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>
    <mc:Choice Requires="x15">
      <x15ac:absPath xmlns:x15ac="http://schemas.microsoft.com/office/spreadsheetml/2010/11/ac" url="C:\Users\Wei Wang\Desktop\netbeansPro\JavaApplication1\"/>
    </mc:Choice>
  </mc:AlternateContent>
  <bookViews>
    <workbookView activeTab="4" windowHeight="11835" windowWidth="28800" xWindow="0" xr2:uid="{00000000-000D-0000-FFFF-FFFF00000000}" yWindow="0"/>
  </bookViews>
  <sheets>
    <sheet name="IgG" r:id="rId1" sheetId="1"/>
    <sheet name="IgA" r:id="rId2" sheetId="2"/>
    <sheet name="Run 2 IgG" r:id="rId3" sheetId="3"/>
    <sheet name="Sheet1" r:id="rId4" sheetId="8"/>
    <sheet name="Run 2 IgA" r:id="rId5" sheetId="4"/>
    <sheet name="All Results IgG" r:id="rId6" sheetId="6"/>
    <sheet name="All Results IgA" r:id="rId7" sheetId="7"/>
  </sheets>
  <externalReferences>
    <externalReference r:id="rId8"/>
  </externalReference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AA101"/>
  <c i="3" r="AB101"/>
  <c i="3" r="AC101"/>
  <c i="3" r="AD101"/>
  <c i="3" r="AE101"/>
  <c i="3" r="AF101"/>
  <c i="3" r="AG101"/>
  <c i="3" r="AH101"/>
  <c i="3" r="AI101"/>
  <c i="3" r="AJ101"/>
  <c i="3" r="AK101"/>
  <c i="3" r="AL101"/>
  <c i="3" r="AM101"/>
  <c i="3" r="AN101"/>
  <c i="3" r="AO101"/>
  <c i="3" r="AP101"/>
  <c i="3" r="AQ101"/>
  <c i="3" r="AR101"/>
  <c i="3" r="AS101"/>
  <c i="3" r="AT101"/>
  <c i="3" r="AU101"/>
  <c i="3" r="AV101"/>
  <c i="3" r="AW101"/>
  <c i="3" r="Z101"/>
  <c i="3" r="AA95"/>
  <c i="3" r="AB95"/>
  <c i="3" r="AC95"/>
  <c i="3" r="AD95"/>
  <c i="3" r="AE95"/>
  <c i="3" r="AF95"/>
  <c i="3" r="AG95"/>
  <c i="3" r="AH95"/>
  <c i="3" r="AI95"/>
  <c i="3" r="AJ95"/>
  <c i="3" r="AK95"/>
  <c i="3" r="AL95"/>
  <c i="3" r="AM95"/>
  <c i="3" r="AN95"/>
  <c i="3" r="AO95"/>
  <c i="3" r="AP95"/>
  <c i="3" r="AQ95"/>
  <c i="3" r="AR95"/>
  <c i="3" r="AS95"/>
  <c i="3" r="AT95"/>
  <c i="3" r="AU95"/>
  <c i="3" r="AV95"/>
  <c i="3" r="AW95"/>
  <c i="3" r="Z95"/>
  <c i="3" r="AA88"/>
  <c i="3" r="AB88"/>
  <c i="3" r="AC88"/>
  <c i="3" r="AD88"/>
  <c i="3" r="AE88"/>
  <c i="3" r="AF88"/>
  <c i="3" r="AG88"/>
  <c i="3" r="AH88"/>
  <c i="3" r="AI88"/>
  <c i="3" r="AJ88"/>
  <c i="3" r="AK88"/>
  <c i="3" r="AL88"/>
  <c i="3" r="AM88"/>
  <c i="3" r="AN88"/>
  <c i="3" r="AO88"/>
  <c i="3" r="AP88"/>
  <c i="3" r="AQ88"/>
  <c i="3" r="AR88"/>
  <c i="3" r="AS88"/>
  <c i="3" r="AT88"/>
  <c i="3" r="AU88"/>
  <c i="3" r="AV88"/>
  <c i="3" r="AW88"/>
  <c i="3" r="Z88"/>
  <c i="3" r="AA85"/>
  <c i="3" r="AB85"/>
  <c i="3" r="AC85"/>
  <c i="3" r="AD85"/>
  <c i="3" r="AE85"/>
  <c i="3" r="AF85"/>
  <c i="3" r="AG85"/>
  <c i="3" r="AH85"/>
  <c i="3" r="AI85"/>
  <c i="3" r="AJ85"/>
  <c i="3" r="AK85"/>
  <c i="3" r="AL85"/>
  <c i="3" r="AM85"/>
  <c i="3" r="AN85"/>
  <c i="3" r="AO85"/>
  <c i="3" r="AP85"/>
  <c i="3" r="AQ85"/>
  <c i="3" r="AR85"/>
  <c i="3" r="AS85"/>
  <c i="3" r="AT85"/>
  <c i="3" r="AU85"/>
  <c i="3" r="AV85"/>
  <c i="3" r="AW85"/>
  <c i="3" r="Z85"/>
  <c i="3" r="AA84"/>
  <c i="3" r="AB84"/>
  <c i="3" r="AC84"/>
  <c i="3" r="AD84"/>
  <c i="3" r="AE84"/>
  <c i="3" r="AF84"/>
  <c i="3" r="AG84"/>
  <c i="3" r="AH84"/>
  <c i="3" r="AI84"/>
  <c i="3" r="AJ84"/>
  <c i="3" r="AK84"/>
  <c i="3" r="AL84"/>
  <c i="3" r="AM84"/>
  <c i="3" r="AN84"/>
  <c i="3" r="AO84"/>
  <c i="3" r="AP84"/>
  <c i="3" r="AQ84"/>
  <c i="3" r="AR84"/>
  <c i="3" r="AS84"/>
  <c i="3" r="AT84"/>
  <c i="3" r="AU84"/>
  <c i="3" r="AV84"/>
  <c i="3" r="AW84"/>
  <c i="3" r="Z84"/>
  <c i="3" r="AA83"/>
  <c i="3" r="AB83"/>
  <c i="3" r="AC83"/>
  <c i="3" r="AD83"/>
  <c i="3" r="AE83"/>
  <c i="3" r="AF83"/>
  <c i="3" r="AG83"/>
  <c i="3" r="AH83"/>
  <c i="3" r="AI83"/>
  <c i="3" r="AJ83"/>
  <c i="3" r="AK83"/>
  <c i="3" r="AL83"/>
  <c i="3" r="AM83"/>
  <c i="3" r="AN83"/>
  <c i="3" r="AO83"/>
  <c i="3" r="AP83"/>
  <c i="3" r="AQ83"/>
  <c i="3" r="AR83"/>
  <c i="3" r="AS83"/>
  <c i="3" r="AT83"/>
  <c i="3" r="AU83"/>
  <c i="3" r="AV83"/>
  <c i="3" r="AW83"/>
  <c i="3" r="Z83"/>
  <c i="3" r="AA77"/>
  <c i="3" r="AB77"/>
  <c i="3" r="AC77"/>
  <c i="3" r="AD77"/>
  <c i="3" r="AE77"/>
  <c i="3" r="AF77"/>
  <c i="3" r="AG77"/>
  <c i="3" r="AH77"/>
  <c i="3" r="AI77"/>
  <c i="3" r="AJ77"/>
  <c i="3" r="AK77"/>
  <c i="3" r="AL77"/>
  <c i="3" r="AM77"/>
  <c i="3" r="AN77"/>
  <c i="3" r="AO77"/>
  <c i="3" r="AP77"/>
  <c i="3" r="AQ77"/>
  <c i="3" r="AR77"/>
  <c i="3" r="AS77"/>
  <c i="3" r="AT77"/>
  <c i="3" r="AU77"/>
  <c i="3" r="AV77"/>
  <c i="3" r="AW77"/>
  <c i="3" r="Z77"/>
  <c i="3" r="AA51"/>
  <c i="3" r="AB51"/>
  <c i="3" r="AC51"/>
  <c i="3" r="AD51"/>
  <c i="3" r="AE51"/>
  <c i="3" r="AF51"/>
  <c i="3" r="AG51"/>
  <c i="3" r="AH51"/>
  <c i="3" r="AI51"/>
  <c i="3" r="AJ51"/>
  <c i="3" r="AK51"/>
  <c i="3" r="AL51"/>
  <c i="3" r="AM51"/>
  <c i="3" r="AN51"/>
  <c i="3" r="AO51"/>
  <c i="3" r="AP51"/>
  <c i="3" r="AQ51"/>
  <c i="3" r="AR51"/>
  <c i="3" r="AS51"/>
  <c i="3" r="AT51"/>
  <c i="3" r="AU51"/>
  <c i="3" r="AV51"/>
  <c i="3" r="AW51"/>
  <c i="3" r="Z51"/>
  <c i="3" r="AA33"/>
  <c i="3" r="AB33"/>
  <c i="3" r="AC33"/>
  <c i="3" r="AD33"/>
  <c i="3" r="AE33"/>
  <c i="3" r="AF33"/>
  <c i="3" r="AG33"/>
  <c i="3" r="AH33"/>
  <c i="3" r="AI33"/>
  <c i="3" r="AJ33"/>
  <c i="3" r="AK33"/>
  <c i="3" r="AL33"/>
  <c i="3" r="AM33"/>
  <c i="3" r="AN33"/>
  <c i="3" r="AO33"/>
  <c i="3" r="AP33"/>
  <c i="3" r="AQ33"/>
  <c i="3" r="AR33"/>
  <c i="3" r="AS33"/>
  <c i="3" r="AT33"/>
  <c i="3" r="AU33"/>
  <c i="3" r="AV33"/>
  <c i="3" r="AW33"/>
  <c i="3" r="Z33"/>
  <c i="3" r="AA25"/>
  <c i="3" r="AB25"/>
  <c i="3" r="AC25"/>
  <c i="3" r="AD25"/>
  <c i="3" r="AE25"/>
  <c i="3" r="AF25"/>
  <c i="3" r="AG25"/>
  <c i="3" r="AH25"/>
  <c i="3" r="AI25"/>
  <c i="3" r="AJ25"/>
  <c i="3" r="AK25"/>
  <c i="3" r="AL25"/>
  <c i="3" r="AM25"/>
  <c i="3" r="AN25"/>
  <c i="3" r="AO25"/>
  <c i="3" r="AP25"/>
  <c i="3" r="AQ25"/>
  <c i="3" r="AR25"/>
  <c i="3" r="AS25"/>
  <c i="3" r="AT25"/>
  <c i="3" r="AU25"/>
  <c i="3" r="AV25"/>
  <c i="3" r="AW25"/>
  <c i="3" r="Z25"/>
  <c i="3" r="AA6"/>
  <c i="3" r="AB6"/>
  <c i="3" r="AC6"/>
  <c i="3" r="AD6"/>
  <c i="3" r="AE6"/>
  <c i="3" r="AF6"/>
  <c i="3" r="AG6"/>
  <c i="3" r="AH6"/>
  <c i="3" r="AI6"/>
  <c i="3" r="AJ6"/>
  <c i="3" r="AK6"/>
  <c i="3" r="AL6"/>
  <c i="3" r="AM6"/>
  <c i="3" r="AN6"/>
  <c i="3" r="AO6"/>
  <c i="3" r="AP6"/>
  <c i="3" r="AQ6"/>
  <c i="3" r="AR6"/>
  <c i="3" r="AS6"/>
  <c i="3" r="AT6"/>
  <c i="3" r="AU6"/>
  <c i="3" r="AV6"/>
  <c i="3" r="AW6"/>
  <c i="3" r="Z6"/>
  <c i="3" l="1" r="Z58"/>
  <c i="3" r="AA58"/>
  <c i="3" r="AB58"/>
  <c i="3" r="AC58"/>
  <c i="3" r="AD58"/>
  <c i="3" r="AE58"/>
  <c i="3" r="AF58"/>
  <c i="3" r="AG58"/>
  <c i="3" r="AH58"/>
  <c i="3" r="AI58"/>
  <c i="3" r="AJ58"/>
  <c i="3" r="AK58"/>
  <c i="3" r="AL58"/>
  <c i="3" r="AM58"/>
  <c i="3" r="AN58"/>
  <c i="3" r="AO58"/>
  <c i="3" r="AP58"/>
  <c i="3" r="AQ58"/>
  <c i="3" r="AR58"/>
  <c i="3" r="AS58"/>
  <c i="3" r="AT58"/>
  <c i="3" r="AU58"/>
  <c i="3" r="AV58"/>
  <c i="3" r="AW58"/>
  <c i="4" l="1" r="Z4"/>
  <c i="4" r="AA4"/>
  <c i="4" r="AB4"/>
  <c i="4" r="AC4"/>
  <c i="4" r="AD4"/>
  <c i="4" r="AE4"/>
  <c i="4" r="AF4"/>
  <c i="4" r="AG4"/>
  <c i="4" r="AH4"/>
  <c i="4" r="AI4"/>
  <c i="4" r="AJ4"/>
  <c i="4" r="AK4"/>
  <c i="4" r="AL4"/>
  <c i="4" r="AM4"/>
  <c i="4" r="AN4"/>
  <c i="4" r="AO4"/>
  <c i="4" r="AP4"/>
  <c i="4" r="AQ4"/>
  <c i="4" r="AR4"/>
  <c i="4" r="AS4"/>
  <c i="4" r="AT4"/>
  <c i="4" r="AU4"/>
  <c i="4" r="Z5"/>
  <c i="4" r="AA5"/>
  <c i="4" r="AB5"/>
  <c i="4" r="AC5"/>
  <c i="4" r="AD5"/>
  <c i="4" r="AE5"/>
  <c i="4" r="AF5"/>
  <c i="4" r="AG5"/>
  <c i="4" r="AH5"/>
  <c i="4" r="AI5"/>
  <c i="4" r="AJ5"/>
  <c i="4" r="AK5"/>
  <c i="4" r="AL5"/>
  <c i="4" r="AM5"/>
  <c i="4" r="AN5"/>
  <c i="4" r="AO5"/>
  <c i="4" r="AP5"/>
  <c i="4" r="AQ5"/>
  <c i="4" r="AR5"/>
  <c i="4" r="AS5"/>
  <c i="4" r="AT5"/>
  <c i="4" r="AU5"/>
  <c i="4" r="Z6"/>
  <c i="4" r="AA6"/>
  <c i="4" r="AB6"/>
  <c i="4" r="AC6"/>
  <c i="4" r="AD6"/>
  <c i="4" r="AE6"/>
  <c i="4" r="AF6"/>
  <c i="4" r="AG6"/>
  <c i="4" r="AH6"/>
  <c i="4" r="AI6"/>
  <c i="4" r="AJ6"/>
  <c i="4" r="AK6"/>
  <c i="4" r="AL6"/>
  <c i="4" r="AM6"/>
  <c i="4" r="AN6"/>
  <c i="4" r="AO6"/>
  <c i="4" r="AP6"/>
  <c i="4" r="AQ6"/>
  <c i="4" r="AR6"/>
  <c i="4" r="AS6"/>
  <c i="4" r="AT6"/>
  <c i="4" r="AU6"/>
  <c i="4" r="Z7"/>
  <c i="4" r="AA7"/>
  <c i="4" r="AB7"/>
  <c i="4" r="AC7"/>
  <c i="4" r="AD7"/>
  <c i="4" r="AE7"/>
  <c i="4" r="AF7"/>
  <c i="4" r="AG7"/>
  <c i="4" r="AH7"/>
  <c i="4" r="AI7"/>
  <c i="4" r="AJ7"/>
  <c i="4" r="AK7"/>
  <c i="4" r="AL7"/>
  <c i="4" r="AM7"/>
  <c i="4" r="AN7"/>
  <c i="4" r="AO7"/>
  <c i="4" r="AP7"/>
  <c i="4" r="AQ7"/>
  <c i="4" r="AR7"/>
  <c i="4" r="AS7"/>
  <c i="4" r="AT7"/>
  <c i="4" r="AU7"/>
  <c i="4" r="Z8"/>
  <c i="4" r="AA8"/>
  <c i="4" r="AB8"/>
  <c i="4" r="AC8"/>
  <c i="4" r="AD8"/>
  <c i="4" r="AE8"/>
  <c i="4" r="AF8"/>
  <c i="4" r="AG8"/>
  <c i="4" r="AH8"/>
  <c i="4" r="AI8"/>
  <c i="4" r="AJ8"/>
  <c i="4" r="AK8"/>
  <c i="4" r="AL8"/>
  <c i="4" r="AM8"/>
  <c i="4" r="AN8"/>
  <c i="4" r="AO8"/>
  <c i="4" r="AP8"/>
  <c i="4" r="AQ8"/>
  <c i="4" r="AR8"/>
  <c i="4" r="AS8"/>
  <c i="4" r="AT8"/>
  <c i="4" r="AU8"/>
  <c i="4" r="Z9"/>
  <c i="4" r="AA9"/>
  <c i="4" r="AB9"/>
  <c i="4" r="AC9"/>
  <c i="4" r="AD9"/>
  <c i="4" r="AE9"/>
  <c i="4" r="AF9"/>
  <c i="4" r="AG9"/>
  <c i="4" r="AH9"/>
  <c i="4" r="AI9"/>
  <c i="4" r="AJ9"/>
  <c i="4" r="AK9"/>
  <c i="4" r="AL9"/>
  <c i="4" r="AM9"/>
  <c i="4" r="AN9"/>
  <c i="4" r="AO9"/>
  <c i="4" r="AP9"/>
  <c i="4" r="AQ9"/>
  <c i="4" r="AR9"/>
  <c i="4" r="AS9"/>
  <c i="4" r="AT9"/>
  <c i="4" r="AU9"/>
  <c i="4" r="Z10"/>
  <c i="4" r="AA10"/>
  <c i="4" r="AB10"/>
  <c i="4" r="AC10"/>
  <c i="4" r="AD10"/>
  <c i="4" r="AE10"/>
  <c i="4" r="AF10"/>
  <c i="4" r="AG10"/>
  <c i="4" r="AH10"/>
  <c i="4" r="AI10"/>
  <c i="4" r="AJ10"/>
  <c i="4" r="AK10"/>
  <c i="4" r="AL10"/>
  <c i="4" r="AM10"/>
  <c i="4" r="AN10"/>
  <c i="4" r="AO10"/>
  <c i="4" r="AP10"/>
  <c i="4" r="AQ10"/>
  <c i="4" r="AR10"/>
  <c i="4" r="AS10"/>
  <c i="4" r="AT10"/>
  <c i="4" r="AU10"/>
  <c i="4" r="Z11"/>
  <c i="4" r="AA11"/>
  <c i="4" r="AB11"/>
  <c i="4" r="AC11"/>
  <c i="4" r="AD11"/>
  <c i="4" r="AE11"/>
  <c i="4" r="AF11"/>
  <c i="4" r="AG11"/>
  <c i="4" r="AH11"/>
  <c i="4" r="AI11"/>
  <c i="4" r="AJ11"/>
  <c i="4" r="AK11"/>
  <c i="4" r="AL11"/>
  <c i="4" r="AM11"/>
  <c i="4" r="AN11"/>
  <c i="4" r="AO11"/>
  <c i="4" r="AP11"/>
  <c i="4" r="AQ11"/>
  <c i="4" r="AR11"/>
  <c i="4" r="AS11"/>
  <c i="4" r="AT11"/>
  <c i="4" r="AU11"/>
  <c i="4" r="Z12"/>
  <c i="4" r="AA12"/>
  <c i="4" r="AB12"/>
  <c i="4" r="AC12"/>
  <c i="4" r="AD12"/>
  <c i="4" r="AE12"/>
  <c i="4" r="AF12"/>
  <c i="4" r="AG12"/>
  <c i="4" r="AH12"/>
  <c i="4" r="AI12"/>
  <c i="4" r="AJ12"/>
  <c i="4" r="AK12"/>
  <c i="4" r="AL12"/>
  <c i="4" r="AM12"/>
  <c i="4" r="AN12"/>
  <c i="4" r="AO12"/>
  <c i="4" r="AP12"/>
  <c i="4" r="AQ12"/>
  <c i="4" r="AR12"/>
  <c i="4" r="AS12"/>
  <c i="4" r="AT12"/>
  <c i="4" r="AU12"/>
  <c i="4" r="Z13"/>
  <c i="4" r="AA13"/>
  <c i="4" r="AB13"/>
  <c i="4" r="AC13"/>
  <c i="4" r="AD13"/>
  <c i="4" r="AE13"/>
  <c i="4" r="AF13"/>
  <c i="4" r="AG13"/>
  <c i="4" r="AH13"/>
  <c i="4" r="AI13"/>
  <c i="4" r="AJ13"/>
  <c i="4" r="AK13"/>
  <c i="4" r="AL13"/>
  <c i="4" r="AM13"/>
  <c i="4" r="AN13"/>
  <c i="4" r="AO13"/>
  <c i="4" r="AP13"/>
  <c i="4" r="AQ13"/>
  <c i="4" r="AR13"/>
  <c i="4" r="AS13"/>
  <c i="4" r="AT13"/>
  <c i="4" r="AU13"/>
  <c i="4" r="Z14"/>
  <c i="4" r="AA14"/>
  <c i="4" r="AB14"/>
  <c i="4" r="AC14"/>
  <c i="4" r="AD14"/>
  <c i="4" r="AE14"/>
  <c i="4" r="AF14"/>
  <c i="4" r="AG14"/>
  <c i="4" r="AH14"/>
  <c i="4" r="AI14"/>
  <c i="4" r="AJ14"/>
  <c i="4" r="AK14"/>
  <c i="4" r="AL14"/>
  <c i="4" r="AM14"/>
  <c i="4" r="AN14"/>
  <c i="4" r="AO14"/>
  <c i="4" r="AP14"/>
  <c i="4" r="AQ14"/>
  <c i="4" r="AR14"/>
  <c i="4" r="AS14"/>
  <c i="4" r="AT14"/>
  <c i="4" r="AU14"/>
  <c i="4" r="Z15"/>
  <c i="4" r="AA15"/>
  <c i="4" r="AB15"/>
  <c i="4" r="AC15"/>
  <c i="4" r="AD15"/>
  <c i="4" r="AE15"/>
  <c i="4" r="AF15"/>
  <c i="4" r="AG15"/>
  <c i="4" r="AH15"/>
  <c i="4" r="AI15"/>
  <c i="4" r="AJ15"/>
  <c i="4" r="AK15"/>
  <c i="4" r="AL15"/>
  <c i="4" r="AM15"/>
  <c i="4" r="AN15"/>
  <c i="4" r="AO15"/>
  <c i="4" r="AP15"/>
  <c i="4" r="AQ15"/>
  <c i="4" r="AR15"/>
  <c i="4" r="AS15"/>
  <c i="4" r="AT15"/>
  <c i="4" r="AU15"/>
  <c i="4" r="Z16"/>
  <c i="4" r="AA16"/>
  <c i="4" r="AB16"/>
  <c i="4" r="AC16"/>
  <c i="4" r="AD16"/>
  <c i="4" r="AE16"/>
  <c i="4" r="AF16"/>
  <c i="4" r="AG16"/>
  <c i="4" r="AH16"/>
  <c i="4" r="AI16"/>
  <c i="4" r="AJ16"/>
  <c i="4" r="AK16"/>
  <c i="4" r="AL16"/>
  <c i="4" r="AM16"/>
  <c i="4" r="AN16"/>
  <c i="4" r="AO16"/>
  <c i="4" r="AP16"/>
  <c i="4" r="AQ16"/>
  <c i="4" r="AR16"/>
  <c i="4" r="AS16"/>
  <c i="4" r="AT16"/>
  <c i="4" r="AU16"/>
  <c i="4" r="Z17"/>
  <c i="4" r="AA17"/>
  <c i="4" r="AB17"/>
  <c i="4" r="AC17"/>
  <c i="4" r="AD17"/>
  <c i="4" r="AE17"/>
  <c i="4" r="AF17"/>
  <c i="4" r="AG17"/>
  <c i="4" r="AH17"/>
  <c i="4" r="AI17"/>
  <c i="4" r="AJ17"/>
  <c i="4" r="AK17"/>
  <c i="4" r="AL17"/>
  <c i="4" r="AM17"/>
  <c i="4" r="AN17"/>
  <c i="4" r="AO17"/>
  <c i="4" r="AP17"/>
  <c i="4" r="AQ17"/>
  <c i="4" r="AR17"/>
  <c i="4" r="AS17"/>
  <c i="4" r="AT17"/>
  <c i="4" r="AU17"/>
  <c i="4" r="Z18"/>
  <c i="4" r="AA18"/>
  <c i="4" r="AB18"/>
  <c i="4" r="AC18"/>
  <c i="4" r="AD18"/>
  <c i="4" r="AE18"/>
  <c i="4" r="AF18"/>
  <c i="4" r="AG18"/>
  <c i="4" r="AH18"/>
  <c i="4" r="AI18"/>
  <c i="4" r="AJ18"/>
  <c i="4" r="AK18"/>
  <c i="4" r="AL18"/>
  <c i="4" r="AM18"/>
  <c i="4" r="AN18"/>
  <c i="4" r="AO18"/>
  <c i="4" r="AP18"/>
  <c i="4" r="AQ18"/>
  <c i="4" r="AR18"/>
  <c i="4" r="AS18"/>
  <c i="4" r="AT18"/>
  <c i="4" r="AU18"/>
  <c i="4" r="Z19"/>
  <c i="4" r="AA19"/>
  <c i="4" r="AB19"/>
  <c i="4" r="AC19"/>
  <c i="4" r="AD19"/>
  <c i="4" r="AE19"/>
  <c i="4" r="AF19"/>
  <c i="4" r="AG19"/>
  <c i="4" r="AH19"/>
  <c i="4" r="AI19"/>
  <c i="4" r="AJ19"/>
  <c i="4" r="AK19"/>
  <c i="4" r="AL19"/>
  <c i="4" r="AM19"/>
  <c i="4" r="AN19"/>
  <c i="4" r="AO19"/>
  <c i="4" r="AP19"/>
  <c i="4" r="AQ19"/>
  <c i="4" r="AR19"/>
  <c i="4" r="AS19"/>
  <c i="4" r="AT19"/>
  <c i="4" r="AU19"/>
  <c i="4" r="Z20"/>
  <c i="4" r="AA20"/>
  <c i="4" r="AB20"/>
  <c i="4" r="AC20"/>
  <c i="4" r="AD20"/>
  <c i="4" r="AE20"/>
  <c i="4" r="AF20"/>
  <c i="4" r="AG20"/>
  <c i="4" r="AH20"/>
  <c i="4" r="AI20"/>
  <c i="4" r="AJ20"/>
  <c i="4" r="AK20"/>
  <c i="4" r="AL20"/>
  <c i="4" r="AM20"/>
  <c i="4" r="AN20"/>
  <c i="4" r="AO20"/>
  <c i="4" r="AP20"/>
  <c i="4" r="AQ20"/>
  <c i="4" r="AR20"/>
  <c i="4" r="AS20"/>
  <c i="4" r="AT20"/>
  <c i="4" r="AU20"/>
  <c i="4" r="Z21"/>
  <c i="4" r="AA21"/>
  <c i="4" r="AB21"/>
  <c i="4" r="AC21"/>
  <c i="4" r="AD21"/>
  <c i="4" r="AE21"/>
  <c i="4" r="AF21"/>
  <c i="4" r="AG21"/>
  <c i="4" r="AH21"/>
  <c i="4" r="AI21"/>
  <c i="4" r="AJ21"/>
  <c i="4" r="AK21"/>
  <c i="4" r="AL21"/>
  <c i="4" r="AM21"/>
  <c i="4" r="AN21"/>
  <c i="4" r="AO21"/>
  <c i="4" r="AP21"/>
  <c i="4" r="AQ21"/>
  <c i="4" r="AR21"/>
  <c i="4" r="AS21"/>
  <c i="4" r="AT21"/>
  <c i="4" r="AU21"/>
  <c i="4" r="Z22"/>
  <c i="4" r="AA22"/>
  <c i="4" r="AB22"/>
  <c i="4" r="AC22"/>
  <c i="4" r="AD22"/>
  <c i="4" r="AE22"/>
  <c i="4" r="AF22"/>
  <c i="4" r="AG22"/>
  <c i="4" r="AH22"/>
  <c i="4" r="AI22"/>
  <c i="4" r="AJ22"/>
  <c i="4" r="AK22"/>
  <c i="4" r="AL22"/>
  <c i="4" r="AM22"/>
  <c i="4" r="AN22"/>
  <c i="4" r="AO22"/>
  <c i="4" r="AP22"/>
  <c i="4" r="AQ22"/>
  <c i="4" r="AR22"/>
  <c i="4" r="AS22"/>
  <c i="4" r="AT22"/>
  <c i="4" r="AU22"/>
  <c i="4" r="Z23"/>
  <c i="4" r="AA23"/>
  <c i="4" r="AB23"/>
  <c i="4" r="AC23"/>
  <c i="4" r="AD23"/>
  <c i="4" r="AE23"/>
  <c i="4" r="AF23"/>
  <c i="4" r="AG23"/>
  <c i="4" r="AH23"/>
  <c i="4" r="AI23"/>
  <c i="4" r="AJ23"/>
  <c i="4" r="AK23"/>
  <c i="4" r="AL23"/>
  <c i="4" r="AM23"/>
  <c i="4" r="AN23"/>
  <c i="4" r="AO23"/>
  <c i="4" r="AP23"/>
  <c i="4" r="AQ23"/>
  <c i="4" r="AR23"/>
  <c i="4" r="AS23"/>
  <c i="4" r="AT23"/>
  <c i="4" r="AU23"/>
  <c i="4" r="Z24"/>
  <c i="4" r="AA24"/>
  <c i="4" r="AB24"/>
  <c i="4" r="AC24"/>
  <c i="4" r="AD24"/>
  <c i="4" r="AE24"/>
  <c i="4" r="AF24"/>
  <c i="4" r="AG24"/>
  <c i="4" r="AH24"/>
  <c i="4" r="AI24"/>
  <c i="4" r="AJ24"/>
  <c i="4" r="AK24"/>
  <c i="4" r="AL24"/>
  <c i="4" r="AM24"/>
  <c i="4" r="AN24"/>
  <c i="4" r="AO24"/>
  <c i="4" r="AP24"/>
  <c i="4" r="AQ24"/>
  <c i="4" r="AR24"/>
  <c i="4" r="AS24"/>
  <c i="4" r="AT24"/>
  <c i="4" r="AU24"/>
  <c i="4" r="Z25"/>
  <c i="4" r="AA25"/>
  <c i="4" r="AB25"/>
  <c i="4" r="AC25"/>
  <c i="4" r="AD25"/>
  <c i="4" r="AE25"/>
  <c i="4" r="AF25"/>
  <c i="4" r="AG25"/>
  <c i="4" r="AH25"/>
  <c i="4" r="AI25"/>
  <c i="4" r="AJ25"/>
  <c i="4" r="AK25"/>
  <c i="4" r="AL25"/>
  <c i="4" r="AM25"/>
  <c i="4" r="AN25"/>
  <c i="4" r="AO25"/>
  <c i="4" r="AP25"/>
  <c i="4" r="AQ25"/>
  <c i="4" r="AR25"/>
  <c i="4" r="AS25"/>
  <c i="4" r="AT25"/>
  <c i="4" r="AU25"/>
  <c i="4" r="Z26"/>
  <c i="4" r="AA26"/>
  <c i="4" r="AB26"/>
  <c i="4" r="AC26"/>
  <c i="4" r="AD26"/>
  <c i="4" r="AE26"/>
  <c i="4" r="AF26"/>
  <c i="4" r="AG26"/>
  <c i="4" r="AH26"/>
  <c i="4" r="AI26"/>
  <c i="4" r="AJ26"/>
  <c i="4" r="AK26"/>
  <c i="4" r="AL26"/>
  <c i="4" r="AM26"/>
  <c i="4" r="AN26"/>
  <c i="4" r="AO26"/>
  <c i="4" r="AP26"/>
  <c i="4" r="AQ26"/>
  <c i="4" r="AR26"/>
  <c i="4" r="AS26"/>
  <c i="4" r="AT26"/>
  <c i="4" r="AU26"/>
  <c i="4" r="Z27"/>
  <c i="4" r="AA27"/>
  <c i="4" r="AB27"/>
  <c i="4" r="AC27"/>
  <c i="4" r="AD27"/>
  <c i="4" r="AE27"/>
  <c i="4" r="AF27"/>
  <c i="4" r="AG27"/>
  <c i="4" r="AH27"/>
  <c i="4" r="AI27"/>
  <c i="4" r="AJ27"/>
  <c i="4" r="AK27"/>
  <c i="4" r="AL27"/>
  <c i="4" r="AM27"/>
  <c i="4" r="AN27"/>
  <c i="4" r="AO27"/>
  <c i="4" r="AP27"/>
  <c i="4" r="AQ27"/>
  <c i="4" r="AR27"/>
  <c i="4" r="AS27"/>
  <c i="4" r="AT27"/>
  <c i="4" r="AU27"/>
  <c i="4" r="Z28"/>
  <c i="4" r="AA28"/>
  <c i="4" r="AB28"/>
  <c i="4" r="AC28"/>
  <c i="4" r="AD28"/>
  <c i="4" r="AE28"/>
  <c i="4" r="AF28"/>
  <c i="4" r="AG28"/>
  <c i="4" r="AH28"/>
  <c i="4" r="AI28"/>
  <c i="4" r="AJ28"/>
  <c i="4" r="AK28"/>
  <c i="4" r="AL28"/>
  <c i="4" r="AM28"/>
  <c i="4" r="AN28"/>
  <c i="4" r="AO28"/>
  <c i="4" r="AP28"/>
  <c i="4" r="AQ28"/>
  <c i="4" r="AR28"/>
  <c i="4" r="AS28"/>
  <c i="4" r="AT28"/>
  <c i="4" r="AU28"/>
  <c i="4" r="Z29"/>
  <c i="4" r="AA29"/>
  <c i="4" r="AB29"/>
  <c i="4" r="AC29"/>
  <c i="4" r="AD29"/>
  <c i="4" r="AE29"/>
  <c i="4" r="AF29"/>
  <c i="4" r="AG29"/>
  <c i="4" r="AH29"/>
  <c i="4" r="AI29"/>
  <c i="4" r="AJ29"/>
  <c i="4" r="AK29"/>
  <c i="4" r="AL29"/>
  <c i="4" r="AM29"/>
  <c i="4" r="AN29"/>
  <c i="4" r="AO29"/>
  <c i="4" r="AP29"/>
  <c i="4" r="AQ29"/>
  <c i="4" r="AR29"/>
  <c i="4" r="AS29"/>
  <c i="4" r="AT29"/>
  <c i="4" r="AU29"/>
  <c i="4" r="Z30"/>
  <c i="4" r="AA30"/>
  <c i="4" r="AB30"/>
  <c i="4" r="AC30"/>
  <c i="4" r="AD30"/>
  <c i="4" r="AE30"/>
  <c i="4" r="AF30"/>
  <c i="4" r="AG30"/>
  <c i="4" r="AH30"/>
  <c i="4" r="AI30"/>
  <c i="4" r="AJ30"/>
  <c i="4" r="AK30"/>
  <c i="4" r="AL30"/>
  <c i="4" r="AM30"/>
  <c i="4" r="AN30"/>
  <c i="4" r="AO30"/>
  <c i="4" r="AP30"/>
  <c i="4" r="AQ30"/>
  <c i="4" r="AR30"/>
  <c i="4" r="AS30"/>
  <c i="4" r="AT30"/>
  <c i="4" r="AU30"/>
  <c i="4" r="Z31"/>
  <c i="4" r="AA31"/>
  <c i="4" r="AB31"/>
  <c i="4" r="AC31"/>
  <c i="4" r="AD31"/>
  <c i="4" r="AE31"/>
  <c i="4" r="AF31"/>
  <c i="4" r="AG31"/>
  <c i="4" r="AH31"/>
  <c i="4" r="AI31"/>
  <c i="4" r="AJ31"/>
  <c i="4" r="AK31"/>
  <c i="4" r="AL31"/>
  <c i="4" r="AM31"/>
  <c i="4" r="AN31"/>
  <c i="4" r="AO31"/>
  <c i="4" r="AP31"/>
  <c i="4" r="AQ31"/>
  <c i="4" r="AR31"/>
  <c i="4" r="AS31"/>
  <c i="4" r="AT31"/>
  <c i="4" r="AU31"/>
  <c i="4" r="Z32"/>
  <c i="4" r="AA32"/>
  <c i="4" r="AB32"/>
  <c i="4" r="AC32"/>
  <c i="4" r="AD32"/>
  <c i="4" r="AE32"/>
  <c i="4" r="AF32"/>
  <c i="4" r="AG32"/>
  <c i="4" r="AH32"/>
  <c i="4" r="AI32"/>
  <c i="4" r="AJ32"/>
  <c i="4" r="AK32"/>
  <c i="4" r="AL32"/>
  <c i="4" r="AM32"/>
  <c i="4" r="AN32"/>
  <c i="4" r="AO32"/>
  <c i="4" r="AP32"/>
  <c i="4" r="AQ32"/>
  <c i="4" r="AR32"/>
  <c i="4" r="AS32"/>
  <c i="4" r="AT32"/>
  <c i="4" r="AU32"/>
  <c i="4" r="Z33"/>
  <c i="4" r="AA33"/>
  <c i="4" r="AB33"/>
  <c i="4" r="AC33"/>
  <c i="4" r="AD33"/>
  <c i="4" r="AE33"/>
  <c i="4" r="AF33"/>
  <c i="4" r="AG33"/>
  <c i="4" r="AH33"/>
  <c i="4" r="AI33"/>
  <c i="4" r="AJ33"/>
  <c i="4" r="AK33"/>
  <c i="4" r="AL33"/>
  <c i="4" r="AM33"/>
  <c i="4" r="AN33"/>
  <c i="4" r="AO33"/>
  <c i="4" r="AP33"/>
  <c i="4" r="AQ33"/>
  <c i="4" r="AR33"/>
  <c i="4" r="AS33"/>
  <c i="4" r="AT33"/>
  <c i="4" r="AU33"/>
  <c i="4" r="Z34"/>
  <c i="4" r="AA34"/>
  <c i="4" r="AB34"/>
  <c i="4" r="AC34"/>
  <c i="4" r="AD34"/>
  <c i="4" r="AE34"/>
  <c i="4" r="AF34"/>
  <c i="4" r="AG34"/>
  <c i="4" r="AH34"/>
  <c i="4" r="AI34"/>
  <c i="4" r="AJ34"/>
  <c i="4" r="AK34"/>
  <c i="4" r="AL34"/>
  <c i="4" r="AM34"/>
  <c i="4" r="AN34"/>
  <c i="4" r="AO34"/>
  <c i="4" r="AP34"/>
  <c i="4" r="AQ34"/>
  <c i="4" r="AR34"/>
  <c i="4" r="AS34"/>
  <c i="4" r="AT34"/>
  <c i="4" r="AU34"/>
  <c i="4" r="Z35"/>
  <c i="4" r="AA35"/>
  <c i="4" r="AB35"/>
  <c i="4" r="AC35"/>
  <c i="4" r="AD35"/>
  <c i="4" r="AE35"/>
  <c i="4" r="AF35"/>
  <c i="4" r="AG35"/>
  <c i="4" r="AH35"/>
  <c i="4" r="AI35"/>
  <c i="4" r="AJ35"/>
  <c i="4" r="AK35"/>
  <c i="4" r="AL35"/>
  <c i="4" r="AM35"/>
  <c i="4" r="AN35"/>
  <c i="4" r="AO35"/>
  <c i="4" r="AP35"/>
  <c i="4" r="AQ35"/>
  <c i="4" r="AR35"/>
  <c i="4" r="AS35"/>
  <c i="4" r="AT35"/>
  <c i="4" r="AU35"/>
  <c i="4" r="Z36"/>
  <c i="4" r="AA36"/>
  <c i="4" r="AB36"/>
  <c i="4" r="AC36"/>
  <c i="4" r="AD36"/>
  <c i="4" r="AE36"/>
  <c i="4" r="AF36"/>
  <c i="4" r="AG36"/>
  <c i="4" r="AH36"/>
  <c i="4" r="AI36"/>
  <c i="4" r="AJ36"/>
  <c i="4" r="AK36"/>
  <c i="4" r="AL36"/>
  <c i="4" r="AM36"/>
  <c i="4" r="AN36"/>
  <c i="4" r="AO36"/>
  <c i="4" r="AP36"/>
  <c i="4" r="AQ36"/>
  <c i="4" r="AR36"/>
  <c i="4" r="AS36"/>
  <c i="4" r="AT36"/>
  <c i="4" r="AU36"/>
  <c i="4" r="Z37"/>
  <c i="4" r="AA37"/>
  <c i="4" r="AB37"/>
  <c i="4" r="AC37"/>
  <c i="4" r="AD37"/>
  <c i="4" r="AE37"/>
  <c i="4" r="AF37"/>
  <c i="4" r="AG37"/>
  <c i="4" r="AH37"/>
  <c i="4" r="AI37"/>
  <c i="4" r="AJ37"/>
  <c i="4" r="AK37"/>
  <c i="4" r="AL37"/>
  <c i="4" r="AM37"/>
  <c i="4" r="AN37"/>
  <c i="4" r="AO37"/>
  <c i="4" r="AP37"/>
  <c i="4" r="AQ37"/>
  <c i="4" r="AR37"/>
  <c i="4" r="AS37"/>
  <c i="4" r="AT37"/>
  <c i="4" r="AU37"/>
  <c i="4" r="Z38"/>
  <c i="4" r="AA38"/>
  <c i="4" r="AB38"/>
  <c i="4" r="AC38"/>
  <c i="4" r="AD38"/>
  <c i="4" r="AE38"/>
  <c i="4" r="AF38"/>
  <c i="4" r="AG38"/>
  <c i="4" r="AH38"/>
  <c i="4" r="AI38"/>
  <c i="4" r="AJ38"/>
  <c i="4" r="AK38"/>
  <c i="4" r="AL38"/>
  <c i="4" r="AM38"/>
  <c i="4" r="AN38"/>
  <c i="4" r="AO38"/>
  <c i="4" r="AP38"/>
  <c i="4" r="AQ38"/>
  <c i="4" r="AR38"/>
  <c i="4" r="AS38"/>
  <c i="4" r="AT38"/>
  <c i="4" r="AU38"/>
  <c i="4" r="Z39"/>
  <c i="4" r="AA39"/>
  <c i="4" r="AB39"/>
  <c i="4" r="AC39"/>
  <c i="4" r="AD39"/>
  <c i="4" r="AE39"/>
  <c i="4" r="AF39"/>
  <c i="4" r="AG39"/>
  <c i="4" r="AH39"/>
  <c i="4" r="AI39"/>
  <c i="4" r="AJ39"/>
  <c i="4" r="AK39"/>
  <c i="4" r="AL39"/>
  <c i="4" r="AM39"/>
  <c i="4" r="AN39"/>
  <c i="4" r="AO39"/>
  <c i="4" r="AP39"/>
  <c i="4" r="AQ39"/>
  <c i="4" r="AR39"/>
  <c i="4" r="AS39"/>
  <c i="4" r="AT39"/>
  <c i="4" r="AU39"/>
  <c i="4" r="Z40"/>
  <c i="4" r="AA40"/>
  <c i="4" r="AB40"/>
  <c i="4" r="AC40"/>
  <c i="4" r="AD40"/>
  <c i="4" r="AE40"/>
  <c i="4" r="AF40"/>
  <c i="4" r="AG40"/>
  <c i="4" r="AH40"/>
  <c i="4" r="AI40"/>
  <c i="4" r="AJ40"/>
  <c i="4" r="AK40"/>
  <c i="4" r="AL40"/>
  <c i="4" r="AM40"/>
  <c i="4" r="AN40"/>
  <c i="4" r="AO40"/>
  <c i="4" r="AP40"/>
  <c i="4" r="AQ40"/>
  <c i="4" r="AR40"/>
  <c i="4" r="AS40"/>
  <c i="4" r="AT40"/>
  <c i="4" r="AU40"/>
  <c i="4" r="Z41"/>
  <c i="4" r="AA41"/>
  <c i="4" r="AB41"/>
  <c i="4" r="AC41"/>
  <c i="4" r="AD41"/>
  <c i="4" r="AE41"/>
  <c i="4" r="AF41"/>
  <c i="4" r="AG41"/>
  <c i="4" r="AH41"/>
  <c i="4" r="AI41"/>
  <c i="4" r="AJ41"/>
  <c i="4" r="AK41"/>
  <c i="4" r="AL41"/>
  <c i="4" r="AM41"/>
  <c i="4" r="AN41"/>
  <c i="4" r="AO41"/>
  <c i="4" r="AP41"/>
  <c i="4" r="AQ41"/>
  <c i="4" r="AR41"/>
  <c i="4" r="AS41"/>
  <c i="4" r="AT41"/>
  <c i="4" r="AU41"/>
  <c i="4" r="Z42"/>
  <c i="4" r="AA42"/>
  <c i="4" r="AB42"/>
  <c i="4" r="AC42"/>
  <c i="4" r="AD42"/>
  <c i="4" r="AE42"/>
  <c i="4" r="AF42"/>
  <c i="4" r="AG42"/>
  <c i="4" r="AH42"/>
  <c i="4" r="AI42"/>
  <c i="4" r="AJ42"/>
  <c i="4" r="AK42"/>
  <c i="4" r="AL42"/>
  <c i="4" r="AM42"/>
  <c i="4" r="AN42"/>
  <c i="4" r="AO42"/>
  <c i="4" r="AP42"/>
  <c i="4" r="AQ42"/>
  <c i="4" r="AR42"/>
  <c i="4" r="AS42"/>
  <c i="4" r="AT42"/>
  <c i="4" r="AU42"/>
  <c i="4" r="Z43"/>
  <c i="4" r="AA43"/>
  <c i="4" r="AB43"/>
  <c i="4" r="AC43"/>
  <c i="4" r="AD43"/>
  <c i="4" r="AE43"/>
  <c i="4" r="AF43"/>
  <c i="4" r="AG43"/>
  <c i="4" r="AH43"/>
  <c i="4" r="AI43"/>
  <c i="4" r="AJ43"/>
  <c i="4" r="AK43"/>
  <c i="4" r="AL43"/>
  <c i="4" r="AM43"/>
  <c i="4" r="AN43"/>
  <c i="4" r="AO43"/>
  <c i="4" r="AP43"/>
  <c i="4" r="AQ43"/>
  <c i="4" r="AR43"/>
  <c i="4" r="AS43"/>
  <c i="4" r="AT43"/>
  <c i="4" r="AU43"/>
  <c i="4" r="Z44"/>
  <c i="4" r="AA44"/>
  <c i="4" r="AB44"/>
  <c i="4" r="AC44"/>
  <c i="4" r="AD44"/>
  <c i="4" r="AE44"/>
  <c i="4" r="AF44"/>
  <c i="4" r="AG44"/>
  <c i="4" r="AH44"/>
  <c i="4" r="AI44"/>
  <c i="4" r="AJ44"/>
  <c i="4" r="AK44"/>
  <c i="4" r="AL44"/>
  <c i="4" r="AM44"/>
  <c i="4" r="AN44"/>
  <c i="4" r="AO44"/>
  <c i="4" r="AP44"/>
  <c i="4" r="AQ44"/>
  <c i="4" r="AR44"/>
  <c i="4" r="AS44"/>
  <c i="4" r="AT44"/>
  <c i="4" r="AU44"/>
  <c i="4" r="Z45"/>
  <c i="4" r="AA45"/>
  <c i="4" r="AB45"/>
  <c i="4" r="AC45"/>
  <c i="4" r="AD45"/>
  <c i="4" r="AE45"/>
  <c i="4" r="AF45"/>
  <c i="4" r="AG45"/>
  <c i="4" r="AH45"/>
  <c i="4" r="AI45"/>
  <c i="4" r="AJ45"/>
  <c i="4" r="AK45"/>
  <c i="4" r="AL45"/>
  <c i="4" r="AM45"/>
  <c i="4" r="AN45"/>
  <c i="4" r="AO45"/>
  <c i="4" r="AP45"/>
  <c i="4" r="AQ45"/>
  <c i="4" r="AR45"/>
  <c i="4" r="AS45"/>
  <c i="4" r="AT45"/>
  <c i="4" r="AU45"/>
  <c i="4" r="Z46"/>
  <c i="4" r="AA46"/>
  <c i="4" r="AB46"/>
  <c i="4" r="AC46"/>
  <c i="4" r="AD46"/>
  <c i="4" r="AE46"/>
  <c i="4" r="AF46"/>
  <c i="4" r="AG46"/>
  <c i="4" r="AH46"/>
  <c i="4" r="AI46"/>
  <c i="4" r="AJ46"/>
  <c i="4" r="AK46"/>
  <c i="4" r="AL46"/>
  <c i="4" r="AM46"/>
  <c i="4" r="AN46"/>
  <c i="4" r="AO46"/>
  <c i="4" r="AP46"/>
  <c i="4" r="AQ46"/>
  <c i="4" r="AR46"/>
  <c i="4" r="AS46"/>
  <c i="4" r="AT46"/>
  <c i="4" r="AU46"/>
  <c i="4" r="Z47"/>
  <c i="4" r="AA47"/>
  <c i="4" r="AB47"/>
  <c i="4" r="AC47"/>
  <c i="4" r="AD47"/>
  <c i="4" r="AE47"/>
  <c i="4" r="AF47"/>
  <c i="4" r="AG47"/>
  <c i="4" r="AH47"/>
  <c i="4" r="AI47"/>
  <c i="4" r="AJ47"/>
  <c i="4" r="AK47"/>
  <c i="4" r="AL47"/>
  <c i="4" r="AM47"/>
  <c i="4" r="AN47"/>
  <c i="4" r="AO47"/>
  <c i="4" r="AP47"/>
  <c i="4" r="AQ47"/>
  <c i="4" r="AR47"/>
  <c i="4" r="AS47"/>
  <c i="4" r="AT47"/>
  <c i="4" r="AU47"/>
  <c i="4" r="Z48"/>
  <c i="4" r="AA48"/>
  <c i="4" r="AB48"/>
  <c i="4" r="AC48"/>
  <c i="4" r="AD48"/>
  <c i="4" r="AE48"/>
  <c i="4" r="AF48"/>
  <c i="4" r="AG48"/>
  <c i="4" r="AH48"/>
  <c i="4" r="AI48"/>
  <c i="4" r="AJ48"/>
  <c i="4" r="AK48"/>
  <c i="4" r="AL48"/>
  <c i="4" r="AM48"/>
  <c i="4" r="AN48"/>
  <c i="4" r="AO48"/>
  <c i="4" r="AP48"/>
  <c i="4" r="AQ48"/>
  <c i="4" r="AR48"/>
  <c i="4" r="AS48"/>
  <c i="4" r="AT48"/>
  <c i="4" r="AU48"/>
  <c i="4" r="Z49"/>
  <c i="4" r="AA49"/>
  <c i="4" r="AB49"/>
  <c i="4" r="AC49"/>
  <c i="4" r="AD49"/>
  <c i="4" r="AE49"/>
  <c i="4" r="AF49"/>
  <c i="4" r="AG49"/>
  <c i="4" r="AH49"/>
  <c i="4" r="AI49"/>
  <c i="4" r="AJ49"/>
  <c i="4" r="AK49"/>
  <c i="4" r="AL49"/>
  <c i="4" r="AM49"/>
  <c i="4" r="AN49"/>
  <c i="4" r="AO49"/>
  <c i="4" r="AP49"/>
  <c i="4" r="AQ49"/>
  <c i="4" r="AR49"/>
  <c i="4" r="AS49"/>
  <c i="4" r="AT49"/>
  <c i="4" r="AU49"/>
  <c i="4" r="Z50"/>
  <c i="4" r="AA50"/>
  <c i="4" r="AB50"/>
  <c i="4" r="AC50"/>
  <c i="4" r="AD50"/>
  <c i="4" r="AE50"/>
  <c i="4" r="AF50"/>
  <c i="4" r="AG50"/>
  <c i="4" r="AH50"/>
  <c i="4" r="AI50"/>
  <c i="4" r="AJ50"/>
  <c i="4" r="AK50"/>
  <c i="4" r="AL50"/>
  <c i="4" r="AM50"/>
  <c i="4" r="AN50"/>
  <c i="4" r="AO50"/>
  <c i="4" r="AP50"/>
  <c i="4" r="AQ50"/>
  <c i="4" r="AR50"/>
  <c i="4" r="AS50"/>
  <c i="4" r="AT50"/>
  <c i="4" r="AU50"/>
  <c i="4" r="Z51"/>
  <c i="4" r="AA51"/>
  <c i="4" r="AB51"/>
  <c i="4" r="AC51"/>
  <c i="4" r="AD51"/>
  <c i="4" r="AE51"/>
  <c i="4" r="AF51"/>
  <c i="4" r="AG51"/>
  <c i="4" r="AH51"/>
  <c i="4" r="AI51"/>
  <c i="4" r="AJ51"/>
  <c i="4" r="AK51"/>
  <c i="4" r="AL51"/>
  <c i="4" r="AM51"/>
  <c i="4" r="AN51"/>
  <c i="4" r="AO51"/>
  <c i="4" r="AP51"/>
  <c i="4" r="AQ51"/>
  <c i="4" r="AR51"/>
  <c i="4" r="AS51"/>
  <c i="4" r="AT51"/>
  <c i="4" r="AU51"/>
  <c i="4" r="Z52"/>
  <c i="4" r="AA52"/>
  <c i="4" r="AB52"/>
  <c i="4" r="AC52"/>
  <c i="4" r="AD52"/>
  <c i="4" r="AE52"/>
  <c i="4" r="AF52"/>
  <c i="4" r="AG52"/>
  <c i="4" r="AH52"/>
  <c i="4" r="AI52"/>
  <c i="4" r="AJ52"/>
  <c i="4" r="AK52"/>
  <c i="4" r="AL52"/>
  <c i="4" r="AM52"/>
  <c i="4" r="AN52"/>
  <c i="4" r="AO52"/>
  <c i="4" r="AP52"/>
  <c i="4" r="AQ52"/>
  <c i="4" r="AR52"/>
  <c i="4" r="AS52"/>
  <c i="4" r="AT52"/>
  <c i="4" r="AU52"/>
  <c i="4" r="Z53"/>
  <c i="4" r="AA53"/>
  <c i="4" r="AB53"/>
  <c i="4" r="AC53"/>
  <c i="4" r="AD53"/>
  <c i="4" r="AE53"/>
  <c i="4" r="AF53"/>
  <c i="4" r="AG53"/>
  <c i="4" r="AH53"/>
  <c i="4" r="AI53"/>
  <c i="4" r="AJ53"/>
  <c i="4" r="AK53"/>
  <c i="4" r="AL53"/>
  <c i="4" r="AM53"/>
  <c i="4" r="AN53"/>
  <c i="4" r="AO53"/>
  <c i="4" r="AP53"/>
  <c i="4" r="AQ53"/>
  <c i="4" r="AR53"/>
  <c i="4" r="AS53"/>
  <c i="4" r="AT53"/>
  <c i="4" r="AU53"/>
  <c i="4" r="Z54"/>
  <c i="4" r="AA54"/>
  <c i="4" r="AB54"/>
  <c i="4" r="AC54"/>
  <c i="4" r="AD54"/>
  <c i="4" r="AE54"/>
  <c i="4" r="AF54"/>
  <c i="4" r="AG54"/>
  <c i="4" r="AH54"/>
  <c i="4" r="AI54"/>
  <c i="4" r="AJ54"/>
  <c i="4" r="AK54"/>
  <c i="4" r="AL54"/>
  <c i="4" r="AM54"/>
  <c i="4" r="AN54"/>
  <c i="4" r="AO54"/>
  <c i="4" r="AP54"/>
  <c i="4" r="AQ54"/>
  <c i="4" r="AR54"/>
  <c i="4" r="AS54"/>
  <c i="4" r="AT54"/>
  <c i="4" r="AU54"/>
  <c i="4" r="Z55"/>
  <c i="4" r="AA55"/>
  <c i="4" r="AB55"/>
  <c i="4" r="AC55"/>
  <c i="4" r="AD55"/>
  <c i="4" r="AE55"/>
  <c i="4" r="AF55"/>
  <c i="4" r="AG55"/>
  <c i="4" r="AH55"/>
  <c i="4" r="AI55"/>
  <c i="4" r="AJ55"/>
  <c i="4" r="AK55"/>
  <c i="4" r="AL55"/>
  <c i="4" r="AM55"/>
  <c i="4" r="AN55"/>
  <c i="4" r="AO55"/>
  <c i="4" r="AP55"/>
  <c i="4" r="AQ55"/>
  <c i="4" r="AR55"/>
  <c i="4" r="AS55"/>
  <c i="4" r="AT55"/>
  <c i="4" r="AU55"/>
  <c i="4" r="Z56"/>
  <c i="4" r="AA56"/>
  <c i="4" r="AB56"/>
  <c i="4" r="AC56"/>
  <c i="4" r="AD56"/>
  <c i="4" r="AE56"/>
  <c i="4" r="AF56"/>
  <c i="4" r="AG56"/>
  <c i="4" r="AH56"/>
  <c i="4" r="AI56"/>
  <c i="4" r="AJ56"/>
  <c i="4" r="AK56"/>
  <c i="4" r="AL56"/>
  <c i="4" r="AM56"/>
  <c i="4" r="AN56"/>
  <c i="4" r="AO56"/>
  <c i="4" r="AP56"/>
  <c i="4" r="AQ56"/>
  <c i="4" r="AR56"/>
  <c i="4" r="AS56"/>
  <c i="4" r="AT56"/>
  <c i="4" r="AU56"/>
  <c i="4" r="Z57"/>
  <c i="4" r="AA57"/>
  <c i="4" r="AB57"/>
  <c i="4" r="AC57"/>
  <c i="4" r="AD57"/>
  <c i="4" r="AE57"/>
  <c i="4" r="AF57"/>
  <c i="4" r="AG57"/>
  <c i="4" r="AH57"/>
  <c i="4" r="AI57"/>
  <c i="4" r="AJ57"/>
  <c i="4" r="AK57"/>
  <c i="4" r="AL57"/>
  <c i="4" r="AM57"/>
  <c i="4" r="AN57"/>
  <c i="4" r="AO57"/>
  <c i="4" r="AP57"/>
  <c i="4" r="AQ57"/>
  <c i="4" r="AR57"/>
  <c i="4" r="AS57"/>
  <c i="4" r="AT57"/>
  <c i="4" r="AU57"/>
  <c i="4" r="Z58"/>
  <c i="4" r="AA58"/>
  <c i="4" r="AB58"/>
  <c i="4" r="AC58"/>
  <c i="4" r="AD58"/>
  <c i="4" r="AE58"/>
  <c i="4" r="AF58"/>
  <c i="4" r="AG58"/>
  <c i="4" r="AH58"/>
  <c i="4" r="AI58"/>
  <c i="4" r="AJ58"/>
  <c i="4" r="AK58"/>
  <c i="4" r="AL58"/>
  <c i="4" r="AM58"/>
  <c i="4" r="AN58"/>
  <c i="4" r="AO58"/>
  <c i="4" r="AP58"/>
  <c i="4" r="AQ58"/>
  <c i="4" r="AR58"/>
  <c i="4" r="AS58"/>
  <c i="4" r="AT58"/>
  <c i="4" r="AU58"/>
  <c i="4" r="Z59"/>
  <c i="4" r="AA59"/>
  <c i="4" r="AB59"/>
  <c i="4" r="AC59"/>
  <c i="4" r="AD59"/>
  <c i="4" r="AE59"/>
  <c i="4" r="AF59"/>
  <c i="4" r="AG59"/>
  <c i="4" r="AH59"/>
  <c i="4" r="AI59"/>
  <c i="4" r="AJ59"/>
  <c i="4" r="AK59"/>
  <c i="4" r="AL59"/>
  <c i="4" r="AM59"/>
  <c i="4" r="AN59"/>
  <c i="4" r="AO59"/>
  <c i="4" r="AP59"/>
  <c i="4" r="AQ59"/>
  <c i="4" r="AR59"/>
  <c i="4" r="AS59"/>
  <c i="4" r="AT59"/>
  <c i="4" r="AU59"/>
  <c i="4" r="Z60"/>
  <c i="4" r="AA60"/>
  <c i="4" r="AB60"/>
  <c i="4" r="AC60"/>
  <c i="4" r="AD60"/>
  <c i="4" r="AE60"/>
  <c i="4" r="AF60"/>
  <c i="4" r="AG60"/>
  <c i="4" r="AH60"/>
  <c i="4" r="AI60"/>
  <c i="4" r="AJ60"/>
  <c i="4" r="AK60"/>
  <c i="4" r="AL60"/>
  <c i="4" r="AM60"/>
  <c i="4" r="AN60"/>
  <c i="4" r="AO60"/>
  <c i="4" r="AP60"/>
  <c i="4" r="AQ60"/>
  <c i="4" r="AR60"/>
  <c i="4" r="AS60"/>
  <c i="4" r="AT60"/>
  <c i="4" r="AU60"/>
  <c i="4" r="Z61"/>
  <c i="4" r="AA61"/>
  <c i="4" r="AB61"/>
  <c i="4" r="AC61"/>
  <c i="4" r="AD61"/>
  <c i="4" r="AE61"/>
  <c i="4" r="AF61"/>
  <c i="4" r="AG61"/>
  <c i="4" r="AH61"/>
  <c i="4" r="AI61"/>
  <c i="4" r="AJ61"/>
  <c i="4" r="AK61"/>
  <c i="4" r="AL61"/>
  <c i="4" r="AM61"/>
  <c i="4" r="AN61"/>
  <c i="4" r="AO61"/>
  <c i="4" r="AP61"/>
  <c i="4" r="AQ61"/>
  <c i="4" r="AR61"/>
  <c i="4" r="AS61"/>
  <c i="4" r="AT61"/>
  <c i="4" r="AU61"/>
  <c i="4" r="Z62"/>
  <c i="4" r="AA62"/>
  <c i="4" r="AB62"/>
  <c i="4" r="AC62"/>
  <c i="4" r="AD62"/>
  <c i="4" r="AE62"/>
  <c i="4" r="AF62"/>
  <c i="4" r="AG62"/>
  <c i="4" r="AH62"/>
  <c i="4" r="AI62"/>
  <c i="4" r="AJ62"/>
  <c i="4" r="AK62"/>
  <c i="4" r="AL62"/>
  <c i="4" r="AM62"/>
  <c i="4" r="AN62"/>
  <c i="4" r="AO62"/>
  <c i="4" r="AP62"/>
  <c i="4" r="AQ62"/>
  <c i="4" r="AR62"/>
  <c i="4" r="AS62"/>
  <c i="4" r="AT62"/>
  <c i="4" r="AU62"/>
  <c i="4" r="Z63"/>
  <c i="4" r="AA63"/>
  <c i="4" r="AB63"/>
  <c i="4" r="AC63"/>
  <c i="4" r="AD63"/>
  <c i="4" r="AE63"/>
  <c i="4" r="AF63"/>
  <c i="4" r="AG63"/>
  <c i="4" r="AH63"/>
  <c i="4" r="AI63"/>
  <c i="4" r="AJ63"/>
  <c i="4" r="AK63"/>
  <c i="4" r="AL63"/>
  <c i="4" r="AM63"/>
  <c i="4" r="AN63"/>
  <c i="4" r="AO63"/>
  <c i="4" r="AP63"/>
  <c i="4" r="AQ63"/>
  <c i="4" r="AR63"/>
  <c i="4" r="AS63"/>
  <c i="4" r="AT63"/>
  <c i="4" r="AU63"/>
  <c i="4" r="Z64"/>
  <c i="4" r="AA64"/>
  <c i="4" r="AB64"/>
  <c i="4" r="AC64"/>
  <c i="4" r="AD64"/>
  <c i="4" r="AE64"/>
  <c i="4" r="AF64"/>
  <c i="4" r="AG64"/>
  <c i="4" r="AH64"/>
  <c i="4" r="AI64"/>
  <c i="4" r="AJ64"/>
  <c i="4" r="AK64"/>
  <c i="4" r="AL64"/>
  <c i="4" r="AM64"/>
  <c i="4" r="AN64"/>
  <c i="4" r="AO64"/>
  <c i="4" r="AP64"/>
  <c i="4" r="AQ64"/>
  <c i="4" r="AR64"/>
  <c i="4" r="AS64"/>
  <c i="4" r="AT64"/>
  <c i="4" r="AU64"/>
  <c i="4" r="Z65"/>
  <c i="4" r="AA65"/>
  <c i="4" r="AB65"/>
  <c i="4" r="AC65"/>
  <c i="4" r="AD65"/>
  <c i="4" r="AE65"/>
  <c i="4" r="AF65"/>
  <c i="4" r="AG65"/>
  <c i="4" r="AH65"/>
  <c i="4" r="AI65"/>
  <c i="4" r="AJ65"/>
  <c i="4" r="AK65"/>
  <c i="4" r="AL65"/>
  <c i="4" r="AM65"/>
  <c i="4" r="AN65"/>
  <c i="4" r="AO65"/>
  <c i="4" r="AP65"/>
  <c i="4" r="AQ65"/>
  <c i="4" r="AR65"/>
  <c i="4" r="AS65"/>
  <c i="4" r="AT65"/>
  <c i="4" r="AU65"/>
  <c i="4" r="Z66"/>
  <c i="4" r="AA66"/>
  <c i="4" r="AB66"/>
  <c i="4" r="AC66"/>
  <c i="4" r="AD66"/>
  <c i="4" r="AE66"/>
  <c i="4" r="AF66"/>
  <c i="4" r="AG66"/>
  <c i="4" r="AH66"/>
  <c i="4" r="AI66"/>
  <c i="4" r="AJ66"/>
  <c i="4" r="AK66"/>
  <c i="4" r="AL66"/>
  <c i="4" r="AM66"/>
  <c i="4" r="AN66"/>
  <c i="4" r="AO66"/>
  <c i="4" r="AP66"/>
  <c i="4" r="AQ66"/>
  <c i="4" r="AR66"/>
  <c i="4" r="AS66"/>
  <c i="4" r="AT66"/>
  <c i="4" r="AU66"/>
  <c i="4" r="Z67"/>
  <c i="4" r="AA67"/>
  <c i="4" r="AB67"/>
  <c i="4" r="AC67"/>
  <c i="4" r="AD67"/>
  <c i="4" r="AE67"/>
  <c i="4" r="AF67"/>
  <c i="4" r="AG67"/>
  <c i="4" r="AH67"/>
  <c i="4" r="AI67"/>
  <c i="4" r="AJ67"/>
  <c i="4" r="AK67"/>
  <c i="4" r="AL67"/>
  <c i="4" r="AM67"/>
  <c i="4" r="AN67"/>
  <c i="4" r="AO67"/>
  <c i="4" r="AP67"/>
  <c i="4" r="AQ67"/>
  <c i="4" r="AR67"/>
  <c i="4" r="AS67"/>
  <c i="4" r="AT67"/>
  <c i="4" r="AU67"/>
  <c i="4" r="Z68"/>
  <c i="4" r="AA68"/>
  <c i="4" r="AB68"/>
  <c i="4" r="AC68"/>
  <c i="4" r="AD68"/>
  <c i="4" r="AE68"/>
  <c i="4" r="AF68"/>
  <c i="4" r="AG68"/>
  <c i="4" r="AH68"/>
  <c i="4" r="AI68"/>
  <c i="4" r="AJ68"/>
  <c i="4" r="AK68"/>
  <c i="4" r="AL68"/>
  <c i="4" r="AM68"/>
  <c i="4" r="AN68"/>
  <c i="4" r="AO68"/>
  <c i="4" r="AP68"/>
  <c i="4" r="AQ68"/>
  <c i="4" r="AR68"/>
  <c i="4" r="AS68"/>
  <c i="4" r="AT68"/>
  <c i="4" r="AU68"/>
  <c i="4" r="Z69"/>
  <c i="4" r="AA69"/>
  <c i="4" r="AB69"/>
  <c i="4" r="AC69"/>
  <c i="4" r="AD69"/>
  <c i="4" r="AE69"/>
  <c i="4" r="AF69"/>
  <c i="4" r="AG69"/>
  <c i="4" r="AH69"/>
  <c i="4" r="AI69"/>
  <c i="4" r="AJ69"/>
  <c i="4" r="AK69"/>
  <c i="4" r="AL69"/>
  <c i="4" r="AM69"/>
  <c i="4" r="AN69"/>
  <c i="4" r="AO69"/>
  <c i="4" r="AP69"/>
  <c i="4" r="AQ69"/>
  <c i="4" r="AR69"/>
  <c i="4" r="AS69"/>
  <c i="4" r="AT69"/>
  <c i="4" r="AU69"/>
  <c i="4" r="Z70"/>
  <c i="4" r="AA70"/>
  <c i="4" r="AB70"/>
  <c i="4" r="AC70"/>
  <c i="4" r="AD70"/>
  <c i="4" r="AE70"/>
  <c i="4" r="AF70"/>
  <c i="4" r="AG70"/>
  <c i="4" r="AH70"/>
  <c i="4" r="AI70"/>
  <c i="4" r="AJ70"/>
  <c i="4" r="AK70"/>
  <c i="4" r="AL70"/>
  <c i="4" r="AM70"/>
  <c i="4" r="AN70"/>
  <c i="4" r="AO70"/>
  <c i="4" r="AP70"/>
  <c i="4" r="AQ70"/>
  <c i="4" r="AR70"/>
  <c i="4" r="AS70"/>
  <c i="4" r="AT70"/>
  <c i="4" r="AU70"/>
  <c i="4" r="Z71"/>
  <c i="4" r="AA71"/>
  <c i="4" r="AB71"/>
  <c i="4" r="AC71"/>
  <c i="4" r="AD71"/>
  <c i="4" r="AE71"/>
  <c i="4" r="AF71"/>
  <c i="4" r="AG71"/>
  <c i="4" r="AH71"/>
  <c i="4" r="AI71"/>
  <c i="4" r="AJ71"/>
  <c i="4" r="AK71"/>
  <c i="4" r="AL71"/>
  <c i="4" r="AM71"/>
  <c i="4" r="AN71"/>
  <c i="4" r="AO71"/>
  <c i="4" r="AP71"/>
  <c i="4" r="AQ71"/>
  <c i="4" r="AR71"/>
  <c i="4" r="AS71"/>
  <c i="4" r="AT71"/>
  <c i="4" r="AU71"/>
  <c i="4" r="Z72"/>
  <c i="4" r="AA72"/>
  <c i="4" r="AB72"/>
  <c i="4" r="AC72"/>
  <c i="4" r="AD72"/>
  <c i="4" r="AE72"/>
  <c i="4" r="AF72"/>
  <c i="4" r="AG72"/>
  <c i="4" r="AH72"/>
  <c i="4" r="AI72"/>
  <c i="4" r="AJ72"/>
  <c i="4" r="AK72"/>
  <c i="4" r="AL72"/>
  <c i="4" r="AM72"/>
  <c i="4" r="AN72"/>
  <c i="4" r="AO72"/>
  <c i="4" r="AP72"/>
  <c i="4" r="AQ72"/>
  <c i="4" r="AR72"/>
  <c i="4" r="AS72"/>
  <c i="4" r="AT72"/>
  <c i="4" r="AU72"/>
  <c i="4" r="Z73"/>
  <c i="4" r="AA73"/>
  <c i="4" r="AB73"/>
  <c i="4" r="AC73"/>
  <c i="4" r="AD73"/>
  <c i="4" r="AE73"/>
  <c i="4" r="AF73"/>
  <c i="4" r="AG73"/>
  <c i="4" r="AH73"/>
  <c i="4" r="AI73"/>
  <c i="4" r="AJ73"/>
  <c i="4" r="AK73"/>
  <c i="4" r="AL73"/>
  <c i="4" r="AM73"/>
  <c i="4" r="AN73"/>
  <c i="4" r="AO73"/>
  <c i="4" r="AP73"/>
  <c i="4" r="AQ73"/>
  <c i="4" r="AR73"/>
  <c i="4" r="AS73"/>
  <c i="4" r="AT73"/>
  <c i="4" r="AU73"/>
  <c i="4" r="Z74"/>
  <c i="4" r="AA74"/>
  <c i="4" r="AB74"/>
  <c i="4" r="AC74"/>
  <c i="4" r="AD74"/>
  <c i="4" r="AE74"/>
  <c i="4" r="AF74"/>
  <c i="4" r="AG74"/>
  <c i="4" r="AH74"/>
  <c i="4" r="AI74"/>
  <c i="4" r="AJ74"/>
  <c i="4" r="AK74"/>
  <c i="4" r="AL74"/>
  <c i="4" r="AM74"/>
  <c i="4" r="AN74"/>
  <c i="4" r="AO74"/>
  <c i="4" r="AP74"/>
  <c i="4" r="AQ74"/>
  <c i="4" r="AR74"/>
  <c i="4" r="AS74"/>
  <c i="4" r="AT74"/>
  <c i="4" r="AU74"/>
  <c i="4" r="Z75"/>
  <c i="4" r="AA75"/>
  <c i="4" r="AB75"/>
  <c i="4" r="AC75"/>
  <c i="4" r="AD75"/>
  <c i="4" r="AE75"/>
  <c i="4" r="AF75"/>
  <c i="4" r="AG75"/>
  <c i="4" r="AH75"/>
  <c i="4" r="AI75"/>
  <c i="4" r="AJ75"/>
  <c i="4" r="AK75"/>
  <c i="4" r="AL75"/>
  <c i="4" r="AM75"/>
  <c i="4" r="AN75"/>
  <c i="4" r="AO75"/>
  <c i="4" r="AP75"/>
  <c i="4" r="AQ75"/>
  <c i="4" r="AR75"/>
  <c i="4" r="AS75"/>
  <c i="4" r="AT75"/>
  <c i="4" r="AU75"/>
  <c i="4" r="Z76"/>
  <c i="4" r="AA76"/>
  <c i="4" r="AB76"/>
  <c i="4" r="AC76"/>
  <c i="4" r="AD76"/>
  <c i="4" r="AE76"/>
  <c i="4" r="AF76"/>
  <c i="4" r="AG76"/>
  <c i="4" r="AH76"/>
  <c i="4" r="AI76"/>
  <c i="4" r="AJ76"/>
  <c i="4" r="AK76"/>
  <c i="4" r="AL76"/>
  <c i="4" r="AM76"/>
  <c i="4" r="AN76"/>
  <c i="4" r="AO76"/>
  <c i="4" r="AP76"/>
  <c i="4" r="AQ76"/>
  <c i="4" r="AR76"/>
  <c i="4" r="AS76"/>
  <c i="4" r="AT76"/>
  <c i="4" r="AU76"/>
  <c i="4" r="Z77"/>
  <c i="4" r="AA77"/>
  <c i="4" r="AB77"/>
  <c i="4" r="AC77"/>
  <c i="4" r="AD77"/>
  <c i="4" r="AE77"/>
  <c i="4" r="AF77"/>
  <c i="4" r="AG77"/>
  <c i="4" r="AH77"/>
  <c i="4" r="AI77"/>
  <c i="4" r="AJ77"/>
  <c i="4" r="AK77"/>
  <c i="4" r="AL77"/>
  <c i="4" r="AM77"/>
  <c i="4" r="AN77"/>
  <c i="4" r="AO77"/>
  <c i="4" r="AP77"/>
  <c i="4" r="AQ77"/>
  <c i="4" r="AR77"/>
  <c i="4" r="AS77"/>
  <c i="4" r="AT77"/>
  <c i="4" r="AU77"/>
  <c i="4" r="Z78"/>
  <c i="4" r="AA78"/>
  <c i="4" r="AB78"/>
  <c i="4" r="AC78"/>
  <c i="4" r="AD78"/>
  <c i="4" r="AE78"/>
  <c i="4" r="AF78"/>
  <c i="4" r="AG78"/>
  <c i="4" r="AH78"/>
  <c i="4" r="AI78"/>
  <c i="4" r="AJ78"/>
  <c i="4" r="AK78"/>
  <c i="4" r="AL78"/>
  <c i="4" r="AM78"/>
  <c i="4" r="AN78"/>
  <c i="4" r="AO78"/>
  <c i="4" r="AP78"/>
  <c i="4" r="AQ78"/>
  <c i="4" r="AR78"/>
  <c i="4" r="AS78"/>
  <c i="4" r="AT78"/>
  <c i="4" r="AU78"/>
  <c i="4" r="Z79"/>
  <c i="4" r="AA79"/>
  <c i="4" r="AB79"/>
  <c i="4" r="AC79"/>
  <c i="4" r="AD79"/>
  <c i="4" r="AE79"/>
  <c i="4" r="AF79"/>
  <c i="4" r="AG79"/>
  <c i="4" r="AH79"/>
  <c i="4" r="AI79"/>
  <c i="4" r="AJ79"/>
  <c i="4" r="AK79"/>
  <c i="4" r="AL79"/>
  <c i="4" r="AM79"/>
  <c i="4" r="AN79"/>
  <c i="4" r="AO79"/>
  <c i="4" r="AP79"/>
  <c i="4" r="AQ79"/>
  <c i="4" r="AR79"/>
  <c i="4" r="AS79"/>
  <c i="4" r="AT79"/>
  <c i="4" r="AU79"/>
  <c i="4" r="Z80"/>
  <c i="4" r="AA80"/>
  <c i="4" r="AB80"/>
  <c i="4" r="AC80"/>
  <c i="4" r="AD80"/>
  <c i="4" r="AE80"/>
  <c i="4" r="AF80"/>
  <c i="4" r="AG80"/>
  <c i="4" r="AH80"/>
  <c i="4" r="AI80"/>
  <c i="4" r="AJ80"/>
  <c i="4" r="AK80"/>
  <c i="4" r="AL80"/>
  <c i="4" r="AM80"/>
  <c i="4" r="AN80"/>
  <c i="4" r="AO80"/>
  <c i="4" r="AP80"/>
  <c i="4" r="AQ80"/>
  <c i="4" r="AR80"/>
  <c i="4" r="AS80"/>
  <c i="4" r="AT80"/>
  <c i="4" r="AU80"/>
  <c i="4" r="Z81"/>
  <c i="4" r="AA81"/>
  <c i="4" r="AB81"/>
  <c i="4" r="AC81"/>
  <c i="4" r="AD81"/>
  <c i="4" r="AE81"/>
  <c i="4" r="AF81"/>
  <c i="4" r="AG81"/>
  <c i="4" r="AH81"/>
  <c i="4" r="AI81"/>
  <c i="4" r="AJ81"/>
  <c i="4" r="AK81"/>
  <c i="4" r="AL81"/>
  <c i="4" r="AM81"/>
  <c i="4" r="AN81"/>
  <c i="4" r="AO81"/>
  <c i="4" r="AP81"/>
  <c i="4" r="AQ81"/>
  <c i="4" r="AR81"/>
  <c i="4" r="AS81"/>
  <c i="4" r="AT81"/>
  <c i="4" r="AU81"/>
  <c i="4" r="Z82"/>
  <c i="4" r="AA82"/>
  <c i="4" r="AB82"/>
  <c i="4" r="AC82"/>
  <c i="4" r="AD82"/>
  <c i="4" r="AE82"/>
  <c i="4" r="AF82"/>
  <c i="4" r="AG82"/>
  <c i="4" r="AH82"/>
  <c i="4" r="AI82"/>
  <c i="4" r="AJ82"/>
  <c i="4" r="AK82"/>
  <c i="4" r="AL82"/>
  <c i="4" r="AM82"/>
  <c i="4" r="AN82"/>
  <c i="4" r="AO82"/>
  <c i="4" r="AP82"/>
  <c i="4" r="AQ82"/>
  <c i="4" r="AR82"/>
  <c i="4" r="AS82"/>
  <c i="4" r="AT82"/>
  <c i="4" r="AU82"/>
  <c i="4" r="Z83"/>
  <c i="4" r="AA83"/>
  <c i="4" r="AB83"/>
  <c i="4" r="AC83"/>
  <c i="4" r="AD83"/>
  <c i="4" r="AE83"/>
  <c i="4" r="AF83"/>
  <c i="4" r="AG83"/>
  <c i="4" r="AH83"/>
  <c i="4" r="AI83"/>
  <c i="4" r="AJ83"/>
  <c i="4" r="AK83"/>
  <c i="4" r="AL83"/>
  <c i="4" r="AM83"/>
  <c i="4" r="AN83"/>
  <c i="4" r="AO83"/>
  <c i="4" r="AP83"/>
  <c i="4" r="AQ83"/>
  <c i="4" r="AR83"/>
  <c i="4" r="AS83"/>
  <c i="4" r="AT83"/>
  <c i="4" r="AU83"/>
  <c i="4" r="Z85"/>
  <c i="4" r="AA85"/>
  <c i="4" r="AB85"/>
  <c i="4" r="AC85"/>
  <c i="4" r="AD85"/>
  <c i="4" r="AE85"/>
  <c i="4" r="AF85"/>
  <c i="4" r="AG85"/>
  <c i="4" r="AH85"/>
  <c i="4" r="AI85"/>
  <c i="4" r="AJ85"/>
  <c i="4" r="AK85"/>
  <c i="4" r="AL85"/>
  <c i="4" r="AM85"/>
  <c i="4" r="AN85"/>
  <c i="4" r="AO85"/>
  <c i="4" r="AP85"/>
  <c i="4" r="AQ85"/>
  <c i="4" r="AR85"/>
  <c i="4" r="AS85"/>
  <c i="4" r="AT85"/>
  <c i="4" r="AU85"/>
  <c i="4" r="Z86"/>
  <c i="4" r="AA86"/>
  <c i="4" r="AB86"/>
  <c i="4" r="AC86"/>
  <c i="4" r="AD86"/>
  <c i="4" r="AE86"/>
  <c i="4" r="AF86"/>
  <c i="4" r="AG86"/>
  <c i="4" r="AH86"/>
  <c i="4" r="AI86"/>
  <c i="4" r="AJ86"/>
  <c i="4" r="AK86"/>
  <c i="4" r="AL86"/>
  <c i="4" r="AM86"/>
  <c i="4" r="AN86"/>
  <c i="4" r="AO86"/>
  <c i="4" r="AP86"/>
  <c i="4" r="AQ86"/>
  <c i="4" r="AR86"/>
  <c i="4" r="AS86"/>
  <c i="4" r="AT86"/>
  <c i="4" r="AU86"/>
  <c i="4" r="Z87"/>
  <c i="4" r="AA87"/>
  <c i="4" r="AB87"/>
  <c i="4" r="AC87"/>
  <c i="4" r="AD87"/>
  <c i="4" r="AE87"/>
  <c i="4" r="AF87"/>
  <c i="4" r="AG87"/>
  <c i="4" r="AH87"/>
  <c i="4" r="AI87"/>
  <c i="4" r="AJ87"/>
  <c i="4" r="AK87"/>
  <c i="4" r="AL87"/>
  <c i="4" r="AM87"/>
  <c i="4" r="AN87"/>
  <c i="4" r="AO87"/>
  <c i="4" r="AP87"/>
  <c i="4" r="AQ87"/>
  <c i="4" r="AR87"/>
  <c i="4" r="AS87"/>
  <c i="4" r="AT87"/>
  <c i="4" r="AU87"/>
  <c i="4" r="Z88"/>
  <c i="4" r="AA88"/>
  <c i="4" r="AB88"/>
  <c i="4" r="AC88"/>
  <c i="4" r="AD88"/>
  <c i="4" r="AE88"/>
  <c i="4" r="AF88"/>
  <c i="4" r="AG88"/>
  <c i="4" r="AH88"/>
  <c i="4" r="AI88"/>
  <c i="4" r="AJ88"/>
  <c i="4" r="AK88"/>
  <c i="4" r="AL88"/>
  <c i="4" r="AM88"/>
  <c i="4" r="AN88"/>
  <c i="4" r="AO88"/>
  <c i="4" r="AP88"/>
  <c i="4" r="AQ88"/>
  <c i="4" r="AR88"/>
  <c i="4" r="AS88"/>
  <c i="4" r="AT88"/>
  <c i="4" r="AU88"/>
  <c i="4" r="Z89"/>
  <c i="4" r="AA89"/>
  <c i="4" r="AB89"/>
  <c i="4" r="AC89"/>
  <c i="4" r="AD89"/>
  <c i="4" r="AE89"/>
  <c i="4" r="AF89"/>
  <c i="4" r="AG89"/>
  <c i="4" r="AH89"/>
  <c i="4" r="AI89"/>
  <c i="4" r="AJ89"/>
  <c i="4" r="AK89"/>
  <c i="4" r="AL89"/>
  <c i="4" r="AM89"/>
  <c i="4" r="AN89"/>
  <c i="4" r="AO89"/>
  <c i="4" r="AP89"/>
  <c i="4" r="AQ89"/>
  <c i="4" r="AR89"/>
  <c i="4" r="AS89"/>
  <c i="4" r="AT89"/>
  <c i="4" r="AU89"/>
  <c i="4" r="Z90"/>
  <c i="4" r="AA90"/>
  <c i="4" r="AB90"/>
  <c i="4" r="AC90"/>
  <c i="4" r="AD90"/>
  <c i="4" r="AE90"/>
  <c i="4" r="AF90"/>
  <c i="4" r="AG90"/>
  <c i="4" r="AH90"/>
  <c i="4" r="AI90"/>
  <c i="4" r="AJ90"/>
  <c i="4" r="AK90"/>
  <c i="4" r="AL90"/>
  <c i="4" r="AM90"/>
  <c i="4" r="AN90"/>
  <c i="4" r="AO90"/>
  <c i="4" r="AP90"/>
  <c i="4" r="AQ90"/>
  <c i="4" r="AR90"/>
  <c i="4" r="AS90"/>
  <c i="4" r="AT90"/>
  <c i="4" r="AU90"/>
  <c i="4" r="Z91"/>
  <c i="4" r="AA91"/>
  <c i="4" r="AB91"/>
  <c i="4" r="AC91"/>
  <c i="4" r="AD91"/>
  <c i="4" r="AE91"/>
  <c i="4" r="AF91"/>
  <c i="4" r="AG91"/>
  <c i="4" r="AH91"/>
  <c i="4" r="AI91"/>
  <c i="4" r="AJ91"/>
  <c i="4" r="AK91"/>
  <c i="4" r="AL91"/>
  <c i="4" r="AM91"/>
  <c i="4" r="AN91"/>
  <c i="4" r="AO91"/>
  <c i="4" r="AP91"/>
  <c i="4" r="AQ91"/>
  <c i="4" r="AR91"/>
  <c i="4" r="AS91"/>
  <c i="4" r="AT91"/>
  <c i="4" r="AU91"/>
  <c i="4" r="Z92"/>
  <c i="4" r="AA92"/>
  <c i="4" r="AB92"/>
  <c i="4" r="AC92"/>
  <c i="4" r="AD92"/>
  <c i="4" r="AE92"/>
  <c i="4" r="AF92"/>
  <c i="4" r="AG92"/>
  <c i="4" r="AH92"/>
  <c i="4" r="AI92"/>
  <c i="4" r="AJ92"/>
  <c i="4" r="AK92"/>
  <c i="4" r="AL92"/>
  <c i="4" r="AM92"/>
  <c i="4" r="AN92"/>
  <c i="4" r="AO92"/>
  <c i="4" r="AP92"/>
  <c i="4" r="AQ92"/>
  <c i="4" r="AR92"/>
  <c i="4" r="AS92"/>
  <c i="4" r="AT92"/>
  <c i="4" r="AU92"/>
  <c i="4" r="Z93"/>
  <c i="4" r="AA93"/>
  <c i="4" r="AB93"/>
  <c i="4" r="AC93"/>
  <c i="4" r="AD93"/>
  <c i="4" r="AE93"/>
  <c i="4" r="AF93"/>
  <c i="4" r="AG93"/>
  <c i="4" r="AH93"/>
  <c i="4" r="AI93"/>
  <c i="4" r="AJ93"/>
  <c i="4" r="AK93"/>
  <c i="4" r="AL93"/>
  <c i="4" r="AM93"/>
  <c i="4" r="AN93"/>
  <c i="4" r="AO93"/>
  <c i="4" r="AP93"/>
  <c i="4" r="AQ93"/>
  <c i="4" r="AR93"/>
  <c i="4" r="AS93"/>
  <c i="4" r="AT93"/>
  <c i="4" r="AU93"/>
  <c i="4" r="Z94"/>
  <c i="4" r="AA94"/>
  <c i="4" r="AB94"/>
  <c i="4" r="AC94"/>
  <c i="4" r="AD94"/>
  <c i="4" r="AE94"/>
  <c i="4" r="AF94"/>
  <c i="4" r="AG94"/>
  <c i="4" r="AH94"/>
  <c i="4" r="AI94"/>
  <c i="4" r="AJ94"/>
  <c i="4" r="AK94"/>
  <c i="4" r="AL94"/>
  <c i="4" r="AM94"/>
  <c i="4" r="AN94"/>
  <c i="4" r="AO94"/>
  <c i="4" r="AP94"/>
  <c i="4" r="AQ94"/>
  <c i="4" r="AR94"/>
  <c i="4" r="AS94"/>
  <c i="4" r="AT94"/>
  <c i="4" r="AU94"/>
  <c i="4" r="Z95"/>
  <c i="4" r="AA95"/>
  <c i="4" r="AB95"/>
  <c i="4" r="AC95"/>
  <c i="4" r="AD95"/>
  <c i="4" r="AE95"/>
  <c i="4" r="AF95"/>
  <c i="4" r="AG95"/>
  <c i="4" r="AH95"/>
  <c i="4" r="AI95"/>
  <c i="4" r="AJ95"/>
  <c i="4" r="AK95"/>
  <c i="4" r="AL95"/>
  <c i="4" r="AM95"/>
  <c i="4" r="AN95"/>
  <c i="4" r="AO95"/>
  <c i="4" r="AP95"/>
  <c i="4" r="AQ95"/>
  <c i="4" r="AR95"/>
  <c i="4" r="AS95"/>
  <c i="4" r="AT95"/>
  <c i="4" r="AU95"/>
  <c i="4" r="Z96"/>
  <c i="4" r="AA96"/>
  <c i="4" r="AB96"/>
  <c i="4" r="AC96"/>
  <c i="4" r="AD96"/>
  <c i="4" r="AE96"/>
  <c i="4" r="AF96"/>
  <c i="4" r="AG96"/>
  <c i="4" r="AH96"/>
  <c i="4" r="AI96"/>
  <c i="4" r="AJ96"/>
  <c i="4" r="AK96"/>
  <c i="4" r="AL96"/>
  <c i="4" r="AM96"/>
  <c i="4" r="AN96"/>
  <c i="4" r="AO96"/>
  <c i="4" r="AP96"/>
  <c i="4" r="AQ96"/>
  <c i="4" r="AR96"/>
  <c i="4" r="AS96"/>
  <c i="4" r="AT96"/>
  <c i="4" r="AU96"/>
  <c i="4" r="Z97"/>
  <c i="4" r="AA97"/>
  <c i="4" r="AB97"/>
  <c i="4" r="AC97"/>
  <c i="4" r="AD97"/>
  <c i="4" r="AE97"/>
  <c i="4" r="AF97"/>
  <c i="4" r="AG97"/>
  <c i="4" r="AH97"/>
  <c i="4" r="AI97"/>
  <c i="4" r="AJ97"/>
  <c i="4" r="AK97"/>
  <c i="4" r="AL97"/>
  <c i="4" r="AM97"/>
  <c i="4" r="AN97"/>
  <c i="4" r="AO97"/>
  <c i="4" r="AP97"/>
  <c i="4" r="AQ97"/>
  <c i="4" r="AR97"/>
  <c i="4" r="AS97"/>
  <c i="4" r="AT97"/>
  <c i="4" r="AU97"/>
  <c i="4" r="Z98"/>
  <c i="4" r="AA98"/>
  <c i="4" r="AB98"/>
  <c i="4" r="AC98"/>
  <c i="4" r="AD98"/>
  <c i="4" r="AE98"/>
  <c i="4" r="AF98"/>
  <c i="4" r="AG98"/>
  <c i="4" r="AH98"/>
  <c i="4" r="AI98"/>
  <c i="4" r="AJ98"/>
  <c i="4" r="AK98"/>
  <c i="4" r="AL98"/>
  <c i="4" r="AM98"/>
  <c i="4" r="AN98"/>
  <c i="4" r="AO98"/>
  <c i="4" r="AP98"/>
  <c i="4" r="AQ98"/>
  <c i="4" r="AR98"/>
  <c i="4" r="AS98"/>
  <c i="4" r="AT98"/>
  <c i="4" r="AU98"/>
  <c i="4" r="Z99"/>
  <c i="4" r="AA99"/>
  <c i="4" r="AB99"/>
  <c i="4" r="AC99"/>
  <c i="4" r="AD99"/>
  <c i="4" r="AE99"/>
  <c i="4" r="AF99"/>
  <c i="4" r="AG99"/>
  <c i="4" r="AH99"/>
  <c i="4" r="AI99"/>
  <c i="4" r="AJ99"/>
  <c i="4" r="AK99"/>
  <c i="4" r="AL99"/>
  <c i="4" r="AM99"/>
  <c i="4" r="AN99"/>
  <c i="4" r="AO99"/>
  <c i="4" r="AP99"/>
  <c i="4" r="AQ99"/>
  <c i="4" r="AR99"/>
  <c i="4" r="AS99"/>
  <c i="4" r="AT99"/>
  <c i="4" r="AU99"/>
  <c i="4" r="Z100"/>
  <c i="4" r="AA100"/>
  <c i="4" r="AB100"/>
  <c i="4" r="AC100"/>
  <c i="4" r="AD100"/>
  <c i="4" r="AE100"/>
  <c i="4" r="AF100"/>
  <c i="4" r="AG100"/>
  <c i="4" r="AH100"/>
  <c i="4" r="AI100"/>
  <c i="4" r="AJ100"/>
  <c i="4" r="AK100"/>
  <c i="4" r="AL100"/>
  <c i="4" r="AM100"/>
  <c i="4" r="AN100"/>
  <c i="4" r="AO100"/>
  <c i="4" r="AP100"/>
  <c i="4" r="AQ100"/>
  <c i="4" r="AR100"/>
  <c i="4" r="AS100"/>
  <c i="4" r="AT100"/>
  <c i="4" r="AU100"/>
  <c i="4" r="Z101"/>
  <c i="4" r="AA101"/>
  <c i="4" r="AB101"/>
  <c i="4" r="AC101"/>
  <c i="4" r="AD101"/>
  <c i="4" r="AE101"/>
  <c i="4" r="AF101"/>
  <c i="4" r="AG101"/>
  <c i="4" r="AH101"/>
  <c i="4" r="AI101"/>
  <c i="4" r="AJ101"/>
  <c i="4" r="AK101"/>
  <c i="4" r="AL101"/>
  <c i="4" r="AM101"/>
  <c i="4" r="AN101"/>
  <c i="4" r="AO101"/>
  <c i="4" r="AP101"/>
  <c i="4" r="AQ101"/>
  <c i="4" r="AR101"/>
  <c i="4" r="AS101"/>
  <c i="4" r="AT101"/>
  <c i="4" r="AU101"/>
  <c i="4" r="Z102"/>
  <c i="4" r="AA102"/>
  <c i="4" r="AB102"/>
  <c i="4" r="AC102"/>
  <c i="4" r="AD102"/>
  <c i="4" r="AE102"/>
  <c i="4" r="AF102"/>
  <c i="4" r="AG102"/>
  <c i="4" r="AH102"/>
  <c i="4" r="AI102"/>
  <c i="4" r="AJ102"/>
  <c i="4" r="AK102"/>
  <c i="4" r="AL102"/>
  <c i="4" r="AM102"/>
  <c i="4" r="AN102"/>
  <c i="4" r="AO102"/>
  <c i="4" r="AP102"/>
  <c i="4" r="AQ102"/>
  <c i="4" r="AR102"/>
  <c i="4" r="AS102"/>
  <c i="4" r="AT102"/>
  <c i="4" r="AU102"/>
  <c i="4" r="AA3"/>
  <c i="4" r="AB3"/>
  <c i="4" r="AC3"/>
  <c i="4" r="AD3"/>
  <c i="4" r="AE3"/>
  <c i="4" r="AF3"/>
  <c i="4" r="AG3"/>
  <c i="4" r="AH3"/>
  <c i="4" r="AI3"/>
  <c i="4" r="AJ3"/>
  <c i="4" r="AK3"/>
  <c i="4" r="AL3"/>
  <c i="4" r="AM3"/>
  <c i="4" r="AN3"/>
  <c i="4" r="AO3"/>
  <c i="4" r="AP3"/>
  <c i="4" r="AQ3"/>
  <c i="4" r="AR3"/>
  <c i="4" r="AS3"/>
  <c i="4" r="AT3"/>
  <c i="4" r="AU3"/>
  <c i="4" r="Z3"/>
  <c i="3" r="AA102"/>
  <c i="3" r="AB102"/>
  <c i="3" r="AC102"/>
  <c i="3" r="AD102"/>
  <c i="3" r="AE102"/>
  <c i="3" r="AF102"/>
  <c i="3" r="AG102"/>
  <c i="3" r="AH102"/>
  <c i="3" r="AI102"/>
  <c i="3" r="AJ102"/>
  <c i="3" r="AK102"/>
  <c i="3" r="AL102"/>
  <c i="3" r="AM102"/>
  <c i="3" r="AN102"/>
  <c i="3" r="AO102"/>
  <c i="3" r="AP102"/>
  <c i="3" r="AQ102"/>
  <c i="3" r="AR102"/>
  <c i="3" r="AS102"/>
  <c i="3" r="AT102"/>
  <c i="3" r="AU102"/>
  <c i="3" r="AV102"/>
  <c i="3" r="AW102"/>
  <c i="3" r="Z102"/>
  <c i="3" r="Z97"/>
  <c i="3" r="AA97"/>
  <c i="3" r="AB97"/>
  <c i="3" r="AC97"/>
  <c i="3" r="AD97"/>
  <c i="3" r="AE97"/>
  <c i="3" r="AF97"/>
  <c i="3" r="AG97"/>
  <c i="3" r="AH97"/>
  <c i="3" r="AI97"/>
  <c i="3" r="AJ97"/>
  <c i="3" r="AK97"/>
  <c i="3" r="AL97"/>
  <c i="3" r="AM97"/>
  <c i="3" r="AN97"/>
  <c i="3" r="AO97"/>
  <c i="3" r="AP97"/>
  <c i="3" r="AQ97"/>
  <c i="3" r="AR97"/>
  <c i="3" r="AS97"/>
  <c i="3" r="AT97"/>
  <c i="3" r="AU97"/>
  <c i="3" r="AV97"/>
  <c i="3" r="AW97"/>
  <c i="3" r="Z98"/>
  <c i="3" r="AA98"/>
  <c i="3" r="AB98"/>
  <c i="3" r="AC98"/>
  <c i="3" r="AD98"/>
  <c i="3" r="AE98"/>
  <c i="3" r="AF98"/>
  <c i="3" r="AG98"/>
  <c i="3" r="AH98"/>
  <c i="3" r="AI98"/>
  <c i="3" r="AJ98"/>
  <c i="3" r="AK98"/>
  <c i="3" r="AL98"/>
  <c i="3" r="AM98"/>
  <c i="3" r="AN98"/>
  <c i="3" r="AO98"/>
  <c i="3" r="AP98"/>
  <c i="3" r="AQ98"/>
  <c i="3" r="AR98"/>
  <c i="3" r="AS98"/>
  <c i="3" r="AT98"/>
  <c i="3" r="AU98"/>
  <c i="3" r="AV98"/>
  <c i="3" r="AW98"/>
  <c i="3" r="Z99"/>
  <c i="3" r="AA99"/>
  <c i="3" r="AB99"/>
  <c i="3" r="AC99"/>
  <c i="3" r="AD99"/>
  <c i="3" r="AE99"/>
  <c i="3" r="AF99"/>
  <c i="3" r="AG99"/>
  <c i="3" r="AH99"/>
  <c i="3" r="AI99"/>
  <c i="3" r="AJ99"/>
  <c i="3" r="AK99"/>
  <c i="3" r="AL99"/>
  <c i="3" r="AM99"/>
  <c i="3" r="AN99"/>
  <c i="3" r="AO99"/>
  <c i="3" r="AP99"/>
  <c i="3" r="AQ99"/>
  <c i="3" r="AR99"/>
  <c i="3" r="AS99"/>
  <c i="3" r="AT99"/>
  <c i="3" r="AU99"/>
  <c i="3" r="AV99"/>
  <c i="3" r="AW99"/>
  <c i="3" r="Z100"/>
  <c i="3" r="AA100"/>
  <c i="3" r="AB100"/>
  <c i="3" r="AC100"/>
  <c i="3" r="AD100"/>
  <c i="3" r="AE100"/>
  <c i="3" r="AF100"/>
  <c i="3" r="AG100"/>
  <c i="3" r="AH100"/>
  <c i="3" r="AI100"/>
  <c i="3" r="AJ100"/>
  <c i="3" r="AK100"/>
  <c i="3" r="AL100"/>
  <c i="3" r="AM100"/>
  <c i="3" r="AN100"/>
  <c i="3" r="AO100"/>
  <c i="3" r="AP100"/>
  <c i="3" r="AQ100"/>
  <c i="3" r="AR100"/>
  <c i="3" r="AS100"/>
  <c i="3" r="AT100"/>
  <c i="3" r="AU100"/>
  <c i="3" r="AV100"/>
  <c i="3" r="AW100"/>
  <c i="3" r="AA96"/>
  <c i="3" r="AB96"/>
  <c i="3" r="AC96"/>
  <c i="3" r="AD96"/>
  <c i="3" r="AE96"/>
  <c i="3" r="AF96"/>
  <c i="3" r="AG96"/>
  <c i="3" r="AH96"/>
  <c i="3" r="AI96"/>
  <c i="3" r="AJ96"/>
  <c i="3" r="AK96"/>
  <c i="3" r="AL96"/>
  <c i="3" r="AM96"/>
  <c i="3" r="AN96"/>
  <c i="3" r="AO96"/>
  <c i="3" r="AP96"/>
  <c i="3" r="AQ96"/>
  <c i="3" r="AR96"/>
  <c i="3" r="AS96"/>
  <c i="3" r="AT96"/>
  <c i="3" r="AU96"/>
  <c i="3" r="AV96"/>
  <c i="3" r="AW96"/>
  <c i="3" r="Z96"/>
  <c i="3" r="Z90"/>
  <c i="3" r="AA90"/>
  <c i="3" r="AB90"/>
  <c i="3" r="AC90"/>
  <c i="3" r="AD90"/>
  <c i="3" r="AE90"/>
  <c i="3" r="AF90"/>
  <c i="3" r="AG90"/>
  <c i="3" r="AH90"/>
  <c i="3" r="AI90"/>
  <c i="3" r="AJ90"/>
  <c i="3" r="AK90"/>
  <c i="3" r="AL90"/>
  <c i="3" r="AM90"/>
  <c i="3" r="AN90"/>
  <c i="3" r="AO90"/>
  <c i="3" r="AP90"/>
  <c i="3" r="AQ90"/>
  <c i="3" r="AR90"/>
  <c i="3" r="AS90"/>
  <c i="3" r="AT90"/>
  <c i="3" r="AU90"/>
  <c i="3" r="AV90"/>
  <c i="3" r="AW90"/>
  <c i="3" r="Z91"/>
  <c i="3" r="AA91"/>
  <c i="3" r="AB91"/>
  <c i="3" r="AC91"/>
  <c i="3" r="AD91"/>
  <c i="3" r="AE91"/>
  <c i="3" r="AF91"/>
  <c i="3" r="AG91"/>
  <c i="3" r="AH91"/>
  <c i="3" r="AI91"/>
  <c i="3" r="AJ91"/>
  <c i="3" r="AK91"/>
  <c i="3" r="AL91"/>
  <c i="3" r="AM91"/>
  <c i="3" r="AN91"/>
  <c i="3" r="AO91"/>
  <c i="3" r="AP91"/>
  <c i="3" r="AQ91"/>
  <c i="3" r="AR91"/>
  <c i="3" r="AS91"/>
  <c i="3" r="AT91"/>
  <c i="3" r="AU91"/>
  <c i="3" r="AV91"/>
  <c i="3" r="AW91"/>
  <c i="3" r="Z92"/>
  <c i="3" r="AA92"/>
  <c i="3" r="AB92"/>
  <c i="3" r="AC92"/>
  <c i="3" r="AD92"/>
  <c i="3" r="AE92"/>
  <c i="3" r="AF92"/>
  <c i="3" r="AG92"/>
  <c i="3" r="AH92"/>
  <c i="3" r="AI92"/>
  <c i="3" r="AJ92"/>
  <c i="3" r="AK92"/>
  <c i="3" r="AL92"/>
  <c i="3" r="AM92"/>
  <c i="3" r="AN92"/>
  <c i="3" r="AO92"/>
  <c i="3" r="AP92"/>
  <c i="3" r="AQ92"/>
  <c i="3" r="AR92"/>
  <c i="3" r="AS92"/>
  <c i="3" r="AT92"/>
  <c i="3" r="AU92"/>
  <c i="3" r="AV92"/>
  <c i="3" r="AW92"/>
  <c i="3" r="Z93"/>
  <c i="3" r="AA93"/>
  <c i="3" r="AB93"/>
  <c i="3" r="AC93"/>
  <c i="3" r="AD93"/>
  <c i="3" r="AE93"/>
  <c i="3" r="AF93"/>
  <c i="3" r="AG93"/>
  <c i="3" r="AH93"/>
  <c i="3" r="AI93"/>
  <c i="3" r="AJ93"/>
  <c i="3" r="AK93"/>
  <c i="3" r="AL93"/>
  <c i="3" r="AM93"/>
  <c i="3" r="AN93"/>
  <c i="3" r="AO93"/>
  <c i="3" r="AP93"/>
  <c i="3" r="AQ93"/>
  <c i="3" r="AR93"/>
  <c i="3" r="AS93"/>
  <c i="3" r="AT93"/>
  <c i="3" r="AU93"/>
  <c i="3" r="AV93"/>
  <c i="3" r="AW93"/>
  <c i="3" r="Z94"/>
  <c i="3" r="AA94"/>
  <c i="3" r="AB94"/>
  <c i="3" r="AC94"/>
  <c i="3" r="AD94"/>
  <c i="3" r="AE94"/>
  <c i="3" r="AF94"/>
  <c i="3" r="AG94"/>
  <c i="3" r="AH94"/>
  <c i="3" r="AI94"/>
  <c i="3" r="AJ94"/>
  <c i="3" r="AK94"/>
  <c i="3" r="AL94"/>
  <c i="3" r="AM94"/>
  <c i="3" r="AN94"/>
  <c i="3" r="AO94"/>
  <c i="3" r="AP94"/>
  <c i="3" r="AQ94"/>
  <c i="3" r="AR94"/>
  <c i="3" r="AS94"/>
  <c i="3" r="AT94"/>
  <c i="3" r="AU94"/>
  <c i="3" r="AV94"/>
  <c i="3" r="AW94"/>
  <c i="3" r="AA89"/>
  <c i="3" r="AB89"/>
  <c i="3" r="AC89"/>
  <c i="3" r="AD89"/>
  <c i="3" r="AE89"/>
  <c i="3" r="AF89"/>
  <c i="3" r="AG89"/>
  <c i="3" r="AH89"/>
  <c i="3" r="AI89"/>
  <c i="3" r="AJ89"/>
  <c i="3" r="AK89"/>
  <c i="3" r="AL89"/>
  <c i="3" r="AM89"/>
  <c i="3" r="AN89"/>
  <c i="3" r="AO89"/>
  <c i="3" r="AP89"/>
  <c i="3" r="AQ89"/>
  <c i="3" r="AR89"/>
  <c i="3" r="AS89"/>
  <c i="3" r="AT89"/>
  <c i="3" r="AU89"/>
  <c i="3" r="AV89"/>
  <c i="3" r="AW89"/>
  <c i="3" r="Z89"/>
  <c i="3" r="Z87"/>
  <c i="3" r="AA87"/>
  <c i="3" r="AB87"/>
  <c i="3" r="AC87"/>
  <c i="3" r="AD87"/>
  <c i="3" r="AE87"/>
  <c i="3" r="AF87"/>
  <c i="3" r="AG87"/>
  <c i="3" r="AH87"/>
  <c i="3" r="AI87"/>
  <c i="3" r="AJ87"/>
  <c i="3" r="AK87"/>
  <c i="3" r="AL87"/>
  <c i="3" r="AM87"/>
  <c i="3" r="AN87"/>
  <c i="3" r="AO87"/>
  <c i="3" r="AP87"/>
  <c i="3" r="AQ87"/>
  <c i="3" r="AR87"/>
  <c i="3" r="AS87"/>
  <c i="3" r="AT87"/>
  <c i="3" r="AU87"/>
  <c i="3" r="AV87"/>
  <c i="3" r="AW87"/>
  <c i="3" r="AA86"/>
  <c i="3" r="AB86"/>
  <c i="3" r="AC86"/>
  <c i="3" r="AD86"/>
  <c i="3" r="AE86"/>
  <c i="3" r="AF86"/>
  <c i="3" r="AG86"/>
  <c i="3" r="AH86"/>
  <c i="3" r="AI86"/>
  <c i="3" r="AJ86"/>
  <c i="3" r="AK86"/>
  <c i="3" r="AL86"/>
  <c i="3" r="AM86"/>
  <c i="3" r="AN86"/>
  <c i="3" r="AO86"/>
  <c i="3" r="AP86"/>
  <c i="3" r="AQ86"/>
  <c i="3" r="AR86"/>
  <c i="3" r="AS86"/>
  <c i="3" r="AT86"/>
  <c i="3" r="AU86"/>
  <c i="3" r="AV86"/>
  <c i="3" r="AW86"/>
  <c i="3" r="Z86"/>
  <c i="3" r="Z79"/>
  <c i="3" r="AA79"/>
  <c i="3" r="AB79"/>
  <c i="3" r="AC79"/>
  <c i="3" r="AD79"/>
  <c i="3" r="AE79"/>
  <c i="3" r="AF79"/>
  <c i="3" r="AG79"/>
  <c i="3" r="AH79"/>
  <c i="3" r="AI79"/>
  <c i="3" r="AJ79"/>
  <c i="3" r="AK79"/>
  <c i="3" r="AL79"/>
  <c i="3" r="AM79"/>
  <c i="3" r="AN79"/>
  <c i="3" r="AO79"/>
  <c i="3" r="AP79"/>
  <c i="3" r="AQ79"/>
  <c i="3" r="AR79"/>
  <c i="3" r="AS79"/>
  <c i="3" r="AT79"/>
  <c i="3" r="AU79"/>
  <c i="3" r="AV79"/>
  <c i="3" r="AW79"/>
  <c i="3" r="Z80"/>
  <c i="3" r="AA80"/>
  <c i="3" r="AB80"/>
  <c i="3" r="AC80"/>
  <c i="3" r="AD80"/>
  <c i="3" r="AE80"/>
  <c i="3" r="AF80"/>
  <c i="3" r="AG80"/>
  <c i="3" r="AH80"/>
  <c i="3" r="AI80"/>
  <c i="3" r="AJ80"/>
  <c i="3" r="AK80"/>
  <c i="3" r="AL80"/>
  <c i="3" r="AM80"/>
  <c i="3" r="AN80"/>
  <c i="3" r="AO80"/>
  <c i="3" r="AP80"/>
  <c i="3" r="AQ80"/>
  <c i="3" r="AR80"/>
  <c i="3" r="AS80"/>
  <c i="3" r="AT80"/>
  <c i="3" r="AU80"/>
  <c i="3" r="AV80"/>
  <c i="3" r="AW80"/>
  <c i="3" r="Z81"/>
  <c i="3" r="AA81"/>
  <c i="3" r="AB81"/>
  <c i="3" r="AC81"/>
  <c i="3" r="AD81"/>
  <c i="3" r="AE81"/>
  <c i="3" r="AF81"/>
  <c i="3" r="AG81"/>
  <c i="3" r="AH81"/>
  <c i="3" r="AI81"/>
  <c i="3" r="AJ81"/>
  <c i="3" r="AK81"/>
  <c i="3" r="AL81"/>
  <c i="3" r="AM81"/>
  <c i="3" r="AN81"/>
  <c i="3" r="AO81"/>
  <c i="3" r="AP81"/>
  <c i="3" r="AQ81"/>
  <c i="3" r="AR81"/>
  <c i="3" r="AS81"/>
  <c i="3" r="AT81"/>
  <c i="3" r="AU81"/>
  <c i="3" r="AV81"/>
  <c i="3" r="AW81"/>
  <c i="3" r="Z82"/>
  <c i="3" r="AA82"/>
  <c i="3" r="AB82"/>
  <c i="3" r="AC82"/>
  <c i="3" r="AD82"/>
  <c i="3" r="AE82"/>
  <c i="3" r="AF82"/>
  <c i="3" r="AG82"/>
  <c i="3" r="AH82"/>
  <c i="3" r="AI82"/>
  <c i="3" r="AJ82"/>
  <c i="3" r="AK82"/>
  <c i="3" r="AL82"/>
  <c i="3" r="AM82"/>
  <c i="3" r="AN82"/>
  <c i="3" r="AO82"/>
  <c i="3" r="AP82"/>
  <c i="3" r="AQ82"/>
  <c i="3" r="AR82"/>
  <c i="3" r="AS82"/>
  <c i="3" r="AT82"/>
  <c i="3" r="AU82"/>
  <c i="3" r="AV82"/>
  <c i="3" r="AW82"/>
  <c i="3" r="AA78"/>
  <c i="3" r="AB78"/>
  <c i="3" r="AC78"/>
  <c i="3" r="AD78"/>
  <c i="3" r="AE78"/>
  <c i="3" r="AF78"/>
  <c i="3" r="AG78"/>
  <c i="3" r="AH78"/>
  <c i="3" r="AI78"/>
  <c i="3" r="AJ78"/>
  <c i="3" r="AK78"/>
  <c i="3" r="AL78"/>
  <c i="3" r="AM78"/>
  <c i="3" r="AN78"/>
  <c i="3" r="AO78"/>
  <c i="3" r="AP78"/>
  <c i="3" r="AQ78"/>
  <c i="3" r="AR78"/>
  <c i="3" r="AS78"/>
  <c i="3" r="AT78"/>
  <c i="3" r="AU78"/>
  <c i="3" r="AV78"/>
  <c i="3" r="AW78"/>
  <c i="3" r="Z78"/>
  <c i="3" r="Z53"/>
  <c i="3" r="AA53"/>
  <c i="3" r="AB53"/>
  <c i="3" r="AC53"/>
  <c i="3" r="AD53"/>
  <c i="3" r="AE53"/>
  <c i="3" r="AF53"/>
  <c i="3" r="AG53"/>
  <c i="3" r="AH53"/>
  <c i="3" r="AI53"/>
  <c i="3" r="AJ53"/>
  <c i="3" r="AK53"/>
  <c i="3" r="AL53"/>
  <c i="3" r="AM53"/>
  <c i="3" r="AN53"/>
  <c i="3" r="AO53"/>
  <c i="3" r="AP53"/>
  <c i="3" r="AQ53"/>
  <c i="3" r="AR53"/>
  <c i="3" r="AS53"/>
  <c i="3" r="AT53"/>
  <c i="3" r="AU53"/>
  <c i="3" r="AV53"/>
  <c i="3" r="AW53"/>
  <c i="3" r="Z54"/>
  <c i="3" r="AA54"/>
  <c i="3" r="AB54"/>
  <c i="3" r="AC54"/>
  <c i="3" r="AD54"/>
  <c i="3" r="AE54"/>
  <c i="3" r="AF54"/>
  <c i="3" r="AG54"/>
  <c i="3" r="AH54"/>
  <c i="3" r="AI54"/>
  <c i="3" r="AJ54"/>
  <c i="3" r="AK54"/>
  <c i="3" r="AL54"/>
  <c i="3" r="AM54"/>
  <c i="3" r="AN54"/>
  <c i="3" r="AO54"/>
  <c i="3" r="AP54"/>
  <c i="3" r="AQ54"/>
  <c i="3" r="AR54"/>
  <c i="3" r="AS54"/>
  <c i="3" r="AT54"/>
  <c i="3" r="AU54"/>
  <c i="3" r="AV54"/>
  <c i="3" r="AW54"/>
  <c i="3" r="Z55"/>
  <c i="3" r="AA55"/>
  <c i="3" r="AB55"/>
  <c i="3" r="AC55"/>
  <c i="3" r="AD55"/>
  <c i="3" r="AE55"/>
  <c i="3" r="AF55"/>
  <c i="3" r="AG55"/>
  <c i="3" r="AH55"/>
  <c i="3" r="AI55"/>
  <c i="3" r="AJ55"/>
  <c i="3" r="AK55"/>
  <c i="3" r="AL55"/>
  <c i="3" r="AM55"/>
  <c i="3" r="AN55"/>
  <c i="3" r="AO55"/>
  <c i="3" r="AP55"/>
  <c i="3" r="AQ55"/>
  <c i="3" r="AR55"/>
  <c i="3" r="AS55"/>
  <c i="3" r="AT55"/>
  <c i="3" r="AU55"/>
  <c i="3" r="AV55"/>
  <c i="3" r="AW55"/>
  <c i="3" r="Z56"/>
  <c i="3" r="AA56"/>
  <c i="3" r="AB56"/>
  <c i="3" r="AC56"/>
  <c i="3" r="AD56"/>
  <c i="3" r="AE56"/>
  <c i="3" r="AF56"/>
  <c i="3" r="AG56"/>
  <c i="3" r="AH56"/>
  <c i="3" r="AI56"/>
  <c i="3" r="AJ56"/>
  <c i="3" r="AK56"/>
  <c i="3" r="AL56"/>
  <c i="3" r="AM56"/>
  <c i="3" r="AN56"/>
  <c i="3" r="AO56"/>
  <c i="3" r="AP56"/>
  <c i="3" r="AQ56"/>
  <c i="3" r="AR56"/>
  <c i="3" r="AS56"/>
  <c i="3" r="AT56"/>
  <c i="3" r="AU56"/>
  <c i="3" r="AV56"/>
  <c i="3" r="AW56"/>
  <c i="3" r="Z57"/>
  <c i="3" r="AA57"/>
  <c i="3" r="AB57"/>
  <c i="3" r="AC57"/>
  <c i="3" r="AD57"/>
  <c i="3" r="AE57"/>
  <c i="3" r="AF57"/>
  <c i="3" r="AG57"/>
  <c i="3" r="AH57"/>
  <c i="3" r="AI57"/>
  <c i="3" r="AJ57"/>
  <c i="3" r="AK57"/>
  <c i="3" r="AL57"/>
  <c i="3" r="AM57"/>
  <c i="3" r="AN57"/>
  <c i="3" r="AO57"/>
  <c i="3" r="AP57"/>
  <c i="3" r="AQ57"/>
  <c i="3" r="AR57"/>
  <c i="3" r="AS57"/>
  <c i="3" r="AT57"/>
  <c i="3" r="AU57"/>
  <c i="3" r="AV57"/>
  <c i="3" r="AW57"/>
  <c i="3" r="Z59"/>
  <c i="3" r="AA59"/>
  <c i="3" r="AB59"/>
  <c i="3" r="AC59"/>
  <c i="3" r="AD59"/>
  <c i="3" r="AE59"/>
  <c i="3" r="AF59"/>
  <c i="3" r="AG59"/>
  <c i="3" r="AH59"/>
  <c i="3" r="AI59"/>
  <c i="3" r="AJ59"/>
  <c i="3" r="AK59"/>
  <c i="3" r="AL59"/>
  <c i="3" r="AM59"/>
  <c i="3" r="AN59"/>
  <c i="3" r="AO59"/>
  <c i="3" r="AP59"/>
  <c i="3" r="AQ59"/>
  <c i="3" r="AR59"/>
  <c i="3" r="AS59"/>
  <c i="3" r="AT59"/>
  <c i="3" r="AU59"/>
  <c i="3" r="AV59"/>
  <c i="3" r="AW59"/>
  <c i="3" r="Z60"/>
  <c i="3" r="AA60"/>
  <c i="3" r="AB60"/>
  <c i="3" r="AC60"/>
  <c i="3" r="AD60"/>
  <c i="3" r="AE60"/>
  <c i="3" r="AF60"/>
  <c i="3" r="AG60"/>
  <c i="3" r="AH60"/>
  <c i="3" r="AI60"/>
  <c i="3" r="AJ60"/>
  <c i="3" r="AK60"/>
  <c i="3" r="AL60"/>
  <c i="3" r="AM60"/>
  <c i="3" r="AN60"/>
  <c i="3" r="AO60"/>
  <c i="3" r="AP60"/>
  <c i="3" r="AQ60"/>
  <c i="3" r="AR60"/>
  <c i="3" r="AS60"/>
  <c i="3" r="AT60"/>
  <c i="3" r="AU60"/>
  <c i="3" r="AV60"/>
  <c i="3" r="AW60"/>
  <c i="3" r="Z61"/>
  <c i="3" r="AA61"/>
  <c i="3" r="AB61"/>
  <c i="3" r="AC61"/>
  <c i="3" r="AD61"/>
  <c i="3" r="AE61"/>
  <c i="3" r="AF61"/>
  <c i="3" r="AG61"/>
  <c i="3" r="AH61"/>
  <c i="3" r="AI61"/>
  <c i="3" r="AJ61"/>
  <c i="3" r="AK61"/>
  <c i="3" r="AL61"/>
  <c i="3" r="AM61"/>
  <c i="3" r="AN61"/>
  <c i="3" r="AO61"/>
  <c i="3" r="AP61"/>
  <c i="3" r="AQ61"/>
  <c i="3" r="AR61"/>
  <c i="3" r="AS61"/>
  <c i="3" r="AT61"/>
  <c i="3" r="AU61"/>
  <c i="3" r="AV61"/>
  <c i="3" r="AW61"/>
  <c i="3" r="Z62"/>
  <c i="3" r="AA62"/>
  <c i="3" r="AB62"/>
  <c i="3" r="AC62"/>
  <c i="3" r="AD62"/>
  <c i="3" r="AE62"/>
  <c i="3" r="AF62"/>
  <c i="3" r="AG62"/>
  <c i="3" r="AH62"/>
  <c i="3" r="AI62"/>
  <c i="3" r="AJ62"/>
  <c i="3" r="AK62"/>
  <c i="3" r="AL62"/>
  <c i="3" r="AM62"/>
  <c i="3" r="AN62"/>
  <c i="3" r="AO62"/>
  <c i="3" r="AP62"/>
  <c i="3" r="AQ62"/>
  <c i="3" r="AR62"/>
  <c i="3" r="AS62"/>
  <c i="3" r="AT62"/>
  <c i="3" r="AU62"/>
  <c i="3" r="AV62"/>
  <c i="3" r="AW62"/>
  <c i="3" r="Z63"/>
  <c i="3" r="AA63"/>
  <c i="3" r="AB63"/>
  <c i="3" r="AC63"/>
  <c i="3" r="AD63"/>
  <c i="3" r="AE63"/>
  <c i="3" r="AF63"/>
  <c i="3" r="AG63"/>
  <c i="3" r="AH63"/>
  <c i="3" r="AI63"/>
  <c i="3" r="AJ63"/>
  <c i="3" r="AK63"/>
  <c i="3" r="AL63"/>
  <c i="3" r="AM63"/>
  <c i="3" r="AN63"/>
  <c i="3" r="AO63"/>
  <c i="3" r="AP63"/>
  <c i="3" r="AQ63"/>
  <c i="3" r="AR63"/>
  <c i="3" r="AS63"/>
  <c i="3" r="AT63"/>
  <c i="3" r="AU63"/>
  <c i="3" r="AV63"/>
  <c i="3" r="AW63"/>
  <c i="3" r="Z64"/>
  <c i="3" r="AA64"/>
  <c i="3" r="AB64"/>
  <c i="3" r="AC64"/>
  <c i="3" r="AD64"/>
  <c i="3" r="AE64"/>
  <c i="3" r="AF64"/>
  <c i="3" r="AG64"/>
  <c i="3" r="AH64"/>
  <c i="3" r="AI64"/>
  <c i="3" r="AJ64"/>
  <c i="3" r="AK64"/>
  <c i="3" r="AL64"/>
  <c i="3" r="AM64"/>
  <c i="3" r="AN64"/>
  <c i="3" r="AO64"/>
  <c i="3" r="AP64"/>
  <c i="3" r="AQ64"/>
  <c i="3" r="AR64"/>
  <c i="3" r="AS64"/>
  <c i="3" r="AT64"/>
  <c i="3" r="AU64"/>
  <c i="3" r="AV64"/>
  <c i="3" r="AW64"/>
  <c i="3" r="Z65"/>
  <c i="3" r="AA65"/>
  <c i="3" r="AB65"/>
  <c i="3" r="AC65"/>
  <c i="3" r="AD65"/>
  <c i="3" r="AE65"/>
  <c i="3" r="AF65"/>
  <c i="3" r="AG65"/>
  <c i="3" r="AH65"/>
  <c i="3" r="AI65"/>
  <c i="3" r="AJ65"/>
  <c i="3" r="AK65"/>
  <c i="3" r="AL65"/>
  <c i="3" r="AM65"/>
  <c i="3" r="AN65"/>
  <c i="3" r="AO65"/>
  <c i="3" r="AP65"/>
  <c i="3" r="AQ65"/>
  <c i="3" r="AR65"/>
  <c i="3" r="AS65"/>
  <c i="3" r="AT65"/>
  <c i="3" r="AU65"/>
  <c i="3" r="AV65"/>
  <c i="3" r="AW65"/>
  <c i="3" r="Z66"/>
  <c i="3" r="AA66"/>
  <c i="3" r="AB66"/>
  <c i="3" r="AC66"/>
  <c i="3" r="AD66"/>
  <c i="3" r="AE66"/>
  <c i="3" r="AF66"/>
  <c i="3" r="AG66"/>
  <c i="3" r="AH66"/>
  <c i="3" r="AI66"/>
  <c i="3" r="AJ66"/>
  <c i="3" r="AK66"/>
  <c i="3" r="AL66"/>
  <c i="3" r="AM66"/>
  <c i="3" r="AN66"/>
  <c i="3" r="AO66"/>
  <c i="3" r="AP66"/>
  <c i="3" r="AQ66"/>
  <c i="3" r="AR66"/>
  <c i="3" r="AS66"/>
  <c i="3" r="AT66"/>
  <c i="3" r="AU66"/>
  <c i="3" r="AV66"/>
  <c i="3" r="AW66"/>
  <c i="3" r="Z67"/>
  <c i="3" r="AA67"/>
  <c i="3" r="AB67"/>
  <c i="3" r="AC67"/>
  <c i="3" r="AD67"/>
  <c i="3" r="AE67"/>
  <c i="3" r="AF67"/>
  <c i="3" r="AG67"/>
  <c i="3" r="AH67"/>
  <c i="3" r="AI67"/>
  <c i="3" r="AJ67"/>
  <c i="3" r="AK67"/>
  <c i="3" r="AL67"/>
  <c i="3" r="AM67"/>
  <c i="3" r="AN67"/>
  <c i="3" r="AO67"/>
  <c i="3" r="AP67"/>
  <c i="3" r="AQ67"/>
  <c i="3" r="AR67"/>
  <c i="3" r="AS67"/>
  <c i="3" r="AT67"/>
  <c i="3" r="AU67"/>
  <c i="3" r="AV67"/>
  <c i="3" r="AW67"/>
  <c i="3" r="Z68"/>
  <c i="3" r="AA68"/>
  <c i="3" r="AB68"/>
  <c i="3" r="AC68"/>
  <c i="3" r="AD68"/>
  <c i="3" r="AE68"/>
  <c i="3" r="AF68"/>
  <c i="3" r="AG68"/>
  <c i="3" r="AH68"/>
  <c i="3" r="AI68"/>
  <c i="3" r="AJ68"/>
  <c i="3" r="AK68"/>
  <c i="3" r="AL68"/>
  <c i="3" r="AM68"/>
  <c i="3" r="AN68"/>
  <c i="3" r="AO68"/>
  <c i="3" r="AP68"/>
  <c i="3" r="AQ68"/>
  <c i="3" r="AR68"/>
  <c i="3" r="AS68"/>
  <c i="3" r="AT68"/>
  <c i="3" r="AU68"/>
  <c i="3" r="AV68"/>
  <c i="3" r="AW68"/>
  <c i="3" r="Z69"/>
  <c i="3" r="AA69"/>
  <c i="3" r="AB69"/>
  <c i="3" r="AC69"/>
  <c i="3" r="AD69"/>
  <c i="3" r="AE69"/>
  <c i="3" r="AF69"/>
  <c i="3" r="AG69"/>
  <c i="3" r="AH69"/>
  <c i="3" r="AI69"/>
  <c i="3" r="AJ69"/>
  <c i="3" r="AK69"/>
  <c i="3" r="AL69"/>
  <c i="3" r="AM69"/>
  <c i="3" r="AN69"/>
  <c i="3" r="AO69"/>
  <c i="3" r="AP69"/>
  <c i="3" r="AQ69"/>
  <c i="3" r="AR69"/>
  <c i="3" r="AS69"/>
  <c i="3" r="AT69"/>
  <c i="3" r="AU69"/>
  <c i="3" r="AV69"/>
  <c i="3" r="AW69"/>
  <c i="3" r="Z70"/>
  <c i="3" r="AA70"/>
  <c i="3" r="AB70"/>
  <c i="3" r="AC70"/>
  <c i="3" r="AD70"/>
  <c i="3" r="AE70"/>
  <c i="3" r="AF70"/>
  <c i="3" r="AG70"/>
  <c i="3" r="AH70"/>
  <c i="3" r="AI70"/>
  <c i="3" r="AJ70"/>
  <c i="3" r="AK70"/>
  <c i="3" r="AL70"/>
  <c i="3" r="AM70"/>
  <c i="3" r="AN70"/>
  <c i="3" r="AO70"/>
  <c i="3" r="AP70"/>
  <c i="3" r="AQ70"/>
  <c i="3" r="AR70"/>
  <c i="3" r="AS70"/>
  <c i="3" r="AT70"/>
  <c i="3" r="AU70"/>
  <c i="3" r="AV70"/>
  <c i="3" r="AW70"/>
  <c i="3" r="Z71"/>
  <c i="3" r="AA71"/>
  <c i="3" r="AB71"/>
  <c i="3" r="AC71"/>
  <c i="3" r="AD71"/>
  <c i="3" r="AE71"/>
  <c i="3" r="AF71"/>
  <c i="3" r="AG71"/>
  <c i="3" r="AH71"/>
  <c i="3" r="AI71"/>
  <c i="3" r="AJ71"/>
  <c i="3" r="AK71"/>
  <c i="3" r="AL71"/>
  <c i="3" r="AM71"/>
  <c i="3" r="AN71"/>
  <c i="3" r="AO71"/>
  <c i="3" r="AP71"/>
  <c i="3" r="AQ71"/>
  <c i="3" r="AR71"/>
  <c i="3" r="AS71"/>
  <c i="3" r="AT71"/>
  <c i="3" r="AU71"/>
  <c i="3" r="AV71"/>
  <c i="3" r="AW71"/>
  <c i="3" r="Z72"/>
  <c i="3" r="AA72"/>
  <c i="3" r="AB72"/>
  <c i="3" r="AC72"/>
  <c i="3" r="AD72"/>
  <c i="3" r="AE72"/>
  <c i="3" r="AF72"/>
  <c i="3" r="AG72"/>
  <c i="3" r="AH72"/>
  <c i="3" r="AI72"/>
  <c i="3" r="AJ72"/>
  <c i="3" r="AK72"/>
  <c i="3" r="AL72"/>
  <c i="3" r="AM72"/>
  <c i="3" r="AN72"/>
  <c i="3" r="AO72"/>
  <c i="3" r="AP72"/>
  <c i="3" r="AQ72"/>
  <c i="3" r="AR72"/>
  <c i="3" r="AS72"/>
  <c i="3" r="AT72"/>
  <c i="3" r="AU72"/>
  <c i="3" r="AV72"/>
  <c i="3" r="AW72"/>
  <c i="3" r="Z73"/>
  <c i="3" r="AA73"/>
  <c i="3" r="AB73"/>
  <c i="3" r="AC73"/>
  <c i="3" r="AD73"/>
  <c i="3" r="AE73"/>
  <c i="3" r="AF73"/>
  <c i="3" r="AG73"/>
  <c i="3" r="AH73"/>
  <c i="3" r="AI73"/>
  <c i="3" r="AJ73"/>
  <c i="3" r="AK73"/>
  <c i="3" r="AL73"/>
  <c i="3" r="AM73"/>
  <c i="3" r="AN73"/>
  <c i="3" r="AO73"/>
  <c i="3" r="AP73"/>
  <c i="3" r="AQ73"/>
  <c i="3" r="AR73"/>
  <c i="3" r="AS73"/>
  <c i="3" r="AT73"/>
  <c i="3" r="AU73"/>
  <c i="3" r="AV73"/>
  <c i="3" r="AW73"/>
  <c i="3" r="Z74"/>
  <c i="3" r="AA74"/>
  <c i="3" r="AB74"/>
  <c i="3" r="AC74"/>
  <c i="3" r="AD74"/>
  <c i="3" r="AE74"/>
  <c i="3" r="AF74"/>
  <c i="3" r="AG74"/>
  <c i="3" r="AH74"/>
  <c i="3" r="AI74"/>
  <c i="3" r="AJ74"/>
  <c i="3" r="AK74"/>
  <c i="3" r="AL74"/>
  <c i="3" r="AM74"/>
  <c i="3" r="AN74"/>
  <c i="3" r="AO74"/>
  <c i="3" r="AP74"/>
  <c i="3" r="AQ74"/>
  <c i="3" r="AR74"/>
  <c i="3" r="AS74"/>
  <c i="3" r="AT74"/>
  <c i="3" r="AU74"/>
  <c i="3" r="AV74"/>
  <c i="3" r="AW74"/>
  <c i="3" r="Z75"/>
  <c i="3" r="AA75"/>
  <c i="3" r="AB75"/>
  <c i="3" r="AC75"/>
  <c i="3" r="AD75"/>
  <c i="3" r="AE75"/>
  <c i="3" r="AF75"/>
  <c i="3" r="AG75"/>
  <c i="3" r="AH75"/>
  <c i="3" r="AI75"/>
  <c i="3" r="AJ75"/>
  <c i="3" r="AK75"/>
  <c i="3" r="AL75"/>
  <c i="3" r="AM75"/>
  <c i="3" r="AN75"/>
  <c i="3" r="AO75"/>
  <c i="3" r="AP75"/>
  <c i="3" r="AQ75"/>
  <c i="3" r="AR75"/>
  <c i="3" r="AS75"/>
  <c i="3" r="AT75"/>
  <c i="3" r="AU75"/>
  <c i="3" r="AV75"/>
  <c i="3" r="AW75"/>
  <c i="3" r="Z76"/>
  <c i="3" r="AA76"/>
  <c i="3" r="AB76"/>
  <c i="3" r="AC76"/>
  <c i="3" r="AD76"/>
  <c i="3" r="AE76"/>
  <c i="3" r="AF76"/>
  <c i="3" r="AG76"/>
  <c i="3" r="AH76"/>
  <c i="3" r="AI76"/>
  <c i="3" r="AJ76"/>
  <c i="3" r="AK76"/>
  <c i="3" r="AL76"/>
  <c i="3" r="AM76"/>
  <c i="3" r="AN76"/>
  <c i="3" r="AO76"/>
  <c i="3" r="AP76"/>
  <c i="3" r="AQ76"/>
  <c i="3" r="AR76"/>
  <c i="3" r="AS76"/>
  <c i="3" r="AT76"/>
  <c i="3" r="AU76"/>
  <c i="3" r="AV76"/>
  <c i="3" r="AW76"/>
  <c i="3" r="AA52"/>
  <c i="3" r="AB52"/>
  <c i="3" r="AC52"/>
  <c i="3" r="AD52"/>
  <c i="3" r="AE52"/>
  <c i="3" r="AF52"/>
  <c i="3" r="AG52"/>
  <c i="3" r="AH52"/>
  <c i="3" r="AI52"/>
  <c i="3" r="AJ52"/>
  <c i="3" r="AK52"/>
  <c i="3" r="AL52"/>
  <c i="3" r="AM52"/>
  <c i="3" r="AN52"/>
  <c i="3" r="AO52"/>
  <c i="3" r="AP52"/>
  <c i="3" r="AQ52"/>
  <c i="3" r="AR52"/>
  <c i="3" r="AS52"/>
  <c i="3" r="AT52"/>
  <c i="3" r="AU52"/>
  <c i="3" r="AV52"/>
  <c i="3" r="AW52"/>
  <c i="3" r="Z52"/>
  <c i="3" r="Z35"/>
  <c i="3" r="AA35"/>
  <c i="3" r="AB35"/>
  <c i="3" r="AC35"/>
  <c i="3" r="AD35"/>
  <c i="3" r="AE35"/>
  <c i="3" r="AF35"/>
  <c i="3" r="AG35"/>
  <c i="3" r="AH35"/>
  <c i="3" r="AI35"/>
  <c i="3" r="AJ35"/>
  <c i="3" r="AK35"/>
  <c i="3" r="AL35"/>
  <c i="3" r="AM35"/>
  <c i="3" r="AN35"/>
  <c i="3" r="AO35"/>
  <c i="3" r="AP35"/>
  <c i="3" r="AQ35"/>
  <c i="3" r="AR35"/>
  <c i="3" r="AS35"/>
  <c i="3" r="AT35"/>
  <c i="3" r="AU35"/>
  <c i="3" r="AV35"/>
  <c i="3" r="AW35"/>
  <c i="3" r="Z36"/>
  <c i="3" r="AA36"/>
  <c i="3" r="AB36"/>
  <c i="3" r="AC36"/>
  <c i="3" r="AD36"/>
  <c i="3" r="AE36"/>
  <c i="3" r="AF36"/>
  <c i="3" r="AG36"/>
  <c i="3" r="AH36"/>
  <c i="3" r="AI36"/>
  <c i="3" r="AJ36"/>
  <c i="3" r="AK36"/>
  <c i="3" r="AL36"/>
  <c i="3" r="AM36"/>
  <c i="3" r="AN36"/>
  <c i="3" r="AO36"/>
  <c i="3" r="AP36"/>
  <c i="3" r="AQ36"/>
  <c i="3" r="AR36"/>
  <c i="3" r="AS36"/>
  <c i="3" r="AT36"/>
  <c i="3" r="AU36"/>
  <c i="3" r="AV36"/>
  <c i="3" r="AW36"/>
  <c i="3" r="Z37"/>
  <c i="3" r="AA37"/>
  <c i="3" r="AB37"/>
  <c i="3" r="AC37"/>
  <c i="3" r="AD37"/>
  <c i="3" r="AE37"/>
  <c i="3" r="AF37"/>
  <c i="3" r="AG37"/>
  <c i="3" r="AH37"/>
  <c i="3" r="AI37"/>
  <c i="3" r="AJ37"/>
  <c i="3" r="AK37"/>
  <c i="3" r="AL37"/>
  <c i="3" r="AM37"/>
  <c i="3" r="AN37"/>
  <c i="3" r="AO37"/>
  <c i="3" r="AP37"/>
  <c i="3" r="AQ37"/>
  <c i="3" r="AR37"/>
  <c i="3" r="AS37"/>
  <c i="3" r="AT37"/>
  <c i="3" r="AU37"/>
  <c i="3" r="AV37"/>
  <c i="3" r="AW37"/>
  <c i="3" r="Z38"/>
  <c i="3" r="AA38"/>
  <c i="3" r="AB38"/>
  <c i="3" r="AC38"/>
  <c i="3" r="AD38"/>
  <c i="3" r="AE38"/>
  <c i="3" r="AF38"/>
  <c i="3" r="AG38"/>
  <c i="3" r="AH38"/>
  <c i="3" r="AI38"/>
  <c i="3" r="AJ38"/>
  <c i="3" r="AK38"/>
  <c i="3" r="AL38"/>
  <c i="3" r="AM38"/>
  <c i="3" r="AN38"/>
  <c i="3" r="AO38"/>
  <c i="3" r="AP38"/>
  <c i="3" r="AQ38"/>
  <c i="3" r="AR38"/>
  <c i="3" r="AS38"/>
  <c i="3" r="AT38"/>
  <c i="3" r="AU38"/>
  <c i="3" r="AV38"/>
  <c i="3" r="AW38"/>
  <c i="3" r="Z39"/>
  <c i="3" r="AA39"/>
  <c i="3" r="AB39"/>
  <c i="3" r="AC39"/>
  <c i="3" r="AD39"/>
  <c i="3" r="AE39"/>
  <c i="3" r="AF39"/>
  <c i="3" r="AG39"/>
  <c i="3" r="AH39"/>
  <c i="3" r="AI39"/>
  <c i="3" r="AJ39"/>
  <c i="3" r="AK39"/>
  <c i="3" r="AL39"/>
  <c i="3" r="AM39"/>
  <c i="3" r="AN39"/>
  <c i="3" r="AO39"/>
  <c i="3" r="AP39"/>
  <c i="3" r="AQ39"/>
  <c i="3" r="AR39"/>
  <c i="3" r="AS39"/>
  <c i="3" r="AT39"/>
  <c i="3" r="AU39"/>
  <c i="3" r="AV39"/>
  <c i="3" r="AW39"/>
  <c i="3" r="Z40"/>
  <c i="3" r="AA40"/>
  <c i="3" r="AB40"/>
  <c i="3" r="AC40"/>
  <c i="3" r="AD40"/>
  <c i="3" r="AE40"/>
  <c i="3" r="AF40"/>
  <c i="3" r="AG40"/>
  <c i="3" r="AH40"/>
  <c i="3" r="AI40"/>
  <c i="3" r="AJ40"/>
  <c i="3" r="AK40"/>
  <c i="3" r="AL40"/>
  <c i="3" r="AM40"/>
  <c i="3" r="AN40"/>
  <c i="3" r="AO40"/>
  <c i="3" r="AP40"/>
  <c i="3" r="AQ40"/>
  <c i="3" r="AR40"/>
  <c i="3" r="AS40"/>
  <c i="3" r="AT40"/>
  <c i="3" r="AU40"/>
  <c i="3" r="AV40"/>
  <c i="3" r="AW40"/>
  <c i="3" r="Z41"/>
  <c i="3" r="AA41"/>
  <c i="3" r="AB41"/>
  <c i="3" r="AC41"/>
  <c i="3" r="AD41"/>
  <c i="3" r="AE41"/>
  <c i="3" r="AF41"/>
  <c i="3" r="AG41"/>
  <c i="3" r="AH41"/>
  <c i="3" r="AI41"/>
  <c i="3" r="AJ41"/>
  <c i="3" r="AK41"/>
  <c i="3" r="AL41"/>
  <c i="3" r="AM41"/>
  <c i="3" r="AN41"/>
  <c i="3" r="AO41"/>
  <c i="3" r="AP41"/>
  <c i="3" r="AQ41"/>
  <c i="3" r="AR41"/>
  <c i="3" r="AS41"/>
  <c i="3" r="AT41"/>
  <c i="3" r="AU41"/>
  <c i="3" r="AV41"/>
  <c i="3" r="AW41"/>
  <c i="3" r="Z42"/>
  <c i="3" r="AA42"/>
  <c i="3" r="AB42"/>
  <c i="3" r="AC42"/>
  <c i="3" r="AD42"/>
  <c i="3" r="AE42"/>
  <c i="3" r="AF42"/>
  <c i="3" r="AG42"/>
  <c i="3" r="AH42"/>
  <c i="3" r="AI42"/>
  <c i="3" r="AJ42"/>
  <c i="3" r="AK42"/>
  <c i="3" r="AL42"/>
  <c i="3" r="AM42"/>
  <c i="3" r="AN42"/>
  <c i="3" r="AO42"/>
  <c i="3" r="AP42"/>
  <c i="3" r="AQ42"/>
  <c i="3" r="AR42"/>
  <c i="3" r="AS42"/>
  <c i="3" r="AT42"/>
  <c i="3" r="AU42"/>
  <c i="3" r="AV42"/>
  <c i="3" r="AW42"/>
  <c i="3" r="Z43"/>
  <c i="3" r="AA43"/>
  <c i="3" r="AB43"/>
  <c i="3" r="AC43"/>
  <c i="3" r="AD43"/>
  <c i="3" r="AE43"/>
  <c i="3" r="AF43"/>
  <c i="3" r="AG43"/>
  <c i="3" r="AH43"/>
  <c i="3" r="AI43"/>
  <c i="3" r="AJ43"/>
  <c i="3" r="AK43"/>
  <c i="3" r="AL43"/>
  <c i="3" r="AM43"/>
  <c i="3" r="AN43"/>
  <c i="3" r="AO43"/>
  <c i="3" r="AP43"/>
  <c i="3" r="AQ43"/>
  <c i="3" r="AR43"/>
  <c i="3" r="AS43"/>
  <c i="3" r="AT43"/>
  <c i="3" r="AU43"/>
  <c i="3" r="AV43"/>
  <c i="3" r="AW43"/>
  <c i="3" r="Z44"/>
  <c i="3" r="AA44"/>
  <c i="3" r="AB44"/>
  <c i="3" r="AC44"/>
  <c i="3" r="AD44"/>
  <c i="3" r="AE44"/>
  <c i="3" r="AF44"/>
  <c i="3" r="AG44"/>
  <c i="3" r="AH44"/>
  <c i="3" r="AI44"/>
  <c i="3" r="AJ44"/>
  <c i="3" r="AK44"/>
  <c i="3" r="AL44"/>
  <c i="3" r="AM44"/>
  <c i="3" r="AN44"/>
  <c i="3" r="AO44"/>
  <c i="3" r="AP44"/>
  <c i="3" r="AQ44"/>
  <c i="3" r="AR44"/>
  <c i="3" r="AS44"/>
  <c i="3" r="AT44"/>
  <c i="3" r="AU44"/>
  <c i="3" r="AV44"/>
  <c i="3" r="AW44"/>
  <c i="3" r="Z45"/>
  <c i="3" r="AA45"/>
  <c i="3" r="AB45"/>
  <c i="3" r="AC45"/>
  <c i="3" r="AD45"/>
  <c i="3" r="AE45"/>
  <c i="3" r="AF45"/>
  <c i="3" r="AG45"/>
  <c i="3" r="AH45"/>
  <c i="3" r="AI45"/>
  <c i="3" r="AJ45"/>
  <c i="3" r="AK45"/>
  <c i="3" r="AL45"/>
  <c i="3" r="AM45"/>
  <c i="3" r="AN45"/>
  <c i="3" r="AO45"/>
  <c i="3" r="AP45"/>
  <c i="3" r="AQ45"/>
  <c i="3" r="AR45"/>
  <c i="3" r="AS45"/>
  <c i="3" r="AT45"/>
  <c i="3" r="AU45"/>
  <c i="3" r="AV45"/>
  <c i="3" r="AW45"/>
  <c i="3" r="Z46"/>
  <c i="3" r="AA46"/>
  <c i="3" r="AB46"/>
  <c i="3" r="AC46"/>
  <c i="3" r="AD46"/>
  <c i="3" r="AE46"/>
  <c i="3" r="AF46"/>
  <c i="3" r="AG46"/>
  <c i="3" r="AH46"/>
  <c i="3" r="AI46"/>
  <c i="3" r="AJ46"/>
  <c i="3" r="AK46"/>
  <c i="3" r="AL46"/>
  <c i="3" r="AM46"/>
  <c i="3" r="AN46"/>
  <c i="3" r="AO46"/>
  <c i="3" r="AP46"/>
  <c i="3" r="AQ46"/>
  <c i="3" r="AR46"/>
  <c i="3" r="AS46"/>
  <c i="3" r="AT46"/>
  <c i="3" r="AU46"/>
  <c i="3" r="AV46"/>
  <c i="3" r="AW46"/>
  <c i="3" r="Z47"/>
  <c i="3" r="AA47"/>
  <c i="3" r="AB47"/>
  <c i="3" r="AC47"/>
  <c i="3" r="AD47"/>
  <c i="3" r="AE47"/>
  <c i="3" r="AF47"/>
  <c i="3" r="AG47"/>
  <c i="3" r="AH47"/>
  <c i="3" r="AI47"/>
  <c i="3" r="AJ47"/>
  <c i="3" r="AK47"/>
  <c i="3" r="AL47"/>
  <c i="3" r="AM47"/>
  <c i="3" r="AN47"/>
  <c i="3" r="AO47"/>
  <c i="3" r="AP47"/>
  <c i="3" r="AQ47"/>
  <c i="3" r="AR47"/>
  <c i="3" r="AS47"/>
  <c i="3" r="AT47"/>
  <c i="3" r="AU47"/>
  <c i="3" r="AV47"/>
  <c i="3" r="AW47"/>
  <c i="3" r="Z48"/>
  <c i="3" r="AA48"/>
  <c i="3" r="AB48"/>
  <c i="3" r="AC48"/>
  <c i="3" r="AD48"/>
  <c i="3" r="AE48"/>
  <c i="3" r="AF48"/>
  <c i="3" r="AG48"/>
  <c i="3" r="AH48"/>
  <c i="3" r="AI48"/>
  <c i="3" r="AJ48"/>
  <c i="3" r="AK48"/>
  <c i="3" r="AL48"/>
  <c i="3" r="AM48"/>
  <c i="3" r="AN48"/>
  <c i="3" r="AO48"/>
  <c i="3" r="AP48"/>
  <c i="3" r="AQ48"/>
  <c i="3" r="AR48"/>
  <c i="3" r="AS48"/>
  <c i="3" r="AT48"/>
  <c i="3" r="AU48"/>
  <c i="3" r="AV48"/>
  <c i="3" r="AW48"/>
  <c i="3" r="Z49"/>
  <c i="3" r="AA49"/>
  <c i="3" r="AB49"/>
  <c i="3" r="AC49"/>
  <c i="3" r="AD49"/>
  <c i="3" r="AE49"/>
  <c i="3" r="AF49"/>
  <c i="3" r="AG49"/>
  <c i="3" r="AH49"/>
  <c i="3" r="AI49"/>
  <c i="3" r="AJ49"/>
  <c i="3" r="AK49"/>
  <c i="3" r="AL49"/>
  <c i="3" r="AM49"/>
  <c i="3" r="AN49"/>
  <c i="3" r="AO49"/>
  <c i="3" r="AP49"/>
  <c i="3" r="AQ49"/>
  <c i="3" r="AR49"/>
  <c i="3" r="AS49"/>
  <c i="3" r="AT49"/>
  <c i="3" r="AU49"/>
  <c i="3" r="AV49"/>
  <c i="3" r="AW49"/>
  <c i="3" r="Z50"/>
  <c i="3" r="AA50"/>
  <c i="3" r="AB50"/>
  <c i="3" r="AC50"/>
  <c i="3" r="AD50"/>
  <c i="3" r="AE50"/>
  <c i="3" r="AF50"/>
  <c i="3" r="AG50"/>
  <c i="3" r="AH50"/>
  <c i="3" r="AI50"/>
  <c i="3" r="AJ50"/>
  <c i="3" r="AK50"/>
  <c i="3" r="AL50"/>
  <c i="3" r="AM50"/>
  <c i="3" r="AN50"/>
  <c i="3" r="AO50"/>
  <c i="3" r="AP50"/>
  <c i="3" r="AQ50"/>
  <c i="3" r="AR50"/>
  <c i="3" r="AS50"/>
  <c i="3" r="AT50"/>
  <c i="3" r="AU50"/>
  <c i="3" r="AV50"/>
  <c i="3" r="AW50"/>
  <c i="3" r="AA34"/>
  <c i="3" r="AB34"/>
  <c i="3" r="AC34"/>
  <c i="3" r="AD34"/>
  <c i="3" r="AE34"/>
  <c i="3" r="AF34"/>
  <c i="3" r="AG34"/>
  <c i="3" r="AH34"/>
  <c i="3" r="AI34"/>
  <c i="3" r="AJ34"/>
  <c i="3" r="AK34"/>
  <c i="3" r="AL34"/>
  <c i="3" r="AM34"/>
  <c i="3" r="AN34"/>
  <c i="3" r="AO34"/>
  <c i="3" r="AP34"/>
  <c i="3" r="AQ34"/>
  <c i="3" r="AR34"/>
  <c i="3" r="AS34"/>
  <c i="3" r="AT34"/>
  <c i="3" r="AU34"/>
  <c i="3" r="AV34"/>
  <c i="3" r="AW34"/>
  <c i="3" r="Z34"/>
  <c i="3" r="Z27"/>
  <c i="3" r="AA27"/>
  <c i="3" r="AB27"/>
  <c i="3" r="AC27"/>
  <c i="3" r="AD27"/>
  <c i="3" r="AE27"/>
  <c i="3" r="AF27"/>
  <c i="3" r="AG27"/>
  <c i="3" r="AH27"/>
  <c i="3" r="AI27"/>
  <c i="3" r="AJ27"/>
  <c i="3" r="AK27"/>
  <c i="3" r="AL27"/>
  <c i="3" r="AM27"/>
  <c i="3" r="AN27"/>
  <c i="3" r="AO27"/>
  <c i="3" r="AP27"/>
  <c i="3" r="AQ27"/>
  <c i="3" r="AR27"/>
  <c i="3" r="AS27"/>
  <c i="3" r="AT27"/>
  <c i="3" r="AU27"/>
  <c i="3" r="AV27"/>
  <c i="3" r="AW27"/>
  <c i="3" r="Z28"/>
  <c i="3" r="AA28"/>
  <c i="3" r="AB28"/>
  <c i="3" r="AC28"/>
  <c i="3" r="AD28"/>
  <c i="3" r="AE28"/>
  <c i="3" r="AF28"/>
  <c i="3" r="AG28"/>
  <c i="3" r="AH28"/>
  <c i="3" r="AI28"/>
  <c i="3" r="AJ28"/>
  <c i="3" r="AK28"/>
  <c i="3" r="AL28"/>
  <c i="3" r="AM28"/>
  <c i="3" r="AN28"/>
  <c i="3" r="AO28"/>
  <c i="3" r="AP28"/>
  <c i="3" r="AQ28"/>
  <c i="3" r="AR28"/>
  <c i="3" r="AS28"/>
  <c i="3" r="AT28"/>
  <c i="3" r="AU28"/>
  <c i="3" r="AV28"/>
  <c i="3" r="AW28"/>
  <c i="3" r="Z29"/>
  <c i="3" r="AA29"/>
  <c i="3" r="AB29"/>
  <c i="3" r="AC29"/>
  <c i="3" r="AD29"/>
  <c i="3" r="AE29"/>
  <c i="3" r="AF29"/>
  <c i="3" r="AG29"/>
  <c i="3" r="AH29"/>
  <c i="3" r="AI29"/>
  <c i="3" r="AJ29"/>
  <c i="3" r="AK29"/>
  <c i="3" r="AL29"/>
  <c i="3" r="AM29"/>
  <c i="3" r="AN29"/>
  <c i="3" r="AO29"/>
  <c i="3" r="AP29"/>
  <c i="3" r="AQ29"/>
  <c i="3" r="AR29"/>
  <c i="3" r="AS29"/>
  <c i="3" r="AT29"/>
  <c i="3" r="AU29"/>
  <c i="3" r="AV29"/>
  <c i="3" r="AW29"/>
  <c i="3" r="Z30"/>
  <c i="3" r="AA30"/>
  <c i="3" r="AB30"/>
  <c i="3" r="AC30"/>
  <c i="3" r="AD30"/>
  <c i="3" r="AE30"/>
  <c i="3" r="AF30"/>
  <c i="3" r="AG30"/>
  <c i="3" r="AH30"/>
  <c i="3" r="AI30"/>
  <c i="3" r="AJ30"/>
  <c i="3" r="AK30"/>
  <c i="3" r="AL30"/>
  <c i="3" r="AM30"/>
  <c i="3" r="AN30"/>
  <c i="3" r="AO30"/>
  <c i="3" r="AP30"/>
  <c i="3" r="AQ30"/>
  <c i="3" r="AR30"/>
  <c i="3" r="AS30"/>
  <c i="3" r="AT30"/>
  <c i="3" r="AU30"/>
  <c i="3" r="AV30"/>
  <c i="3" r="AW30"/>
  <c i="3" r="Z31"/>
  <c i="3" r="AA31"/>
  <c i="3" r="AB31"/>
  <c i="3" r="AC31"/>
  <c i="3" r="AD31"/>
  <c i="3" r="AE31"/>
  <c i="3" r="AF31"/>
  <c i="3" r="AG31"/>
  <c i="3" r="AH31"/>
  <c i="3" r="AI31"/>
  <c i="3" r="AJ31"/>
  <c i="3" r="AK31"/>
  <c i="3" r="AL31"/>
  <c i="3" r="AM31"/>
  <c i="3" r="AN31"/>
  <c i="3" r="AO31"/>
  <c i="3" r="AP31"/>
  <c i="3" r="AQ31"/>
  <c i="3" r="AR31"/>
  <c i="3" r="AS31"/>
  <c i="3" r="AT31"/>
  <c i="3" r="AU31"/>
  <c i="3" r="AV31"/>
  <c i="3" r="AW31"/>
  <c i="3" r="Z32"/>
  <c i="3" r="AA32"/>
  <c i="3" r="AB32"/>
  <c i="3" r="AC32"/>
  <c i="3" r="AD32"/>
  <c i="3" r="AE32"/>
  <c i="3" r="AF32"/>
  <c i="3" r="AG32"/>
  <c i="3" r="AH32"/>
  <c i="3" r="AI32"/>
  <c i="3" r="AJ32"/>
  <c i="3" r="AK32"/>
  <c i="3" r="AL32"/>
  <c i="3" r="AM32"/>
  <c i="3" r="AN32"/>
  <c i="3" r="AO32"/>
  <c i="3" r="AP32"/>
  <c i="3" r="AQ32"/>
  <c i="3" r="AR32"/>
  <c i="3" r="AS32"/>
  <c i="3" r="AT32"/>
  <c i="3" r="AU32"/>
  <c i="3" r="AV32"/>
  <c i="3" r="AW32"/>
  <c i="3" r="AA26"/>
  <c i="3" r="AB26"/>
  <c i="3" r="AC26"/>
  <c i="3" r="AD26"/>
  <c i="3" r="AE26"/>
  <c i="3" r="AF26"/>
  <c i="3" r="AG26"/>
  <c i="3" r="AH26"/>
  <c i="3" r="AI26"/>
  <c i="3" r="AJ26"/>
  <c i="3" r="AK26"/>
  <c i="3" r="AL26"/>
  <c i="3" r="AM26"/>
  <c i="3" r="AN26"/>
  <c i="3" r="AO26"/>
  <c i="3" r="AP26"/>
  <c i="3" r="AQ26"/>
  <c i="3" r="AR26"/>
  <c i="3" r="AS26"/>
  <c i="3" r="AT26"/>
  <c i="3" r="AU26"/>
  <c i="3" r="AV26"/>
  <c i="3" r="AW26"/>
  <c i="3" r="Z26"/>
  <c i="3" r="Z8"/>
  <c i="3" r="AA8"/>
  <c i="3" r="AB8"/>
  <c i="3" r="AC8"/>
  <c i="3" r="AD8"/>
  <c i="3" r="AE8"/>
  <c i="3" r="AF8"/>
  <c i="3" r="AG8"/>
  <c i="3" r="AH8"/>
  <c i="3" r="AI8"/>
  <c i="3" r="AJ8"/>
  <c i="3" r="AK8"/>
  <c i="3" r="AL8"/>
  <c i="3" r="AM8"/>
  <c i="3" r="AN8"/>
  <c i="3" r="AO8"/>
  <c i="3" r="AP8"/>
  <c i="3" r="AQ8"/>
  <c i="3" r="AR8"/>
  <c i="3" r="AS8"/>
  <c i="3" r="AT8"/>
  <c i="3" r="AU8"/>
  <c i="3" r="AV8"/>
  <c i="3" r="AW8"/>
  <c i="3" r="Z9"/>
  <c i="3" r="AA9"/>
  <c i="3" r="AB9"/>
  <c i="3" r="AC9"/>
  <c i="3" r="AD9"/>
  <c i="3" r="AE9"/>
  <c i="3" r="AF9"/>
  <c i="3" r="AG9"/>
  <c i="3" r="AH9"/>
  <c i="3" r="AI9"/>
  <c i="3" r="AJ9"/>
  <c i="3" r="AK9"/>
  <c i="3" r="AL9"/>
  <c i="3" r="AM9"/>
  <c i="3" r="AN9"/>
  <c i="3" r="AO9"/>
  <c i="3" r="AP9"/>
  <c i="3" r="AQ9"/>
  <c i="3" r="AR9"/>
  <c i="3" r="AS9"/>
  <c i="3" r="AT9"/>
  <c i="3" r="AU9"/>
  <c i="3" r="AV9"/>
  <c i="3" r="AW9"/>
  <c i="3" r="Z10"/>
  <c i="3" r="AA10"/>
  <c i="3" r="AB10"/>
  <c i="3" r="AC10"/>
  <c i="3" r="AD10"/>
  <c i="3" r="AE10"/>
  <c i="3" r="AF10"/>
  <c i="3" r="AG10"/>
  <c i="3" r="AH10"/>
  <c i="3" r="AI10"/>
  <c i="3" r="AJ10"/>
  <c i="3" r="AK10"/>
  <c i="3" r="AL10"/>
  <c i="3" r="AM10"/>
  <c i="3" r="AN10"/>
  <c i="3" r="AO10"/>
  <c i="3" r="AP10"/>
  <c i="3" r="AQ10"/>
  <c i="3" r="AR10"/>
  <c i="3" r="AS10"/>
  <c i="3" r="AT10"/>
  <c i="3" r="AU10"/>
  <c i="3" r="AV10"/>
  <c i="3" r="AW10"/>
  <c i="3" r="Z11"/>
  <c i="3" r="AA11"/>
  <c i="3" r="AB11"/>
  <c i="3" r="AC11"/>
  <c i="3" r="AD11"/>
  <c i="3" r="AE11"/>
  <c i="3" r="AF11"/>
  <c i="3" r="AG11"/>
  <c i="3" r="AH11"/>
  <c i="3" r="AI11"/>
  <c i="3" r="AJ11"/>
  <c i="3" r="AK11"/>
  <c i="3" r="AL11"/>
  <c i="3" r="AM11"/>
  <c i="3" r="AN11"/>
  <c i="3" r="AO11"/>
  <c i="3" r="AP11"/>
  <c i="3" r="AQ11"/>
  <c i="3" r="AR11"/>
  <c i="3" r="AS11"/>
  <c i="3" r="AT11"/>
  <c i="3" r="AU11"/>
  <c i="3" r="AV11"/>
  <c i="3" r="AW11"/>
  <c i="3" r="Z12"/>
  <c i="3" r="AA12"/>
  <c i="3" r="AB12"/>
  <c i="3" r="AC12"/>
  <c i="3" r="AD12"/>
  <c i="3" r="AE12"/>
  <c i="3" r="AF12"/>
  <c i="3" r="AG12"/>
  <c i="3" r="AH12"/>
  <c i="3" r="AI12"/>
  <c i="3" r="AJ12"/>
  <c i="3" r="AK12"/>
  <c i="3" r="AL12"/>
  <c i="3" r="AM12"/>
  <c i="3" r="AN12"/>
  <c i="3" r="AO12"/>
  <c i="3" r="AP12"/>
  <c i="3" r="AQ12"/>
  <c i="3" r="AR12"/>
  <c i="3" r="AS12"/>
  <c i="3" r="AT12"/>
  <c i="3" r="AU12"/>
  <c i="3" r="AV12"/>
  <c i="3" r="AW12"/>
  <c i="3" r="Z13"/>
  <c i="3" r="AA13"/>
  <c i="3" r="AB13"/>
  <c i="3" r="AC13"/>
  <c i="3" r="AD13"/>
  <c i="3" r="AE13"/>
  <c i="3" r="AF13"/>
  <c i="3" r="AG13"/>
  <c i="3" r="AH13"/>
  <c i="3" r="AI13"/>
  <c i="3" r="AJ13"/>
  <c i="3" r="AK13"/>
  <c i="3" r="AL13"/>
  <c i="3" r="AM13"/>
  <c i="3" r="AN13"/>
  <c i="3" r="AO13"/>
  <c i="3" r="AP13"/>
  <c i="3" r="AQ13"/>
  <c i="3" r="AR13"/>
  <c i="3" r="AS13"/>
  <c i="3" r="AT13"/>
  <c i="3" r="AU13"/>
  <c i="3" r="AV13"/>
  <c i="3" r="AW13"/>
  <c i="3" r="Z14"/>
  <c i="3" r="AA14"/>
  <c i="3" r="AB14"/>
  <c i="3" r="AC14"/>
  <c i="3" r="AD14"/>
  <c i="3" r="AE14"/>
  <c i="3" r="AF14"/>
  <c i="3" r="AG14"/>
  <c i="3" r="AH14"/>
  <c i="3" r="AI14"/>
  <c i="3" r="AJ14"/>
  <c i="3" r="AK14"/>
  <c i="3" r="AL14"/>
  <c i="3" r="AM14"/>
  <c i="3" r="AN14"/>
  <c i="3" r="AO14"/>
  <c i="3" r="AP14"/>
  <c i="3" r="AQ14"/>
  <c i="3" r="AR14"/>
  <c i="3" r="AS14"/>
  <c i="3" r="AT14"/>
  <c i="3" r="AU14"/>
  <c i="3" r="AV14"/>
  <c i="3" r="AW14"/>
  <c i="3" r="Z15"/>
  <c i="3" r="AA15"/>
  <c i="3" r="AB15"/>
  <c i="3" r="AC15"/>
  <c i="3" r="AD15"/>
  <c i="3" r="AE15"/>
  <c i="3" r="AF15"/>
  <c i="3" r="AG15"/>
  <c i="3" r="AH15"/>
  <c i="3" r="AI15"/>
  <c i="3" r="AJ15"/>
  <c i="3" r="AK15"/>
  <c i="3" r="AL15"/>
  <c i="3" r="AM15"/>
  <c i="3" r="AN15"/>
  <c i="3" r="AO15"/>
  <c i="3" r="AP15"/>
  <c i="3" r="AQ15"/>
  <c i="3" r="AR15"/>
  <c i="3" r="AS15"/>
  <c i="3" r="AT15"/>
  <c i="3" r="AU15"/>
  <c i="3" r="AV15"/>
  <c i="3" r="AW15"/>
  <c i="3" r="Z16"/>
  <c i="3" r="AA16"/>
  <c i="3" r="AB16"/>
  <c i="3" r="AC16"/>
  <c i="3" r="AD16"/>
  <c i="3" r="AE16"/>
  <c i="3" r="AF16"/>
  <c i="3" r="AG16"/>
  <c i="3" r="AH16"/>
  <c i="3" r="AI16"/>
  <c i="3" r="AJ16"/>
  <c i="3" r="AK16"/>
  <c i="3" r="AL16"/>
  <c i="3" r="AM16"/>
  <c i="3" r="AN16"/>
  <c i="3" r="AO16"/>
  <c i="3" r="AP16"/>
  <c i="3" r="AQ16"/>
  <c i="3" r="AR16"/>
  <c i="3" r="AS16"/>
  <c i="3" r="AT16"/>
  <c i="3" r="AU16"/>
  <c i="3" r="AV16"/>
  <c i="3" r="AW16"/>
  <c i="3" r="Z17"/>
  <c i="3" r="AA17"/>
  <c i="3" r="AB17"/>
  <c i="3" r="AC17"/>
  <c i="3" r="AD17"/>
  <c i="3" r="AE17"/>
  <c i="3" r="AF17"/>
  <c i="3" r="AG17"/>
  <c i="3" r="AH17"/>
  <c i="3" r="AI17"/>
  <c i="3" r="AJ17"/>
  <c i="3" r="AK17"/>
  <c i="3" r="AL17"/>
  <c i="3" r="AM17"/>
  <c i="3" r="AN17"/>
  <c i="3" r="AO17"/>
  <c i="3" r="AP17"/>
  <c i="3" r="AQ17"/>
  <c i="3" r="AR17"/>
  <c i="3" r="AS17"/>
  <c i="3" r="AT17"/>
  <c i="3" r="AU17"/>
  <c i="3" r="AV17"/>
  <c i="3" r="AW17"/>
  <c i="3" r="Z18"/>
  <c i="3" r="AA18"/>
  <c i="3" r="AB18"/>
  <c i="3" r="AC18"/>
  <c i="3" r="AD18"/>
  <c i="3" r="AE18"/>
  <c i="3" r="AF18"/>
  <c i="3" r="AG18"/>
  <c i="3" r="AH18"/>
  <c i="3" r="AI18"/>
  <c i="3" r="AJ18"/>
  <c i="3" r="AK18"/>
  <c i="3" r="AL18"/>
  <c i="3" r="AM18"/>
  <c i="3" r="AN18"/>
  <c i="3" r="AO18"/>
  <c i="3" r="AP18"/>
  <c i="3" r="AQ18"/>
  <c i="3" r="AR18"/>
  <c i="3" r="AS18"/>
  <c i="3" r="AT18"/>
  <c i="3" r="AU18"/>
  <c i="3" r="AV18"/>
  <c i="3" r="AW18"/>
  <c i="3" r="Z19"/>
  <c i="3" r="AA19"/>
  <c i="3" r="AB19"/>
  <c i="3" r="AC19"/>
  <c i="3" r="AD19"/>
  <c i="3" r="AE19"/>
  <c i="3" r="AF19"/>
  <c i="3" r="AG19"/>
  <c i="3" r="AH19"/>
  <c i="3" r="AI19"/>
  <c i="3" r="AJ19"/>
  <c i="3" r="AK19"/>
  <c i="3" r="AL19"/>
  <c i="3" r="AM19"/>
  <c i="3" r="AN19"/>
  <c i="3" r="AO19"/>
  <c i="3" r="AP19"/>
  <c i="3" r="AQ19"/>
  <c i="3" r="AR19"/>
  <c i="3" r="AS19"/>
  <c i="3" r="AT19"/>
  <c i="3" r="AU19"/>
  <c i="3" r="AV19"/>
  <c i="3" r="AW19"/>
  <c i="3" r="Z20"/>
  <c i="3" r="AA20"/>
  <c i="3" r="AB20"/>
  <c i="3" r="AC20"/>
  <c i="3" r="AD20"/>
  <c i="3" r="AE20"/>
  <c i="3" r="AF20"/>
  <c i="3" r="AG20"/>
  <c i="3" r="AH20"/>
  <c i="3" r="AI20"/>
  <c i="3" r="AJ20"/>
  <c i="3" r="AK20"/>
  <c i="3" r="AL20"/>
  <c i="3" r="AM20"/>
  <c i="3" r="AN20"/>
  <c i="3" r="AO20"/>
  <c i="3" r="AP20"/>
  <c i="3" r="AQ20"/>
  <c i="3" r="AR20"/>
  <c i="3" r="AS20"/>
  <c i="3" r="AT20"/>
  <c i="3" r="AU20"/>
  <c i="3" r="AV20"/>
  <c i="3" r="AW20"/>
  <c i="3" r="Z21"/>
  <c i="3" r="AA21"/>
  <c i="3" r="AB21"/>
  <c i="3" r="AC21"/>
  <c i="3" r="AD21"/>
  <c i="3" r="AE21"/>
  <c i="3" r="AF21"/>
  <c i="3" r="AG21"/>
  <c i="3" r="AH21"/>
  <c i="3" r="AI21"/>
  <c i="3" r="AJ21"/>
  <c i="3" r="AK21"/>
  <c i="3" r="AL21"/>
  <c i="3" r="AM21"/>
  <c i="3" r="AN21"/>
  <c i="3" r="AO21"/>
  <c i="3" r="AP21"/>
  <c i="3" r="AQ21"/>
  <c i="3" r="AR21"/>
  <c i="3" r="AS21"/>
  <c i="3" r="AT21"/>
  <c i="3" r="AU21"/>
  <c i="3" r="AV21"/>
  <c i="3" r="AW21"/>
  <c i="3" r="Z22"/>
  <c i="3" r="AA22"/>
  <c i="3" r="AB22"/>
  <c i="3" r="AC22"/>
  <c i="3" r="AD22"/>
  <c i="3" r="AE22"/>
  <c i="3" r="AF22"/>
  <c i="3" r="AG22"/>
  <c i="3" r="AH22"/>
  <c i="3" r="AI22"/>
  <c i="3" r="AJ22"/>
  <c i="3" r="AK22"/>
  <c i="3" r="AL22"/>
  <c i="3" r="AM22"/>
  <c i="3" r="AN22"/>
  <c i="3" r="AO22"/>
  <c i="3" r="AP22"/>
  <c i="3" r="AQ22"/>
  <c i="3" r="AR22"/>
  <c i="3" r="AS22"/>
  <c i="3" r="AT22"/>
  <c i="3" r="AU22"/>
  <c i="3" r="AV22"/>
  <c i="3" r="AW22"/>
  <c i="3" r="Z23"/>
  <c i="3" r="AA23"/>
  <c i="3" r="AB23"/>
  <c i="3" r="AC23"/>
  <c i="3" r="AD23"/>
  <c i="3" r="AE23"/>
  <c i="3" r="AF23"/>
  <c i="3" r="AG23"/>
  <c i="3" r="AH23"/>
  <c i="3" r="AI23"/>
  <c i="3" r="AJ23"/>
  <c i="3" r="AK23"/>
  <c i="3" r="AL23"/>
  <c i="3" r="AM23"/>
  <c i="3" r="AN23"/>
  <c i="3" r="AO23"/>
  <c i="3" r="AP23"/>
  <c i="3" r="AQ23"/>
  <c i="3" r="AR23"/>
  <c i="3" r="AS23"/>
  <c i="3" r="AT23"/>
  <c i="3" r="AU23"/>
  <c i="3" r="AV23"/>
  <c i="3" r="AW23"/>
  <c i="3" r="Z24"/>
  <c i="3" r="AA24"/>
  <c i="3" r="AB24"/>
  <c i="3" r="AC24"/>
  <c i="3" r="AD24"/>
  <c i="3" r="AE24"/>
  <c i="3" r="AF24"/>
  <c i="3" r="AG24"/>
  <c i="3" r="AH24"/>
  <c i="3" r="AI24"/>
  <c i="3" r="AJ24"/>
  <c i="3" r="AK24"/>
  <c i="3" r="AL24"/>
  <c i="3" r="AM24"/>
  <c i="3" r="AN24"/>
  <c i="3" r="AO24"/>
  <c i="3" r="AP24"/>
  <c i="3" r="AQ24"/>
  <c i="3" r="AR24"/>
  <c i="3" r="AS24"/>
  <c i="3" r="AT24"/>
  <c i="3" r="AU24"/>
  <c i="3" r="AV24"/>
  <c i="3" r="AW24"/>
  <c i="3" r="AA7"/>
  <c i="3" r="AB7"/>
  <c i="3" r="AC7"/>
  <c i="3" r="AD7"/>
  <c i="3" r="AE7"/>
  <c i="3" r="AF7"/>
  <c i="3" r="AG7"/>
  <c i="3" r="AH7"/>
  <c i="3" r="AI7"/>
  <c i="3" r="AJ7"/>
  <c i="3" r="AK7"/>
  <c i="3" r="AL7"/>
  <c i="3" r="AM7"/>
  <c i="3" r="AN7"/>
  <c i="3" r="AO7"/>
  <c i="3" r="AP7"/>
  <c i="3" r="AQ7"/>
  <c i="3" r="AR7"/>
  <c i="3" r="AS7"/>
  <c i="3" r="AT7"/>
  <c i="3" r="AU7"/>
  <c i="3" r="AV7"/>
  <c i="3" r="AW7"/>
  <c i="3" r="Z7"/>
  <c i="3" r="Z4"/>
  <c i="3" r="AA4"/>
  <c i="3" r="AB4"/>
  <c i="3" r="AC4"/>
  <c i="3" r="AD4"/>
  <c i="3" r="AE4"/>
  <c i="3" r="AF4"/>
  <c i="3" r="AG4"/>
  <c i="3" r="AH4"/>
  <c i="3" r="AI4"/>
  <c i="3" r="AJ4"/>
  <c i="3" r="AK4"/>
  <c i="3" r="AL4"/>
  <c i="3" r="AM4"/>
  <c i="3" r="AN4"/>
  <c i="3" r="AO4"/>
  <c i="3" r="AP4"/>
  <c i="3" r="AQ4"/>
  <c i="3" r="AR4"/>
  <c i="3" r="AS4"/>
  <c i="3" r="AT4"/>
  <c i="3" r="AU4"/>
  <c i="3" r="AV4"/>
  <c i="3" r="AW4"/>
  <c i="3" r="Z5"/>
  <c i="3" r="AA5"/>
  <c i="3" r="AB5"/>
  <c i="3" r="AC5"/>
  <c i="3" r="AD5"/>
  <c i="3" r="AE5"/>
  <c i="3" r="AF5"/>
  <c i="3" r="AG5"/>
  <c i="3" r="AH5"/>
  <c i="3" r="AI5"/>
  <c i="3" r="AJ5"/>
  <c i="3" r="AK5"/>
  <c i="3" r="AL5"/>
  <c i="3" r="AM5"/>
  <c i="3" r="AN5"/>
  <c i="3" r="AO5"/>
  <c i="3" r="AP5"/>
  <c i="3" r="AQ5"/>
  <c i="3" r="AR5"/>
  <c i="3" r="AS5"/>
  <c i="3" r="AT5"/>
  <c i="3" r="AU5"/>
  <c i="3" r="AV5"/>
  <c i="3" r="AW5"/>
  <c i="3" r="AA3"/>
  <c i="3" r="AB3"/>
  <c i="3" r="AC3"/>
  <c i="3" r="AD3"/>
  <c i="3" r="AE3"/>
  <c i="3" r="AF3"/>
  <c i="3" r="AG3"/>
  <c i="3" r="AH3"/>
  <c i="3" r="AI3"/>
  <c i="3" r="AJ3"/>
  <c i="3" r="AK3"/>
  <c i="3" r="AL3"/>
  <c i="3" r="AM3"/>
  <c i="3" r="AN3"/>
  <c i="3" r="AO3"/>
  <c i="3" r="AP3"/>
  <c i="3" r="AQ3"/>
  <c i="3" r="AR3"/>
  <c i="3" r="AS3"/>
  <c i="3" r="AT3"/>
  <c i="3" r="AU3"/>
  <c i="3" r="AV3"/>
  <c i="3" r="AW3"/>
  <c i="3" r="Z3"/>
  <c i="6" l="1" r="C94"/>
  <c i="6" r="D94"/>
  <c i="6" r="E94"/>
  <c i="6" r="F94"/>
  <c i="6" r="G94"/>
  <c i="6" r="H94"/>
  <c i="6" r="I94"/>
  <c i="6" r="J94"/>
  <c i="6" r="K94"/>
  <c i="6" r="L94"/>
  <c i="6" r="M94"/>
  <c i="6" r="N94"/>
  <c i="6" r="O94"/>
  <c i="6" r="P94"/>
  <c i="6" r="Q94"/>
  <c i="6" r="R94"/>
  <c i="6" r="S94"/>
  <c i="6" r="T94"/>
  <c i="6" r="U94"/>
  <c i="6" r="V94"/>
  <c i="6" r="W94"/>
  <c i="6" r="X94"/>
  <c i="6" r="Y94"/>
  <c i="6" r="Z94"/>
  <c i="2" l="1" r="BM83"/>
  <c i="2" r="BL83"/>
  <c i="4" l="1" r="AF84"/>
  <c i="4" r="AN84"/>
  <c i="4" r="Z84"/>
  <c i="4" r="AI84"/>
  <c i="4" r="AR84"/>
  <c i="4" r="AA84"/>
  <c i="4" r="AJ84"/>
  <c i="4" r="AS84"/>
  <c i="4" r="AB84"/>
  <c i="4" r="AK84"/>
  <c i="4" r="AT84"/>
  <c i="4" r="AC84"/>
  <c i="4" r="AL84"/>
  <c i="4" r="AU84"/>
  <c i="4" r="AQ84"/>
  <c i="4" r="AD84"/>
  <c i="4" r="AM84"/>
  <c i="4" r="AE84"/>
  <c i="4" r="AO84"/>
  <c i="4" r="AG84"/>
  <c i="4" r="AP84"/>
  <c i="4" r="AH84"/>
  <c i="7" r="A2"/>
  <c i="6" r="A2"/>
  <c i="6" l="1" r="AW3"/>
  <c i="6" r="AW4"/>
  <c i="7" r="AW4"/>
  <c i="7" r="AW3"/>
  <c i="4" l="1" r="AV4"/>
  <c i="4" r="AV5"/>
  <c i="4" r="AV6"/>
  <c i="4" r="AV7"/>
  <c i="4" r="AV8"/>
  <c i="4" r="AV9"/>
  <c i="4" r="AV10"/>
  <c i="4" r="AV11"/>
  <c i="4" r="AV12"/>
  <c i="4" r="AV13"/>
  <c i="4" r="AV14"/>
  <c i="4" r="AV15"/>
  <c i="4" r="AV16"/>
  <c i="4" r="AV17"/>
  <c i="4" r="AV18"/>
  <c i="4" r="AV19"/>
  <c i="4" r="AV20"/>
  <c i="4" r="AV21"/>
  <c i="4" r="AV22"/>
  <c i="4" r="AV23"/>
  <c i="4" r="AV24"/>
  <c i="4" r="AV25"/>
  <c i="4" r="AV26"/>
  <c i="4" r="AV27"/>
  <c i="4" r="AV28"/>
  <c i="4" r="AV29"/>
  <c i="4" r="AV30"/>
  <c i="4" r="AV31"/>
  <c i="4" r="AV32"/>
  <c i="4" r="AV33"/>
  <c i="4" r="AV34"/>
  <c i="4" r="AV35"/>
  <c i="4" r="AV36"/>
  <c i="4" r="AV37"/>
  <c i="4" r="AV38"/>
  <c i="4" r="AV39"/>
  <c i="4" r="AV40"/>
  <c i="4" r="AV41"/>
  <c i="4" r="AV42"/>
  <c i="4" r="AV43"/>
  <c i="4" r="AV44"/>
  <c i="4" r="AV45"/>
  <c i="4" r="AV46"/>
  <c i="4" r="AV47"/>
  <c i="4" r="AV48"/>
  <c i="4" r="AV49"/>
  <c i="4" r="AV50"/>
  <c i="4" r="AV51"/>
  <c i="4" r="AV52"/>
  <c i="4" r="AV53"/>
  <c i="4" r="AV54"/>
  <c i="4" r="AV55"/>
  <c i="4" r="AV56"/>
  <c i="4" r="AV57"/>
  <c i="4" r="AV58"/>
  <c i="4" r="AV59"/>
  <c i="4" r="AV60"/>
  <c i="4" r="AV61"/>
  <c i="4" r="AV62"/>
  <c i="4" r="AV63"/>
  <c i="4" r="AV64"/>
  <c i="4" r="AV65"/>
  <c i="4" r="AV66"/>
  <c i="4" r="AV67"/>
  <c i="4" r="AV68"/>
  <c i="4" r="AV69"/>
  <c i="4" r="AV70"/>
  <c i="4" r="AV71"/>
  <c i="4" r="AV72"/>
  <c i="4" r="AV73"/>
  <c i="4" r="AV74"/>
  <c i="4" r="AV75"/>
  <c i="4" r="AV76"/>
  <c i="4" r="AV77"/>
  <c i="4" r="AV78"/>
  <c i="4" r="AV79"/>
  <c i="4" r="AV80"/>
  <c i="4" r="AV81"/>
  <c i="4" r="AV82"/>
  <c i="4" r="AV83"/>
  <c i="4" r="AV84"/>
  <c i="4" r="AV85"/>
  <c i="4" r="AV86"/>
  <c i="4" r="AV3"/>
  <c i="4" r="AV87"/>
  <c i="4" r="AV88"/>
  <c i="4" r="AV89"/>
  <c i="4" r="AV90"/>
  <c i="4" r="AV91"/>
  <c i="4" r="AV92"/>
  <c i="4" r="AV93"/>
  <c i="4" r="AV94"/>
  <c i="4" r="AV95"/>
  <c i="4" r="AV96"/>
  <c i="4" r="AV97"/>
  <c i="4" r="AV98"/>
  <c i="4" r="AV99"/>
  <c i="4" r="AV100"/>
  <c i="4" r="AV101"/>
  <c i="4" r="AV102"/>
  <c i="4" r="AW4"/>
  <c i="4" r="AW5"/>
  <c i="4" r="AW6"/>
  <c i="4" r="AW7"/>
  <c i="4" r="AW8"/>
  <c i="4" r="AW9"/>
  <c i="4" r="AW10"/>
  <c i="4" r="AW11"/>
  <c i="4" r="AW12"/>
  <c i="4" r="AW13"/>
  <c i="4" r="AW14"/>
  <c i="4" r="AW15"/>
  <c i="4" r="AW16"/>
  <c i="4" r="AW17"/>
  <c i="4" r="AW18"/>
  <c i="4" r="AW19"/>
  <c i="4" r="AW20"/>
  <c i="4" r="AW21"/>
  <c i="4" r="AW22"/>
  <c i="4" r="AW23"/>
  <c i="4" r="AW24"/>
  <c i="4" r="AW25"/>
  <c i="4" r="AW26"/>
  <c i="4" r="AW27"/>
  <c i="4" r="AW28"/>
  <c i="4" r="AW29"/>
  <c i="4" r="AW30"/>
  <c i="4" r="AW31"/>
  <c i="4" r="AW32"/>
  <c i="4" r="AW33"/>
  <c i="4" r="AW34"/>
  <c i="4" r="AW35"/>
  <c i="4" r="AW36"/>
  <c i="4" r="AW37"/>
  <c i="4" r="AW38"/>
  <c i="4" r="AW39"/>
  <c i="4" r="AW40"/>
  <c i="4" r="AW41"/>
  <c i="4" r="AW42"/>
  <c i="4" r="AW43"/>
  <c i="4" r="AW44"/>
  <c i="4" r="AW45"/>
  <c i="4" r="AW46"/>
  <c i="4" r="AW47"/>
  <c i="4" r="AW48"/>
  <c i="4" r="AW49"/>
  <c i="4" r="AW50"/>
  <c i="4" r="AW51"/>
  <c i="4" r="AW52"/>
  <c i="4" r="AW53"/>
  <c i="4" r="AW54"/>
  <c i="4" r="AW55"/>
  <c i="4" r="AW56"/>
  <c i="4" r="AW57"/>
  <c i="4" r="AW58"/>
  <c i="4" r="AW59"/>
  <c i="4" r="AW60"/>
  <c i="4" r="AW61"/>
  <c i="4" r="AW62"/>
  <c i="4" r="AW63"/>
  <c i="4" r="AW64"/>
  <c i="4" r="AW65"/>
  <c i="4" r="AW66"/>
  <c i="4" r="AW67"/>
  <c i="4" r="AW74"/>
  <c i="4" r="AW82"/>
  <c i="4" r="AW73"/>
  <c i="4" r="AW81"/>
  <c i="4" r="AW3"/>
  <c i="4" r="AW72"/>
  <c i="4" r="AW80"/>
  <c i="4" r="AW86"/>
  <c i="4" r="AW87"/>
  <c i="4" r="AW88"/>
  <c i="4" r="AW89"/>
  <c i="4" r="AW90"/>
  <c i="4" r="AW91"/>
  <c i="4" r="AW92"/>
  <c i="4" r="AW93"/>
  <c i="4" r="AW94"/>
  <c i="4" r="AW95"/>
  <c i="4" r="AW96"/>
  <c i="4" r="AW97"/>
  <c i="4" r="AW98"/>
  <c i="4" r="AW99"/>
  <c i="4" r="AW100"/>
  <c i="4" r="AW101"/>
  <c i="4" r="AW102"/>
  <c i="4" r="AW75"/>
  <c i="4" r="AW83"/>
  <c i="4" r="AW71"/>
  <c i="4" r="AW79"/>
  <c i="4" r="AW85"/>
  <c i="4" r="AW70"/>
  <c i="4" r="AW78"/>
  <c i="4" r="AW84"/>
  <c i="4" r="AW69"/>
  <c i="4" r="AW77"/>
  <c i="4" r="AW68"/>
  <c i="4" r="AW76"/>
  <c i="2" r="BD3"/>
  <c i="2" r="BD4"/>
  <c i="2" r="BD5"/>
  <c i="2" r="BD6"/>
  <c i="2" r="BD7"/>
  <c i="2" r="BD8"/>
  <c i="2" r="BD9"/>
  <c i="2" r="BD10"/>
  <c i="2" r="BD11"/>
  <c i="2" r="BD12"/>
  <c i="2" r="BD13"/>
  <c i="2" r="BD14"/>
  <c i="2" r="BD15"/>
  <c i="2" r="BD16"/>
  <c i="2" r="BD17"/>
  <c i="2" r="BD18"/>
  <c i="2" r="BD19"/>
  <c i="2" r="BD20"/>
  <c i="2" r="BD21"/>
  <c i="2" r="BD22"/>
  <c i="2" r="BD23"/>
  <c i="2" r="BD24"/>
  <c i="2" r="BE24" s="1"/>
  <c i="2" r="BF24" s="1"/>
  <c i="2" r="BD25"/>
  <c i="2" r="BD26"/>
  <c i="2" r="BD27"/>
  <c i="2" r="BD28"/>
  <c i="2" r="BD29"/>
  <c i="2" r="BD30"/>
  <c i="2" r="BD31"/>
  <c i="2" r="BD32"/>
  <c i="2" r="BD33"/>
  <c i="2" r="BD34"/>
  <c i="2" r="BD35"/>
  <c i="2" r="BD36"/>
  <c i="2" r="BD37"/>
  <c i="2" r="BD38"/>
  <c i="2" r="BD39"/>
  <c i="2" r="BD40"/>
  <c i="2" r="BD41"/>
  <c i="2" r="BD42"/>
  <c i="2" r="BD43"/>
  <c i="2" r="BD44"/>
  <c i="2" r="BD45"/>
  <c i="2" r="BD46"/>
  <c i="2" r="BD47"/>
  <c i="2" r="BD48"/>
  <c i="2" r="BD49"/>
  <c i="2" r="BD50"/>
  <c i="2" r="BD51"/>
  <c i="2" r="BD52"/>
  <c i="2" r="BD53"/>
  <c i="2" r="BD54"/>
  <c i="2" r="BD55"/>
  <c i="2" r="BD56"/>
  <c i="2" r="BD57"/>
  <c i="2" r="BD58"/>
  <c i="2" r="BD59"/>
  <c i="2" r="BD60"/>
  <c i="2" r="BD61"/>
  <c i="2" r="BD62"/>
  <c i="2" r="BD63"/>
  <c i="2" r="BD64"/>
  <c i="2" r="BD65"/>
  <c i="2" r="BD66"/>
  <c i="2" r="BD67"/>
  <c i="2" r="BD68"/>
  <c i="2" r="BD69"/>
  <c i="2" r="BD70"/>
  <c i="2" r="BD71"/>
  <c i="2" r="BD72"/>
  <c i="2" r="BD73"/>
  <c i="2" r="BD74"/>
  <c i="2" r="BD75"/>
  <c i="2" r="BD76"/>
  <c i="2" r="BD77"/>
  <c i="2" r="BD78"/>
  <c i="2" r="BD79"/>
  <c i="2" r="BD80"/>
  <c i="2" r="BD81"/>
  <c i="2" r="BD82"/>
  <c i="2" r="BD83"/>
  <c i="2" r="BD84"/>
  <c i="2" r="BD85"/>
  <c i="2" r="BD86"/>
  <c i="2" r="BD87"/>
  <c i="2" r="BD88"/>
  <c i="2" r="BD89"/>
  <c i="2" r="BD90"/>
  <c i="2" r="BD91"/>
  <c i="2" r="BD92"/>
  <c i="2" r="BD93"/>
  <c i="2" r="BD94"/>
  <c i="2" r="BD95"/>
  <c i="2" r="BD96"/>
  <c i="2" r="BD97"/>
  <c i="2" r="BD98"/>
  <c i="2" r="BD99"/>
  <c i="2" r="BD100"/>
  <c i="2" r="BD101"/>
  <c i="2" r="BD2"/>
  <c i="6" l="1" r="C2"/>
  <c i="6" r="AA94" s="1"/>
  <c i="6" r="D2"/>
  <c i="6" r="AB99" s="1"/>
  <c i="6" r="E2"/>
  <c i="6" r="AC99" s="1"/>
  <c i="6" r="F2"/>
  <c i="6" r="G2"/>
  <c i="6" r="H2"/>
  <c i="6" r="AF99" s="1"/>
  <c i="6" r="I2"/>
  <c i="6" r="AG99" s="1"/>
  <c i="6" r="J2"/>
  <c i="6" r="AH99" s="1"/>
  <c i="6" r="K2"/>
  <c i="6" r="AI99" s="1"/>
  <c i="6" r="L2"/>
  <c i="6" r="AJ99" s="1"/>
  <c i="6" r="M2"/>
  <c i="6" r="AK99" s="1"/>
  <c i="6" r="N2"/>
  <c i="6" r="AL99" s="1"/>
  <c i="6" r="O2"/>
  <c i="6" r="AM99" s="1"/>
  <c i="6" r="P2"/>
  <c i="6" r="AN99" s="1"/>
  <c i="6" r="Q2"/>
  <c i="6" r="AO99" s="1"/>
  <c i="6" r="R2"/>
  <c i="6" r="AP99" s="1"/>
  <c i="6" r="S2"/>
  <c i="6" r="AQ99" s="1"/>
  <c i="6" r="T2"/>
  <c i="6" r="AR99" s="1"/>
  <c i="6" r="U2"/>
  <c i="6" r="AS99" s="1"/>
  <c i="6" r="V2"/>
  <c i="6" r="AT99" s="1"/>
  <c i="6" r="W2"/>
  <c i="6" r="AU99" s="1"/>
  <c i="6" r="X2"/>
  <c i="6" r="AV99" s="1"/>
  <c i="6" r="Y2"/>
  <c i="6" r="Z2"/>
  <c i="7" r="C2"/>
  <c i="7" r="AA99" s="1"/>
  <c i="7" r="D2"/>
  <c i="7" r="AB99" s="1"/>
  <c i="7" r="E2"/>
  <c i="7" r="AC99" s="1"/>
  <c i="7" r="F2"/>
  <c i="7" r="AD99" s="1"/>
  <c i="7" r="G2"/>
  <c i="7" r="AE99" s="1"/>
  <c i="7" r="H2"/>
  <c i="7" r="AF99" s="1"/>
  <c i="7" r="I2"/>
  <c i="7" r="AG99" s="1"/>
  <c i="7" r="J2"/>
  <c i="7" r="AH99" s="1"/>
  <c i="7" r="K2"/>
  <c i="7" r="AI99" s="1"/>
  <c i="7" r="L2"/>
  <c i="7" r="AJ99" s="1"/>
  <c i="7" r="M2"/>
  <c i="7" r="AK99" s="1"/>
  <c i="7" r="N2"/>
  <c i="7" r="AL99" s="1"/>
  <c i="7" r="O2"/>
  <c i="7" r="AM99" s="1"/>
  <c i="7" r="P2"/>
  <c i="7" r="AN99" s="1"/>
  <c i="7" r="Q2"/>
  <c i="7" r="AO99" s="1"/>
  <c i="7" r="R2"/>
  <c i="7" r="AP99" s="1"/>
  <c i="7" r="S2"/>
  <c i="7" r="AQ99" s="1"/>
  <c i="7" r="T2"/>
  <c i="7" r="AR99" s="1"/>
  <c i="7" r="U2"/>
  <c i="7" r="AS99" s="1"/>
  <c i="7" r="V2"/>
  <c i="7" r="AT99" s="1"/>
  <c i="7" r="W2"/>
  <c i="7" r="AU99" s="1"/>
  <c i="7" r="X2"/>
  <c i="7" r="AV99" s="1"/>
  <c i="7" r="Y2"/>
  <c i="7" r="Z2"/>
  <c i="1" r="BD50"/>
  <c i="1" r="BD29"/>
  <c i="6" l="1" r="AE28"/>
  <c i="6" r="AE99"/>
  <c i="6" r="AD28"/>
  <c i="6" r="AD99"/>
  <c i="6" r="AA71"/>
  <c i="6" r="AA99"/>
  <c i="8" r="D102"/>
  <c i="8" r="E102"/>
  <c i="8" r="F102"/>
  <c i="8" r="G102"/>
  <c i="8" r="H102"/>
  <c i="8" r="I102"/>
  <c i="8" r="J102"/>
  <c i="8" r="K102"/>
  <c i="8" r="L102"/>
  <c i="8" r="M102"/>
  <c i="8" r="N102"/>
  <c i="8" r="O102"/>
  <c i="8" r="P102"/>
  <c i="8" r="Q102"/>
  <c i="8" r="R102"/>
  <c i="8" r="S102"/>
  <c i="8" r="T102"/>
  <c i="8" r="U102"/>
  <c i="8" r="V102"/>
  <c i="8" r="W102"/>
  <c i="8" r="X102"/>
  <c i="8" r="Y102"/>
  <c i="8" r="Z102"/>
  <c i="8" r="D103"/>
  <c i="8" r="E103"/>
  <c i="8" r="F103"/>
  <c i="8" r="G103"/>
  <c i="8" r="H103"/>
  <c i="8" r="I103"/>
  <c i="8" r="J103"/>
  <c i="8" r="K103"/>
  <c i="8" r="L103"/>
  <c i="8" r="M103"/>
  <c i="8" r="N103"/>
  <c i="8" r="O103"/>
  <c i="8" r="P103"/>
  <c i="8" r="Q103"/>
  <c i="8" r="R103"/>
  <c i="8" r="S103"/>
  <c i="8" r="T103"/>
  <c i="8" r="U103"/>
  <c i="8" r="V103"/>
  <c i="8" r="W103"/>
  <c i="8" r="X103"/>
  <c i="8" r="Y103"/>
  <c i="8" r="Z103"/>
  <c i="8" r="D104"/>
  <c i="8" r="E104"/>
  <c i="8" r="F104"/>
  <c i="8" r="G104"/>
  <c i="8" r="H104"/>
  <c i="8" r="I104"/>
  <c i="8" r="J104"/>
  <c i="8" r="K104"/>
  <c i="8" r="L104"/>
  <c i="8" r="M104"/>
  <c i="8" r="N104"/>
  <c i="8" r="O104"/>
  <c i="8" r="P104"/>
  <c i="8" r="Q104"/>
  <c i="8" r="R104"/>
  <c i="8" r="S104"/>
  <c i="8" r="T104"/>
  <c i="8" r="U104"/>
  <c i="8" r="V104"/>
  <c i="8" r="W104"/>
  <c i="8" r="X104"/>
  <c i="8" r="Y104"/>
  <c i="8" r="Z104"/>
  <c i="8" r="D105"/>
  <c i="8" r="E105"/>
  <c i="8" r="F105"/>
  <c i="8" r="G105"/>
  <c i="8" r="H105"/>
  <c i="8" r="I105"/>
  <c i="8" r="J105"/>
  <c i="8" r="K105"/>
  <c i="8" r="L105"/>
  <c i="8" r="M105"/>
  <c i="8" r="N105"/>
  <c i="8" r="O105"/>
  <c i="8" r="P105"/>
  <c i="8" r="Q105"/>
  <c i="8" r="R105"/>
  <c i="8" r="S105"/>
  <c i="8" r="T105"/>
  <c i="8" r="U105"/>
  <c i="8" r="V105"/>
  <c i="8" r="W105"/>
  <c i="8" r="X105"/>
  <c i="8" r="Y105"/>
  <c i="8" r="Z105"/>
  <c i="8" r="D106"/>
  <c i="8" r="E106"/>
  <c i="8" r="F106"/>
  <c i="8" r="G106"/>
  <c i="8" r="H106"/>
  <c i="8" r="I106"/>
  <c i="8" r="J106"/>
  <c i="8" r="K106"/>
  <c i="8" r="L106"/>
  <c i="8" r="M106"/>
  <c i="8" r="N106"/>
  <c i="8" r="O106"/>
  <c i="8" r="P106"/>
  <c i="8" r="Q106"/>
  <c i="8" r="R106"/>
  <c i="8" r="S106"/>
  <c i="8" r="T106"/>
  <c i="8" r="U106"/>
  <c i="8" r="V106"/>
  <c i="8" r="W106"/>
  <c i="8" r="X106"/>
  <c i="8" r="Y106"/>
  <c i="8" r="Z106"/>
  <c i="8" r="D107"/>
  <c i="8" r="E107"/>
  <c i="8" r="F107"/>
  <c i="8" r="G107"/>
  <c i="8" r="H107"/>
  <c i="8" r="I107"/>
  <c i="8" r="J107"/>
  <c i="8" r="K107"/>
  <c i="8" r="L107"/>
  <c i="8" r="M107"/>
  <c i="8" r="N107"/>
  <c i="8" r="O107"/>
  <c i="8" r="P107"/>
  <c i="8" r="Q107"/>
  <c i="8" r="R107"/>
  <c i="8" r="S107"/>
  <c i="8" r="T107"/>
  <c i="8" r="U107"/>
  <c i="8" r="V107"/>
  <c i="8" r="W107"/>
  <c i="8" r="X107"/>
  <c i="8" r="Y107"/>
  <c i="8" r="Z107"/>
  <c i="8" r="D108"/>
  <c i="8" r="E108"/>
  <c i="8" r="F108"/>
  <c i="8" r="G108"/>
  <c i="8" r="H108"/>
  <c i="8" r="I108"/>
  <c i="8" r="J108"/>
  <c i="8" r="K108"/>
  <c i="8" r="L108"/>
  <c i="8" r="M108"/>
  <c i="8" r="N108"/>
  <c i="8" r="O108"/>
  <c i="8" r="P108"/>
  <c i="8" r="Q108"/>
  <c i="8" r="R108"/>
  <c i="8" r="S108"/>
  <c i="8" r="T108"/>
  <c i="8" r="U108"/>
  <c i="8" r="V108"/>
  <c i="8" r="W108"/>
  <c i="8" r="X108"/>
  <c i="8" r="Y108"/>
  <c i="8" r="Z108"/>
  <c i="8" r="D109"/>
  <c i="8" r="E109"/>
  <c i="8" r="F109"/>
  <c i="8" r="G109"/>
  <c i="8" r="H109"/>
  <c i="8" r="I109"/>
  <c i="8" r="J109"/>
  <c i="8" r="K109"/>
  <c i="8" r="L109"/>
  <c i="8" r="M109"/>
  <c i="8" r="N109"/>
  <c i="8" r="O109"/>
  <c i="8" r="P109"/>
  <c i="8" r="Q109"/>
  <c i="8" r="R109"/>
  <c i="8" r="S109"/>
  <c i="8" r="T109"/>
  <c i="8" r="U109"/>
  <c i="8" r="V109"/>
  <c i="8" r="W109"/>
  <c i="8" r="X109"/>
  <c i="8" r="Y109"/>
  <c i="8" r="Z109"/>
  <c i="8" r="D110"/>
  <c i="8" r="E110"/>
  <c i="8" r="F110"/>
  <c i="8" r="G110"/>
  <c i="8" r="H110"/>
  <c i="8" r="I110"/>
  <c i="8" r="J110"/>
  <c i="8" r="K110"/>
  <c i="8" r="L110"/>
  <c i="8" r="M110"/>
  <c i="8" r="N110"/>
  <c i="8" r="O110"/>
  <c i="8" r="P110"/>
  <c i="8" r="Q110"/>
  <c i="8" r="R110"/>
  <c i="8" r="S110"/>
  <c i="8" r="T110"/>
  <c i="8" r="U110"/>
  <c i="8" r="V110"/>
  <c i="8" r="W110"/>
  <c i="8" r="X110"/>
  <c i="8" r="Y110"/>
  <c i="8" r="Z110"/>
  <c i="8" r="D111"/>
  <c i="8" r="E111"/>
  <c i="8" r="F111"/>
  <c i="8" r="G111"/>
  <c i="8" r="H111"/>
  <c i="8" r="I111"/>
  <c i="8" r="J111"/>
  <c i="8" r="K111"/>
  <c i="8" r="L111"/>
  <c i="8" r="M111"/>
  <c i="8" r="N111"/>
  <c i="8" r="O111"/>
  <c i="8" r="P111"/>
  <c i="8" r="Q111"/>
  <c i="8" r="R111"/>
  <c i="8" r="S111"/>
  <c i="8" r="T111"/>
  <c i="8" r="U111"/>
  <c i="8" r="V111"/>
  <c i="8" r="W111"/>
  <c i="8" r="X111"/>
  <c i="8" r="Y111"/>
  <c i="8" r="Z111"/>
  <c i="8" r="D112"/>
  <c i="8" r="E112"/>
  <c i="8" r="F112"/>
  <c i="8" r="G112"/>
  <c i="8" r="H112"/>
  <c i="8" r="I112"/>
  <c i="8" r="J112"/>
  <c i="8" r="K112"/>
  <c i="8" r="L112"/>
  <c i="8" r="M112"/>
  <c i="8" r="N112"/>
  <c i="8" r="O112"/>
  <c i="8" r="P112"/>
  <c i="8" r="Q112"/>
  <c i="8" r="R112"/>
  <c i="8" r="S112"/>
  <c i="8" r="T112"/>
  <c i="8" r="U112"/>
  <c i="8" r="V112"/>
  <c i="8" r="W112"/>
  <c i="8" r="X112"/>
  <c i="8" r="Y112"/>
  <c i="8" r="Z112"/>
  <c i="8" r="D113"/>
  <c i="8" r="E113"/>
  <c i="8" r="F113"/>
  <c i="8" r="G113"/>
  <c i="8" r="H113"/>
  <c i="8" r="I113"/>
  <c i="8" r="J113"/>
  <c i="8" r="K113"/>
  <c i="8" r="L113"/>
  <c i="8" r="M113"/>
  <c i="8" r="N113"/>
  <c i="8" r="O113"/>
  <c i="8" r="P113"/>
  <c i="8" r="Q113"/>
  <c i="8" r="R113"/>
  <c i="8" r="S113"/>
  <c i="8" r="T113"/>
  <c i="8" r="U113"/>
  <c i="8" r="V113"/>
  <c i="8" r="W113"/>
  <c i="8" r="X113"/>
  <c i="8" r="Y113"/>
  <c i="8" r="Z113"/>
  <c i="8" r="D114"/>
  <c i="8" r="E114"/>
  <c i="8" r="F114"/>
  <c i="8" r="G114"/>
  <c i="8" r="H114"/>
  <c i="8" r="I114"/>
  <c i="8" r="J114"/>
  <c i="8" r="K114"/>
  <c i="8" r="L114"/>
  <c i="8" r="M114"/>
  <c i="8" r="N114"/>
  <c i="8" r="O114"/>
  <c i="8" r="P114"/>
  <c i="8" r="Q114"/>
  <c i="8" r="R114"/>
  <c i="8" r="S114"/>
  <c i="8" r="T114"/>
  <c i="8" r="U114"/>
  <c i="8" r="V114"/>
  <c i="8" r="W114"/>
  <c i="8" r="X114"/>
  <c i="8" r="Y114"/>
  <c i="8" r="Z114"/>
  <c i="8" r="D115"/>
  <c i="8" r="E115"/>
  <c i="8" r="F115"/>
  <c i="8" r="G115"/>
  <c i="8" r="H115"/>
  <c i="8" r="I115"/>
  <c i="8" r="J115"/>
  <c i="8" r="K115"/>
  <c i="8" r="L115"/>
  <c i="8" r="M115"/>
  <c i="8" r="N115"/>
  <c i="8" r="O115"/>
  <c i="8" r="P115"/>
  <c i="8" r="Q115"/>
  <c i="8" r="R115"/>
  <c i="8" r="S115"/>
  <c i="8" r="T115"/>
  <c i="8" r="U115"/>
  <c i="8" r="V115"/>
  <c i="8" r="W115"/>
  <c i="8" r="X115"/>
  <c i="8" r="Y115"/>
  <c i="8" r="Z115"/>
  <c i="8" r="D116"/>
  <c i="8" r="E116"/>
  <c i="8" r="F116"/>
  <c i="8" r="G116"/>
  <c i="8" r="H116"/>
  <c i="8" r="I116"/>
  <c i="8" r="J116"/>
  <c i="8" r="K116"/>
  <c i="8" r="L116"/>
  <c i="8" r="M116"/>
  <c i="8" r="N116"/>
  <c i="8" r="O116"/>
  <c i="8" r="P116"/>
  <c i="8" r="Q116"/>
  <c i="8" r="R116"/>
  <c i="8" r="S116"/>
  <c i="8" r="T116"/>
  <c i="8" r="U116"/>
  <c i="8" r="V116"/>
  <c i="8" r="W116"/>
  <c i="8" r="X116"/>
  <c i="8" r="Y116"/>
  <c i="8" r="Z116"/>
  <c i="8" r="D117"/>
  <c i="8" r="E117"/>
  <c i="8" r="F117"/>
  <c i="8" r="G117"/>
  <c i="8" r="H117"/>
  <c i="8" r="I117"/>
  <c i="8" r="J117"/>
  <c i="8" r="K117"/>
  <c i="8" r="L117"/>
  <c i="8" r="M117"/>
  <c i="8" r="N117"/>
  <c i="8" r="O117"/>
  <c i="8" r="P117"/>
  <c i="8" r="Q117"/>
  <c i="8" r="R117"/>
  <c i="8" r="S117"/>
  <c i="8" r="T117"/>
  <c i="8" r="U117"/>
  <c i="8" r="V117"/>
  <c i="8" r="W117"/>
  <c i="8" r="X117"/>
  <c i="8" r="Y117"/>
  <c i="8" r="Z117"/>
  <c i="8" r="D118"/>
  <c i="8" r="E118"/>
  <c i="8" r="F118"/>
  <c i="8" r="G118"/>
  <c i="8" r="H118"/>
  <c i="8" r="I118"/>
  <c i="8" r="J118"/>
  <c i="8" r="K118"/>
  <c i="8" r="L118"/>
  <c i="8" r="M118"/>
  <c i="8" r="N118"/>
  <c i="8" r="O118"/>
  <c i="8" r="P118"/>
  <c i="8" r="Q118"/>
  <c i="8" r="R118"/>
  <c i="8" r="S118"/>
  <c i="8" r="T118"/>
  <c i="8" r="U118"/>
  <c i="8" r="V118"/>
  <c i="8" r="W118"/>
  <c i="8" r="X118"/>
  <c i="8" r="Y118"/>
  <c i="8" r="Z118"/>
  <c i="8" r="D119"/>
  <c i="8" r="E119"/>
  <c i="8" r="F119"/>
  <c i="8" r="G119"/>
  <c i="8" r="H119"/>
  <c i="8" r="I119"/>
  <c i="8" r="J119"/>
  <c i="8" r="K119"/>
  <c i="8" r="L119"/>
  <c i="8" r="M119"/>
  <c i="8" r="N119"/>
  <c i="8" r="O119"/>
  <c i="8" r="P119"/>
  <c i="8" r="Q119"/>
  <c i="8" r="R119"/>
  <c i="8" r="S119"/>
  <c i="8" r="T119"/>
  <c i="8" r="U119"/>
  <c i="8" r="V119"/>
  <c i="8" r="W119"/>
  <c i="8" r="X119"/>
  <c i="8" r="Y119"/>
  <c i="8" r="Z119"/>
  <c i="8" r="D120"/>
  <c i="8" r="E120"/>
  <c i="8" r="F120"/>
  <c i="8" r="G120"/>
  <c i="8" r="H120"/>
  <c i="8" r="I120"/>
  <c i="8" r="J120"/>
  <c i="8" r="K120"/>
  <c i="8" r="L120"/>
  <c i="8" r="M120"/>
  <c i="8" r="N120"/>
  <c i="8" r="O120"/>
  <c i="8" r="P120"/>
  <c i="8" r="Q120"/>
  <c i="8" r="R120"/>
  <c i="8" r="S120"/>
  <c i="8" r="T120"/>
  <c i="8" r="U120"/>
  <c i="8" r="V120"/>
  <c i="8" r="W120"/>
  <c i="8" r="X120"/>
  <c i="8" r="Y120"/>
  <c i="8" r="Z120"/>
  <c i="8" r="D121"/>
  <c i="8" r="E121"/>
  <c i="8" r="F121"/>
  <c i="8" r="G121"/>
  <c i="8" r="H121"/>
  <c i="8" r="I121"/>
  <c i="8" r="J121"/>
  <c i="8" r="K121"/>
  <c i="8" r="L121"/>
  <c i="8" r="M121"/>
  <c i="8" r="N121"/>
  <c i="8" r="O121"/>
  <c i="8" r="P121"/>
  <c i="8" r="Q121"/>
  <c i="8" r="R121"/>
  <c i="8" r="S121"/>
  <c i="8" r="T121"/>
  <c i="8" r="U121"/>
  <c i="8" r="V121"/>
  <c i="8" r="W121"/>
  <c i="8" r="X121"/>
  <c i="8" r="Y121"/>
  <c i="8" r="Z121"/>
  <c i="8" r="D122"/>
  <c i="8" r="E122"/>
  <c i="8" r="F122"/>
  <c i="8" r="G122"/>
  <c i="8" r="H122"/>
  <c i="8" r="I122"/>
  <c i="8" r="J122"/>
  <c i="8" r="K122"/>
  <c i="8" r="L122"/>
  <c i="8" r="M122"/>
  <c i="8" r="N122"/>
  <c i="8" r="O122"/>
  <c i="8" r="P122"/>
  <c i="8" r="Q122"/>
  <c i="8" r="R122"/>
  <c i="8" r="S122"/>
  <c i="8" r="T122"/>
  <c i="8" r="U122"/>
  <c i="8" r="V122"/>
  <c i="8" r="W122"/>
  <c i="8" r="X122"/>
  <c i="8" r="Y122"/>
  <c i="8" r="Z122"/>
  <c i="8" r="D123"/>
  <c i="8" r="E123"/>
  <c i="8" r="F123"/>
  <c i="8" r="G123"/>
  <c i="8" r="H123"/>
  <c i="8" r="I123"/>
  <c i="8" r="J123"/>
  <c i="8" r="K123"/>
  <c i="8" r="L123"/>
  <c i="8" r="M123"/>
  <c i="8" r="N123"/>
  <c i="8" r="O123"/>
  <c i="8" r="P123"/>
  <c i="8" r="Q123"/>
  <c i="8" r="R123"/>
  <c i="8" r="S123"/>
  <c i="8" r="T123"/>
  <c i="8" r="U123"/>
  <c i="8" r="V123"/>
  <c i="8" r="W123"/>
  <c i="8" r="X123"/>
  <c i="8" r="Y123"/>
  <c i="8" r="Z123"/>
  <c i="8" r="D124"/>
  <c i="8" r="E124"/>
  <c i="8" r="F124"/>
  <c i="8" r="G124"/>
  <c i="8" r="H124"/>
  <c i="8" r="I124"/>
  <c i="8" r="J124"/>
  <c i="8" r="K124"/>
  <c i="8" r="L124"/>
  <c i="8" r="M124"/>
  <c i="8" r="N124"/>
  <c i="8" r="O124"/>
  <c i="8" r="P124"/>
  <c i="8" r="Q124"/>
  <c i="8" r="R124"/>
  <c i="8" r="S124"/>
  <c i="8" r="T124"/>
  <c i="8" r="U124"/>
  <c i="8" r="V124"/>
  <c i="8" r="W124"/>
  <c i="8" r="X124"/>
  <c i="8" r="Y124"/>
  <c i="8" r="Z124"/>
  <c i="8" r="D125"/>
  <c i="8" r="E125"/>
  <c i="8" r="F125"/>
  <c i="8" r="G125"/>
  <c i="8" r="H125"/>
  <c i="8" r="I125"/>
  <c i="8" r="J125"/>
  <c i="8" r="K125"/>
  <c i="8" r="L125"/>
  <c i="8" r="M125"/>
  <c i="8" r="N125"/>
  <c i="8" r="O125"/>
  <c i="8" r="P125"/>
  <c i="8" r="Q125"/>
  <c i="8" r="R125"/>
  <c i="8" r="S125"/>
  <c i="8" r="T125"/>
  <c i="8" r="U125"/>
  <c i="8" r="V125"/>
  <c i="8" r="W125"/>
  <c i="8" r="X125"/>
  <c i="8" r="Y125"/>
  <c i="8" r="Z125"/>
  <c i="8" r="D126"/>
  <c i="8" r="E126"/>
  <c i="8" r="F126"/>
  <c i="8" r="G126"/>
  <c i="8" r="H126"/>
  <c i="8" r="I126"/>
  <c i="8" r="J126"/>
  <c i="8" r="K126"/>
  <c i="8" r="L126"/>
  <c i="8" r="M126"/>
  <c i="8" r="N126"/>
  <c i="8" r="O126"/>
  <c i="8" r="P126"/>
  <c i="8" r="Q126"/>
  <c i="8" r="R126"/>
  <c i="8" r="S126"/>
  <c i="8" r="T126"/>
  <c i="8" r="U126"/>
  <c i="8" r="V126"/>
  <c i="8" r="W126"/>
  <c i="8" r="X126"/>
  <c i="8" r="Y126"/>
  <c i="8" r="Z126"/>
  <c i="8" r="D127"/>
  <c i="8" r="E127"/>
  <c i="8" r="F127"/>
  <c i="8" r="G127"/>
  <c i="8" r="H127"/>
  <c i="8" r="I127"/>
  <c i="8" r="J127"/>
  <c i="8" r="K127"/>
  <c i="8" r="L127"/>
  <c i="8" r="M127"/>
  <c i="8" r="N127"/>
  <c i="8" r="O127"/>
  <c i="8" r="P127"/>
  <c i="8" r="Q127"/>
  <c i="8" r="R127"/>
  <c i="8" r="S127"/>
  <c i="8" r="T127"/>
  <c i="8" r="U127"/>
  <c i="8" r="V127"/>
  <c i="8" r="W127"/>
  <c i="8" r="X127"/>
  <c i="8" r="Y127"/>
  <c i="8" r="Z127"/>
  <c i="8" r="D128"/>
  <c i="8" r="E128"/>
  <c i="8" r="F128"/>
  <c i="8" r="G128"/>
  <c i="8" r="H128"/>
  <c i="8" r="I128"/>
  <c i="8" r="J128"/>
  <c i="8" r="K128"/>
  <c i="8" r="L128"/>
  <c i="8" r="M128"/>
  <c i="8" r="N128"/>
  <c i="8" r="O128"/>
  <c i="8" r="P128"/>
  <c i="8" r="Q128"/>
  <c i="8" r="R128"/>
  <c i="8" r="S128"/>
  <c i="8" r="T128"/>
  <c i="8" r="U128"/>
  <c i="8" r="V128"/>
  <c i="8" r="W128"/>
  <c i="8" r="X128"/>
  <c i="8" r="Y128"/>
  <c i="8" r="Z128"/>
  <c i="8" r="D129"/>
  <c i="8" r="E129"/>
  <c i="8" r="F129"/>
  <c i="8" r="G129"/>
  <c i="8" r="H129"/>
  <c i="8" r="I129"/>
  <c i="8" r="J129"/>
  <c i="8" r="K129"/>
  <c i="8" r="L129"/>
  <c i="8" r="M129"/>
  <c i="8" r="N129"/>
  <c i="8" r="O129"/>
  <c i="8" r="P129"/>
  <c i="8" r="Q129"/>
  <c i="8" r="R129"/>
  <c i="8" r="S129"/>
  <c i="8" r="T129"/>
  <c i="8" r="U129"/>
  <c i="8" r="V129"/>
  <c i="8" r="W129"/>
  <c i="8" r="X129"/>
  <c i="8" r="Y129"/>
  <c i="8" r="Z129"/>
  <c i="8" r="D130"/>
  <c i="8" r="E130"/>
  <c i="8" r="F130"/>
  <c i="8" r="G130"/>
  <c i="8" r="H130"/>
  <c i="8" r="I130"/>
  <c i="8" r="J130"/>
  <c i="8" r="K130"/>
  <c i="8" r="L130"/>
  <c i="8" r="M130"/>
  <c i="8" r="N130"/>
  <c i="8" r="O130"/>
  <c i="8" r="P130"/>
  <c i="8" r="Q130"/>
  <c i="8" r="R130"/>
  <c i="8" r="S130"/>
  <c i="8" r="T130"/>
  <c i="8" r="U130"/>
  <c i="8" r="V130"/>
  <c i="8" r="W130"/>
  <c i="8" r="X130"/>
  <c i="8" r="Y130"/>
  <c i="8" r="Z130"/>
  <c i="8" r="D131"/>
  <c i="8" r="E131"/>
  <c i="8" r="F131"/>
  <c i="8" r="G131"/>
  <c i="8" r="H131"/>
  <c i="8" r="I131"/>
  <c i="8" r="J131"/>
  <c i="8" r="K131"/>
  <c i="8" r="L131"/>
  <c i="8" r="M131"/>
  <c i="8" r="N131"/>
  <c i="8" r="O131"/>
  <c i="8" r="P131"/>
  <c i="8" r="Q131"/>
  <c i="8" r="R131"/>
  <c i="8" r="S131"/>
  <c i="8" r="T131"/>
  <c i="8" r="U131"/>
  <c i="8" r="V131"/>
  <c i="8" r="W131"/>
  <c i="8" r="X131"/>
  <c i="8" r="Y131"/>
  <c i="8" r="Z131"/>
  <c i="8" r="D132"/>
  <c i="8" r="E132"/>
  <c i="8" r="F132"/>
  <c i="8" r="G132"/>
  <c i="8" r="H132"/>
  <c i="8" r="I132"/>
  <c i="8" r="J132"/>
  <c i="8" r="K132"/>
  <c i="8" r="L132"/>
  <c i="8" r="M132"/>
  <c i="8" r="N132"/>
  <c i="8" r="O132"/>
  <c i="8" r="P132"/>
  <c i="8" r="Q132"/>
  <c i="8" r="R132"/>
  <c i="8" r="S132"/>
  <c i="8" r="T132"/>
  <c i="8" r="U132"/>
  <c i="8" r="V132"/>
  <c i="8" r="W132"/>
  <c i="8" r="X132"/>
  <c i="8" r="Y132"/>
  <c i="8" r="Z132"/>
  <c i="8" r="D133"/>
  <c i="8" r="E133"/>
  <c i="8" r="F133"/>
  <c i="8" r="G133"/>
  <c i="8" r="H133"/>
  <c i="8" r="I133"/>
  <c i="8" r="J133"/>
  <c i="8" r="K133"/>
  <c i="8" r="L133"/>
  <c i="8" r="M133"/>
  <c i="8" r="N133"/>
  <c i="8" r="O133"/>
  <c i="8" r="P133"/>
  <c i="8" r="Q133"/>
  <c i="8" r="R133"/>
  <c i="8" r="S133"/>
  <c i="8" r="T133"/>
  <c i="8" r="U133"/>
  <c i="8" r="V133"/>
  <c i="8" r="W133"/>
  <c i="8" r="X133"/>
  <c i="8" r="Y133"/>
  <c i="8" r="Z133"/>
  <c i="8" r="D134"/>
  <c i="8" r="E134"/>
  <c i="8" r="F134"/>
  <c i="8" r="G134"/>
  <c i="8" r="H134"/>
  <c i="8" r="I134"/>
  <c i="8" r="J134"/>
  <c i="8" r="K134"/>
  <c i="8" r="L134"/>
  <c i="8" r="M134"/>
  <c i="8" r="N134"/>
  <c i="8" r="O134"/>
  <c i="8" r="P134"/>
  <c i="8" r="Q134"/>
  <c i="8" r="R134"/>
  <c i="8" r="S134"/>
  <c i="8" r="T134"/>
  <c i="8" r="U134"/>
  <c i="8" r="V134"/>
  <c i="8" r="W134"/>
  <c i="8" r="X134"/>
  <c i="8" r="Y134"/>
  <c i="8" r="Z134"/>
  <c i="8" r="D135"/>
  <c i="8" r="E135"/>
  <c i="8" r="F135"/>
  <c i="8" r="G135"/>
  <c i="8" r="H135"/>
  <c i="8" r="I135"/>
  <c i="8" r="J135"/>
  <c i="8" r="K135"/>
  <c i="8" r="L135"/>
  <c i="8" r="M135"/>
  <c i="8" r="N135"/>
  <c i="8" r="O135"/>
  <c i="8" r="P135"/>
  <c i="8" r="Q135"/>
  <c i="8" r="R135"/>
  <c i="8" r="S135"/>
  <c i="8" r="T135"/>
  <c i="8" r="U135"/>
  <c i="8" r="V135"/>
  <c i="8" r="W135"/>
  <c i="8" r="X135"/>
  <c i="8" r="Y135"/>
  <c i="8" r="Z135"/>
  <c i="8" r="D136"/>
  <c i="8" r="E136"/>
  <c i="8" r="F136"/>
  <c i="8" r="G136"/>
  <c i="8" r="H136"/>
  <c i="8" r="I136"/>
  <c i="8" r="J136"/>
  <c i="8" r="K136"/>
  <c i="8" r="L136"/>
  <c i="8" r="M136"/>
  <c i="8" r="N136"/>
  <c i="8" r="O136"/>
  <c i="8" r="P136"/>
  <c i="8" r="Q136"/>
  <c i="8" r="R136"/>
  <c i="8" r="S136"/>
  <c i="8" r="T136"/>
  <c i="8" r="U136"/>
  <c i="8" r="V136"/>
  <c i="8" r="W136"/>
  <c i="8" r="X136"/>
  <c i="8" r="Y136"/>
  <c i="8" r="Z136"/>
  <c i="8" r="D137"/>
  <c i="8" r="E137"/>
  <c i="8" r="F137"/>
  <c i="8" r="G137"/>
  <c i="8" r="H137"/>
  <c i="8" r="I137"/>
  <c i="8" r="J137"/>
  <c i="8" r="K137"/>
  <c i="8" r="L137"/>
  <c i="8" r="M137"/>
  <c i="8" r="N137"/>
  <c i="8" r="O137"/>
  <c i="8" r="P137"/>
  <c i="8" r="Q137"/>
  <c i="8" r="R137"/>
  <c i="8" r="S137"/>
  <c i="8" r="T137"/>
  <c i="8" r="U137"/>
  <c i="8" r="V137"/>
  <c i="8" r="W137"/>
  <c i="8" r="X137"/>
  <c i="8" r="Y137"/>
  <c i="8" r="Z137"/>
  <c i="8" r="D138"/>
  <c i="8" r="E138"/>
  <c i="8" r="F138"/>
  <c i="8" r="G138"/>
  <c i="8" r="H138"/>
  <c i="8" r="I138"/>
  <c i="8" r="J138"/>
  <c i="8" r="K138"/>
  <c i="8" r="L138"/>
  <c i="8" r="M138"/>
  <c i="8" r="N138"/>
  <c i="8" r="O138"/>
  <c i="8" r="P138"/>
  <c i="8" r="Q138"/>
  <c i="8" r="R138"/>
  <c i="8" r="S138"/>
  <c i="8" r="T138"/>
  <c i="8" r="U138"/>
  <c i="8" r="V138"/>
  <c i="8" r="W138"/>
  <c i="8" r="X138"/>
  <c i="8" r="Y138"/>
  <c i="8" r="Z138"/>
  <c i="8" r="D139"/>
  <c i="8" r="E139"/>
  <c i="8" r="F139"/>
  <c i="8" r="G139"/>
  <c i="8" r="H139"/>
  <c i="8" r="I139"/>
  <c i="8" r="J139"/>
  <c i="8" r="K139"/>
  <c i="8" r="L139"/>
  <c i="8" r="M139"/>
  <c i="8" r="N139"/>
  <c i="8" r="O139"/>
  <c i="8" r="P139"/>
  <c i="8" r="Q139"/>
  <c i="8" r="R139"/>
  <c i="8" r="S139"/>
  <c i="8" r="T139"/>
  <c i="8" r="U139"/>
  <c i="8" r="V139"/>
  <c i="8" r="W139"/>
  <c i="8" r="X139"/>
  <c i="8" r="Y139"/>
  <c i="8" r="Z139"/>
  <c i="8" r="D140"/>
  <c i="8" r="E140"/>
  <c i="8" r="F140"/>
  <c i="8" r="G140"/>
  <c i="8" r="H140"/>
  <c i="8" r="I140"/>
  <c i="8" r="J140"/>
  <c i="8" r="K140"/>
  <c i="8" r="L140"/>
  <c i="8" r="M140"/>
  <c i="8" r="N140"/>
  <c i="8" r="O140"/>
  <c i="8" r="P140"/>
  <c i="8" r="Q140"/>
  <c i="8" r="R140"/>
  <c i="8" r="S140"/>
  <c i="8" r="T140"/>
  <c i="8" r="U140"/>
  <c i="8" r="V140"/>
  <c i="8" r="W140"/>
  <c i="8" r="X140"/>
  <c i="8" r="Y140"/>
  <c i="8" r="Z140"/>
  <c i="8" r="D141"/>
  <c i="8" r="E141"/>
  <c i="8" r="F141"/>
  <c i="8" r="G141"/>
  <c i="8" r="H141"/>
  <c i="8" r="I141"/>
  <c i="8" r="J141"/>
  <c i="8" r="K141"/>
  <c i="8" r="L141"/>
  <c i="8" r="M141"/>
  <c i="8" r="N141"/>
  <c i="8" r="O141"/>
  <c i="8" r="P141"/>
  <c i="8" r="Q141"/>
  <c i="8" r="R141"/>
  <c i="8" r="S141"/>
  <c i="8" r="T141"/>
  <c i="8" r="U141"/>
  <c i="8" r="V141"/>
  <c i="8" r="W141"/>
  <c i="8" r="X141"/>
  <c i="8" r="Y141"/>
  <c i="8" r="Z141"/>
  <c i="8" r="D142"/>
  <c i="8" r="E142"/>
  <c i="8" r="F142"/>
  <c i="8" r="G142"/>
  <c i="8" r="H142"/>
  <c i="8" r="I142"/>
  <c i="8" r="J142"/>
  <c i="8" r="K142"/>
  <c i="8" r="L142"/>
  <c i="8" r="M142"/>
  <c i="8" r="N142"/>
  <c i="8" r="O142"/>
  <c i="8" r="P142"/>
  <c i="8" r="Q142"/>
  <c i="8" r="R142"/>
  <c i="8" r="S142"/>
  <c i="8" r="T142"/>
  <c i="8" r="U142"/>
  <c i="8" r="V142"/>
  <c i="8" r="W142"/>
  <c i="8" r="X142"/>
  <c i="8" r="Y142"/>
  <c i="8" r="Z142"/>
  <c i="8" r="D143"/>
  <c i="8" r="E143"/>
  <c i="8" r="F143"/>
  <c i="8" r="G143"/>
  <c i="8" r="H143"/>
  <c i="8" r="I143"/>
  <c i="8" r="J143"/>
  <c i="8" r="K143"/>
  <c i="8" r="L143"/>
  <c i="8" r="M143"/>
  <c i="8" r="N143"/>
  <c i="8" r="O143"/>
  <c i="8" r="P143"/>
  <c i="8" r="Q143"/>
  <c i="8" r="R143"/>
  <c i="8" r="S143"/>
  <c i="8" r="T143"/>
  <c i="8" r="U143"/>
  <c i="8" r="V143"/>
  <c i="8" r="W143"/>
  <c i="8" r="X143"/>
  <c i="8" r="Y143"/>
  <c i="8" r="Z143"/>
  <c i="8" r="D144"/>
  <c i="8" r="E144"/>
  <c i="8" r="F144"/>
  <c i="8" r="G144"/>
  <c i="8" r="H144"/>
  <c i="8" r="I144"/>
  <c i="8" r="J144"/>
  <c i="8" r="K144"/>
  <c i="8" r="L144"/>
  <c i="8" r="M144"/>
  <c i="8" r="N144"/>
  <c i="8" r="O144"/>
  <c i="8" r="P144"/>
  <c i="8" r="Q144"/>
  <c i="8" r="R144"/>
  <c i="8" r="S144"/>
  <c i="8" r="T144"/>
  <c i="8" r="U144"/>
  <c i="8" r="V144"/>
  <c i="8" r="W144"/>
  <c i="8" r="X144"/>
  <c i="8" r="Y144"/>
  <c i="8" r="Z144"/>
  <c i="8" r="D145"/>
  <c i="8" r="E145"/>
  <c i="8" r="F145"/>
  <c i="8" r="G145"/>
  <c i="8" r="H145"/>
  <c i="8" r="I145"/>
  <c i="8" r="J145"/>
  <c i="8" r="K145"/>
  <c i="8" r="L145"/>
  <c i="8" r="M145"/>
  <c i="8" r="N145"/>
  <c i="8" r="O145"/>
  <c i="8" r="P145"/>
  <c i="8" r="Q145"/>
  <c i="8" r="R145"/>
  <c i="8" r="S145"/>
  <c i="8" r="T145"/>
  <c i="8" r="U145"/>
  <c i="8" r="V145"/>
  <c i="8" r="W145"/>
  <c i="8" r="X145"/>
  <c i="8" r="Y145"/>
  <c i="8" r="Z145"/>
  <c i="8" r="D146"/>
  <c i="8" r="E146"/>
  <c i="8" r="F146"/>
  <c i="8" r="G146"/>
  <c i="8" r="H146"/>
  <c i="8" r="I146"/>
  <c i="8" r="J146"/>
  <c i="8" r="K146"/>
  <c i="8" r="L146"/>
  <c i="8" r="M146"/>
  <c i="8" r="N146"/>
  <c i="8" r="O146"/>
  <c i="8" r="P146"/>
  <c i="8" r="Q146"/>
  <c i="8" r="R146"/>
  <c i="8" r="S146"/>
  <c i="8" r="T146"/>
  <c i="8" r="U146"/>
  <c i="8" r="V146"/>
  <c i="8" r="W146"/>
  <c i="8" r="X146"/>
  <c i="8" r="Y146"/>
  <c i="8" r="Z146"/>
  <c i="8" r="D147"/>
  <c i="8" r="E147"/>
  <c i="8" r="F147"/>
  <c i="8" r="G147"/>
  <c i="8" r="H147"/>
  <c i="8" r="I147"/>
  <c i="8" r="J147"/>
  <c i="8" r="K147"/>
  <c i="8" r="L147"/>
  <c i="8" r="M147"/>
  <c i="8" r="N147"/>
  <c i="8" r="O147"/>
  <c i="8" r="P147"/>
  <c i="8" r="Q147"/>
  <c i="8" r="R147"/>
  <c i="8" r="S147"/>
  <c i="8" r="T147"/>
  <c i="8" r="U147"/>
  <c i="8" r="V147"/>
  <c i="8" r="W147"/>
  <c i="8" r="X147"/>
  <c i="8" r="Y147"/>
  <c i="8" r="Z147"/>
  <c i="8" r="D148"/>
  <c i="8" r="E148"/>
  <c i="8" r="F148"/>
  <c i="8" r="G148"/>
  <c i="8" r="H148"/>
  <c i="8" r="I148"/>
  <c i="8" r="J148"/>
  <c i="8" r="K148"/>
  <c i="8" r="L148"/>
  <c i="8" r="M148"/>
  <c i="8" r="N148"/>
  <c i="8" r="O148"/>
  <c i="8" r="P148"/>
  <c i="8" r="Q148"/>
  <c i="8" r="R148"/>
  <c i="8" r="S148"/>
  <c i="8" r="T148"/>
  <c i="8" r="U148"/>
  <c i="8" r="V148"/>
  <c i="8" r="W148"/>
  <c i="8" r="X148"/>
  <c i="8" r="Y148"/>
  <c i="8" r="Z148"/>
  <c i="8" r="D149"/>
  <c i="8" r="E149"/>
  <c i="8" r="F149"/>
  <c i="8" r="G149"/>
  <c i="8" r="H149"/>
  <c i="8" r="I149"/>
  <c i="8" r="J149"/>
  <c i="8" r="K149"/>
  <c i="8" r="L149"/>
  <c i="8" r="M149"/>
  <c i="8" r="N149"/>
  <c i="8" r="O149"/>
  <c i="8" r="P149"/>
  <c i="8" r="Q149"/>
  <c i="8" r="R149"/>
  <c i="8" r="S149"/>
  <c i="8" r="T149"/>
  <c i="8" r="U149"/>
  <c i="8" r="V149"/>
  <c i="8" r="W149"/>
  <c i="8" r="X149"/>
  <c i="8" r="Y149"/>
  <c i="8" r="Z149"/>
  <c i="8" r="D150"/>
  <c i="8" r="E150"/>
  <c i="8" r="F150"/>
  <c i="8" r="G150"/>
  <c i="8" r="H150"/>
  <c i="8" r="I150"/>
  <c i="8" r="J150"/>
  <c i="8" r="K150"/>
  <c i="8" r="L150"/>
  <c i="8" r="M150"/>
  <c i="8" r="N150"/>
  <c i="8" r="O150"/>
  <c i="8" r="P150"/>
  <c i="8" r="Q150"/>
  <c i="8" r="R150"/>
  <c i="8" r="S150"/>
  <c i="8" r="T150"/>
  <c i="8" r="U150"/>
  <c i="8" r="V150"/>
  <c i="8" r="W150"/>
  <c i="8" r="X150"/>
  <c i="8" r="Y150"/>
  <c i="8" r="Z150"/>
  <c i="8" r="D151"/>
  <c i="8" r="E151"/>
  <c i="8" r="F151"/>
  <c i="8" r="G151"/>
  <c i="8" r="H151"/>
  <c i="8" r="I151"/>
  <c i="8" r="J151"/>
  <c i="8" r="K151"/>
  <c i="8" r="L151"/>
  <c i="8" r="M151"/>
  <c i="8" r="N151"/>
  <c i="8" r="O151"/>
  <c i="8" r="P151"/>
  <c i="8" r="Q151"/>
  <c i="8" r="R151"/>
  <c i="8" r="S151"/>
  <c i="8" r="T151"/>
  <c i="8" r="U151"/>
  <c i="8" r="V151"/>
  <c i="8" r="W151"/>
  <c i="8" r="X151"/>
  <c i="8" r="Y151"/>
  <c i="8" r="Z151"/>
  <c i="8" r="D152"/>
  <c i="8" r="E152"/>
  <c i="8" r="F152"/>
  <c i="8" r="G152"/>
  <c i="8" r="H152"/>
  <c i="8" r="I152"/>
  <c i="8" r="J152"/>
  <c i="8" r="K152"/>
  <c i="8" r="L152"/>
  <c i="8" r="M152"/>
  <c i="8" r="N152"/>
  <c i="8" r="O152"/>
  <c i="8" r="P152"/>
  <c i="8" r="Q152"/>
  <c i="8" r="R152"/>
  <c i="8" r="S152"/>
  <c i="8" r="T152"/>
  <c i="8" r="U152"/>
  <c i="8" r="V152"/>
  <c i="8" r="W152"/>
  <c i="8" r="X152"/>
  <c i="8" r="Y152"/>
  <c i="8" r="Z152"/>
  <c i="8" r="D153"/>
  <c i="8" r="E153"/>
  <c i="8" r="F153"/>
  <c i="8" r="G153"/>
  <c i="8" r="H153"/>
  <c i="8" r="I153"/>
  <c i="8" r="J153"/>
  <c i="8" r="K153"/>
  <c i="8" r="L153"/>
  <c i="8" r="M153"/>
  <c i="8" r="N153"/>
  <c i="8" r="O153"/>
  <c i="8" r="P153"/>
  <c i="8" r="Q153"/>
  <c i="8" r="R153"/>
  <c i="8" r="S153"/>
  <c i="8" r="T153"/>
  <c i="8" r="U153"/>
  <c i="8" r="V153"/>
  <c i="8" r="W153"/>
  <c i="8" r="X153"/>
  <c i="8" r="Y153"/>
  <c i="8" r="Z153"/>
  <c i="8" r="D154"/>
  <c i="8" r="E154"/>
  <c i="8" r="F154"/>
  <c i="8" r="G154"/>
  <c i="8" r="H154"/>
  <c i="8" r="I154"/>
  <c i="8" r="J154"/>
  <c i="8" r="K154"/>
  <c i="8" r="L154"/>
  <c i="8" r="M154"/>
  <c i="8" r="N154"/>
  <c i="8" r="O154"/>
  <c i="8" r="P154"/>
  <c i="8" r="Q154"/>
  <c i="8" r="R154"/>
  <c i="8" r="S154"/>
  <c i="8" r="T154"/>
  <c i="8" r="U154"/>
  <c i="8" r="V154"/>
  <c i="8" r="W154"/>
  <c i="8" r="X154"/>
  <c i="8" r="Y154"/>
  <c i="8" r="Z154"/>
  <c i="8" r="D155"/>
  <c i="8" r="E155"/>
  <c i="8" r="F155"/>
  <c i="8" r="G155"/>
  <c i="8" r="H155"/>
  <c i="8" r="I155"/>
  <c i="8" r="J155"/>
  <c i="8" r="K155"/>
  <c i="8" r="L155"/>
  <c i="8" r="M155"/>
  <c i="8" r="N155"/>
  <c i="8" r="O155"/>
  <c i="8" r="P155"/>
  <c i="8" r="Q155"/>
  <c i="8" r="R155"/>
  <c i="8" r="S155"/>
  <c i="8" r="T155"/>
  <c i="8" r="U155"/>
  <c i="8" r="V155"/>
  <c i="8" r="W155"/>
  <c i="8" r="X155"/>
  <c i="8" r="Y155"/>
  <c i="8" r="Z155"/>
  <c i="8" r="D156"/>
  <c i="8" r="E156"/>
  <c i="8" r="F156"/>
  <c i="8" r="G156"/>
  <c i="8" r="H156"/>
  <c i="8" r="I156"/>
  <c i="8" r="J156"/>
  <c i="8" r="K156"/>
  <c i="8" r="L156"/>
  <c i="8" r="M156"/>
  <c i="8" r="N156"/>
  <c i="8" r="O156"/>
  <c i="8" r="P156"/>
  <c i="8" r="Q156"/>
  <c i="8" r="R156"/>
  <c i="8" r="S156"/>
  <c i="8" r="T156"/>
  <c i="8" r="U156"/>
  <c i="8" r="V156"/>
  <c i="8" r="W156"/>
  <c i="8" r="X156"/>
  <c i="8" r="Y156"/>
  <c i="8" r="Z156"/>
  <c i="8" r="D157"/>
  <c i="8" r="E157"/>
  <c i="8" r="F157"/>
  <c i="8" r="G157"/>
  <c i="8" r="H157"/>
  <c i="8" r="I157"/>
  <c i="8" r="J157"/>
  <c i="8" r="K157"/>
  <c i="8" r="L157"/>
  <c i="8" r="M157"/>
  <c i="8" r="N157"/>
  <c i="8" r="O157"/>
  <c i="8" r="P157"/>
  <c i="8" r="Q157"/>
  <c i="8" r="R157"/>
  <c i="8" r="S157"/>
  <c i="8" r="T157"/>
  <c i="8" r="U157"/>
  <c i="8" r="V157"/>
  <c i="8" r="W157"/>
  <c i="8" r="X157"/>
  <c i="8" r="Y157"/>
  <c i="8" r="Z157"/>
  <c i="8" r="D158"/>
  <c i="8" r="E158"/>
  <c i="8" r="F158"/>
  <c i="8" r="G158"/>
  <c i="8" r="H158"/>
  <c i="8" r="I158"/>
  <c i="8" r="J158"/>
  <c i="8" r="K158"/>
  <c i="8" r="L158"/>
  <c i="8" r="M158"/>
  <c i="8" r="N158"/>
  <c i="8" r="O158"/>
  <c i="8" r="P158"/>
  <c i="8" r="Q158"/>
  <c i="8" r="R158"/>
  <c i="8" r="S158"/>
  <c i="8" r="T158"/>
  <c i="8" r="U158"/>
  <c i="8" r="V158"/>
  <c i="8" r="W158"/>
  <c i="8" r="X158"/>
  <c i="8" r="Y158"/>
  <c i="8" r="Z158"/>
  <c i="8" r="D159"/>
  <c i="8" r="E159"/>
  <c i="8" r="F159"/>
  <c i="8" r="G159"/>
  <c i="8" r="H159"/>
  <c i="8" r="I159"/>
  <c i="8" r="J159"/>
  <c i="8" r="K159"/>
  <c i="8" r="L159"/>
  <c i="8" r="M159"/>
  <c i="8" r="N159"/>
  <c i="8" r="O159"/>
  <c i="8" r="P159"/>
  <c i="8" r="Q159"/>
  <c i="8" r="R159"/>
  <c i="8" r="S159"/>
  <c i="8" r="T159"/>
  <c i="8" r="U159"/>
  <c i="8" r="V159"/>
  <c i="8" r="W159"/>
  <c i="8" r="X159"/>
  <c i="8" r="Y159"/>
  <c i="8" r="Z159"/>
  <c i="8" r="D160"/>
  <c i="8" r="E160"/>
  <c i="8" r="F160"/>
  <c i="8" r="G160"/>
  <c i="8" r="H160"/>
  <c i="8" r="I160"/>
  <c i="8" r="J160"/>
  <c i="8" r="K160"/>
  <c i="8" r="L160"/>
  <c i="8" r="M160"/>
  <c i="8" r="N160"/>
  <c i="8" r="O160"/>
  <c i="8" r="P160"/>
  <c i="8" r="Q160"/>
  <c i="8" r="R160"/>
  <c i="8" r="S160"/>
  <c i="8" r="T160"/>
  <c i="8" r="U160"/>
  <c i="8" r="V160"/>
  <c i="8" r="W160"/>
  <c i="8" r="X160"/>
  <c i="8" r="Y160"/>
  <c i="8" r="Z160"/>
  <c i="8" r="D161"/>
  <c i="8" r="E161"/>
  <c i="8" r="F161"/>
  <c i="8" r="G161"/>
  <c i="8" r="H161"/>
  <c i="8" r="I161"/>
  <c i="8" r="J161"/>
  <c i="8" r="K161"/>
  <c i="8" r="L161"/>
  <c i="8" r="M161"/>
  <c i="8" r="N161"/>
  <c i="8" r="O161"/>
  <c i="8" r="P161"/>
  <c i="8" r="Q161"/>
  <c i="8" r="R161"/>
  <c i="8" r="S161"/>
  <c i="8" r="T161"/>
  <c i="8" r="U161"/>
  <c i="8" r="V161"/>
  <c i="8" r="W161"/>
  <c i="8" r="X161"/>
  <c i="8" r="Y161"/>
  <c i="8" r="Z161"/>
  <c i="8" r="D162"/>
  <c i="8" r="E162"/>
  <c i="8" r="F162"/>
  <c i="8" r="G162"/>
  <c i="8" r="H162"/>
  <c i="8" r="I162"/>
  <c i="8" r="J162"/>
  <c i="8" r="K162"/>
  <c i="8" r="L162"/>
  <c i="8" r="M162"/>
  <c i="8" r="N162"/>
  <c i="8" r="O162"/>
  <c i="8" r="P162"/>
  <c i="8" r="Q162"/>
  <c i="8" r="R162"/>
  <c i="8" r="S162"/>
  <c i="8" r="T162"/>
  <c i="8" r="U162"/>
  <c i="8" r="V162"/>
  <c i="8" r="W162"/>
  <c i="8" r="X162"/>
  <c i="8" r="Y162"/>
  <c i="8" r="Z162"/>
  <c i="8" r="D163"/>
  <c i="8" r="E163"/>
  <c i="8" r="F163"/>
  <c i="8" r="G163"/>
  <c i="8" r="H163"/>
  <c i="8" r="I163"/>
  <c i="8" r="J163"/>
  <c i="8" r="K163"/>
  <c i="8" r="L163"/>
  <c i="8" r="M163"/>
  <c i="8" r="N163"/>
  <c i="8" r="O163"/>
  <c i="8" r="P163"/>
  <c i="8" r="Q163"/>
  <c i="8" r="R163"/>
  <c i="8" r="S163"/>
  <c i="8" r="T163"/>
  <c i="8" r="U163"/>
  <c i="8" r="V163"/>
  <c i="8" r="W163"/>
  <c i="8" r="X163"/>
  <c i="8" r="Y163"/>
  <c i="8" r="Z163"/>
  <c i="8" r="D164"/>
  <c i="8" r="E164"/>
  <c i="8" r="F164"/>
  <c i="8" r="G164"/>
  <c i="8" r="H164"/>
  <c i="8" r="I164"/>
  <c i="8" r="J164"/>
  <c i="8" r="K164"/>
  <c i="8" r="L164"/>
  <c i="8" r="M164"/>
  <c i="8" r="N164"/>
  <c i="8" r="O164"/>
  <c i="8" r="P164"/>
  <c i="8" r="Q164"/>
  <c i="8" r="R164"/>
  <c i="8" r="S164"/>
  <c i="8" r="T164"/>
  <c i="8" r="U164"/>
  <c i="8" r="V164"/>
  <c i="8" r="W164"/>
  <c i="8" r="X164"/>
  <c i="8" r="Y164"/>
  <c i="8" r="Z164"/>
  <c i="8" r="D165"/>
  <c i="8" r="E165"/>
  <c i="8" r="F165"/>
  <c i="8" r="G165"/>
  <c i="8" r="H165"/>
  <c i="8" r="I165"/>
  <c i="8" r="J165"/>
  <c i="8" r="K165"/>
  <c i="8" r="L165"/>
  <c i="8" r="M165"/>
  <c i="8" r="N165"/>
  <c i="8" r="O165"/>
  <c i="8" r="P165"/>
  <c i="8" r="Q165"/>
  <c i="8" r="R165"/>
  <c i="8" r="S165"/>
  <c i="8" r="T165"/>
  <c i="8" r="U165"/>
  <c i="8" r="V165"/>
  <c i="8" r="W165"/>
  <c i="8" r="X165"/>
  <c i="8" r="Y165"/>
  <c i="8" r="Z165"/>
  <c i="8" r="D166"/>
  <c i="8" r="E166"/>
  <c i="8" r="F166"/>
  <c i="8" r="G166"/>
  <c i="8" r="H166"/>
  <c i="8" r="I166"/>
  <c i="8" r="J166"/>
  <c i="8" r="K166"/>
  <c i="8" r="L166"/>
  <c i="8" r="M166"/>
  <c i="8" r="N166"/>
  <c i="8" r="O166"/>
  <c i="8" r="P166"/>
  <c i="8" r="Q166"/>
  <c i="8" r="R166"/>
  <c i="8" r="S166"/>
  <c i="8" r="T166"/>
  <c i="8" r="U166"/>
  <c i="8" r="V166"/>
  <c i="8" r="W166"/>
  <c i="8" r="X166"/>
  <c i="8" r="Y166"/>
  <c i="8" r="Z166"/>
  <c i="8" r="D167"/>
  <c i="8" r="E167"/>
  <c i="8" r="F167"/>
  <c i="8" r="G167"/>
  <c i="8" r="H167"/>
  <c i="8" r="I167"/>
  <c i="8" r="J167"/>
  <c i="8" r="K167"/>
  <c i="8" r="L167"/>
  <c i="8" r="M167"/>
  <c i="8" r="N167"/>
  <c i="8" r="O167"/>
  <c i="8" r="P167"/>
  <c i="8" r="Q167"/>
  <c i="8" r="R167"/>
  <c i="8" r="S167"/>
  <c i="8" r="T167"/>
  <c i="8" r="U167"/>
  <c i="8" r="V167"/>
  <c i="8" r="W167"/>
  <c i="8" r="X167"/>
  <c i="8" r="Y167"/>
  <c i="8" r="Z167"/>
  <c i="8" r="D168"/>
  <c i="8" r="E168"/>
  <c i="8" r="F168"/>
  <c i="8" r="G168"/>
  <c i="8" r="H168"/>
  <c i="8" r="I168"/>
  <c i="8" r="J168"/>
  <c i="8" r="K168"/>
  <c i="8" r="L168"/>
  <c i="8" r="M168"/>
  <c i="8" r="N168"/>
  <c i="8" r="O168"/>
  <c i="8" r="P168"/>
  <c i="8" r="Q168"/>
  <c i="8" r="R168"/>
  <c i="8" r="S168"/>
  <c i="8" r="T168"/>
  <c i="8" r="U168"/>
  <c i="8" r="V168"/>
  <c i="8" r="W168"/>
  <c i="8" r="X168"/>
  <c i="8" r="Y168"/>
  <c i="8" r="Z168"/>
  <c i="8" r="D169"/>
  <c i="8" r="E169"/>
  <c i="8" r="F169"/>
  <c i="8" r="G169"/>
  <c i="8" r="H169"/>
  <c i="8" r="I169"/>
  <c i="8" r="J169"/>
  <c i="8" r="K169"/>
  <c i="8" r="L169"/>
  <c i="8" r="M169"/>
  <c i="8" r="N169"/>
  <c i="8" r="O169"/>
  <c i="8" r="P169"/>
  <c i="8" r="Q169"/>
  <c i="8" r="R169"/>
  <c i="8" r="S169"/>
  <c i="8" r="T169"/>
  <c i="8" r="U169"/>
  <c i="8" r="V169"/>
  <c i="8" r="W169"/>
  <c i="8" r="X169"/>
  <c i="8" r="Y169"/>
  <c i="8" r="Z169"/>
  <c i="8" r="D170"/>
  <c i="8" r="E170"/>
  <c i="8" r="F170"/>
  <c i="8" r="G170"/>
  <c i="8" r="H170"/>
  <c i="8" r="I170"/>
  <c i="8" r="J170"/>
  <c i="8" r="K170"/>
  <c i="8" r="L170"/>
  <c i="8" r="M170"/>
  <c i="8" r="N170"/>
  <c i="8" r="O170"/>
  <c i="8" r="P170"/>
  <c i="8" r="Q170"/>
  <c i="8" r="R170"/>
  <c i="8" r="S170"/>
  <c i="8" r="T170"/>
  <c i="8" r="U170"/>
  <c i="8" r="V170"/>
  <c i="8" r="W170"/>
  <c i="8" r="X170"/>
  <c i="8" r="Y170"/>
  <c i="8" r="Z170"/>
  <c i="8" r="D171"/>
  <c i="8" r="E171"/>
  <c i="8" r="F171"/>
  <c i="8" r="G171"/>
  <c i="8" r="H171"/>
  <c i="8" r="I171"/>
  <c i="8" r="J171"/>
  <c i="8" r="K171"/>
  <c i="8" r="L171"/>
  <c i="8" r="M171"/>
  <c i="8" r="N171"/>
  <c i="8" r="O171"/>
  <c i="8" r="P171"/>
  <c i="8" r="Q171"/>
  <c i="8" r="R171"/>
  <c i="8" r="S171"/>
  <c i="8" r="T171"/>
  <c i="8" r="U171"/>
  <c i="8" r="V171"/>
  <c i="8" r="W171"/>
  <c i="8" r="X171"/>
  <c i="8" r="Y171"/>
  <c i="8" r="Z171"/>
  <c i="8" r="D172"/>
  <c i="8" r="E172"/>
  <c i="8" r="F172"/>
  <c i="8" r="G172"/>
  <c i="8" r="H172"/>
  <c i="8" r="I172"/>
  <c i="8" r="J172"/>
  <c i="8" r="K172"/>
  <c i="8" r="L172"/>
  <c i="8" r="M172"/>
  <c i="8" r="N172"/>
  <c i="8" r="O172"/>
  <c i="8" r="P172"/>
  <c i="8" r="Q172"/>
  <c i="8" r="R172"/>
  <c i="8" r="S172"/>
  <c i="8" r="T172"/>
  <c i="8" r="U172"/>
  <c i="8" r="V172"/>
  <c i="8" r="W172"/>
  <c i="8" r="X172"/>
  <c i="8" r="Y172"/>
  <c i="8" r="Z172"/>
  <c i="8" r="D173"/>
  <c i="8" r="E173"/>
  <c i="8" r="F173"/>
  <c i="8" r="G173"/>
  <c i="8" r="H173"/>
  <c i="8" r="I173"/>
  <c i="8" r="J173"/>
  <c i="8" r="K173"/>
  <c i="8" r="L173"/>
  <c i="8" r="M173"/>
  <c i="8" r="N173"/>
  <c i="8" r="O173"/>
  <c i="8" r="P173"/>
  <c i="8" r="Q173"/>
  <c i="8" r="R173"/>
  <c i="8" r="S173"/>
  <c i="8" r="T173"/>
  <c i="8" r="U173"/>
  <c i="8" r="V173"/>
  <c i="8" r="W173"/>
  <c i="8" r="X173"/>
  <c i="8" r="Y173"/>
  <c i="8" r="Z173"/>
  <c i="8" r="D174"/>
  <c i="8" r="E174"/>
  <c i="8" r="F174"/>
  <c i="8" r="G174"/>
  <c i="8" r="H174"/>
  <c i="8" r="I174"/>
  <c i="8" r="J174"/>
  <c i="8" r="K174"/>
  <c i="8" r="L174"/>
  <c i="8" r="M174"/>
  <c i="8" r="N174"/>
  <c i="8" r="O174"/>
  <c i="8" r="P174"/>
  <c i="8" r="Q174"/>
  <c i="8" r="R174"/>
  <c i="8" r="S174"/>
  <c i="8" r="T174"/>
  <c i="8" r="U174"/>
  <c i="8" r="V174"/>
  <c i="8" r="W174"/>
  <c i="8" r="X174"/>
  <c i="8" r="Y174"/>
  <c i="8" r="Z174"/>
  <c i="8" r="D175"/>
  <c i="8" r="E175"/>
  <c i="8" r="F175"/>
  <c i="8" r="G175"/>
  <c i="8" r="H175"/>
  <c i="8" r="I175"/>
  <c i="8" r="J175"/>
  <c i="8" r="K175"/>
  <c i="8" r="L175"/>
  <c i="8" r="M175"/>
  <c i="8" r="N175"/>
  <c i="8" r="O175"/>
  <c i="8" r="P175"/>
  <c i="8" r="Q175"/>
  <c i="8" r="R175"/>
  <c i="8" r="S175"/>
  <c i="8" r="T175"/>
  <c i="8" r="U175"/>
  <c i="8" r="V175"/>
  <c i="8" r="W175"/>
  <c i="8" r="X175"/>
  <c i="8" r="Y175"/>
  <c i="8" r="Z175"/>
  <c i="8" r="D176"/>
  <c i="8" r="E176"/>
  <c i="8" r="F176"/>
  <c i="8" r="G176"/>
  <c i="8" r="H176"/>
  <c i="8" r="I176"/>
  <c i="8" r="J176"/>
  <c i="8" r="K176"/>
  <c i="8" r="L176"/>
  <c i="8" r="M176"/>
  <c i="8" r="N176"/>
  <c i="8" r="O176"/>
  <c i="8" r="P176"/>
  <c i="8" r="Q176"/>
  <c i="8" r="R176"/>
  <c i="8" r="S176"/>
  <c i="8" r="T176"/>
  <c i="8" r="U176"/>
  <c i="8" r="V176"/>
  <c i="8" r="W176"/>
  <c i="8" r="X176"/>
  <c i="8" r="Y176"/>
  <c i="8" r="Z176"/>
  <c i="8" r="D177"/>
  <c i="8" r="E177"/>
  <c i="8" r="F177"/>
  <c i="8" r="G177"/>
  <c i="8" r="H177"/>
  <c i="8" r="I177"/>
  <c i="8" r="J177"/>
  <c i="8" r="K177"/>
  <c i="8" r="L177"/>
  <c i="8" r="M177"/>
  <c i="8" r="N177"/>
  <c i="8" r="O177"/>
  <c i="8" r="P177"/>
  <c i="8" r="Q177"/>
  <c i="8" r="R177"/>
  <c i="8" r="S177"/>
  <c i="8" r="T177"/>
  <c i="8" r="U177"/>
  <c i="8" r="V177"/>
  <c i="8" r="W177"/>
  <c i="8" r="X177"/>
  <c i="8" r="Y177"/>
  <c i="8" r="Z177"/>
  <c i="8" r="D178"/>
  <c i="8" r="E178"/>
  <c i="8" r="F178"/>
  <c i="8" r="G178"/>
  <c i="8" r="H178"/>
  <c i="8" r="I178"/>
  <c i="8" r="J178"/>
  <c i="8" r="K178"/>
  <c i="8" r="L178"/>
  <c i="8" r="M178"/>
  <c i="8" r="N178"/>
  <c i="8" r="O178"/>
  <c i="8" r="P178"/>
  <c i="8" r="Q178"/>
  <c i="8" r="R178"/>
  <c i="8" r="S178"/>
  <c i="8" r="T178"/>
  <c i="8" r="U178"/>
  <c i="8" r="V178"/>
  <c i="8" r="W178"/>
  <c i="8" r="X178"/>
  <c i="8" r="Y178"/>
  <c i="8" r="Z178"/>
  <c i="8" r="D179"/>
  <c i="8" r="E179"/>
  <c i="8" r="F179"/>
  <c i="8" r="G179"/>
  <c i="8" r="H179"/>
  <c i="8" r="I179"/>
  <c i="8" r="J179"/>
  <c i="8" r="K179"/>
  <c i="8" r="L179"/>
  <c i="8" r="M179"/>
  <c i="8" r="N179"/>
  <c i="8" r="O179"/>
  <c i="8" r="P179"/>
  <c i="8" r="Q179"/>
  <c i="8" r="R179"/>
  <c i="8" r="S179"/>
  <c i="8" r="T179"/>
  <c i="8" r="U179"/>
  <c i="8" r="V179"/>
  <c i="8" r="W179"/>
  <c i="8" r="X179"/>
  <c i="8" r="Y179"/>
  <c i="8" r="Z179"/>
  <c i="8" r="D180"/>
  <c i="8" r="E180"/>
  <c i="8" r="F180"/>
  <c i="8" r="G180"/>
  <c i="8" r="H180"/>
  <c i="8" r="I180"/>
  <c i="8" r="J180"/>
  <c i="8" r="K180"/>
  <c i="8" r="L180"/>
  <c i="8" r="M180"/>
  <c i="8" r="N180"/>
  <c i="8" r="O180"/>
  <c i="8" r="P180"/>
  <c i="8" r="Q180"/>
  <c i="8" r="R180"/>
  <c i="8" r="S180"/>
  <c i="8" r="T180"/>
  <c i="8" r="U180"/>
  <c i="8" r="V180"/>
  <c i="8" r="W180"/>
  <c i="8" r="X180"/>
  <c i="8" r="Y180"/>
  <c i="8" r="Z180"/>
  <c i="8" r="D181"/>
  <c i="8" r="E181"/>
  <c i="8" r="F181"/>
  <c i="8" r="G181"/>
  <c i="8" r="H181"/>
  <c i="8" r="I181"/>
  <c i="8" r="J181"/>
  <c i="8" r="K181"/>
  <c i="8" r="L181"/>
  <c i="8" r="M181"/>
  <c i="8" r="N181"/>
  <c i="8" r="O181"/>
  <c i="8" r="P181"/>
  <c i="8" r="Q181"/>
  <c i="8" r="R181"/>
  <c i="8" r="S181"/>
  <c i="8" r="T181"/>
  <c i="8" r="U181"/>
  <c i="8" r="V181"/>
  <c i="8" r="W181"/>
  <c i="8" r="X181"/>
  <c i="8" r="Y181"/>
  <c i="8" r="Z181"/>
  <c i="8" r="D182"/>
  <c i="8" r="E182"/>
  <c i="8" r="F182"/>
  <c i="8" r="G182"/>
  <c i="8" r="H182"/>
  <c i="8" r="I182"/>
  <c i="8" r="J182"/>
  <c i="8" r="K182"/>
  <c i="8" r="L182"/>
  <c i="8" r="M182"/>
  <c i="8" r="N182"/>
  <c i="8" r="O182"/>
  <c i="8" r="P182"/>
  <c i="8" r="Q182"/>
  <c i="8" r="R182"/>
  <c i="8" r="S182"/>
  <c i="8" r="T182"/>
  <c i="8" r="U182"/>
  <c i="8" r="V182"/>
  <c i="8" r="W182"/>
  <c i="8" r="X182"/>
  <c i="8" r="Y182"/>
  <c i="8" r="Z182"/>
  <c i="8" r="D183"/>
  <c i="8" r="E183"/>
  <c i="8" r="F183"/>
  <c i="8" r="G183"/>
  <c i="8" r="H183"/>
  <c i="8" r="I183"/>
  <c i="8" r="J183"/>
  <c i="8" r="K183"/>
  <c i="8" r="L183"/>
  <c i="8" r="M183"/>
  <c i="8" r="N183"/>
  <c i="8" r="O183"/>
  <c i="8" r="P183"/>
  <c i="8" r="Q183"/>
  <c i="8" r="R183"/>
  <c i="8" r="S183"/>
  <c i="8" r="T183"/>
  <c i="8" r="U183"/>
  <c i="8" r="V183"/>
  <c i="8" r="W183"/>
  <c i="8" r="X183"/>
  <c i="8" r="Y183"/>
  <c i="8" r="Z183"/>
  <c i="8" r="D184"/>
  <c i="8" r="E184"/>
  <c i="8" r="F184"/>
  <c i="8" r="G184"/>
  <c i="8" r="H184"/>
  <c i="8" r="I184"/>
  <c i="8" r="J184"/>
  <c i="8" r="K184"/>
  <c i="8" r="L184"/>
  <c i="8" r="M184"/>
  <c i="8" r="N184"/>
  <c i="8" r="O184"/>
  <c i="8" r="P184"/>
  <c i="8" r="Q184"/>
  <c i="8" r="R184"/>
  <c i="8" r="S184"/>
  <c i="8" r="T184"/>
  <c i="8" r="U184"/>
  <c i="8" r="V184"/>
  <c i="8" r="W184"/>
  <c i="8" r="X184"/>
  <c i="8" r="Y184"/>
  <c i="8" r="Z184"/>
  <c i="8" r="D185"/>
  <c i="8" r="E185"/>
  <c i="8" r="F185"/>
  <c i="8" r="G185"/>
  <c i="8" r="H185"/>
  <c i="8" r="I185"/>
  <c i="8" r="J185"/>
  <c i="8" r="K185"/>
  <c i="8" r="L185"/>
  <c i="8" r="M185"/>
  <c i="8" r="N185"/>
  <c i="8" r="O185"/>
  <c i="8" r="P185"/>
  <c i="8" r="Q185"/>
  <c i="8" r="R185"/>
  <c i="8" r="S185"/>
  <c i="8" r="T185"/>
  <c i="8" r="U185"/>
  <c i="8" r="V185"/>
  <c i="8" r="W185"/>
  <c i="8" r="X185"/>
  <c i="8" r="Y185"/>
  <c i="8" r="Z185"/>
  <c i="8" r="D186"/>
  <c i="8" r="E186"/>
  <c i="8" r="F186"/>
  <c i="8" r="G186"/>
  <c i="8" r="H186"/>
  <c i="8" r="I186"/>
  <c i="8" r="J186"/>
  <c i="8" r="K186"/>
  <c i="8" r="L186"/>
  <c i="8" r="M186"/>
  <c i="8" r="N186"/>
  <c i="8" r="O186"/>
  <c i="8" r="P186"/>
  <c i="8" r="Q186"/>
  <c i="8" r="R186"/>
  <c i="8" r="S186"/>
  <c i="8" r="T186"/>
  <c i="8" r="U186"/>
  <c i="8" r="V186"/>
  <c i="8" r="W186"/>
  <c i="8" r="X186"/>
  <c i="8" r="Y186"/>
  <c i="8" r="Z186"/>
  <c i="8" r="D187"/>
  <c i="8" r="E187"/>
  <c i="8" r="F187"/>
  <c i="8" r="G187"/>
  <c i="8" r="H187"/>
  <c i="8" r="I187"/>
  <c i="8" r="J187"/>
  <c i="8" r="K187"/>
  <c i="8" r="L187"/>
  <c i="8" r="M187"/>
  <c i="8" r="N187"/>
  <c i="8" r="O187"/>
  <c i="8" r="P187"/>
  <c i="8" r="Q187"/>
  <c i="8" r="R187"/>
  <c i="8" r="S187"/>
  <c i="8" r="T187"/>
  <c i="8" r="U187"/>
  <c i="8" r="V187"/>
  <c i="8" r="W187"/>
  <c i="8" r="X187"/>
  <c i="8" r="Y187"/>
  <c i="8" r="Z187"/>
  <c i="8" r="D188"/>
  <c i="8" r="E188"/>
  <c i="8" r="F188"/>
  <c i="8" r="G188"/>
  <c i="8" r="H188"/>
  <c i="8" r="I188"/>
  <c i="8" r="J188"/>
  <c i="8" r="K188"/>
  <c i="8" r="L188"/>
  <c i="8" r="M188"/>
  <c i="8" r="N188"/>
  <c i="8" r="O188"/>
  <c i="8" r="P188"/>
  <c i="8" r="Q188"/>
  <c i="8" r="R188"/>
  <c i="8" r="S188"/>
  <c i="8" r="T188"/>
  <c i="8" r="U188"/>
  <c i="8" r="V188"/>
  <c i="8" r="W188"/>
  <c i="8" r="X188"/>
  <c i="8" r="Y188"/>
  <c i="8" r="Z188"/>
  <c i="8" r="D189"/>
  <c i="8" r="E189"/>
  <c i="8" r="F189"/>
  <c i="8" r="G189"/>
  <c i="8" r="H189"/>
  <c i="8" r="I189"/>
  <c i="8" r="J189"/>
  <c i="8" r="K189"/>
  <c i="8" r="L189"/>
  <c i="8" r="M189"/>
  <c i="8" r="N189"/>
  <c i="8" r="O189"/>
  <c i="8" r="P189"/>
  <c i="8" r="Q189"/>
  <c i="8" r="R189"/>
  <c i="8" r="S189"/>
  <c i="8" r="T189"/>
  <c i="8" r="U189"/>
  <c i="8" r="V189"/>
  <c i="8" r="W189"/>
  <c i="8" r="X189"/>
  <c i="8" r="Y189"/>
  <c i="8" r="Z189"/>
  <c i="8" r="D190"/>
  <c i="8" r="E190"/>
  <c i="8" r="F190"/>
  <c i="8" r="G190"/>
  <c i="8" r="H190"/>
  <c i="8" r="I190"/>
  <c i="8" r="J190"/>
  <c i="8" r="K190"/>
  <c i="8" r="L190"/>
  <c i="8" r="M190"/>
  <c i="8" r="N190"/>
  <c i="8" r="O190"/>
  <c i="8" r="P190"/>
  <c i="8" r="Q190"/>
  <c i="8" r="R190"/>
  <c i="8" r="S190"/>
  <c i="8" r="T190"/>
  <c i="8" r="U190"/>
  <c i="8" r="V190"/>
  <c i="8" r="W190"/>
  <c i="8" r="X190"/>
  <c i="8" r="Y190"/>
  <c i="8" r="Z190"/>
  <c i="8" r="D191"/>
  <c i="8" r="E191"/>
  <c i="8" r="F191"/>
  <c i="8" r="G191"/>
  <c i="8" r="H191"/>
  <c i="8" r="I191"/>
  <c i="8" r="J191"/>
  <c i="8" r="K191"/>
  <c i="8" r="L191"/>
  <c i="8" r="M191"/>
  <c i="8" r="N191"/>
  <c i="8" r="O191"/>
  <c i="8" r="P191"/>
  <c i="8" r="Q191"/>
  <c i="8" r="R191"/>
  <c i="8" r="S191"/>
  <c i="8" r="T191"/>
  <c i="8" r="U191"/>
  <c i="8" r="V191"/>
  <c i="8" r="W191"/>
  <c i="8" r="X191"/>
  <c i="8" r="Y191"/>
  <c i="8" r="Z191"/>
  <c i="8" r="D192"/>
  <c i="8" r="E192"/>
  <c i="8" r="F192"/>
  <c i="8" r="G192"/>
  <c i="8" r="H192"/>
  <c i="8" r="I192"/>
  <c i="8" r="J192"/>
  <c i="8" r="K192"/>
  <c i="8" r="L192"/>
  <c i="8" r="M192"/>
  <c i="8" r="N192"/>
  <c i="8" r="O192"/>
  <c i="8" r="P192"/>
  <c i="8" r="Q192"/>
  <c i="8" r="R192"/>
  <c i="8" r="S192"/>
  <c i="8" r="T192"/>
  <c i="8" r="U192"/>
  <c i="8" r="V192"/>
  <c i="8" r="W192"/>
  <c i="8" r="X192"/>
  <c i="8" r="Y192"/>
  <c i="8" r="Z192"/>
  <c i="8" r="D193"/>
  <c i="8" r="E193"/>
  <c i="8" r="F193"/>
  <c i="8" r="G193"/>
  <c i="8" r="H193"/>
  <c i="8" r="I193"/>
  <c i="8" r="J193"/>
  <c i="8" r="K193"/>
  <c i="8" r="L193"/>
  <c i="8" r="M193"/>
  <c i="8" r="N193"/>
  <c i="8" r="O193"/>
  <c i="8" r="P193"/>
  <c i="8" r="Q193"/>
  <c i="8" r="R193"/>
  <c i="8" r="S193"/>
  <c i="8" r="T193"/>
  <c i="8" r="U193"/>
  <c i="8" r="V193"/>
  <c i="8" r="W193"/>
  <c i="8" r="X193"/>
  <c i="8" r="Y193"/>
  <c i="8" r="Z193"/>
  <c i="8" r="D194"/>
  <c i="8" r="E194"/>
  <c i="8" r="F194"/>
  <c i="8" r="G194"/>
  <c i="8" r="H194"/>
  <c i="8" r="I194"/>
  <c i="8" r="J194"/>
  <c i="8" r="K194"/>
  <c i="8" r="L194"/>
  <c i="8" r="M194"/>
  <c i="8" r="N194"/>
  <c i="8" r="O194"/>
  <c i="8" r="P194"/>
  <c i="8" r="Q194"/>
  <c i="8" r="R194"/>
  <c i="8" r="S194"/>
  <c i="8" r="T194"/>
  <c i="8" r="U194"/>
  <c i="8" r="V194"/>
  <c i="8" r="W194"/>
  <c i="8" r="X194"/>
  <c i="8" r="Y194"/>
  <c i="8" r="Z194"/>
  <c i="8" r="D195"/>
  <c i="8" r="E195"/>
  <c i="8" r="F195"/>
  <c i="8" r="G195"/>
  <c i="8" r="H195"/>
  <c i="8" r="I195"/>
  <c i="8" r="J195"/>
  <c i="8" r="K195"/>
  <c i="8" r="L195"/>
  <c i="8" r="M195"/>
  <c i="8" r="N195"/>
  <c i="8" r="O195"/>
  <c i="8" r="P195"/>
  <c i="8" r="Q195"/>
  <c i="8" r="R195"/>
  <c i="8" r="S195"/>
  <c i="8" r="T195"/>
  <c i="8" r="U195"/>
  <c i="8" r="V195"/>
  <c i="8" r="W195"/>
  <c i="8" r="X195"/>
  <c i="8" r="Y195"/>
  <c i="8" r="Z195"/>
  <c i="8" r="D196"/>
  <c i="8" r="E196"/>
  <c i="8" r="F196"/>
  <c i="8" r="G196"/>
  <c i="8" r="H196"/>
  <c i="8" r="I196"/>
  <c i="8" r="J196"/>
  <c i="8" r="K196"/>
  <c i="8" r="L196"/>
  <c i="8" r="M196"/>
  <c i="8" r="N196"/>
  <c i="8" r="O196"/>
  <c i="8" r="P196"/>
  <c i="8" r="Q196"/>
  <c i="8" r="R196"/>
  <c i="8" r="S196"/>
  <c i="8" r="T196"/>
  <c i="8" r="U196"/>
  <c i="8" r="V196"/>
  <c i="8" r="W196"/>
  <c i="8" r="X196"/>
  <c i="8" r="Y196"/>
  <c i="8" r="Z196"/>
  <c i="8" r="D197"/>
  <c i="8" r="E197"/>
  <c i="8" r="F197"/>
  <c i="8" r="G197"/>
  <c i="8" r="H197"/>
  <c i="8" r="I197"/>
  <c i="8" r="J197"/>
  <c i="8" r="K197"/>
  <c i="8" r="L197"/>
  <c i="8" r="M197"/>
  <c i="8" r="N197"/>
  <c i="8" r="O197"/>
  <c i="8" r="P197"/>
  <c i="8" r="Q197"/>
  <c i="8" r="R197"/>
  <c i="8" r="S197"/>
  <c i="8" r="T197"/>
  <c i="8" r="U197"/>
  <c i="8" r="V197"/>
  <c i="8" r="W197"/>
  <c i="8" r="X197"/>
  <c i="8" r="Y197"/>
  <c i="8" r="Z197"/>
  <c i="8" r="D198"/>
  <c i="8" r="E198"/>
  <c i="8" r="F198"/>
  <c i="8" r="G198"/>
  <c i="8" r="H198"/>
  <c i="8" r="I198"/>
  <c i="8" r="J198"/>
  <c i="8" r="K198"/>
  <c i="8" r="L198"/>
  <c i="8" r="M198"/>
  <c i="8" r="N198"/>
  <c i="8" r="O198"/>
  <c i="8" r="P198"/>
  <c i="8" r="Q198"/>
  <c i="8" r="R198"/>
  <c i="8" r="S198"/>
  <c i="8" r="T198"/>
  <c i="8" r="U198"/>
  <c i="8" r="V198"/>
  <c i="8" r="W198"/>
  <c i="8" r="X198"/>
  <c i="8" r="Y198"/>
  <c i="8" r="Z198"/>
  <c i="8" r="D199"/>
  <c i="8" r="E199"/>
  <c i="8" r="F199"/>
  <c i="8" r="G199"/>
  <c i="8" r="H199"/>
  <c i="8" r="I199"/>
  <c i="8" r="J199"/>
  <c i="8" r="K199"/>
  <c i="8" r="L199"/>
  <c i="8" r="M199"/>
  <c i="8" r="N199"/>
  <c i="8" r="O199"/>
  <c i="8" r="P199"/>
  <c i="8" r="Q199"/>
  <c i="8" r="R199"/>
  <c i="8" r="S199"/>
  <c i="8" r="T199"/>
  <c i="8" r="U199"/>
  <c i="8" r="V199"/>
  <c i="8" r="W199"/>
  <c i="8" r="X199"/>
  <c i="8" r="Y199"/>
  <c i="8" r="Z199"/>
  <c i="8" r="D200"/>
  <c i="8" r="E200"/>
  <c i="8" r="F200"/>
  <c i="8" r="G200"/>
  <c i="8" r="H200"/>
  <c i="8" r="I200"/>
  <c i="8" r="J200"/>
  <c i="8" r="K200"/>
  <c i="8" r="L200"/>
  <c i="8" r="M200"/>
  <c i="8" r="N200"/>
  <c i="8" r="O200"/>
  <c i="8" r="P200"/>
  <c i="8" r="Q200"/>
  <c i="8" r="R200"/>
  <c i="8" r="S200"/>
  <c i="8" r="T200"/>
  <c i="8" r="U200"/>
  <c i="8" r="V200"/>
  <c i="8" r="W200"/>
  <c i="8" r="X200"/>
  <c i="8" r="Y200"/>
  <c i="8" r="Z200"/>
  <c i="8" r="D201"/>
  <c i="8" r="E201"/>
  <c i="8" r="F201"/>
  <c i="8" r="G201"/>
  <c i="8" r="H201"/>
  <c i="8" r="I201"/>
  <c i="8" r="J201"/>
  <c i="8" r="K201"/>
  <c i="8" r="L201"/>
  <c i="8" r="M201"/>
  <c i="8" r="N201"/>
  <c i="8" r="O201"/>
  <c i="8" r="P201"/>
  <c i="8" r="Q201"/>
  <c i="8" r="R201"/>
  <c i="8" r="S201"/>
  <c i="8" r="T201"/>
  <c i="8" r="U201"/>
  <c i="8" r="V201"/>
  <c i="8" r="W201"/>
  <c i="8" r="X201"/>
  <c i="8" r="Y201"/>
  <c i="8" r="Z201"/>
  <c i="8" r="C103"/>
  <c i="8" r="C104"/>
  <c i="8" r="C105"/>
  <c i="8" r="C106"/>
  <c i="8" r="C107"/>
  <c i="8" r="C108"/>
  <c i="8" r="C109"/>
  <c i="8" r="C110"/>
  <c i="8" r="C111"/>
  <c i="8" r="C112"/>
  <c i="8" r="C113"/>
  <c i="8" r="C114"/>
  <c i="8" r="C115"/>
  <c i="8" r="C116"/>
  <c i="8" r="C117"/>
  <c i="8" r="C118"/>
  <c i="8" r="C119"/>
  <c i="8" r="C120"/>
  <c i="8" r="C121"/>
  <c i="8" r="C122"/>
  <c i="8" r="C123"/>
  <c i="8" r="C124"/>
  <c i="8" r="C125"/>
  <c i="8" r="C126"/>
  <c i="8" r="C127"/>
  <c i="8" r="C128"/>
  <c i="8" r="C129"/>
  <c i="8" r="C130"/>
  <c i="8" r="C131"/>
  <c i="8" r="C132"/>
  <c i="8" r="C133"/>
  <c i="8" r="C134"/>
  <c i="8" r="C135"/>
  <c i="8" r="C136"/>
  <c i="8" r="C137"/>
  <c i="8" r="C138"/>
  <c i="8" r="C139"/>
  <c i="8" r="C140"/>
  <c i="8" r="C141"/>
  <c i="8" r="C142"/>
  <c i="8" r="C143"/>
  <c i="8" r="C144"/>
  <c i="8" r="C145"/>
  <c i="8" r="C146"/>
  <c i="8" r="C147"/>
  <c i="8" r="C148"/>
  <c i="8" r="C149"/>
  <c i="8" r="C150"/>
  <c i="8" r="C151"/>
  <c i="8" r="C152"/>
  <c i="8" r="C153"/>
  <c i="8" r="C154"/>
  <c i="8" r="C155"/>
  <c i="8" r="C156"/>
  <c i="8" r="C157"/>
  <c i="8" r="C158"/>
  <c i="8" r="C159"/>
  <c i="8" r="C160"/>
  <c i="8" r="C161"/>
  <c i="8" r="C162"/>
  <c i="8" r="C163"/>
  <c i="8" r="C164"/>
  <c i="8" r="C165"/>
  <c i="8" r="C166"/>
  <c i="8" r="C167"/>
  <c i="8" r="C168"/>
  <c i="8" r="C169"/>
  <c i="8" r="C170"/>
  <c i="8" r="C171"/>
  <c i="8" r="C172"/>
  <c i="8" r="C173"/>
  <c i="8" r="C174"/>
  <c i="8" r="C175"/>
  <c i="8" r="C176"/>
  <c i="8" r="C177"/>
  <c i="8" r="C178"/>
  <c i="8" r="C179"/>
  <c i="8" r="C180"/>
  <c i="8" r="C181"/>
  <c i="8" r="C182"/>
  <c i="8" r="C183"/>
  <c i="8" r="C184"/>
  <c i="8" r="C185"/>
  <c i="8" r="C186"/>
  <c i="8" r="C187"/>
  <c i="8" r="C188"/>
  <c i="8" r="C189"/>
  <c i="8" r="C190"/>
  <c i="8" r="C191"/>
  <c i="8" r="C192"/>
  <c i="8" r="C193"/>
  <c i="8" r="C194"/>
  <c i="8" r="C195"/>
  <c i="8" r="C196"/>
  <c i="8" r="C197"/>
  <c i="8" r="C198"/>
  <c i="8" r="C199"/>
  <c i="8" r="C200"/>
  <c i="8" r="C201"/>
  <c i="8" r="C102"/>
  <c i="6" l="1" r="C10"/>
  <c i="6" r="AA10" s="1"/>
  <c i="1" r="I23"/>
  <c i="6" l="1" r="C25"/>
  <c i="6" r="AA25" s="1"/>
  <c i="6" r="C24"/>
  <c i="6" r="AA24" s="1"/>
  <c i="6" r="C21"/>
  <c i="6" r="AA21" s="1"/>
  <c i="6" r="C3"/>
  <c i="6" r="AA3" s="1"/>
  <c i="6" r="C11"/>
  <c i="6" r="AA11" s="1"/>
  <c i="6" r="C19"/>
  <c i="6" r="AA19" s="1"/>
  <c i="6" r="C8"/>
  <c i="6" r="AA8" s="1"/>
  <c i="6" r="C18"/>
  <c i="6" r="AA18" s="1"/>
  <c i="6" r="C15"/>
  <c i="6" r="AA15" s="1"/>
  <c i="6" r="C4"/>
  <c i="6" r="AA4" s="1"/>
  <c i="6" r="C17"/>
  <c i="6" r="AA17" s="1"/>
  <c i="6" r="C23"/>
  <c i="6" r="AA23" s="1"/>
  <c i="6" r="C9"/>
  <c i="6" r="AA9" s="1"/>
  <c i="6" r="C7"/>
  <c i="6" r="AA7" s="1"/>
  <c i="6" r="C20"/>
  <c i="6" r="AA20" s="1"/>
  <c i="6" r="C16"/>
  <c i="6" r="AA16" s="1"/>
  <c i="6" r="C5"/>
  <c i="6" r="AA5" s="1"/>
  <c i="6" r="C6"/>
  <c i="6" r="AA6" s="1"/>
  <c i="6" r="C14"/>
  <c i="6" r="AA14" s="1"/>
  <c i="6" r="C12"/>
  <c i="6" r="AA12" s="1"/>
  <c i="6" r="C13"/>
  <c i="6" r="AA13" s="1"/>
  <c i="6" r="C22"/>
  <c i="6" r="AA22" s="1"/>
  <c i="1" r="BD90"/>
  <c i="1" r="BD91"/>
  <c i="1" r="BD92"/>
  <c i="1" r="BD93"/>
  <c i="1" r="BD94"/>
  <c i="1" r="BD95"/>
  <c i="1" r="BD96"/>
  <c i="1" r="BD97"/>
  <c i="1" r="BD98"/>
  <c i="1" r="BD51"/>
  <c i="1" r="BD52"/>
  <c i="1" r="BD53"/>
  <c i="1" r="BD54"/>
  <c i="1" r="BD55"/>
  <c i="1" r="BD56"/>
  <c i="1" r="BD57"/>
  <c i="1" r="BD58"/>
  <c i="1" r="BD59"/>
  <c i="1" r="BD60"/>
  <c i="1" r="BD61"/>
  <c i="1" r="BD62"/>
  <c i="1" r="BD63"/>
  <c i="1" r="BD64"/>
  <c i="1" r="BD65"/>
  <c i="1" r="BD66"/>
  <c i="1" r="BD67"/>
  <c i="1" r="BD68"/>
  <c i="1" r="BD69"/>
  <c i="1" r="BD70"/>
  <c i="1" r="BD71"/>
  <c i="1" r="BD72"/>
  <c i="1" r="BD73"/>
  <c i="1" r="BD74"/>
  <c i="1" r="BD75"/>
  <c i="1" r="BD76"/>
  <c i="1" r="BD77"/>
  <c i="1" r="BD78"/>
  <c i="1" r="BD79"/>
  <c i="1" r="BD80"/>
  <c i="1" r="BD81"/>
  <c i="1" r="BD82"/>
  <c i="1" r="BD83"/>
  <c i="1" r="BD84"/>
  <c i="1" r="BD85"/>
  <c i="1" r="BD86"/>
  <c i="1" r="BD87"/>
  <c i="1" r="BD88"/>
  <c i="1" r="BD89"/>
  <c i="1" r="BD26"/>
  <c i="1" r="BD27"/>
  <c i="1" r="BD28"/>
  <c i="1" r="BD30"/>
  <c i="1" r="BD31"/>
  <c i="1" r="BD32"/>
  <c i="1" r="BD33"/>
  <c i="1" r="BD34"/>
  <c i="1" r="BD35"/>
  <c i="1" r="BD36"/>
  <c i="1" r="BD37"/>
  <c i="1" r="BD38"/>
  <c i="1" r="BD39"/>
  <c i="1" r="BD40"/>
  <c i="1" r="BD41"/>
  <c i="1" r="BD42"/>
  <c i="1" r="BD43"/>
  <c i="1" r="BD44"/>
  <c i="1" r="BD45"/>
  <c i="1" r="BD46"/>
  <c i="1" r="BD47"/>
  <c i="1" r="BD48"/>
  <c i="1" r="BD49"/>
  <c i="1" r="BD25"/>
  <c i="1" r="BD23"/>
  <c i="1" r="BD4"/>
  <c i="1" r="BD5"/>
  <c i="1" r="BD6"/>
  <c i="1" r="BD7"/>
  <c i="1" r="BD8"/>
  <c i="1" r="BD9"/>
  <c i="1" r="BD10"/>
  <c i="1" r="BD11"/>
  <c i="1" r="BD12"/>
  <c i="1" r="BD13"/>
  <c i="1" r="BD14"/>
  <c i="1" r="BD15"/>
  <c i="1" r="BD16"/>
  <c i="1" r="BD17"/>
  <c i="1" r="BD18"/>
  <c i="1" r="BD19"/>
  <c i="1" r="BD20"/>
  <c i="1" r="BD21"/>
  <c i="1" r="BD22"/>
  <c i="1" r="BD3"/>
  <c i="1" r="BD99"/>
  <c i="1" r="BD100"/>
  <c i="1" r="BD101"/>
  <c i="7" l="1" r="C23"/>
  <c i="7" r="AA23" s="1"/>
  <c i="7" r="A98"/>
  <c i="7" r="A97"/>
  <c i="7" r="A96"/>
  <c i="7" r="A95"/>
  <c i="7" r="A94"/>
  <c i="7" r="A93"/>
  <c i="7" r="A92"/>
  <c i="7" r="A91"/>
  <c i="7" r="A90"/>
  <c i="7" r="A89"/>
  <c i="7" r="A88"/>
  <c i="7" r="A87"/>
  <c i="7" r="A86"/>
  <c i="7" r="A85"/>
  <c i="7" r="A84"/>
  <c i="7" r="A83"/>
  <c i="7" r="A82"/>
  <c i="7" r="A81"/>
  <c i="7" r="A80"/>
  <c i="7" r="A79"/>
  <c i="7" r="A78"/>
  <c i="7" r="A77"/>
  <c i="7" r="A76"/>
  <c i="7" r="A75"/>
  <c i="7" r="A74"/>
  <c i="7" r="A73"/>
  <c i="7" r="A72"/>
  <c i="7" r="A71"/>
  <c i="7" r="A70"/>
  <c i="7" r="A69"/>
  <c i="7" r="A68"/>
  <c i="7" r="A67"/>
  <c i="7" r="A66"/>
  <c i="7" r="A65"/>
  <c i="7" r="A64"/>
  <c i="7" r="A63"/>
  <c i="7" r="A62"/>
  <c i="7" r="A61"/>
  <c i="7" r="A60"/>
  <c i="7" r="A59"/>
  <c i="7" r="A58"/>
  <c i="7" r="A57"/>
  <c i="7" r="A56"/>
  <c i="7" r="A55"/>
  <c i="7" r="A54"/>
  <c i="7" r="A53"/>
  <c i="7" r="A52"/>
  <c i="7" r="A51"/>
  <c i="7" r="A50"/>
  <c i="7" r="A49"/>
  <c i="7" r="A48"/>
  <c i="7" r="A47"/>
  <c i="7" r="A46"/>
  <c i="7" r="A45"/>
  <c i="7" r="A44"/>
  <c i="7" r="A43"/>
  <c i="7" r="A42"/>
  <c i="7" r="A41"/>
  <c i="7" r="A40"/>
  <c i="7" r="A39"/>
  <c i="7" r="A38"/>
  <c i="7" r="A37"/>
  <c i="7" r="A36"/>
  <c i="7" r="A35"/>
  <c i="7" r="A34"/>
  <c i="7" r="A33"/>
  <c i="7" r="A32"/>
  <c i="7" r="A31"/>
  <c i="7" r="A30"/>
  <c i="7" r="A29"/>
  <c i="7" r="A28"/>
  <c i="7" r="A27"/>
  <c i="7" r="A26"/>
  <c i="7" r="A25"/>
  <c i="7" r="A24"/>
  <c i="7" r="A23"/>
  <c i="7" r="A22"/>
  <c i="7" r="A21"/>
  <c i="7" r="A20"/>
  <c i="7" r="A19"/>
  <c i="7" r="A18"/>
  <c i="7" r="A17"/>
  <c i="7" r="A16"/>
  <c i="7" r="A15"/>
  <c i="7" r="A14"/>
  <c i="7" r="A13"/>
  <c i="7" r="A12"/>
  <c i="7" r="A11"/>
  <c i="7" r="A10"/>
  <c i="7" r="A9"/>
  <c i="7" r="A8"/>
  <c i="7" r="A7"/>
  <c i="7" r="A6"/>
  <c i="7" r="A5"/>
  <c i="7" r="A4"/>
  <c i="7" r="A3"/>
  <c i="7" r="D23"/>
  <c i="7" r="AB23" s="1"/>
  <c i="7" r="E23"/>
  <c i="7" r="AC23" s="1"/>
  <c i="7" r="F23"/>
  <c i="7" r="AD23" s="1"/>
  <c i="7" r="G23"/>
  <c i="7" r="AE23" s="1"/>
  <c i="7" r="H23"/>
  <c i="7" r="AF23" s="1"/>
  <c i="7" r="I23"/>
  <c i="7" r="AG23" s="1"/>
  <c i="7" r="J23"/>
  <c i="7" r="AH23" s="1"/>
  <c i="7" r="K23"/>
  <c i="7" r="AI23" s="1"/>
  <c i="7" r="L23"/>
  <c i="7" r="AJ23" s="1"/>
  <c i="7" r="M23"/>
  <c i="7" r="AK23" s="1"/>
  <c i="7" r="N23"/>
  <c i="7" r="AL23" s="1"/>
  <c i="7" r="O23"/>
  <c i="7" r="AM23" s="1"/>
  <c i="7" r="P23"/>
  <c i="7" r="AN23" s="1"/>
  <c i="7" r="Q23"/>
  <c i="7" r="AO23" s="1"/>
  <c i="7" r="R23"/>
  <c i="7" r="AP23" s="1"/>
  <c i="7" r="S23"/>
  <c i="7" r="AQ23" s="1"/>
  <c i="7" r="T23"/>
  <c i="7" r="AR23" s="1"/>
  <c i="7" r="U23"/>
  <c i="7" r="AS23" s="1"/>
  <c i="7" r="V23"/>
  <c i="7" r="AT23" s="1"/>
  <c i="7" r="W23"/>
  <c i="7" r="AU23" s="1"/>
  <c i="7" r="X23"/>
  <c i="7" r="AV23" s="1"/>
  <c i="7" r="Y23"/>
  <c i="7" r="Z23"/>
  <c i="6" r="A98"/>
  <c i="6" r="A97"/>
  <c i="6" r="A96"/>
  <c i="6" r="A95"/>
  <c i="6" r="A94"/>
  <c i="6" r="A93"/>
  <c i="6" r="A92"/>
  <c i="6" r="A91"/>
  <c i="6" r="A90"/>
  <c i="6" r="A89"/>
  <c i="6" r="A88"/>
  <c i="6" r="A87"/>
  <c i="6" r="A86"/>
  <c i="6" r="A85"/>
  <c i="6" r="A84"/>
  <c i="6" r="A83"/>
  <c i="6" r="A82"/>
  <c i="6" r="A81"/>
  <c i="6" r="A80"/>
  <c i="6" r="A79"/>
  <c i="6" r="A78"/>
  <c i="6" r="A77"/>
  <c i="6" r="A76"/>
  <c i="6" r="A75"/>
  <c i="6" r="A74"/>
  <c i="6" r="A73"/>
  <c i="6" r="A72"/>
  <c i="6" r="A71"/>
  <c i="6" r="A70"/>
  <c i="6" r="A69"/>
  <c i="6" r="A68"/>
  <c i="6" r="A67"/>
  <c i="6" r="A66"/>
  <c i="6" r="A65"/>
  <c i="6" r="A64"/>
  <c i="6" r="A63"/>
  <c i="6" r="A62"/>
  <c i="6" r="A61"/>
  <c i="6" r="A60"/>
  <c i="6" r="A59"/>
  <c i="6" r="A58"/>
  <c i="6" r="A57"/>
  <c i="6" r="A56"/>
  <c i="6" r="A55"/>
  <c i="6" r="A54"/>
  <c i="6" r="A53"/>
  <c i="6" r="A52"/>
  <c i="6" r="A51"/>
  <c i="6" r="A50"/>
  <c i="6" r="A49"/>
  <c i="6" r="A48"/>
  <c i="6" r="A47"/>
  <c i="6" r="A46"/>
  <c i="6" r="A45"/>
  <c i="6" r="A44"/>
  <c i="6" r="A43"/>
  <c i="6" r="A42"/>
  <c i="6" r="A41"/>
  <c i="6" r="A40"/>
  <c i="6" r="A39"/>
  <c i="6" r="A38"/>
  <c i="6" r="A37"/>
  <c i="6" r="A36"/>
  <c i="6" r="A35"/>
  <c i="6" r="A34"/>
  <c i="6" r="A33"/>
  <c i="6" r="A32"/>
  <c i="6" r="A31"/>
  <c i="6" r="A30"/>
  <c i="6" r="A29"/>
  <c i="6" r="A28"/>
  <c i="6" r="A27"/>
  <c i="6" r="A26"/>
  <c i="6" r="A25"/>
  <c i="6" r="A24"/>
  <c i="6" r="A23"/>
  <c i="6" r="A22"/>
  <c i="6" r="A21"/>
  <c i="6" r="A20"/>
  <c i="6" r="A19"/>
  <c i="6" r="A18"/>
  <c i="6" r="A17"/>
  <c i="6" r="A16"/>
  <c i="6" r="A15"/>
  <c i="6" r="A14"/>
  <c i="6" r="A13"/>
  <c i="6" r="A12"/>
  <c i="6" r="A11"/>
  <c i="6" r="A10"/>
  <c i="6" r="A9"/>
  <c i="6" r="A8"/>
  <c i="6" r="A7"/>
  <c i="6" r="A6"/>
  <c i="6" r="A5"/>
  <c i="6" r="A4"/>
  <c i="6" r="A3"/>
  <c i="6" l="1" r="Z23"/>
  <c i="6" r="Y23"/>
  <c i="6" r="X23"/>
  <c i="6" r="AV23" s="1"/>
  <c i="6" r="W23"/>
  <c i="6" r="AU23" s="1"/>
  <c i="6" r="V23"/>
  <c i="6" r="AT23" s="1"/>
  <c i="6" r="U23"/>
  <c i="6" r="AS23" s="1"/>
  <c i="6" r="T23"/>
  <c i="6" r="AR23" s="1"/>
  <c i="6" r="S23"/>
  <c i="6" r="AQ23" s="1"/>
  <c i="6" r="R23"/>
  <c i="6" r="AP23" s="1"/>
  <c i="6" r="Q23"/>
  <c i="6" r="AO23" s="1"/>
  <c i="6" r="P23"/>
  <c i="6" r="AN23" s="1"/>
  <c i="6" r="O23"/>
  <c i="6" r="AM23" s="1"/>
  <c i="6" r="N23"/>
  <c i="6" r="AL23" s="1"/>
  <c i="6" r="M23"/>
  <c i="6" r="AK23" s="1"/>
  <c i="6" r="L23"/>
  <c i="6" r="AJ23" s="1"/>
  <c i="6" r="K23"/>
  <c i="6" r="AI23" s="1"/>
  <c i="6" r="J23"/>
  <c i="6" r="AH23" s="1"/>
  <c i="6" r="I23"/>
  <c i="6" r="AG23" s="1"/>
  <c i="6" r="H23"/>
  <c i="6" r="AF23" s="1"/>
  <c i="6" r="G23"/>
  <c i="6" r="AE23" s="1"/>
  <c i="6" r="F23"/>
  <c i="6" r="AD23" s="1"/>
  <c i="6" r="E23"/>
  <c i="6" r="AC23" s="1"/>
  <c i="6" r="D23"/>
  <c i="6" r="AB23" s="1"/>
  <c i="2" l="1" r="BE94"/>
  <c i="2" r="BF94" s="1"/>
  <c i="2" r="BE86"/>
  <c i="2" r="BF86" s="1"/>
  <c i="2" r="BE78"/>
  <c i="2" r="BF78" s="1"/>
  <c i="2" r="BE62"/>
  <c i="2" r="BF62" s="1"/>
  <c i="2" r="BE54"/>
  <c i="2" r="BF54" s="1"/>
  <c i="2" r="BE46"/>
  <c i="2" r="BF46" s="1"/>
  <c i="2" r="BE38"/>
  <c i="2" r="BF38" s="1"/>
  <c i="2" r="BE30"/>
  <c i="2" r="BF30" s="1"/>
  <c i="2" r="BE32"/>
  <c i="2" r="BF32" s="1"/>
  <c i="2" r="BE40"/>
  <c i="2" r="BF40" s="1"/>
  <c i="2" r="BE48"/>
  <c i="2" r="BF48" s="1"/>
  <c i="2" r="BE56"/>
  <c i="2" r="BF56" s="1"/>
  <c i="2" r="BE64"/>
  <c i="2" r="BF64" s="1"/>
  <c i="2" r="BE72"/>
  <c i="2" r="BF72" s="1"/>
  <c i="2" r="BE80"/>
  <c i="2" r="BF80" s="1"/>
  <c i="2" r="BE88"/>
  <c i="2" r="BF88" s="1"/>
  <c i="2" r="BE96"/>
  <c i="2" r="BF96" s="1"/>
  <c i="2" r="BE33"/>
  <c i="2" r="BF33" s="1"/>
  <c i="2" r="BE41"/>
  <c i="2" r="BF41" s="1"/>
  <c i="2" r="BE49"/>
  <c i="2" r="BF49" s="1"/>
  <c i="2" r="BE57"/>
  <c i="2" r="BF57" s="1"/>
  <c i="2" r="BE73"/>
  <c i="2" r="BF73" s="1"/>
  <c i="2" r="BE81"/>
  <c i="2" r="BF81" s="1"/>
  <c i="2" r="BE89"/>
  <c i="2" r="BF89" s="1"/>
  <c i="2" r="BE97"/>
  <c i="2" r="BF97" s="1"/>
  <c i="2" r="BE101"/>
  <c i="2" r="BF101" s="1"/>
  <c i="2" r="BE25"/>
  <c i="2" r="BF25" s="1"/>
  <c i="2" r="BE9"/>
  <c i="2" r="BF9" s="1"/>
  <c i="2" r="BE17"/>
  <c i="2" r="BF17" s="1"/>
  <c i="2" r="BE2"/>
  <c i="2" r="BE47"/>
  <c i="2" r="BF47" s="1"/>
  <c i="2" r="BE50"/>
  <c i="2" r="BE51"/>
  <c i="2" r="BF51" s="1"/>
  <c i="2" r="BE52"/>
  <c i="2" r="BF52" s="1"/>
  <c i="2" r="BE53"/>
  <c i="2" r="BF53" s="1"/>
  <c i="2" r="BE55"/>
  <c i="2" r="BF55" s="1"/>
  <c i="2" r="BE58"/>
  <c i="2" r="BE59"/>
  <c i="2" r="BF59" s="1"/>
  <c i="2" r="BE60"/>
  <c i="2" r="BF60" s="1"/>
  <c i="2" r="BE61"/>
  <c i="2" r="BF61" s="1"/>
  <c i="2" r="BE63"/>
  <c i="2" r="BF63" s="1"/>
  <c i="2" r="BE65"/>
  <c i="2" r="BF65" s="1"/>
  <c i="2" r="BE66"/>
  <c i="2" r="BE67"/>
  <c i="2" r="BF67" s="1"/>
  <c i="2" r="BE68"/>
  <c i="2" r="BF68" s="1"/>
  <c i="2" r="BE69"/>
  <c i="2" r="BF69" s="1"/>
  <c i="2" r="BE70"/>
  <c i="2" r="BF70" s="1"/>
  <c i="2" r="BE71"/>
  <c i="2" r="BF71" s="1"/>
  <c i="2" r="BE74"/>
  <c i="2" r="BE75"/>
  <c i="2" r="BF75" s="1"/>
  <c i="2" r="BE76"/>
  <c i="2" r="BF76" s="1"/>
  <c i="2" r="BE77"/>
  <c i="2" r="BF77" s="1"/>
  <c i="2" r="BE79"/>
  <c i="2" r="BF79" s="1"/>
  <c i="2" r="BE82"/>
  <c i="2" r="BE83"/>
  <c i="2" r="BF83" s="1"/>
  <c i="2" r="BE84"/>
  <c i="2" r="BF84" s="1"/>
  <c i="2" r="BE85"/>
  <c i="2" r="BF85" s="1"/>
  <c i="2" r="BE87"/>
  <c i="2" r="BF87" s="1"/>
  <c i="2" r="BE90"/>
  <c i="2" r="BE91"/>
  <c i="2" r="BF91" s="1"/>
  <c i="2" r="BE92"/>
  <c i="2" r="BF92" s="1"/>
  <c i="2" r="BE93"/>
  <c i="2" r="BF93" s="1"/>
  <c i="2" r="BE95"/>
  <c i="2" r="BF95" s="1"/>
  <c i="2" r="BE98"/>
  <c i="2" r="BE99"/>
  <c i="2" r="BF99" s="1"/>
  <c i="2" r="BE100"/>
  <c i="2" r="BF100" s="1"/>
  <c i="2" r="BE45"/>
  <c i="2" r="BF45" s="1"/>
  <c i="2" r="BE44"/>
  <c i="2" r="BF44" s="1"/>
  <c i="2" r="BE43"/>
  <c i="2" r="BF43" s="1"/>
  <c i="2" r="BE42"/>
  <c i="2" r="BF42" s="1"/>
  <c i="2" r="BE39"/>
  <c i="2" r="BF39" s="1"/>
  <c i="2" r="BE37"/>
  <c i="2" r="BF37" s="1"/>
  <c i="2" r="BE36"/>
  <c i="2" r="BF36" s="1"/>
  <c i="2" r="BE35"/>
  <c i="2" r="BF35" s="1"/>
  <c i="2" r="BE34"/>
  <c i="2" r="BE31"/>
  <c i="2" r="BF31" s="1"/>
  <c i="2" r="BE29"/>
  <c i="2" r="BF29" s="1"/>
  <c i="2" r="BE28"/>
  <c i="2" r="BF28" s="1"/>
  <c i="2" r="BE27"/>
  <c i="2" r="BF27" s="1"/>
  <c i="2" r="BE26"/>
  <c i="2" r="BF26" s="1"/>
  <c i="2" r="BE3"/>
  <c i="2" r="BF3" s="1"/>
  <c i="2" r="BE4"/>
  <c i="2" r="BF4" s="1"/>
  <c i="2" r="BE5"/>
  <c i="2" r="BF5" s="1"/>
  <c i="2" r="BE6"/>
  <c i="2" r="BF6" s="1"/>
  <c i="2" r="BE7"/>
  <c i="2" r="BF7" s="1"/>
  <c i="2" r="BE8"/>
  <c i="2" r="BF8" s="1"/>
  <c i="2" r="BE10"/>
  <c i="2" r="BF10" s="1"/>
  <c i="2" r="BE11"/>
  <c i="2" r="BF11" s="1"/>
  <c i="2" r="BE12"/>
  <c i="2" r="BF12" s="1"/>
  <c i="2" r="BE13"/>
  <c i="2" r="BF13" s="1"/>
  <c i="2" r="BE14"/>
  <c i="2" r="BF14" s="1"/>
  <c i="2" r="BE15"/>
  <c i="2" r="BF15" s="1"/>
  <c i="2" r="BE16"/>
  <c i="2" r="BF16" s="1"/>
  <c i="2" r="BE18"/>
  <c i="2" r="BF18" s="1"/>
  <c i="2" r="BE19"/>
  <c i="2" r="BF19" s="1"/>
  <c i="2" r="BE20"/>
  <c i="2" r="BF20" s="1"/>
  <c i="2" r="BE21"/>
  <c i="2" r="BF21" s="1"/>
  <c i="2" r="BE22"/>
  <c i="2" r="BF22" s="1"/>
  <c i="2" r="BE23"/>
  <c i="2" r="BF23" s="1"/>
  <c i="1" r="BE40"/>
  <c i="1" r="BE48"/>
  <c i="1" r="BE56"/>
  <c i="1" r="BE64"/>
  <c i="1" r="BE72"/>
  <c i="1" r="BF72" s="1"/>
  <c i="1" r="BE80"/>
  <c i="1" r="BF80" s="1"/>
  <c i="1" r="BE88"/>
  <c i="1" r="BF88" s="1"/>
  <c i="1" r="BE91"/>
  <c i="1" r="BE96"/>
  <c i="1" r="BF96" s="1"/>
  <c i="1" r="BE99"/>
  <c i="1" r="BE100"/>
  <c i="1" r="BF100" s="1"/>
  <c i="1" r="BE10"/>
  <c i="1" r="BF10" s="1"/>
  <c i="1" r="BE18"/>
  <c i="1" r="BF18" s="1"/>
  <c i="1" r="BD2"/>
  <c i="1" r="BE89"/>
  <c i="1" r="BE92"/>
  <c i="1" r="BE93"/>
  <c i="1" r="BE94"/>
  <c i="1" r="BF94" s="1"/>
  <c i="1" r="BE95"/>
  <c i="1" r="BE97"/>
  <c i="1" r="BE66"/>
  <c i="1" r="BE67"/>
  <c i="1" r="BE68"/>
  <c i="1" r="BF68" s="1"/>
  <c i="1" r="BE69"/>
  <c i="1" r="BE70"/>
  <c i="1" r="BE71"/>
  <c i="1" r="BF71" s="1"/>
  <c i="1" r="BE73"/>
  <c i="1" r="BF73" s="1"/>
  <c i="1" r="BK73" s="1"/>
  <c i="1" r="BE74"/>
  <c i="1" r="BE75"/>
  <c i="1" r="BE76"/>
  <c i="1" r="BF76" s="1"/>
  <c i="1" r="BE77"/>
  <c i="1" r="BE78"/>
  <c i="1" r="BE79"/>
  <c i="1" r="BF79" s="1"/>
  <c i="1" r="BE81"/>
  <c i="1" r="BF81" s="1"/>
  <c i="1" r="BK81" s="1"/>
  <c i="1" r="BE82"/>
  <c i="1" r="BE83"/>
  <c i="1" r="BE84"/>
  <c i="1" r="BF84" s="1"/>
  <c i="1" r="BE85"/>
  <c i="1" r="BE86"/>
  <c i="1" r="BE87"/>
  <c i="1" r="BF87" s="1"/>
  <c i="1" r="BE50"/>
  <c i="1" r="BE51"/>
  <c i="1" r="BE53"/>
  <c i="1" r="BE54"/>
  <c i="1" r="BF54" s="1"/>
  <c i="1" r="BE55"/>
  <c i="1" r="BF55" s="1"/>
  <c i="1" r="BE57"/>
  <c i="1" r="BF57" s="1"/>
  <c i="1" r="BE58"/>
  <c i="1" r="BE59"/>
  <c i="1" r="BE60"/>
  <c i="1" r="BF60" s="1"/>
  <c i="1" r="BE61"/>
  <c i="1" r="BE62"/>
  <c i="1" r="BF62" s="1"/>
  <c i="1" r="BE63"/>
  <c i="1" r="BF63" s="1"/>
  <c i="1" r="BE65"/>
  <c i="1" r="BE26"/>
  <c i="1" r="BE27"/>
  <c i="1" r="BE29"/>
  <c i="1" r="BE30"/>
  <c i="1" r="BE31"/>
  <c i="1" r="BF31" s="1"/>
  <c i="1" r="BE32"/>
  <c i="1" r="BE33"/>
  <c i="1" r="BE34"/>
  <c i="1" r="BE35"/>
  <c i="1" r="BE37"/>
  <c i="1" r="BE38"/>
  <c i="1" r="BE39"/>
  <c i="1" r="BF39" s="1"/>
  <c i="1" r="BE41"/>
  <c i="1" r="BE42"/>
  <c i="1" r="BE43"/>
  <c i="1" r="BE45"/>
  <c i="1" r="BE46"/>
  <c i="1" r="BE47"/>
  <c i="1" r="BF47" s="1"/>
  <c i="1" r="BE49"/>
  <c i="1" r="BE25"/>
  <c i="1" r="BE4"/>
  <c i="1" r="BE5"/>
  <c i="1" r="BE7"/>
  <c i="1" r="BE8"/>
  <c i="1" r="BF8" s="1"/>
  <c i="1" r="BE9"/>
  <c i="1" r="BF9" s="1"/>
  <c i="1" r="BE11"/>
  <c i="1" r="BF11" s="1"/>
  <c i="1" r="BE12"/>
  <c i="1" r="BE13"/>
  <c i="1" r="BE15"/>
  <c i="1" r="BE16"/>
  <c i="1" r="BF16" s="1"/>
  <c i="1" r="BE17"/>
  <c i="1" r="BE19"/>
  <c i="1" r="BF19" s="1"/>
  <c i="1" r="BE20"/>
  <c i="1" r="BE21"/>
  <c i="1" r="BE23"/>
  <c i="1" r="BF23" s="1"/>
  <c i="1" r="BE3"/>
  <c i="1" r="BF3" s="1"/>
  <c i="1" r="BE2"/>
  <c i="2" r="BK24"/>
  <c i="1" r="BF101"/>
  <c i="1" r="BE101"/>
  <c i="1" r="BF2"/>
  <c i="2" l="1" r="BF2"/>
  <c i="2" r="BF82"/>
  <c i="2" r="BK82" s="1"/>
  <c i="2" r="BF90"/>
  <c i="2" r="BF58"/>
  <c i="2" r="BK58" s="1"/>
  <c i="2" r="BF74"/>
  <c i="2" r="BF50"/>
  <c i="2" r="BF98"/>
  <c i="2" r="BK98" s="1"/>
  <c i="2" r="BF66"/>
  <c i="2" r="BK66" s="1"/>
  <c i="2" r="BF34"/>
  <c i="2" r="BK34" s="1"/>
  <c i="2" r="BK16"/>
  <c i="2" r="BK68"/>
  <c i="2" r="BK99"/>
  <c i="2" r="BK67"/>
  <c i="2" r="BK39"/>
  <c i="2" r="BK40"/>
  <c i="2" r="BK92"/>
  <c i="2" r="BK86"/>
  <c i="2" r="BK80"/>
  <c i="2" r="BK47"/>
  <c i="2" r="BK91"/>
  <c i="2" r="BK51"/>
  <c i="2" r="BK84"/>
  <c i="2" r="BK43"/>
  <c i="2" r="BK28"/>
  <c i="2" r="BK55"/>
  <c i="2" r="BK27"/>
  <c i="2" r="BK8"/>
  <c i="2" r="BK12"/>
  <c i="2" r="BK7"/>
  <c i="2" r="BK11"/>
  <c i="2" r="BK23"/>
  <c i="2" r="BK4"/>
  <c i="2" r="BK3"/>
  <c i="1" r="BK3"/>
  <c i="1" r="BK16"/>
  <c i="1" r="BK100"/>
  <c i="1" r="BF99"/>
  <c i="1" r="BF97"/>
  <c i="1" r="BK97" s="1"/>
  <c i="1" r="BF93"/>
  <c i="1" r="BK96"/>
  <c i="1" r="BF92"/>
  <c i="1" r="BF91"/>
  <c i="1" r="BF89"/>
  <c i="1" r="BK88"/>
  <c i="1" r="BE98"/>
  <c i="1" r="BF98" s="1"/>
  <c i="1" r="BF95"/>
  <c i="1" r="BK95" s="1"/>
  <c i="1" r="BE90"/>
  <c i="1" r="BF90" s="1"/>
  <c i="1" r="BF86"/>
  <c i="1" r="BK86" s="1"/>
  <c i="1" r="BF75"/>
  <c i="1" r="BF70"/>
  <c i="1" r="BF85"/>
  <c i="1" r="BK85" s="1"/>
  <c i="1" r="BF74"/>
  <c i="1" r="BF69"/>
  <c i="1" r="BK69" s="1"/>
  <c i="1" r="BF83"/>
  <c i="1" r="BK83" s="1"/>
  <c i="1" r="BF78"/>
  <c i="1" r="BF67"/>
  <c i="1" r="BK67" s="1"/>
  <c i="1" r="BF82"/>
  <c i="1" r="BF77"/>
  <c i="1" r="BF66"/>
  <c i="1" r="BK66" s="1"/>
  <c i="1" r="BK76"/>
  <c i="1" r="BF61"/>
  <c i="1" r="BK61" s="1"/>
  <c i="1" r="BF59"/>
  <c i="1" r="BK59" s="1"/>
  <c i="1" r="BK63"/>
  <c i="1" r="BF58"/>
  <c i="1" r="BF53"/>
  <c i="1" r="BK53" s="1"/>
  <c i="1" r="BF64"/>
  <c i="1" r="BF56"/>
  <c i="1" r="BF51"/>
  <c i="1" r="BK55"/>
  <c i="1" r="BF50"/>
  <c i="1" r="BF65"/>
  <c i="1" r="BE52"/>
  <c i="1" r="BF52" s="1"/>
  <c i="1" r="BK54"/>
  <c i="1" r="BK62"/>
  <c i="1" r="BF45"/>
  <c i="1" r="BF32"/>
  <c i="1" r="BK32" s="1"/>
  <c i="1" r="BF38"/>
  <c i="1" r="BF43"/>
  <c i="1" r="BF37"/>
  <c i="1" r="BF42"/>
  <c i="1" r="BK42" s="1"/>
  <c i="1" r="BF30"/>
  <c i="1" r="BK30" s="1"/>
  <c i="1" r="BF48"/>
  <c i="1" r="BF35"/>
  <c i="1" r="BF29"/>
  <c i="1" r="BK47"/>
  <c i="1" r="BF34"/>
  <c i="1" r="BK34" s="1"/>
  <c i="1" r="BF40"/>
  <c i="1" r="BK40" s="1"/>
  <c i="1" r="BF27"/>
  <c i="1" r="BF46"/>
  <c i="1" r="BK46" s="1"/>
  <c i="1" r="BF26"/>
  <c i="1" r="BK26" s="1"/>
  <c i="1" r="BF49"/>
  <c i="1" r="BK49" s="1"/>
  <c i="1" r="BE44"/>
  <c i="1" r="BF41"/>
  <c i="1" r="BE36"/>
  <c i="1" r="BF33"/>
  <c i="1" r="BE28"/>
  <c i="1" r="BF28" s="1"/>
  <c i="1" r="BF25"/>
  <c i="1" r="BF12"/>
  <c i="1" r="BK12" s="1"/>
  <c i="1" r="BF13"/>
  <c i="1" r="BK13" s="1"/>
  <c i="1" r="BF17"/>
  <c i="1" r="BK17" s="1"/>
  <c i="1" r="BF7"/>
  <c i="1" r="BK7" s="1"/>
  <c i="1" r="BF15"/>
  <c i="1" r="BK15" s="1"/>
  <c i="1" r="BF21"/>
  <c i="1" r="BF5"/>
  <c i="1" r="BK5" s="1"/>
  <c i="1" r="BF20"/>
  <c i="1" r="BF4"/>
  <c i="1" r="BK4" s="1"/>
  <c i="1" r="BE22"/>
  <c i="1" r="BF22" s="1"/>
  <c i="1" r="BE14"/>
  <c i="1" r="BF14" s="1"/>
  <c i="1" r="BE6"/>
  <c i="1" r="BF6" s="1"/>
  <c i="1" r="BK11"/>
  <c i="1" r="BK9"/>
  <c i="1" r="BK8"/>
  <c i="1" r="BK19"/>
  <c i="1" r="BK23"/>
  <c i="6" r="S17"/>
  <c i="6" r="AQ17" s="1"/>
  <c i="2" r="BK83"/>
  <c i="2" r="BK6"/>
  <c i="2" r="BK14"/>
  <c i="2" r="BK22"/>
  <c i="2" r="BK30"/>
  <c i="2" r="BK38"/>
  <c i="2" r="BK46"/>
  <c i="2" r="BK54"/>
  <c i="2" r="BK62"/>
  <c i="2" r="BK70"/>
  <c i="2" r="BK78"/>
  <c i="2" r="BK94"/>
  <c i="2" r="BK9"/>
  <c i="2" r="BK17"/>
  <c i="2" r="BK25"/>
  <c i="2" r="BK33"/>
  <c i="2" r="BK41"/>
  <c i="2" r="BK49"/>
  <c i="2" r="BK57"/>
  <c i="2" r="BK65"/>
  <c i="2" r="BK73"/>
  <c i="2" r="BK81"/>
  <c i="2" r="BK89"/>
  <c i="2" r="BK97"/>
  <c i="2" r="BK44"/>
  <c i="2" r="BK52"/>
  <c i="2" r="BK60"/>
  <c i="2" r="BK63"/>
  <c i="2" r="BK71"/>
  <c i="2" r="BK79"/>
  <c i="2" r="BK87"/>
  <c i="2" r="BK95"/>
  <c i="2" r="BK10"/>
  <c i="2" r="BK18"/>
  <c i="2" r="BK26"/>
  <c i="2" r="BK42"/>
  <c i="2" r="BK90"/>
  <c i="2" r="BK13"/>
  <c i="2" r="BK21"/>
  <c i="2" r="BK29"/>
  <c i="2" r="BK45"/>
  <c i="2" r="BK53"/>
  <c i="2" r="BK61"/>
  <c i="2" r="BK69"/>
  <c i="2" r="BK85"/>
  <c i="2" r="BK93"/>
  <c i="2" r="BK101"/>
  <c i="1" r="BK92"/>
  <c i="1" r="BK99"/>
  <c i="1" r="BK18"/>
  <c i="1" r="BK24"/>
  <c i="1" r="BK39"/>
  <c i="1" r="BK57"/>
  <c i="1" r="BK68"/>
  <c i="1" r="BK72"/>
  <c i="1" r="BK80"/>
  <c i="1" r="BK84"/>
  <c i="1" r="BK10"/>
  <c i="1" r="BK87"/>
  <c i="1" r="BK94"/>
  <c i="1" r="BK31"/>
  <c i="1" r="BK56"/>
  <c i="1" r="BK60"/>
  <c i="1" r="BK71"/>
  <c i="1" r="BK79"/>
  <c i="1" r="BK101"/>
  <c i="1" l="1" r="BK6"/>
  <c i="1" r="BK52"/>
  <c i="7" r="D89"/>
  <c i="7" r="AB89" s="1"/>
  <c i="7" r="T89"/>
  <c i="7" r="AR89" s="1"/>
  <c i="7" r="E89"/>
  <c i="7" r="AC89" s="1"/>
  <c i="7" r="U89"/>
  <c i="7" r="AS89" s="1"/>
  <c i="7" r="Q89"/>
  <c i="7" r="AO89" s="1"/>
  <c i="7" r="G89"/>
  <c i="7" r="AE89" s="1"/>
  <c i="7" r="W89"/>
  <c i="7" r="AU89" s="1"/>
  <c i="7" r="I89"/>
  <c i="7" r="AG89" s="1"/>
  <c i="7" r="Y89"/>
  <c i="7" r="L89"/>
  <c i="7" r="AJ89" s="1"/>
  <c i="7" r="M89"/>
  <c i="7" r="AK89" s="1"/>
  <c i="7" r="O89"/>
  <c i="7" r="AM89" s="1"/>
  <c i="7" r="N89"/>
  <c i="7" r="AL89" s="1"/>
  <c i="7" r="H89"/>
  <c i="7" r="AF89" s="1"/>
  <c i="7" r="P89"/>
  <c i="7" r="AN89" s="1"/>
  <c i="7" r="V89"/>
  <c i="7" r="AT89" s="1"/>
  <c i="7" r="Z89"/>
  <c i="7" r="F89"/>
  <c i="7" r="AD89" s="1"/>
  <c i="7" r="S89"/>
  <c i="7" r="AQ89" s="1"/>
  <c i="7" r="C89"/>
  <c i="7" r="AA89" s="1"/>
  <c i="7" r="K89"/>
  <c i="7" r="AI89" s="1"/>
  <c i="7" r="X89"/>
  <c i="7" r="AV89" s="1"/>
  <c i="7" r="J89"/>
  <c i="7" r="AH89" s="1"/>
  <c i="7" r="R89"/>
  <c i="7" r="AP89" s="1"/>
  <c i="7" r="M88"/>
  <c i="7" r="AK88" s="1"/>
  <c i="7" r="N88"/>
  <c i="7" r="AL88" s="1"/>
  <c i="7" r="O88"/>
  <c i="7" r="AM88" s="1"/>
  <c i="7" r="D88"/>
  <c i="7" r="AB88" s="1"/>
  <c i="7" r="Q88"/>
  <c i="7" r="AO88" s="1"/>
  <c i="7" r="Y88"/>
  <c i="7" r="E88"/>
  <c i="7" r="AC88" s="1"/>
  <c i="7" r="T88"/>
  <c i="7" r="AR88" s="1"/>
  <c i="7" r="G88"/>
  <c i="7" r="AE88" s="1"/>
  <c i="7" r="U88"/>
  <c i="7" r="AS88" s="1"/>
  <c i="7" r="I88"/>
  <c i="7" r="AG88" s="1"/>
  <c i="7" r="W88"/>
  <c i="7" r="AU88" s="1"/>
  <c i="7" r="L88"/>
  <c i="7" r="AJ88" s="1"/>
  <c i="7" r="P88"/>
  <c i="7" r="AN88" s="1"/>
  <c i="7" r="C88"/>
  <c i="7" r="AA88" s="1"/>
  <c i="7" r="K88"/>
  <c i="7" r="AI88" s="1"/>
  <c i="7" r="V88"/>
  <c i="7" r="AT88" s="1"/>
  <c i="7" r="S88"/>
  <c i="7" r="AQ88" s="1"/>
  <c i="7" r="R88"/>
  <c i="7" r="AP88" s="1"/>
  <c i="7" r="X88"/>
  <c i="7" r="AV88" s="1"/>
  <c i="7" r="Z88"/>
  <c i="7" r="H88"/>
  <c i="7" r="AF88" s="1"/>
  <c i="7" r="F88"/>
  <c i="7" r="AD88" s="1"/>
  <c i="7" r="J88"/>
  <c i="7" r="AH88" s="1"/>
  <c i="7" r="I95"/>
  <c i="7" r="AG95" s="1"/>
  <c i="7" r="W95"/>
  <c i="7" r="AU95" s="1"/>
  <c i="7" r="L95"/>
  <c i="7" r="AJ95" s="1"/>
  <c i="7" r="Y95"/>
  <c i="7" r="M95"/>
  <c i="7" r="AK95" s="1"/>
  <c i="7" r="U95"/>
  <c i="7" r="AS95" s="1"/>
  <c i="7" r="N95"/>
  <c i="7" r="AL95" s="1"/>
  <c i="7" r="O95"/>
  <c i="7" r="AM95" s="1"/>
  <c i="7" r="D95"/>
  <c i="7" r="AB95" s="1"/>
  <c i="7" r="Q95"/>
  <c i="7" r="AO95" s="1"/>
  <c i="7" r="E95"/>
  <c i="7" r="AC95" s="1"/>
  <c i="7" r="T95"/>
  <c i="7" r="AR95" s="1"/>
  <c i="7" r="G95"/>
  <c i="7" r="AE95" s="1"/>
  <c i="7" r="S95"/>
  <c i="7" r="AQ95" s="1"/>
  <c i="7" r="K95"/>
  <c i="7" r="AI95" s="1"/>
  <c i="7" r="H95"/>
  <c i="7" r="AF95" s="1"/>
  <c i="7" r="P95"/>
  <c i="7" r="AN95" s="1"/>
  <c i="7" r="X95"/>
  <c i="7" r="AV95" s="1"/>
  <c i="7" r="C95"/>
  <c i="7" r="AA95" s="1"/>
  <c i="7" r="R95"/>
  <c i="7" r="AP95" s="1"/>
  <c i="7" r="F95"/>
  <c i="7" r="AD95" s="1"/>
  <c i="7" r="Z95"/>
  <c i="7" r="J95"/>
  <c i="7" r="AH95" s="1"/>
  <c i="7" r="V95"/>
  <c i="7" r="AT95" s="1"/>
  <c i="7" r="I78"/>
  <c i="7" r="AG78" s="1"/>
  <c i="7" r="J78"/>
  <c i="7" r="AH78" s="1"/>
  <c i="7" r="H78"/>
  <c i="7" r="AF78" s="1"/>
  <c i="7" r="E81"/>
  <c i="7" r="AC81" s="1"/>
  <c i="7" r="T81"/>
  <c i="7" r="AR81" s="1"/>
  <c i="7" r="R81"/>
  <c i="7" r="AP81" s="1"/>
  <c i="7" r="G81"/>
  <c i="7" r="AE81" s="1"/>
  <c i="7" r="U81"/>
  <c i="7" r="AS81" s="1"/>
  <c i="7" r="I81"/>
  <c i="7" r="AG81" s="1"/>
  <c i="7" r="W81"/>
  <c i="7" r="AU81" s="1"/>
  <c i="7" r="L81"/>
  <c i="7" r="AJ81" s="1"/>
  <c i="7" r="X81"/>
  <c i="7" r="AV81" s="1"/>
  <c i="7" r="M81"/>
  <c i="7" r="AK81" s="1"/>
  <c i="7" r="Y81"/>
  <c i="7" r="D81"/>
  <c i="7" r="AB81" s="1"/>
  <c i="7" r="O81"/>
  <c i="7" r="AM81" s="1"/>
  <c i="7" r="Q81"/>
  <c i="7" r="AO81" s="1"/>
  <c i="7" r="Z81"/>
  <c i="7" r="H81"/>
  <c i="7" r="AF81" s="1"/>
  <c i="7" r="K81"/>
  <c i="7" r="AI81" s="1"/>
  <c i="7" r="N81"/>
  <c i="7" r="AL81" s="1"/>
  <c i="7" r="F81"/>
  <c i="7" r="AD81" s="1"/>
  <c i="7" r="V81"/>
  <c i="7" r="AT81" s="1"/>
  <c i="7" r="J81"/>
  <c i="7" r="AH81" s="1"/>
  <c i="7" r="P81"/>
  <c i="7" r="AN81" s="1"/>
  <c i="7" r="C81"/>
  <c i="7" r="AA81" s="1"/>
  <c i="7" r="S81"/>
  <c i="7" r="AQ81" s="1"/>
  <c i="7" r="Q94"/>
  <c i="7" r="AO94" s="1"/>
  <c i="7" r="D94"/>
  <c i="7" r="AB94" s="1"/>
  <c i="7" r="T94"/>
  <c i="7" r="AR94" s="1"/>
  <c i="7" r="E94"/>
  <c i="7" r="AC94" s="1"/>
  <c i="7" r="U94"/>
  <c i="7" r="AS94" s="1"/>
  <c i="7" r="G94"/>
  <c i="7" r="AE94" s="1"/>
  <c i="7" r="W94"/>
  <c i="7" r="AU94" s="1"/>
  <c i="7" r="I94"/>
  <c i="7" r="AG94" s="1"/>
  <c i="7" r="Y94"/>
  <c i="7" r="O94"/>
  <c i="7" r="AM94" s="1"/>
  <c i="7" r="L94"/>
  <c i="7" r="AJ94" s="1"/>
  <c i="7" r="M94"/>
  <c i="7" r="AK94" s="1"/>
  <c i="7" r="F94"/>
  <c i="7" r="AD94" s="1"/>
  <c i="7" r="H94"/>
  <c i="7" r="AF94" s="1"/>
  <c i="7" r="J94"/>
  <c i="7" r="AH94" s="1"/>
  <c i="7" r="V94"/>
  <c i="7" r="AT94" s="1"/>
  <c i="7" r="R94"/>
  <c i="7" r="AP94" s="1"/>
  <c i="7" r="X94"/>
  <c i="7" r="AV94" s="1"/>
  <c i="7" r="C94"/>
  <c i="7" r="AA94" s="1"/>
  <c i="7" r="K94"/>
  <c i="7" r="AI94" s="1"/>
  <c i="7" r="Z94"/>
  <c i="7" r="P94"/>
  <c i="7" r="AN94" s="1"/>
  <c i="7" r="N94"/>
  <c i="7" r="AL94" s="1"/>
  <c i="7" r="S94"/>
  <c i="7" r="AQ94" s="1"/>
  <c i="7" r="N72"/>
  <c i="7" r="AL72" s="1"/>
  <c i="7" r="O72"/>
  <c i="7" r="AM72" s="1"/>
  <c i="7" r="D72"/>
  <c i="7" r="AB72" s="1"/>
  <c i="7" r="Q72"/>
  <c i="7" r="AO72" s="1"/>
  <c i="7" r="Z72"/>
  <c i="7" r="E72"/>
  <c i="7" r="AC72" s="1"/>
  <c i="7" r="T72"/>
  <c i="7" r="AR72" s="1"/>
  <c i="7" r="G72"/>
  <c i="7" r="AE72" s="1"/>
  <c i="7" r="U72"/>
  <c i="7" r="AS72" s="1"/>
  <c i="7" r="I72"/>
  <c i="7" r="AG72" s="1"/>
  <c i="7" r="W72"/>
  <c i="7" r="AU72" s="1"/>
  <c i="7" r="M72"/>
  <c i="7" r="AK72" s="1"/>
  <c i="7" r="L72"/>
  <c i="7" r="AJ72" s="1"/>
  <c i="7" r="Y72"/>
  <c i="7" r="P72"/>
  <c i="7" r="AN72" s="1"/>
  <c i="7" r="J72"/>
  <c i="7" r="AH72" s="1"/>
  <c i="7" r="R72"/>
  <c i="7" r="AP72" s="1"/>
  <c i="7" r="C72"/>
  <c i="7" r="AA72" s="1"/>
  <c i="7" r="H72"/>
  <c i="7" r="AF72" s="1"/>
  <c i="7" r="F72"/>
  <c i="7" r="AD72" s="1"/>
  <c i="7" r="K72"/>
  <c i="7" r="AI72" s="1"/>
  <c i="7" r="X72"/>
  <c i="7" r="AV72" s="1"/>
  <c i="7" r="S72"/>
  <c i="7" r="AQ72" s="1"/>
  <c i="7" r="V72"/>
  <c i="7" r="AT72" s="1"/>
  <c i="7" r="E97"/>
  <c i="7" r="AC97" s="1"/>
  <c i="7" r="U97"/>
  <c i="7" r="AS97" s="1"/>
  <c i="7" r="T97"/>
  <c i="7" r="AR97" s="1"/>
  <c i="7" r="G97"/>
  <c i="7" r="AE97" s="1"/>
  <c i="7" r="W97"/>
  <c i="7" r="AU97" s="1"/>
  <c i="7" r="I97"/>
  <c i="7" r="AG97" s="1"/>
  <c i="7" r="X97"/>
  <c i="7" r="AV97" s="1"/>
  <c i="7" r="L97"/>
  <c i="7" r="AJ97" s="1"/>
  <c i="7" r="Y97"/>
  <c i="7" r="D97"/>
  <c i="7" r="AB97" s="1"/>
  <c i="7" r="M97"/>
  <c i="7" r="AK97" s="1"/>
  <c i="7" r="O97"/>
  <c i="7" r="AM97" s="1"/>
  <c i="7" r="Q97"/>
  <c i="7" r="AO97" s="1"/>
  <c i="7" r="R97"/>
  <c i="7" r="AP97" s="1"/>
  <c i="7" r="C97"/>
  <c i="7" r="AA97" s="1"/>
  <c i="7" r="K97"/>
  <c i="7" r="AI97" s="1"/>
  <c i="7" r="P97"/>
  <c i="7" r="AN97" s="1"/>
  <c i="7" r="H97"/>
  <c i="7" r="AF97" s="1"/>
  <c i="7" r="Z97"/>
  <c i="7" r="V97"/>
  <c i="7" r="AT97" s="1"/>
  <c i="7" r="S97"/>
  <c i="7" r="AQ97" s="1"/>
  <c i="7" r="J97"/>
  <c i="7" r="AH97" s="1"/>
  <c i="7" r="F97"/>
  <c i="7" r="AD97" s="1"/>
  <c i="7" r="N97"/>
  <c i="7" r="AL97" s="1"/>
  <c i="7" r="O80"/>
  <c i="7" r="AM80" s="1"/>
  <c i="7" r="D80"/>
  <c i="7" r="AB80" s="1"/>
  <c i="7" r="P80"/>
  <c i="7" r="AN80" s="1"/>
  <c i="7" r="E80"/>
  <c i="7" r="AC80" s="1"/>
  <c i="7" r="Q80"/>
  <c i="7" r="AO80" s="1"/>
  <c i="7" r="N80"/>
  <c i="7" r="AL80" s="1"/>
  <c i="7" r="G80"/>
  <c i="7" r="AE80" s="1"/>
  <c i="7" r="T80"/>
  <c i="7" r="AR80" s="1"/>
  <c i="7" r="I80"/>
  <c i="7" r="AG80" s="1"/>
  <c i="7" r="U80"/>
  <c i="7" r="AS80" s="1"/>
  <c i="7" r="L80"/>
  <c i="7" r="AJ80" s="1"/>
  <c i="7" r="W80"/>
  <c i="7" r="AU80" s="1"/>
  <c i="7" r="M80"/>
  <c i="7" r="AK80" s="1"/>
  <c i="7" r="Y80"/>
  <c i="7" r="X80"/>
  <c i="7" r="AV80" s="1"/>
  <c i="7" r="Z80"/>
  <c i="7" r="F80"/>
  <c i="7" r="AD80" s="1"/>
  <c i="7" r="C80"/>
  <c i="7" r="AA80" s="1"/>
  <c i="7" r="R80"/>
  <c i="7" r="AP80" s="1"/>
  <c i="7" r="H80"/>
  <c i="7" r="AF80" s="1"/>
  <c i="7" r="V80"/>
  <c i="7" r="AT80" s="1"/>
  <c i="7" r="S80"/>
  <c i="7" r="AQ80" s="1"/>
  <c i="7" r="K80"/>
  <c i="7" r="AI80" s="1"/>
  <c i="7" r="J80"/>
  <c i="7" r="AH80" s="1"/>
  <c i="7" r="W92"/>
  <c i="7" r="AU92" s="1"/>
  <c i="7" r="Q92"/>
  <c i="7" r="AO92" s="1"/>
  <c i="7" r="N92"/>
  <c i="7" r="AL92" s="1"/>
  <c i="7" r="L79"/>
  <c i="7" r="AJ79" s="1"/>
  <c i="7" r="Y79"/>
  <c i="7" r="M79"/>
  <c i="7" r="AK79" s="1"/>
  <c i="7" r="O79"/>
  <c i="7" r="AM79" s="1"/>
  <c i="7" r="Q79"/>
  <c i="7" r="AO79" s="1"/>
  <c i="7" r="I79"/>
  <c i="7" r="AG79" s="1"/>
  <c i="7" r="D79"/>
  <c i="7" r="AB79" s="1"/>
  <c i="7" r="R79"/>
  <c i="7" r="AP79" s="1"/>
  <c i="7" r="E79"/>
  <c i="7" r="AC79" s="1"/>
  <c i="7" r="T79"/>
  <c i="7" r="AR79" s="1"/>
  <c i="7" r="G79"/>
  <c i="7" r="AE79" s="1"/>
  <c i="7" r="U79"/>
  <c i="7" r="AS79" s="1"/>
  <c i="7" r="W79"/>
  <c i="7" r="AU79" s="1"/>
  <c i="7" r="K79"/>
  <c i="7" r="AI79" s="1"/>
  <c i="7" r="S79"/>
  <c i="7" r="AQ79" s="1"/>
  <c i="7" r="J79"/>
  <c i="7" r="AH79" s="1"/>
  <c i="7" r="X79"/>
  <c i="7" r="AV79" s="1"/>
  <c i="7" r="N79"/>
  <c i="7" r="AL79" s="1"/>
  <c i="7" r="Z79"/>
  <c i="7" r="H79"/>
  <c i="7" r="AF79" s="1"/>
  <c i="7" r="P79"/>
  <c i="7" r="AN79" s="1"/>
  <c i="7" r="V79"/>
  <c i="7" r="AT79" s="1"/>
  <c i="7" r="F79"/>
  <c i="7" r="AD79" s="1"/>
  <c i="7" r="C79"/>
  <c i="7" r="AA79" s="1"/>
  <c i="7" r="I47"/>
  <c i="7" r="AG47" s="1"/>
  <c i="7" r="W47"/>
  <c i="7" r="AU47" s="1"/>
  <c i="7" r="L47"/>
  <c i="7" r="AJ47" s="1"/>
  <c i="7" r="Y47"/>
  <c i="7" r="M47"/>
  <c i="7" r="AK47" s="1"/>
  <c i="7" r="O47"/>
  <c i="7" r="AM47" s="1"/>
  <c i="7" r="Q47"/>
  <c i="7" r="AO47" s="1"/>
  <c i="7" r="D47"/>
  <c i="7" r="AB47" s="1"/>
  <c i="7" r="R47"/>
  <c i="7" r="AP47" s="1"/>
  <c i="7" r="E47"/>
  <c i="7" r="AC47" s="1"/>
  <c i="7" r="G47"/>
  <c i="7" r="AE47" s="1"/>
  <c i="7" r="T47"/>
  <c i="7" r="AR47" s="1"/>
  <c i="7" r="U47"/>
  <c i="7" r="AS47" s="1"/>
  <c i="7" r="J47"/>
  <c i="7" r="AH47" s="1"/>
  <c i="7" r="S47"/>
  <c i="7" r="AQ47" s="1"/>
  <c i="7" r="H47"/>
  <c i="7" r="AF47" s="1"/>
  <c i="7" r="K47"/>
  <c i="7" r="AI47" s="1"/>
  <c i="7" r="N47"/>
  <c i="7" r="AL47" s="1"/>
  <c i="7" r="P47"/>
  <c i="7" r="AN47" s="1"/>
  <c i="7" r="Z47"/>
  <c i="7" r="X47"/>
  <c i="7" r="AV47" s="1"/>
  <c i="7" r="V47"/>
  <c i="7" r="AT47" s="1"/>
  <c i="7" r="F47"/>
  <c i="7" r="AD47" s="1"/>
  <c i="7" r="C47"/>
  <c i="7" r="AA47" s="1"/>
  <c i="7" r="N48"/>
  <c i="7" r="AL48" s="1"/>
  <c i="7" r="O48"/>
  <c i="7" r="AM48" s="1"/>
  <c i="7" r="D48"/>
  <c i="7" r="AB48" s="1"/>
  <c i="7" r="Q48"/>
  <c i="7" r="AO48" s="1"/>
  <c i="7" r="E48"/>
  <c i="7" r="AC48" s="1"/>
  <c i="7" r="R48"/>
  <c i="7" r="AP48" s="1"/>
  <c i="7" r="G48"/>
  <c i="7" r="AE48" s="1"/>
  <c i="7" r="T48"/>
  <c i="7" r="AR48" s="1"/>
  <c i="7" r="I48"/>
  <c i="7" r="AG48" s="1"/>
  <c i="7" r="L48"/>
  <c i="7" r="AJ48" s="1"/>
  <c i="7" r="Y48"/>
  <c i="7" r="M48"/>
  <c i="7" r="AK48" s="1"/>
  <c i="7" r="U48"/>
  <c i="7" r="AS48" s="1"/>
  <c i="7" r="W48"/>
  <c i="7" r="AU48" s="1"/>
  <c i="7" r="J48"/>
  <c i="7" r="AH48" s="1"/>
  <c i="7" r="V48"/>
  <c i="7" r="AT48" s="1"/>
  <c i="7" r="H48"/>
  <c i="7" r="AF48" s="1"/>
  <c i="7" r="Z48"/>
  <c i="7" r="F48"/>
  <c i="7" r="AD48" s="1"/>
  <c i="7" r="P48"/>
  <c i="7" r="AN48" s="1"/>
  <c i="7" r="X48"/>
  <c i="7" r="AV48" s="1"/>
  <c i="7" r="C48"/>
  <c i="7" r="AA48" s="1"/>
  <c i="7" r="K48"/>
  <c i="7" r="AI48" s="1"/>
  <c i="7" r="S48"/>
  <c i="7" r="AQ48" s="1"/>
  <c i="7" r="U63"/>
  <c i="7" r="AS63" s="1"/>
  <c i="7" r="W63"/>
  <c i="7" r="AU63" s="1"/>
  <c i="7" r="J63"/>
  <c i="7" r="AH63" s="1"/>
  <c i="7" r="F63"/>
  <c i="7" r="AD63" s="1"/>
  <c i="7" r="K63"/>
  <c i="7" r="AI63" s="1"/>
  <c i="7" r="S63"/>
  <c i="7" r="AQ63" s="1"/>
  <c i="7" r="G67"/>
  <c i="7" r="AE67" s="1"/>
  <c i="7" r="W67"/>
  <c i="7" r="AU67" s="1"/>
  <c i="7" r="I67"/>
  <c i="7" r="AG67" s="1"/>
  <c i="7" r="Y67"/>
  <c i="7" r="L67"/>
  <c i="7" r="AJ67" s="1"/>
  <c i="7" r="M67"/>
  <c i="7" r="AK67" s="1"/>
  <c i="7" r="O67"/>
  <c i="7" r="AM67" s="1"/>
  <c i="7" r="Q67"/>
  <c i="7" r="AO67" s="1"/>
  <c i="7" r="T67"/>
  <c i="7" r="AR67" s="1"/>
  <c i="7" r="F67"/>
  <c i="7" r="AD67" s="1"/>
  <c i="7" r="U67"/>
  <c i="7" r="AS67" s="1"/>
  <c i="7" r="D67"/>
  <c i="7" r="AB67" s="1"/>
  <c i="7" r="E67"/>
  <c i="7" r="AC67" s="1"/>
  <c i="7" r="Z67"/>
  <c i="7" r="N67"/>
  <c i="7" r="AL67" s="1"/>
  <c i="7" r="S67"/>
  <c i="7" r="AQ67" s="1"/>
  <c i="7" r="R67"/>
  <c i="7" r="AP67" s="1"/>
  <c i="7" r="K67"/>
  <c i="7" r="AI67" s="1"/>
  <c i="7" r="V67"/>
  <c i="7" r="AT67" s="1"/>
  <c i="7" r="H67"/>
  <c i="7" r="AF67" s="1"/>
  <c i="7" r="C67"/>
  <c i="7" r="AA67" s="1"/>
  <c i="7" r="P67"/>
  <c i="7" r="AN67" s="1"/>
  <c i="7" r="J67"/>
  <c i="7" r="AH67" s="1"/>
  <c i="7" r="X67"/>
  <c i="7" r="AV67" s="1"/>
  <c i="7" r="X44"/>
  <c i="7" r="AV44" s="1"/>
  <c i="7" r="Y44"/>
  <c i="7" r="H44"/>
  <c i="7" r="AF44" s="1"/>
  <c i="7" r="Z44"/>
  <c i="7" r="J44"/>
  <c i="7" r="AH44" s="1"/>
  <c i="7" r="P44"/>
  <c i="7" r="AN44" s="1"/>
  <c i="7" r="L65"/>
  <c i="7" r="AJ65" s="1"/>
  <c i="7" r="M65"/>
  <c i="7" r="AK65" s="1"/>
  <c i="7" r="O65"/>
  <c i="7" r="AM65" s="1"/>
  <c i="7" r="Q65"/>
  <c i="7" r="AO65" s="1"/>
  <c i="7" r="D65"/>
  <c i="7" r="AB65" s="1"/>
  <c i="7" r="T65"/>
  <c i="7" r="AR65" s="1"/>
  <c i="7" r="W65"/>
  <c i="7" r="AU65" s="1"/>
  <c i="7" r="Y65"/>
  <c i="7" r="G65"/>
  <c i="7" r="AE65" s="1"/>
  <c i="7" r="U65"/>
  <c i="7" r="AS65" s="1"/>
  <c i="7" r="E65"/>
  <c i="7" r="AC65" s="1"/>
  <c i="7" r="I65"/>
  <c i="7" r="AG65" s="1"/>
  <c i="7" r="J65"/>
  <c i="7" r="AH65" s="1"/>
  <c i="7" r="P65"/>
  <c i="7" r="AN65" s="1"/>
  <c i="7" r="V65"/>
  <c i="7" r="AT65" s="1"/>
  <c i="7" r="C65"/>
  <c i="7" r="AA65" s="1"/>
  <c i="7" r="Z65"/>
  <c i="7" r="N65"/>
  <c i="7" r="AL65" s="1"/>
  <c i="7" r="R65"/>
  <c i="7" r="AP65" s="1"/>
  <c i="7" r="H65"/>
  <c i="7" r="AF65" s="1"/>
  <c i="7" r="F65"/>
  <c i="7" r="AD65" s="1"/>
  <c i="7" r="K65"/>
  <c i="7" r="AI65" s="1"/>
  <c i="7" r="X65"/>
  <c i="7" r="AV65" s="1"/>
  <c i="7" r="S65"/>
  <c i="7" r="AQ65" s="1"/>
  <c i="7" r="I70"/>
  <c i="7" r="AG70" s="1"/>
  <c i="7" r="W70"/>
  <c i="7" r="AU70" s="1"/>
  <c i="7" r="L70"/>
  <c i="7" r="AJ70" s="1"/>
  <c i="7" r="Y70"/>
  <c i="7" r="M70"/>
  <c i="7" r="AK70" s="1"/>
  <c i="7" r="Z70"/>
  <c i="7" r="O70"/>
  <c i="7" r="AM70" s="1"/>
  <c i="7" r="P70"/>
  <c i="7" r="AN70" s="1"/>
  <c i="7" r="T70"/>
  <c i="7" r="AR70" s="1"/>
  <c i="7" r="E70"/>
  <c i="7" r="AC70" s="1"/>
  <c i="7" r="U70"/>
  <c i="7" r="AS70" s="1"/>
  <c i="7" r="D70"/>
  <c i="7" r="AB70" s="1"/>
  <c i="7" r="G70"/>
  <c i="7" r="AE70" s="1"/>
  <c i="7" r="Q70"/>
  <c i="7" r="AO70" s="1"/>
  <c i="7" r="R70"/>
  <c i="7" r="AP70" s="1"/>
  <c i="7" r="F70"/>
  <c i="7" r="AD70" s="1"/>
  <c i="7" r="V70"/>
  <c i="7" r="AT70" s="1"/>
  <c i="7" r="C70"/>
  <c i="7" r="AA70" s="1"/>
  <c i="7" r="S70"/>
  <c i="7" r="AQ70" s="1"/>
  <c i="7" r="K70"/>
  <c i="7" r="AI70" s="1"/>
  <c i="7" r="J70"/>
  <c i="7" r="AH70" s="1"/>
  <c i="7" r="X70"/>
  <c i="7" r="AV70" s="1"/>
  <c i="7" r="N70"/>
  <c i="7" r="AL70" s="1"/>
  <c i="7" r="H70"/>
  <c i="7" r="AF70" s="1"/>
  <c i="7" r="L53"/>
  <c i="7" r="AJ53" s="1"/>
  <c i="7" r="M53"/>
  <c i="7" r="AK53" s="1"/>
  <c i="7" r="T53"/>
  <c i="7" r="AR53" s="1"/>
  <c i="7" r="Z53"/>
  <c i="7" r="P53"/>
  <c i="7" r="AN53" s="1"/>
  <c i="7" r="R53"/>
  <c i="7" r="AP53" s="1"/>
  <c i="7" r="O57"/>
  <c i="7" r="AM57" s="1"/>
  <c i="7" r="Q57"/>
  <c i="7" r="AO57" s="1"/>
  <c i="7" r="D57"/>
  <c i="7" r="AB57" s="1"/>
  <c i="7" r="T57"/>
  <c i="7" r="AR57" s="1"/>
  <c i="7" r="E57"/>
  <c i="7" r="AC57" s="1"/>
  <c i="7" r="U57"/>
  <c i="7" r="AS57" s="1"/>
  <c i="7" r="G57"/>
  <c i="7" r="AE57" s="1"/>
  <c i="7" r="W57"/>
  <c i="7" r="AU57" s="1"/>
  <c i="7" r="Y57"/>
  <c i="7" r="I57"/>
  <c i="7" r="AG57" s="1"/>
  <c i="7" r="L57"/>
  <c i="7" r="AJ57" s="1"/>
  <c i="7" r="M57"/>
  <c i="7" r="AK57" s="1"/>
  <c i="7" r="P57"/>
  <c i="7" r="AN57" s="1"/>
  <c i="7" r="F57"/>
  <c i="7" r="AD57" s="1"/>
  <c i="7" r="S57"/>
  <c i="7" r="AQ57" s="1"/>
  <c i="7" r="Z57"/>
  <c i="7" r="X57"/>
  <c i="7" r="AV57" s="1"/>
  <c i="7" r="C57"/>
  <c i="7" r="AA57" s="1"/>
  <c i="7" r="K57"/>
  <c i="7" r="AI57" s="1"/>
  <c i="7" r="R57"/>
  <c i="7" r="AP57" s="1"/>
  <c i="7" r="V57"/>
  <c i="7" r="AT57" s="1"/>
  <c i="7" r="J57"/>
  <c i="7" r="AH57" s="1"/>
  <c i="7" r="N57"/>
  <c i="7" r="AL57" s="1"/>
  <c i="7" r="H57"/>
  <c i="7" r="AF57" s="1"/>
  <c i="7" r="Y33"/>
  <c i="7" r="O33"/>
  <c i="7" r="AM33" s="1"/>
  <c i="7" r="X33"/>
  <c i="7" r="AV33" s="1"/>
  <c i="7" r="R33"/>
  <c i="7" r="AP33" s="1"/>
  <c i="7" r="C33"/>
  <c i="7" r="AA33" s="1"/>
  <c i="7" r="K33"/>
  <c i="7" r="AI33" s="1"/>
  <c i="7" r="M40"/>
  <c i="7" r="AK40" s="1"/>
  <c i="7" r="Z40"/>
  <c i="7" r="N40"/>
  <c i="7" r="AL40" s="1"/>
  <c i="7" r="G40"/>
  <c i="7" r="AE40" s="1"/>
  <c i="7" r="O40"/>
  <c i="7" r="AM40" s="1"/>
  <c i="7" r="D40"/>
  <c i="7" r="AB40" s="1"/>
  <c i="7" r="Q40"/>
  <c i="7" r="AO40" s="1"/>
  <c i="7" r="U40"/>
  <c i="7" r="AS40" s="1"/>
  <c i="7" r="E40"/>
  <c i="7" r="AC40" s="1"/>
  <c i="7" r="T40"/>
  <c i="7" r="AR40" s="1"/>
  <c i="7" r="W40"/>
  <c i="7" r="AU40" s="1"/>
  <c i="7" r="Y40"/>
  <c i="7" r="I40"/>
  <c i="7" r="AG40" s="1"/>
  <c i="7" r="L40"/>
  <c i="7" r="AJ40" s="1"/>
  <c i="7" r="X40"/>
  <c i="7" r="AV40" s="1"/>
  <c i="7" r="H40"/>
  <c i="7" r="AF40" s="1"/>
  <c i="7" r="R40"/>
  <c i="7" r="AP40" s="1"/>
  <c i="7" r="V40"/>
  <c i="7" r="AT40" s="1"/>
  <c i="7" r="J40"/>
  <c i="7" r="AH40" s="1"/>
  <c i="7" r="P40"/>
  <c i="7" r="AN40" s="1"/>
  <c i="7" r="K40"/>
  <c i="7" r="AI40" s="1"/>
  <c i="7" r="S40"/>
  <c i="7" r="AQ40" s="1"/>
  <c i="7" r="C40"/>
  <c i="7" r="AA40" s="1"/>
  <c i="7" r="F40"/>
  <c i="7" r="AD40" s="1"/>
  <c i="7" r="Q41"/>
  <c i="7" r="AO41" s="1"/>
  <c i="7" r="D41"/>
  <c i="7" r="AB41" s="1"/>
  <c i="7" r="T41"/>
  <c i="7" r="AR41" s="1"/>
  <c i="7" r="E41"/>
  <c i="7" r="AC41" s="1"/>
  <c i="7" r="U41"/>
  <c i="7" r="AS41" s="1"/>
  <c i="7" r="L41"/>
  <c i="7" r="AJ41" s="1"/>
  <c i="7" r="G41"/>
  <c i="7" r="AE41" s="1"/>
  <c i="7" r="W41"/>
  <c i="7" r="AU41" s="1"/>
  <c i="7" r="I41"/>
  <c i="7" r="AG41" s="1"/>
  <c i="7" r="Y41"/>
  <c i="7" r="M41"/>
  <c i="7" r="AK41" s="1"/>
  <c i="7" r="O41"/>
  <c i="7" r="AM41" s="1"/>
  <c i="7" r="V41"/>
  <c i="7" r="AT41" s="1"/>
  <c i="7" r="J41"/>
  <c i="7" r="AH41" s="1"/>
  <c i="7" r="X41"/>
  <c i="7" r="AV41" s="1"/>
  <c i="7" r="R41"/>
  <c i="7" r="AP41" s="1"/>
  <c i="7" r="S41"/>
  <c i="7" r="AQ41" s="1"/>
  <c i="7" r="H41"/>
  <c i="7" r="AF41" s="1"/>
  <c i="7" r="N41"/>
  <c i="7" r="AL41" s="1"/>
  <c i="7" r="C41"/>
  <c i="7" r="AA41" s="1"/>
  <c i="7" r="K41"/>
  <c i="7" r="AI41" s="1"/>
  <c i="7" r="P41"/>
  <c i="7" r="AN41" s="1"/>
  <c i="7" r="Z41"/>
  <c i="7" r="F41"/>
  <c i="7" r="AD41" s="1"/>
  <c i="7" r="D55"/>
  <c i="7" r="AB55" s="1"/>
  <c i="7" r="T55"/>
  <c i="7" r="AR55" s="1"/>
  <c i="7" r="E55"/>
  <c i="7" r="AC55" s="1"/>
  <c i="7" r="U55"/>
  <c i="7" r="AS55" s="1"/>
  <c i="7" r="G55"/>
  <c i="7" r="AE55" s="1"/>
  <c i="7" r="W55"/>
  <c i="7" r="AU55" s="1"/>
  <c i="7" r="I55"/>
  <c i="7" r="AG55" s="1"/>
  <c i="7" r="Y55"/>
  <c i="7" r="L55"/>
  <c i="7" r="AJ55" s="1"/>
  <c i="7" r="O55"/>
  <c i="7" r="AM55" s="1"/>
  <c i="7" r="M55"/>
  <c i="7" r="AK55" s="1"/>
  <c i="7" r="Q55"/>
  <c i="7" r="AO55" s="1"/>
  <c i="7" r="H55"/>
  <c i="7" r="AF55" s="1"/>
  <c i="7" r="N55"/>
  <c i="7" r="AL55" s="1"/>
  <c i="7" r="P55"/>
  <c i="7" r="AN55" s="1"/>
  <c i="7" r="X55"/>
  <c i="7" r="AV55" s="1"/>
  <c i="7" r="R55"/>
  <c i="7" r="AP55" s="1"/>
  <c i="7" r="V55"/>
  <c i="7" r="AT55" s="1"/>
  <c i="7" r="F55"/>
  <c i="7" r="AD55" s="1"/>
  <c i="7" r="Z55"/>
  <c i="7" r="J55"/>
  <c i="7" r="AH55" s="1"/>
  <c i="7" r="S55"/>
  <c i="7" r="AQ55" s="1"/>
  <c i="7" r="K55"/>
  <c i="7" r="AI55" s="1"/>
  <c i="7" r="C55"/>
  <c i="7" r="AA55" s="1"/>
  <c i="7" r="O43"/>
  <c i="7" r="AM43" s="1"/>
  <c i="7" r="D43"/>
  <c i="7" r="AB43" s="1"/>
  <c i="7" r="P43"/>
  <c i="7" r="AN43" s="1"/>
  <c i="7" r="E43"/>
  <c i="7" r="AC43" s="1"/>
  <c i="7" r="Q43"/>
  <c i="7" r="AO43" s="1"/>
  <c i="7" r="F43"/>
  <c i="7" r="AD43" s="1"/>
  <c i="7" r="T43"/>
  <c i="7" r="AR43" s="1"/>
  <c i="7" r="G43"/>
  <c i="7" r="AE43" s="1"/>
  <c i="7" r="U43"/>
  <c i="7" r="AS43" s="1"/>
  <c i="7" r="I43"/>
  <c i="7" r="AG43" s="1"/>
  <c i="7" r="L43"/>
  <c i="7" r="AJ43" s="1"/>
  <c i="7" r="M43"/>
  <c i="7" r="AK43" s="1"/>
  <c i="7" r="W43"/>
  <c i="7" r="AU43" s="1"/>
  <c i="7" r="Y43"/>
  <c i="7" r="H43"/>
  <c i="7" r="AF43" s="1"/>
  <c i="7" r="R43"/>
  <c i="7" r="AP43" s="1"/>
  <c i="7" r="X43"/>
  <c i="7" r="AV43" s="1"/>
  <c i="7" r="N43"/>
  <c i="7" r="AL43" s="1"/>
  <c i="7" r="Z43"/>
  <c i="7" r="J43"/>
  <c i="7" r="AH43" s="1"/>
  <c i="7" r="V43"/>
  <c i="7" r="AT43" s="1"/>
  <c i="7" r="C43"/>
  <c i="7" r="AA43" s="1"/>
  <c i="7" r="S43"/>
  <c i="7" r="AQ43" s="1"/>
  <c i="7" r="K43"/>
  <c i="7" r="AI43" s="1"/>
  <c i="7" r="I31"/>
  <c i="7" r="AG31" s="1"/>
  <c i="7" r="Y31"/>
  <c i="7" r="D31"/>
  <c i="7" r="AB31" s="1"/>
  <c i="7" r="L31"/>
  <c i="7" r="AJ31" s="1"/>
  <c i="7" r="T31"/>
  <c i="7" r="AR31" s="1"/>
  <c i="7" r="M31"/>
  <c i="7" r="AK31" s="1"/>
  <c i="7" r="O31"/>
  <c i="7" r="AM31" s="1"/>
  <c i="7" r="Q31"/>
  <c i="7" r="AO31" s="1"/>
  <c i="7" r="E31"/>
  <c i="7" r="AC31" s="1"/>
  <c i="7" r="G31"/>
  <c i="7" r="AE31" s="1"/>
  <c i="7" r="U31"/>
  <c i="7" r="AS31" s="1"/>
  <c i="7" r="W31"/>
  <c i="7" r="AU31" s="1"/>
  <c i="7" r="P31"/>
  <c i="7" r="AN31" s="1"/>
  <c i="7" r="J31"/>
  <c i="7" r="AH31" s="1"/>
  <c i="7" r="X31"/>
  <c i="7" r="AV31" s="1"/>
  <c i="7" r="F31"/>
  <c i="7" r="AD31" s="1"/>
  <c i="7" r="C31"/>
  <c i="7" r="AA31" s="1"/>
  <c i="7" r="Z31"/>
  <c i="7" r="R31"/>
  <c i="7" r="AP31" s="1"/>
  <c i="7" r="N31"/>
  <c i="7" r="AL31" s="1"/>
  <c i="7" r="V31"/>
  <c i="7" r="AT31" s="1"/>
  <c i="7" r="K31"/>
  <c i="7" r="AI31" s="1"/>
  <c i="7" r="H31"/>
  <c i="7" r="AF31" s="1"/>
  <c i="7" r="S31"/>
  <c i="7" r="AQ31" s="1"/>
  <c i="7" r="L45"/>
  <c i="7" r="AJ45" s="1"/>
  <c i="7" r="Y45"/>
  <c i="7" r="M45"/>
  <c i="7" r="AK45" s="1"/>
  <c i="7" r="O45"/>
  <c i="7" r="AM45" s="1"/>
  <c i="7" r="Q45"/>
  <c i="7" r="AO45" s="1"/>
  <c i="7" r="D45"/>
  <c i="7" r="AB45" s="1"/>
  <c i="7" r="T45"/>
  <c i="7" r="AR45" s="1"/>
  <c i="7" r="E45"/>
  <c i="7" r="AC45" s="1"/>
  <c i="7" r="G45"/>
  <c i="7" r="AE45" s="1"/>
  <c i="7" r="I45"/>
  <c i="7" r="AG45" s="1"/>
  <c i="7" r="U45"/>
  <c i="7" r="AS45" s="1"/>
  <c i="7" r="V45"/>
  <c i="7" r="AT45" s="1"/>
  <c i="7" r="W45"/>
  <c i="7" r="AU45" s="1"/>
  <c i="7" r="C45"/>
  <c i="7" r="AA45" s="1"/>
  <c i="7" r="F45"/>
  <c i="7" r="AD45" s="1"/>
  <c i="7" r="N45"/>
  <c i="7" r="AL45" s="1"/>
  <c i="7" r="R45"/>
  <c i="7" r="AP45" s="1"/>
  <c i="7" r="X45"/>
  <c i="7" r="AV45" s="1"/>
  <c i="7" r="Z45"/>
  <c i="7" r="J45"/>
  <c i="7" r="AH45" s="1"/>
  <c i="7" r="H45"/>
  <c i="7" r="AF45" s="1"/>
  <c i="7" r="K45"/>
  <c i="7" r="AI45" s="1"/>
  <c i="7" r="P45"/>
  <c i="7" r="AN45" s="1"/>
  <c i="7" r="S45"/>
  <c i="7" r="AQ45" s="1"/>
  <c i="7" r="M34"/>
  <c i="7" r="AK34" s="1"/>
  <c i="7" r="G34"/>
  <c i="7" r="AE34" s="1"/>
  <c i="7" r="O34"/>
  <c i="7" r="AM34" s="1"/>
  <c i="7" r="W34"/>
  <c i="7" r="AU34" s="1"/>
  <c i="7" r="Q34"/>
  <c i="7" r="AO34" s="1"/>
  <c i="7" r="D34"/>
  <c i="7" r="AB34" s="1"/>
  <c i="7" r="T34"/>
  <c i="7" r="AR34" s="1"/>
  <c i="7" r="E34"/>
  <c i="7" r="AC34" s="1"/>
  <c i="7" r="U34"/>
  <c i="7" r="AS34" s="1"/>
  <c i="7" r="Y34"/>
  <c i="7" r="I34"/>
  <c i="7" r="AG34" s="1"/>
  <c i="7" r="L34"/>
  <c i="7" r="AJ34" s="1"/>
  <c i="7" r="X34"/>
  <c i="7" r="AV34" s="1"/>
  <c i="7" r="Z34"/>
  <c i="7" r="V34"/>
  <c i="7" r="AT34" s="1"/>
  <c i="7" r="F34"/>
  <c i="7" r="AD34" s="1"/>
  <c i="7" r="H34"/>
  <c i="7" r="AF34" s="1"/>
  <c i="7" r="P34"/>
  <c i="7" r="AN34" s="1"/>
  <c i="7" r="J34"/>
  <c i="7" r="AH34" s="1"/>
  <c i="7" r="N34"/>
  <c i="7" r="AL34" s="1"/>
  <c i="7" r="R34"/>
  <c i="7" r="AP34" s="1"/>
  <c i="7" r="K34"/>
  <c i="7" r="AI34" s="1"/>
  <c i="7" r="S34"/>
  <c i="7" r="AQ34" s="1"/>
  <c i="7" r="C34"/>
  <c i="7" r="AA34" s="1"/>
  <c i="7" r="M29"/>
  <c i="7" r="AK29" s="1"/>
  <c i="7" r="V29"/>
  <c i="7" r="AT29" s="1"/>
  <c i="7" r="D29"/>
  <c i="7" r="AB29" s="1"/>
  <c i="7" r="O29"/>
  <c i="7" r="AM29" s="1"/>
  <c i="7" r="E29"/>
  <c i="7" r="AC29" s="1"/>
  <c i="7" r="Q29"/>
  <c i="7" r="AO29" s="1"/>
  <c i="7" r="G29"/>
  <c i="7" r="AE29" s="1"/>
  <c i="7" r="T29"/>
  <c i="7" r="AR29" s="1"/>
  <c i="7" r="H29"/>
  <c i="7" r="AF29" s="1"/>
  <c i="7" r="U29"/>
  <c i="7" r="AS29" s="1"/>
  <c i="7" r="I29"/>
  <c i="7" r="AG29" s="1"/>
  <c i="7" r="J29"/>
  <c i="7" r="AH29" s="1"/>
  <c i="7" r="Y29"/>
  <c i="7" r="L29"/>
  <c i="7" r="AJ29" s="1"/>
  <c i="7" r="W29"/>
  <c i="7" r="AU29" s="1"/>
  <c i="7" r="C29"/>
  <c i="7" r="AA29" s="1"/>
  <c i="7" r="X29"/>
  <c i="7" r="AV29" s="1"/>
  <c i="7" r="R29"/>
  <c i="7" r="AP29" s="1"/>
  <c i="7" r="S29"/>
  <c i="7" r="AQ29" s="1"/>
  <c i="7" r="P29"/>
  <c i="7" r="AN29" s="1"/>
  <c i="7" r="K29"/>
  <c i="7" r="AI29" s="1"/>
  <c i="7" r="N29"/>
  <c i="7" r="AL29" s="1"/>
  <c i="7" r="F29"/>
  <c i="7" r="AD29" s="1"/>
  <c i="7" r="Z29"/>
  <c i="7" r="O37"/>
  <c i="7" r="AM37" s="1"/>
  <c i="7" r="Q37"/>
  <c i="7" r="AO37" s="1"/>
  <c i="7" r="I37"/>
  <c i="7" r="AG37" s="1"/>
  <c i="7" r="D37"/>
  <c i="7" r="AB37" s="1"/>
  <c i="7" r="T37"/>
  <c i="7" r="AR37" s="1"/>
  <c i="7" r="E37"/>
  <c i="7" r="AC37" s="1"/>
  <c i="7" r="U37"/>
  <c i="7" r="AS37" s="1"/>
  <c i="7" r="W37"/>
  <c i="7" r="AU37" s="1"/>
  <c i="7" r="G37"/>
  <c i="7" r="AE37" s="1"/>
  <c i="7" r="V37"/>
  <c i="7" r="AT37" s="1"/>
  <c i="7" r="C37"/>
  <c i="7" r="AA37" s="1"/>
  <c i="7" r="L37"/>
  <c i="7" r="AJ37" s="1"/>
  <c i="7" r="M37"/>
  <c i="7" r="AK37" s="1"/>
  <c i="7" r="X37"/>
  <c i="7" r="AV37" s="1"/>
  <c i="7" r="Y37"/>
  <c i="7" r="N37"/>
  <c i="7" r="AL37" s="1"/>
  <c i="7" r="R37"/>
  <c i="7" r="AP37" s="1"/>
  <c i="7" r="F37"/>
  <c i="7" r="AD37" s="1"/>
  <c i="7" r="Z37"/>
  <c i="7" r="H37"/>
  <c i="7" r="AF37" s="1"/>
  <c i="7" r="J37"/>
  <c i="7" r="AH37" s="1"/>
  <c i="7" r="P37"/>
  <c i="7" r="AN37" s="1"/>
  <c i="7" r="S37"/>
  <c i="7" r="AQ37" s="1"/>
  <c i="7" r="K37"/>
  <c i="7" r="AI37" s="1"/>
  <c i="7" r="O32"/>
  <c i="7" r="AM32" s="1"/>
  <c i="7" r="D32"/>
  <c i="7" r="AB32" s="1"/>
  <c i="7" r="Q32"/>
  <c i="7" r="AO32" s="1"/>
  <c i="7" r="E32"/>
  <c i="7" r="AC32" s="1"/>
  <c i="7" r="T32"/>
  <c i="7" r="AR32" s="1"/>
  <c i="7" r="Y32"/>
  <c i="7" r="G32"/>
  <c i="7" r="AE32" s="1"/>
  <c i="7" r="U32"/>
  <c i="7" r="AS32" s="1"/>
  <c i="7" r="L32"/>
  <c i="7" r="AJ32" s="1"/>
  <c i="7" r="I32"/>
  <c i="7" r="AG32" s="1"/>
  <c i="7" r="W32"/>
  <c i="7" r="AU32" s="1"/>
  <c i="7" r="N32"/>
  <c i="7" r="AL32" s="1"/>
  <c i="7" r="M32"/>
  <c i="7" r="AK32" s="1"/>
  <c i="7" r="P32"/>
  <c i="7" r="AN32" s="1"/>
  <c i="7" r="S32"/>
  <c i="7" r="AQ32" s="1"/>
  <c i="7" r="Z32"/>
  <c i="7" r="R32"/>
  <c i="7" r="AP32" s="1"/>
  <c i="7" r="F32"/>
  <c i="7" r="AD32" s="1"/>
  <c i="7" r="K32"/>
  <c i="7" r="AI32" s="1"/>
  <c i="7" r="H32"/>
  <c i="7" r="AF32" s="1"/>
  <c i="7" r="X32"/>
  <c i="7" r="AV32" s="1"/>
  <c i="7" r="J32"/>
  <c i="7" r="AH32" s="1"/>
  <c i="7" r="V32"/>
  <c i="7" r="AT32" s="1"/>
  <c i="7" r="C32"/>
  <c i="7" r="AA32" s="1"/>
  <c i="7" r="L24"/>
  <c i="7" r="AJ24" s="1"/>
  <c i="7" r="Y24"/>
  <c i="7" r="W24"/>
  <c i="7" r="AU24" s="1"/>
  <c i="7" r="M24"/>
  <c i="7" r="AK24" s="1"/>
  <c i="7" r="I24"/>
  <c i="7" r="AG24" s="1"/>
  <c i="7" r="N24"/>
  <c i="7" r="AL24" s="1"/>
  <c i="7" r="O24"/>
  <c i="7" r="AM24" s="1"/>
  <c i="7" r="D24"/>
  <c i="7" r="AB24" s="1"/>
  <c i="7" r="Q24"/>
  <c i="7" r="AO24" s="1"/>
  <c i="7" r="E24"/>
  <c i="7" r="AC24" s="1"/>
  <c i="7" r="T24"/>
  <c i="7" r="AR24" s="1"/>
  <c i="7" r="G24"/>
  <c i="7" r="AE24" s="1"/>
  <c i="7" r="U24"/>
  <c i="7" r="AS24" s="1"/>
  <c i="7" r="V24"/>
  <c i="7" r="AT24" s="1"/>
  <c i="7" r="X24"/>
  <c i="7" r="AV24" s="1"/>
  <c i="7" r="C24"/>
  <c i="7" r="AA24" s="1"/>
  <c i="7" r="H24"/>
  <c i="7" r="AF24" s="1"/>
  <c i="7" r="R24"/>
  <c i="7" r="AP24" s="1"/>
  <c i="7" r="F24"/>
  <c i="7" r="AD24" s="1"/>
  <c i="7" r="S24"/>
  <c i="7" r="AQ24" s="1"/>
  <c i="7" r="J24"/>
  <c i="7" r="AH24" s="1"/>
  <c i="7" r="K24"/>
  <c i="7" r="AI24" s="1"/>
  <c i="7" r="P24"/>
  <c i="7" r="AN24" s="1"/>
  <c i="7" r="Z24"/>
  <c i="7" r="M12"/>
  <c i="7" r="AK12" s="1"/>
  <c i="7" r="C12"/>
  <c i="7" r="AA12" s="1"/>
  <c i="7" r="F12"/>
  <c i="7" r="AD12" s="1"/>
  <c i="7" r="P13"/>
  <c i="7" r="AN13" s="1"/>
  <c i="7" r="H13"/>
  <c i="7" r="AF13" s="1"/>
  <c i="7" r="E13"/>
  <c i="7" r="AC13" s="1"/>
  <c i="7" r="L13"/>
  <c i="7" r="AJ13" s="1"/>
  <c i="7" r="C13"/>
  <c i="7" r="AA13" s="1"/>
  <c i="7" r="M13"/>
  <c i="7" r="AK13" s="1"/>
  <c i="7" r="O13"/>
  <c i="7" r="AM13" s="1"/>
  <c i="7" r="U13"/>
  <c i="7" r="AS13" s="1"/>
  <c i="7" r="V13"/>
  <c i="7" r="AT13" s="1"/>
  <c i="7" r="J13"/>
  <c i="7" r="AH13" s="1"/>
  <c i="7" r="I13"/>
  <c i="7" r="AG13" s="1"/>
  <c i="7" r="F13"/>
  <c i="7" r="AD13" s="1"/>
  <c i="7" r="N13"/>
  <c i="7" r="AL13" s="1"/>
  <c i="7" r="Y13"/>
  <c i="7" r="X13"/>
  <c i="7" r="AV13" s="1"/>
  <c i="7" r="S13"/>
  <c i="7" r="AQ13" s="1"/>
  <c i="7" r="R13"/>
  <c i="7" r="AP13" s="1"/>
  <c i="7" r="Z13"/>
  <c i="7" r="K13"/>
  <c i="7" r="AI13" s="1"/>
  <c i="7" r="G13"/>
  <c i="7" r="AE13" s="1"/>
  <c i="7" r="D13"/>
  <c i="7" r="AB13" s="1"/>
  <c i="7" r="T13"/>
  <c i="7" r="AR13" s="1"/>
  <c i="7" r="W13"/>
  <c i="7" r="AU13" s="1"/>
  <c i="7" r="Q13"/>
  <c i="7" r="AO13" s="1"/>
  <c i="7" r="X6"/>
  <c i="7" r="AV6" s="1"/>
  <c i="7" r="E6"/>
  <c i="7" r="AC6" s="1"/>
  <c i="7" r="G6"/>
  <c i="7" r="AE6" s="1"/>
  <c i="7" r="C6"/>
  <c i="7" r="AA6" s="1"/>
  <c i="7" r="M6"/>
  <c i="7" r="AK6" s="1"/>
  <c i="7" r="U6"/>
  <c i="7" r="AS6" s="1"/>
  <c i="7" r="W6"/>
  <c i="7" r="AU6" s="1"/>
  <c i="7" r="Z6"/>
  <c i="7" r="O6"/>
  <c i="7" r="AM6" s="1"/>
  <c i="7" r="R6"/>
  <c i="7" r="AP6" s="1"/>
  <c i="7" r="D6"/>
  <c i="7" r="AB6" s="1"/>
  <c i="7" r="Q6"/>
  <c i="7" r="AO6" s="1"/>
  <c i="7" r="Y6"/>
  <c i="7" r="I6"/>
  <c i="7" r="AG6" s="1"/>
  <c i="7" r="T6"/>
  <c i="7" r="AR6" s="1"/>
  <c i="7" r="N6"/>
  <c i="7" r="AL6" s="1"/>
  <c i="7" r="P6"/>
  <c i="7" r="AN6" s="1"/>
  <c i="7" r="F6"/>
  <c i="7" r="AD6" s="1"/>
  <c i="7" r="S6"/>
  <c i="7" r="AQ6" s="1"/>
  <c i="7" r="K6"/>
  <c i="7" r="AI6" s="1"/>
  <c i="7" r="H6"/>
  <c i="7" r="AF6" s="1"/>
  <c i="7" r="L6"/>
  <c i="7" r="AJ6" s="1"/>
  <c i="7" r="V6"/>
  <c i="7" r="AT6" s="1"/>
  <c i="7" r="J6"/>
  <c i="7" r="AH6" s="1"/>
  <c i="7" r="M9"/>
  <c i="7" r="AK9" s="1"/>
  <c i="7" r="O9"/>
  <c i="7" r="AM9" s="1"/>
  <c i="7" r="U9"/>
  <c i="7" r="AS9" s="1"/>
  <c i="7" r="E9"/>
  <c i="7" r="AC9" s="1"/>
  <c i="7" r="L9"/>
  <c i="7" r="AJ9" s="1"/>
  <c i="7" r="N9"/>
  <c i="7" r="AL9" s="1"/>
  <c i="7" r="X9"/>
  <c i="7" r="AV9" s="1"/>
  <c i="7" r="V9"/>
  <c i="7" r="AT9" s="1"/>
  <c i="7" r="H9"/>
  <c i="7" r="AF9" s="1"/>
  <c i="7" r="C9"/>
  <c i="7" r="AA9" s="1"/>
  <c i="7" r="J9"/>
  <c i="7" r="AH9" s="1"/>
  <c i="7" r="R9"/>
  <c i="7" r="AP9" s="1"/>
  <c i="7" r="T9"/>
  <c i="7" r="AR9" s="1"/>
  <c i="7" r="W9"/>
  <c i="7" r="AU9" s="1"/>
  <c i="7" r="Z9"/>
  <c i="7" r="P9"/>
  <c i="7" r="AN9" s="1"/>
  <c i="7" r="D9"/>
  <c i="7" r="AB9" s="1"/>
  <c i="7" r="G9"/>
  <c i="7" r="AE9" s="1"/>
  <c i="7" r="Q9"/>
  <c i="7" r="AO9" s="1"/>
  <c i="7" r="F9"/>
  <c i="7" r="AD9" s="1"/>
  <c i="7" r="S9"/>
  <c i="7" r="AQ9" s="1"/>
  <c i="7" r="I9"/>
  <c i="7" r="AG9" s="1"/>
  <c i="7" r="Y9"/>
  <c i="7" r="K9"/>
  <c i="7" r="AI9" s="1"/>
  <c i="7" r="M18"/>
  <c i="7" r="AK18" s="1"/>
  <c i="7" r="Q18"/>
  <c i="7" r="AO18" s="1"/>
  <c i="7" r="U18"/>
  <c i="7" r="AS18" s="1"/>
  <c i="7" r="Z18"/>
  <c i="7" r="D18"/>
  <c i="7" r="AB18" s="1"/>
  <c i="7" r="E18"/>
  <c i="7" r="AC18" s="1"/>
  <c i="7" r="G18"/>
  <c i="7" r="AE18" s="1"/>
  <c i="7" r="L18"/>
  <c i="7" r="AJ18" s="1"/>
  <c i="7" r="P18"/>
  <c i="7" r="AN18" s="1"/>
  <c i="7" r="J18"/>
  <c i="7" r="AH18" s="1"/>
  <c i="7" r="W18"/>
  <c i="7" r="AU18" s="1"/>
  <c i="7" r="C18"/>
  <c i="7" r="AA18" s="1"/>
  <c i="7" r="R18"/>
  <c i="7" r="AP18" s="1"/>
  <c i="7" r="I18"/>
  <c i="7" r="AG18" s="1"/>
  <c i="7" r="T18"/>
  <c i="7" r="AR18" s="1"/>
  <c i="7" r="H18"/>
  <c i="7" r="AF18" s="1"/>
  <c i="7" r="X18"/>
  <c i="7" r="AV18" s="1"/>
  <c i="7" r="S18"/>
  <c i="7" r="AQ18" s="1"/>
  <c i="7" r="Y18"/>
  <c i="7" r="K18"/>
  <c i="7" r="AI18" s="1"/>
  <c i="7" r="O18"/>
  <c i="7" r="AM18" s="1"/>
  <c i="7" r="V18"/>
  <c i="7" r="AT18" s="1"/>
  <c i="7" r="F18"/>
  <c i="7" r="AD18" s="1"/>
  <c i="7" r="N18"/>
  <c i="7" r="AL18" s="1"/>
  <c i="7" r="N10"/>
  <c i="7" r="AL10" s="1"/>
  <c i="7" r="Q10"/>
  <c i="7" r="AO10" s="1"/>
  <c i="7" r="V10"/>
  <c i="7" r="AT10" s="1"/>
  <c i="7" r="W5"/>
  <c i="7" r="AU5" s="1"/>
  <c i="7" r="Y5"/>
  <c i="7" r="N5"/>
  <c i="7" r="AL5" s="1"/>
  <c i="7" r="R5"/>
  <c i="7" r="AP5" s="1"/>
  <c i="7" r="D5"/>
  <c i="7" r="AB5" s="1"/>
  <c i="7" r="U5"/>
  <c i="7" r="AS5" s="1"/>
  <c i="7" r="E5"/>
  <c i="7" r="AC5" s="1"/>
  <c i="7" r="I5"/>
  <c i="7" r="AG5" s="1"/>
  <c i="7" r="M5"/>
  <c i="7" r="AK5" s="1"/>
  <c i="7" r="F5"/>
  <c i="7" r="AD5" s="1"/>
  <c i="7" r="J5"/>
  <c i="7" r="AH5" s="1"/>
  <c i="7" r="T5"/>
  <c i="7" r="AR5" s="1"/>
  <c i="7" r="Q5"/>
  <c i="7" r="AO5" s="1"/>
  <c i="7" r="L5"/>
  <c i="7" r="AJ5" s="1"/>
  <c i="7" r="P5"/>
  <c i="7" r="AN5" s="1"/>
  <c i="7" r="G5"/>
  <c i="7" r="AE5" s="1"/>
  <c i="7" r="Z5"/>
  <c i="7" r="X5"/>
  <c i="7" r="AV5" s="1"/>
  <c i="7" r="V5"/>
  <c i="7" r="AT5" s="1"/>
  <c i="7" r="S5"/>
  <c i="7" r="AQ5" s="1"/>
  <c i="7" r="C5"/>
  <c i="7" r="AA5" s="1"/>
  <c i="7" r="K5"/>
  <c i="7" r="AI5" s="1"/>
  <c i="7" r="O5"/>
  <c i="7" r="AM5" s="1"/>
  <c i="7" r="H5"/>
  <c i="7" r="AF5" s="1"/>
  <c i="7" r="M22"/>
  <c i="7" r="AK22" s="1"/>
  <c i="7" r="O22"/>
  <c i="7" r="AM22" s="1"/>
  <c i="7" r="D22"/>
  <c i="7" r="AB22" s="1"/>
  <c i="7" r="Q22"/>
  <c i="7" r="AO22" s="1"/>
  <c i="7" r="E22"/>
  <c i="7" r="AC22" s="1"/>
  <c i="7" r="R22"/>
  <c i="7" r="AP22" s="1"/>
  <c i="7" r="G22"/>
  <c i="7" r="AE22" s="1"/>
  <c i="7" r="T22"/>
  <c i="7" r="AR22" s="1"/>
  <c i="7" r="L22"/>
  <c i="7" r="AJ22" s="1"/>
  <c i="7" r="H22"/>
  <c i="7" r="AF22" s="1"/>
  <c i="7" r="U22"/>
  <c i="7" r="AS22" s="1"/>
  <c i="7" r="I22"/>
  <c i="7" r="AG22" s="1"/>
  <c i="7" r="W22"/>
  <c i="7" r="AU22" s="1"/>
  <c i="7" r="V22"/>
  <c i="7" r="AT22" s="1"/>
  <c i="7" r="K22"/>
  <c i="7" r="AI22" s="1"/>
  <c i="7" r="X22"/>
  <c i="7" r="AV22" s="1"/>
  <c i="7" r="P22"/>
  <c i="7" r="AN22" s="1"/>
  <c i="7" r="N22"/>
  <c i="7" r="AL22" s="1"/>
  <c i="7" r="C22"/>
  <c i="7" r="AA22" s="1"/>
  <c i="7" r="Z22"/>
  <c i="7" r="F22"/>
  <c i="7" r="AD22" s="1"/>
  <c i="7" r="Y22"/>
  <c i="7" r="J22"/>
  <c i="7" r="AH22" s="1"/>
  <c i="7" r="S22"/>
  <c i="7" r="AQ22" s="1"/>
  <c i="7" r="E8"/>
  <c i="7" r="AC8" s="1"/>
  <c i="7" r="F8"/>
  <c i="7" r="AD8" s="1"/>
  <c i="7" r="J8"/>
  <c i="7" r="AH8" s="1"/>
  <c i="7" r="M8"/>
  <c i="7" r="AK8" s="1"/>
  <c i="7" r="O8"/>
  <c i="7" r="AM8" s="1"/>
  <c i="7" r="U8"/>
  <c i="7" r="AS8" s="1"/>
  <c i="7" r="Q8"/>
  <c i="7" r="AO8" s="1"/>
  <c i="7" r="P8"/>
  <c i="7" r="AN8" s="1"/>
  <c i="7" r="N8"/>
  <c i="7" r="AL8" s="1"/>
  <c i="7" r="K8"/>
  <c i="7" r="AI8" s="1"/>
  <c i="7" r="X8"/>
  <c i="7" r="AV8" s="1"/>
  <c i="7" r="S8"/>
  <c i="7" r="AQ8" s="1"/>
  <c i="7" r="R8"/>
  <c i="7" r="AP8" s="1"/>
  <c i="7" r="G8"/>
  <c i="7" r="AE8" s="1"/>
  <c i="7" r="D8"/>
  <c i="7" r="AB8" s="1"/>
  <c i="7" r="W8"/>
  <c i="7" r="AU8" s="1"/>
  <c i="7" r="H8"/>
  <c i="7" r="AF8" s="1"/>
  <c i="7" r="I8"/>
  <c i="7" r="AG8" s="1"/>
  <c i="7" r="Z8"/>
  <c i="7" r="L8"/>
  <c i="7" r="AJ8" s="1"/>
  <c i="7" r="Y8"/>
  <c i="7" r="V8"/>
  <c i="7" r="AT8" s="1"/>
  <c i="7" r="C8"/>
  <c i="7" r="AA8" s="1"/>
  <c i="7" r="T8"/>
  <c i="7" r="AR8" s="1"/>
  <c i="7" r="M20"/>
  <c i="7" r="AK20" s="1"/>
  <c i="7" r="O20"/>
  <c i="7" r="AM20" s="1"/>
  <c i="7" r="T20"/>
  <c i="7" r="AR20" s="1"/>
  <c i="7" r="U20"/>
  <c i="7" r="AS20" s="1"/>
  <c i="7" r="D20"/>
  <c i="7" r="AB20" s="1"/>
  <c i="7" r="W20"/>
  <c i="7" r="AU20" s="1"/>
  <c i="7" r="L20"/>
  <c i="7" r="AJ20" s="1"/>
  <c i="7" r="E20"/>
  <c i="7" r="AC20" s="1"/>
  <c i="7" r="I20"/>
  <c i="7" r="AG20" s="1"/>
  <c i="7" r="Y20"/>
  <c i="7" r="X20"/>
  <c i="7" r="AV20" s="1"/>
  <c i="7" r="H20"/>
  <c i="7" r="AF20" s="1"/>
  <c i="7" r="K20"/>
  <c i="7" r="AI20" s="1"/>
  <c i="7" r="S20"/>
  <c i="7" r="AQ20" s="1"/>
  <c i="7" r="Z20"/>
  <c i="7" r="R20"/>
  <c i="7" r="AP20" s="1"/>
  <c i="7" r="F20"/>
  <c i="7" r="AD20" s="1"/>
  <c i="7" r="N20"/>
  <c i="7" r="AL20" s="1"/>
  <c i="7" r="J20"/>
  <c i="7" r="AH20" s="1"/>
  <c i="7" r="G20"/>
  <c i="7" r="AE20" s="1"/>
  <c i="7" r="P20"/>
  <c i="7" r="AN20" s="1"/>
  <c i="7" r="C20"/>
  <c i="7" r="AA20" s="1"/>
  <c i="7" r="Q20"/>
  <c i="7" r="AO20" s="1"/>
  <c i="7" r="V20"/>
  <c i="7" r="AT20" s="1"/>
  <c i="7" r="L15"/>
  <c i="7" r="AJ15" s="1"/>
  <c i="7" r="M15"/>
  <c i="7" r="AK15" s="1"/>
  <c i="7" r="T15"/>
  <c i="7" r="AR15" s="1"/>
  <c i="7" r="U15"/>
  <c i="7" r="AS15" s="1"/>
  <c i="7" r="W15"/>
  <c i="7" r="AU15" s="1"/>
  <c i="7" r="E15"/>
  <c i="7" r="AC15" s="1"/>
  <c i="7" r="Q15"/>
  <c i="7" r="AO15" s="1"/>
  <c i="7" r="Z15"/>
  <c i="7" r="N15"/>
  <c i="7" r="AL15" s="1"/>
  <c i="7" r="S15"/>
  <c i="7" r="AQ15" s="1"/>
  <c i="7" r="I15"/>
  <c i="7" r="AG15" s="1"/>
  <c i="7" r="R15"/>
  <c i="7" r="AP15" s="1"/>
  <c i="7" r="K15"/>
  <c i="7" r="AI15" s="1"/>
  <c i="7" r="X15"/>
  <c i="7" r="AV15" s="1"/>
  <c i="7" r="Y15"/>
  <c i="7" r="F15"/>
  <c i="7" r="AD15" s="1"/>
  <c i="7" r="G15"/>
  <c i="7" r="AE15" s="1"/>
  <c i="7" r="O15"/>
  <c i="7" r="AM15" s="1"/>
  <c i="7" r="H15"/>
  <c i="7" r="AF15" s="1"/>
  <c i="7" r="C15"/>
  <c i="7" r="AA15" s="1"/>
  <c i="7" r="V15"/>
  <c i="7" r="AT15" s="1"/>
  <c i="7" r="J15"/>
  <c i="7" r="AH15" s="1"/>
  <c i="7" r="P15"/>
  <c i="7" r="AN15" s="1"/>
  <c i="7" r="D15"/>
  <c i="7" r="AB15" s="1"/>
  <c i="7" r="M17"/>
  <c i="7" r="AK17" s="1"/>
  <c i="7" r="O17"/>
  <c i="7" r="AM17" s="1"/>
  <c i="7" r="U17"/>
  <c i="7" r="AS17" s="1"/>
  <c i="7" r="X17"/>
  <c i="7" r="AV17" s="1"/>
  <c i="7" r="D17"/>
  <c i="7" r="AB17" s="1"/>
  <c i="7" r="J17"/>
  <c i="7" r="AH17" s="1"/>
  <c i="7" r="E17"/>
  <c i="7" r="AC17" s="1"/>
  <c i="7" r="R17"/>
  <c i="7" r="AP17" s="1"/>
  <c i="7" r="H17"/>
  <c i="7" r="AF17" s="1"/>
  <c i="7" r="Q17"/>
  <c i="7" r="AO17" s="1"/>
  <c i="7" r="I17"/>
  <c i="7" r="AG17" s="1"/>
  <c i="7" r="N17"/>
  <c i="7" r="AL17" s="1"/>
  <c i="7" r="V17"/>
  <c i="7" r="AT17" s="1"/>
  <c i="7" r="T17"/>
  <c i="7" r="AR17" s="1"/>
  <c i="7" r="C17"/>
  <c i="7" r="AA17" s="1"/>
  <c i="7" r="Z17"/>
  <c i="7" r="Y17"/>
  <c i="7" r="L17"/>
  <c i="7" r="AJ17" s="1"/>
  <c i="7" r="P17"/>
  <c i="7" r="AN17" s="1"/>
  <c i="7" r="F17"/>
  <c i="7" r="AD17" s="1"/>
  <c i="7" r="S17"/>
  <c i="7" r="AQ17" s="1"/>
  <c i="7" r="W17"/>
  <c i="7" r="AU17" s="1"/>
  <c i="7" r="K17"/>
  <c i="7" r="AI17" s="1"/>
  <c i="7" r="G17"/>
  <c i="7" r="AE17" s="1"/>
  <c i="7" r="N16"/>
  <c i="7" r="AL16" s="1"/>
  <c i="7" r="G16"/>
  <c i="7" r="AE16" s="1"/>
  <c i="7" r="P16"/>
  <c i="7" r="AN16" s="1"/>
  <c i="7" r="T16"/>
  <c i="7" r="AR16" s="1"/>
  <c i="7" r="U16"/>
  <c i="7" r="AS16" s="1"/>
  <c i="7" r="Y16"/>
  <c i="7" r="E16"/>
  <c i="7" r="AC16" s="1"/>
  <c i="7" r="L16"/>
  <c i="7" r="AJ16" s="1"/>
  <c i="7" r="M16"/>
  <c i="7" r="AK16" s="1"/>
  <c i="7" r="C16"/>
  <c i="7" r="AA16" s="1"/>
  <c i="7" r="S16"/>
  <c i="7" r="AQ16" s="1"/>
  <c i="7" r="V16"/>
  <c i="7" r="AT16" s="1"/>
  <c i="7" r="R16"/>
  <c i="7" r="AP16" s="1"/>
  <c i="7" r="K16"/>
  <c i="7" r="AI16" s="1"/>
  <c i="7" r="O16"/>
  <c i="7" r="AM16" s="1"/>
  <c i="7" r="Q16"/>
  <c i="7" r="AO16" s="1"/>
  <c i="7" r="X16"/>
  <c i="7" r="AV16" s="1"/>
  <c i="7" r="H16"/>
  <c i="7" r="AF16" s="1"/>
  <c i="7" r="J16"/>
  <c i="7" r="AH16" s="1"/>
  <c i="7" r="D16"/>
  <c i="7" r="AB16" s="1"/>
  <c i="7" r="Z16"/>
  <c i="7" r="W16"/>
  <c i="7" r="AU16" s="1"/>
  <c i="7" r="F16"/>
  <c i="7" r="AD16" s="1"/>
  <c i="7" r="I16"/>
  <c i="7" r="AG16" s="1"/>
  <c i="2" r="BK2"/>
  <c i="1" r="BK75"/>
  <c i="6" r="U17"/>
  <c i="6" r="AS17" s="1"/>
  <c i="1" r="BK20"/>
  <c i="1" r="BK22"/>
  <c i="6" r="I17"/>
  <c i="6" r="AG17" s="1"/>
  <c i="1" r="BK90"/>
  <c i="1" r="BK27"/>
  <c i="6" r="C46"/>
  <c i="6" r="AA46" s="1"/>
  <c i="1" r="BK14"/>
  <c i="6" r="W17"/>
  <c i="6" r="AU17" s="1"/>
  <c i="1" r="BK98"/>
  <c i="1" r="BK70"/>
  <c i="1" r="BK64"/>
  <c i="1" r="BK65"/>
  <c i="1" r="BK78"/>
  <c i="1" r="BK38"/>
  <c i="1" r="BK37"/>
  <c i="6" r="X87"/>
  <c i="6" r="AV87" s="1"/>
  <c i="6" r="Y87"/>
  <c i="6" r="U87"/>
  <c i="6" r="AS87" s="1"/>
  <c i="6" r="Z87"/>
  <c i="6" r="V87"/>
  <c i="6" r="AT87" s="1"/>
  <c i="6" r="R87"/>
  <c i="6" r="AP87" s="1"/>
  <c i="6" r="S87"/>
  <c i="6" r="AQ87" s="1"/>
  <c i="6" r="P87"/>
  <c i="6" r="AN87" s="1"/>
  <c i="6" r="T87"/>
  <c i="6" r="AR87" s="1"/>
  <c i="6" r="Q87"/>
  <c i="6" r="AO87" s="1"/>
  <c i="6" r="W87"/>
  <c i="6" r="AU87" s="1"/>
  <c i="6" r="N87"/>
  <c i="6" r="AL87" s="1"/>
  <c i="6" r="K87"/>
  <c i="6" r="AI87" s="1"/>
  <c i="6" r="I87"/>
  <c i="6" r="AG87" s="1"/>
  <c i="6" r="E87"/>
  <c i="6" r="AC87" s="1"/>
  <c i="6" r="L87"/>
  <c i="6" r="AJ87" s="1"/>
  <c i="6" r="J87"/>
  <c i="6" r="AH87" s="1"/>
  <c i="6" r="F87"/>
  <c i="6" r="AD87" s="1"/>
  <c i="6" r="G87"/>
  <c i="6" r="AE87" s="1"/>
  <c i="6" r="O87"/>
  <c i="6" r="AM87" s="1"/>
  <c i="6" r="M87"/>
  <c i="6" r="AK87" s="1"/>
  <c i="6" r="H87"/>
  <c i="6" r="AF87" s="1"/>
  <c i="6" r="D87"/>
  <c i="6" r="AB87" s="1"/>
  <c i="6" r="W61"/>
  <c i="6" r="AU61" s="1"/>
  <c i="6" r="X61"/>
  <c i="6" r="AV61" s="1"/>
  <c i="6" r="Y61"/>
  <c i="6" r="U61"/>
  <c i="6" r="AS61" s="1"/>
  <c i="6" r="R61"/>
  <c i="6" r="AP61" s="1"/>
  <c i="6" r="O61"/>
  <c i="6" r="AM61" s="1"/>
  <c i="6" r="V61"/>
  <c i="6" r="AT61" s="1"/>
  <c i="6" r="S61"/>
  <c i="6" r="AQ61" s="1"/>
  <c i="6" r="P61"/>
  <c i="6" r="AN61" s="1"/>
  <c i="6" r="Z61"/>
  <c i="6" r="T61"/>
  <c i="6" r="AR61" s="1"/>
  <c i="6" r="Q61"/>
  <c i="6" r="AO61" s="1"/>
  <c i="6" r="M61"/>
  <c i="6" r="AK61" s="1"/>
  <c i="6" r="H61"/>
  <c i="6" r="AF61" s="1"/>
  <c i="6" r="K61"/>
  <c i="6" r="AI61" s="1"/>
  <c i="6" r="I61"/>
  <c i="6" r="AG61" s="1"/>
  <c i="6" r="E61"/>
  <c i="6" r="AC61" s="1"/>
  <c i="6" r="N61"/>
  <c i="6" r="AL61" s="1"/>
  <c i="6" r="L61"/>
  <c i="6" r="AJ61" s="1"/>
  <c i="6" r="J61"/>
  <c i="6" r="AH61" s="1"/>
  <c i="6" r="F61"/>
  <c i="6" r="AD61" s="1"/>
  <c i="6" r="G61"/>
  <c i="6" r="AE61" s="1"/>
  <c i="6" r="D61"/>
  <c i="6" r="AB61" s="1"/>
  <c i="6" r="W38"/>
  <c i="6" r="AU38" s="1"/>
  <c i="6" r="S38"/>
  <c i="6" r="AQ38" s="1"/>
  <c i="6" r="X38"/>
  <c i="6" r="AV38" s="1"/>
  <c i="6" r="T38"/>
  <c i="6" r="AR38" s="1"/>
  <c i="6" r="Y38"/>
  <c i="6" r="U38"/>
  <c i="6" r="AS38" s="1"/>
  <c i="6" r="Z38"/>
  <c i="6" r="V38"/>
  <c i="6" r="AT38" s="1"/>
  <c i="6" r="R38"/>
  <c i="6" r="AP38" s="1"/>
  <c i="6" r="O38"/>
  <c i="6" r="AM38" s="1"/>
  <c i="6" r="K38"/>
  <c i="6" r="AI38" s="1"/>
  <c i="6" r="P38"/>
  <c i="6" r="AN38" s="1"/>
  <c i="6" r="L38"/>
  <c i="6" r="AJ38" s="1"/>
  <c i="6" r="Q38"/>
  <c i="6" r="AO38" s="1"/>
  <c i="6" r="M38"/>
  <c i="6" r="AK38" s="1"/>
  <c i="6" r="N38"/>
  <c i="6" r="AL38" s="1"/>
  <c i="6" r="H38"/>
  <c i="6" r="AF38" s="1"/>
  <c i="6" r="D38"/>
  <c i="6" r="AB38" s="1"/>
  <c i="6" r="I38"/>
  <c i="6" r="AG38" s="1"/>
  <c i="6" r="E38"/>
  <c i="6" r="AC38" s="1"/>
  <c i="6" r="J38"/>
  <c i="6" r="AH38" s="1"/>
  <c i="6" r="F38"/>
  <c i="6" r="AD38" s="1"/>
  <c i="6" r="G38"/>
  <c i="6" r="AE38" s="1"/>
  <c i="1" r="BK58"/>
  <c i="1" r="BK77"/>
  <c i="6" r="Z91"/>
  <c i="6" r="V91"/>
  <c i="6" r="AT91" s="1"/>
  <c i="6" r="R91"/>
  <c i="6" r="AP91" s="1"/>
  <c i="6" r="W91"/>
  <c i="6" r="AU91" s="1"/>
  <c i="6" r="S91"/>
  <c i="6" r="AQ91" s="1"/>
  <c i="6" r="X91"/>
  <c i="6" r="AV91" s="1"/>
  <c i="6" r="T91"/>
  <c i="6" r="AR91" s="1"/>
  <c i="6" r="Y91"/>
  <c i="6" r="U91"/>
  <c i="6" r="AS91" s="1"/>
  <c i="6" r="N91"/>
  <c i="6" r="AL91" s="1"/>
  <c i="6" r="O91"/>
  <c i="6" r="AM91" s="1"/>
  <c i="6" r="K91"/>
  <c i="6" r="AI91" s="1"/>
  <c i="6" r="P91"/>
  <c i="6" r="AN91" s="1"/>
  <c i="6" r="L91"/>
  <c i="6" r="AJ91" s="1"/>
  <c i="6" r="Q91"/>
  <c i="6" r="AO91" s="1"/>
  <c i="6" r="M91"/>
  <c i="6" r="AK91" s="1"/>
  <c i="6" r="G91"/>
  <c i="6" r="AE91" s="1"/>
  <c i="6" r="H91"/>
  <c i="6" r="AF91" s="1"/>
  <c i="6" r="D91"/>
  <c i="6" r="AB91" s="1"/>
  <c i="6" r="I91"/>
  <c i="6" r="AG91" s="1"/>
  <c i="6" r="E91"/>
  <c i="6" r="AC91" s="1"/>
  <c i="6" r="J91"/>
  <c i="6" r="AH91" s="1"/>
  <c i="6" r="F91"/>
  <c i="6" r="AD91" s="1"/>
  <c i="6" r="X31"/>
  <c i="6" r="AV31" s="1"/>
  <c i="6" r="Y31"/>
  <c i="6" r="Z31"/>
  <c i="6" r="V31"/>
  <c i="6" r="AT31" s="1"/>
  <c i="6" r="P31"/>
  <c i="6" r="AN31" s="1"/>
  <c i="6" r="W31"/>
  <c i="6" r="AU31" s="1"/>
  <c i="6" r="U31"/>
  <c i="6" r="AS31" s="1"/>
  <c i="6" r="Q31"/>
  <c i="6" r="AO31" s="1"/>
  <c i="6" r="S31"/>
  <c i="6" r="AQ31" s="1"/>
  <c i="6" r="N31"/>
  <c i="6" r="AL31" s="1"/>
  <c i="6" r="R31"/>
  <c i="6" r="AP31" s="1"/>
  <c i="6" r="M31"/>
  <c i="6" r="AK31" s="1"/>
  <c i="6" r="I31"/>
  <c i="6" r="AG31" s="1"/>
  <c i="6" r="J31"/>
  <c i="6" r="AH31" s="1"/>
  <c i="6" r="F31"/>
  <c i="6" r="AD31" s="1"/>
  <c i="6" r="O31"/>
  <c i="6" r="AM31" s="1"/>
  <c i="6" r="G31"/>
  <c i="6" r="AE31" s="1"/>
  <c i="6" r="T31"/>
  <c i="6" r="AR31" s="1"/>
  <c i="6" r="K31"/>
  <c i="6" r="AI31" s="1"/>
  <c i="6" r="L31"/>
  <c i="6" r="AJ31" s="1"/>
  <c i="6" r="H31"/>
  <c i="6" r="AF31" s="1"/>
  <c i="6" r="D31"/>
  <c i="6" r="AB31" s="1"/>
  <c i="6" r="E31"/>
  <c i="6" r="AC31" s="1"/>
  <c i="6" r="X80"/>
  <c i="6" r="AV80" s="1"/>
  <c i="6" r="T80"/>
  <c i="6" r="AR80" s="1"/>
  <c i="6" r="Y80"/>
  <c i="6" r="U80"/>
  <c i="6" r="AS80" s="1"/>
  <c i="6" r="Z80"/>
  <c i="6" r="V80"/>
  <c i="6" r="AT80" s="1"/>
  <c i="6" r="R80"/>
  <c i="6" r="AP80" s="1"/>
  <c i="6" r="W80"/>
  <c i="6" r="AU80" s="1"/>
  <c i="6" r="S80"/>
  <c i="6" r="AQ80" s="1"/>
  <c i="6" r="P80"/>
  <c i="6" r="AN80" s="1"/>
  <c i="6" r="L80"/>
  <c i="6" r="AJ80" s="1"/>
  <c i="6" r="Q80"/>
  <c i="6" r="AO80" s="1"/>
  <c i="6" r="M80"/>
  <c i="6" r="AK80" s="1"/>
  <c i="6" r="N80"/>
  <c i="6" r="AL80" s="1"/>
  <c i="6" r="O80"/>
  <c i="6" r="AM80" s="1"/>
  <c i="6" r="K80"/>
  <c i="6" r="AI80" s="1"/>
  <c i="6" r="I80"/>
  <c i="6" r="AG80" s="1"/>
  <c i="6" r="E80"/>
  <c i="6" r="AC80" s="1"/>
  <c i="6" r="J80"/>
  <c i="6" r="AH80" s="1"/>
  <c i="6" r="F80"/>
  <c i="6" r="AD80" s="1"/>
  <c i="6" r="G80"/>
  <c i="6" r="AE80" s="1"/>
  <c i="6" r="H80"/>
  <c i="6" r="AF80" s="1"/>
  <c i="6" r="D80"/>
  <c i="6" r="AB80" s="1"/>
  <c i="6" r="X79"/>
  <c i="6" r="AV79" s="1"/>
  <c i="6" r="Y79"/>
  <c i="6" r="U79"/>
  <c i="6" r="AS79" s="1"/>
  <c i="6" r="Z79"/>
  <c i="6" r="V79"/>
  <c i="6" r="AT79" s="1"/>
  <c i="6" r="R79"/>
  <c i="6" r="AP79" s="1"/>
  <c i="6" r="P79"/>
  <c i="6" r="AN79" s="1"/>
  <c i="6" r="S79"/>
  <c i="6" r="AQ79" s="1"/>
  <c i="6" r="Q79"/>
  <c i="6" r="AO79" s="1"/>
  <c i="6" r="W79"/>
  <c i="6" r="AU79" s="1"/>
  <c i="6" r="T79"/>
  <c i="6" r="AR79" s="1"/>
  <c i="6" r="N79"/>
  <c i="6" r="AL79" s="1"/>
  <c i="6" r="M79"/>
  <c i="6" r="AK79" s="1"/>
  <c i="6" r="I79"/>
  <c i="6" r="AG79" s="1"/>
  <c i="6" r="E79"/>
  <c i="6" r="AC79" s="1"/>
  <c i="6" r="K79"/>
  <c i="6" r="AI79" s="1"/>
  <c i="6" r="J79"/>
  <c i="6" r="AH79" s="1"/>
  <c i="6" r="F79"/>
  <c i="6" r="AD79" s="1"/>
  <c i="6" r="L79"/>
  <c i="6" r="AJ79" s="1"/>
  <c i="6" r="G79"/>
  <c i="6" r="AE79" s="1"/>
  <c i="6" r="O79"/>
  <c i="6" r="AM79" s="1"/>
  <c i="6" r="H79"/>
  <c i="6" r="AF79" s="1"/>
  <c i="6" r="D79"/>
  <c i="6" r="AB79" s="1"/>
  <c i="6" r="W62"/>
  <c i="6" r="AU62" s="1"/>
  <c i="6" r="S62"/>
  <c i="6" r="AQ62" s="1"/>
  <c i="6" r="X62"/>
  <c i="6" r="AV62" s="1"/>
  <c i="6" r="T62"/>
  <c i="6" r="AR62" s="1"/>
  <c i="6" r="Y62"/>
  <c i="6" r="U62"/>
  <c i="6" r="AS62" s="1"/>
  <c i="6" r="Z62"/>
  <c i="6" r="V62"/>
  <c i="6" r="AT62" s="1"/>
  <c i="6" r="R62"/>
  <c i="6" r="AP62" s="1"/>
  <c i="6" r="O62"/>
  <c i="6" r="AM62" s="1"/>
  <c i="6" r="K62"/>
  <c i="6" r="AI62" s="1"/>
  <c i="6" r="P62"/>
  <c i="6" r="AN62" s="1"/>
  <c i="6" r="L62"/>
  <c i="6" r="AJ62" s="1"/>
  <c i="6" r="Q62"/>
  <c i="6" r="AO62" s="1"/>
  <c i="6" r="M62"/>
  <c i="6" r="AK62" s="1"/>
  <c i="6" r="N62"/>
  <c i="6" r="AL62" s="1"/>
  <c i="6" r="H62"/>
  <c i="6" r="AF62" s="1"/>
  <c i="6" r="D62"/>
  <c i="6" r="AB62" s="1"/>
  <c i="6" r="I62"/>
  <c i="6" r="AG62" s="1"/>
  <c i="6" r="E62"/>
  <c i="6" r="AC62" s="1"/>
  <c i="6" r="J62"/>
  <c i="6" r="AH62" s="1"/>
  <c i="6" r="F62"/>
  <c i="6" r="AD62" s="1"/>
  <c i="6" r="G62"/>
  <c i="6" r="AE62" s="1"/>
  <c i="6" r="C61"/>
  <c i="6" r="AA61" s="1"/>
  <c i="6" r="Z83"/>
  <c i="6" r="V83"/>
  <c i="6" r="AT83" s="1"/>
  <c i="6" r="W83"/>
  <c i="6" r="AU83" s="1"/>
  <c i="6" r="X83"/>
  <c i="6" r="AV83" s="1"/>
  <c i="6" r="T83"/>
  <c i="6" r="AR83" s="1"/>
  <c i="6" r="R83"/>
  <c i="6" r="AP83" s="1"/>
  <c i="6" r="N83"/>
  <c i="6" r="AL83" s="1"/>
  <c i="6" r="S83"/>
  <c i="6" r="AQ83" s="1"/>
  <c i="6" r="U83"/>
  <c i="6" r="AS83" s="1"/>
  <c i="6" r="O83"/>
  <c i="6" r="AM83" s="1"/>
  <c i="6" r="Y83"/>
  <c i="6" r="P83"/>
  <c i="6" r="AN83" s="1"/>
  <c i="6" r="L83"/>
  <c i="6" r="AJ83" s="1"/>
  <c i="6" r="G83"/>
  <c i="6" r="AE83" s="1"/>
  <c i="6" r="K83"/>
  <c i="6" r="AI83" s="1"/>
  <c i="6" r="H83"/>
  <c i="6" r="AF83" s="1"/>
  <c i="6" r="I83"/>
  <c i="6" r="AG83" s="1"/>
  <c i="6" r="E83"/>
  <c i="6" r="AC83" s="1"/>
  <c i="6" r="M83"/>
  <c i="6" r="AK83" s="1"/>
  <c i="6" r="F83"/>
  <c i="6" r="AD83" s="1"/>
  <c i="6" r="J83"/>
  <c i="6" r="AH83" s="1"/>
  <c i="6" r="Q83"/>
  <c i="6" r="AO83" s="1"/>
  <c i="6" r="D83"/>
  <c i="6" r="AB83" s="1"/>
  <c i="6" r="Z59"/>
  <c i="6" r="V59"/>
  <c i="6" r="AT59" s="1"/>
  <c i="6" r="W59"/>
  <c i="6" r="AU59" s="1"/>
  <c i="6" r="X59"/>
  <c i="6" r="AV59" s="1"/>
  <c i="6" r="T59"/>
  <c i="6" r="AR59" s="1"/>
  <c i="6" r="Y59"/>
  <c i="6" r="R59"/>
  <c i="6" r="AP59" s="1"/>
  <c i="6" r="N59"/>
  <c i="6" r="AL59" s="1"/>
  <c i="6" r="S59"/>
  <c i="6" r="AQ59" s="1"/>
  <c i="6" r="O59"/>
  <c i="6" r="AM59" s="1"/>
  <c i="6" r="P59"/>
  <c i="6" r="AN59" s="1"/>
  <c i="6" r="L59"/>
  <c i="6" r="AJ59" s="1"/>
  <c i="6" r="U59"/>
  <c i="6" r="AS59" s="1"/>
  <c i="6" r="G59"/>
  <c i="6" r="AE59" s="1"/>
  <c i="6" r="Q59"/>
  <c i="6" r="AO59" s="1"/>
  <c i="6" r="K59"/>
  <c i="6" r="AI59" s="1"/>
  <c i="6" r="H59"/>
  <c i="6" r="AF59" s="1"/>
  <c i="6" r="I59"/>
  <c i="6" r="AG59" s="1"/>
  <c i="6" r="E59"/>
  <c i="6" r="AC59" s="1"/>
  <c i="6" r="M59"/>
  <c i="6" r="AK59" s="1"/>
  <c i="6" r="F59"/>
  <c i="6" r="AD59" s="1"/>
  <c i="6" r="D59"/>
  <c i="6" r="AB59" s="1"/>
  <c i="6" r="J59"/>
  <c i="6" r="AH59" s="1"/>
  <c i="6" r="W78"/>
  <c i="6" r="AU78" s="1"/>
  <c i="6" r="S78"/>
  <c i="6" r="AQ78" s="1"/>
  <c i="6" r="X78"/>
  <c i="6" r="AV78" s="1"/>
  <c i="6" r="T78"/>
  <c i="6" r="AR78" s="1"/>
  <c i="6" r="Y78"/>
  <c i="6" r="U78"/>
  <c i="6" r="AS78" s="1"/>
  <c i="6" r="Z78"/>
  <c i="6" r="V78"/>
  <c i="6" r="AT78" s="1"/>
  <c i="6" r="R78"/>
  <c i="6" r="AP78" s="1"/>
  <c i="6" r="O78"/>
  <c i="6" r="AM78" s="1"/>
  <c i="6" r="K78"/>
  <c i="6" r="AI78" s="1"/>
  <c i="6" r="P78"/>
  <c i="6" r="AN78" s="1"/>
  <c i="6" r="L78"/>
  <c i="6" r="AJ78" s="1"/>
  <c i="6" r="Q78"/>
  <c i="6" r="AO78" s="1"/>
  <c i="6" r="M78"/>
  <c i="6" r="AK78" s="1"/>
  <c i="6" r="N78"/>
  <c i="6" r="AL78" s="1"/>
  <c i="6" r="H78"/>
  <c i="6" r="AF78" s="1"/>
  <c i="6" r="D78"/>
  <c i="6" r="AB78" s="1"/>
  <c i="6" r="I78"/>
  <c i="6" r="AG78" s="1"/>
  <c i="6" r="E78"/>
  <c i="6" r="AC78" s="1"/>
  <c i="6" r="J78"/>
  <c i="6" r="AH78" s="1"/>
  <c i="6" r="F78"/>
  <c i="6" r="AD78" s="1"/>
  <c i="6" r="G78"/>
  <c i="6" r="AE78" s="1"/>
  <c i="6" r="W30"/>
  <c i="6" r="AU30" s="1"/>
  <c i="6" r="S30"/>
  <c i="6" r="AQ30" s="1"/>
  <c i="6" r="X30"/>
  <c i="6" r="AV30" s="1"/>
  <c i="6" r="T30"/>
  <c i="6" r="AR30" s="1"/>
  <c i="6" r="Y30"/>
  <c i="6" r="U30"/>
  <c i="6" r="AS30" s="1"/>
  <c i="6" r="Z30"/>
  <c i="6" r="V30"/>
  <c i="6" r="AT30" s="1"/>
  <c i="6" r="R30"/>
  <c i="6" r="AP30" s="1"/>
  <c i="6" r="O30"/>
  <c i="6" r="AM30" s="1"/>
  <c i="6" r="K30"/>
  <c i="6" r="AI30" s="1"/>
  <c i="6" r="P30"/>
  <c i="6" r="AN30" s="1"/>
  <c i="6" r="L30"/>
  <c i="6" r="AJ30" s="1"/>
  <c i="6" r="Q30"/>
  <c i="6" r="AO30" s="1"/>
  <c i="6" r="M30"/>
  <c i="6" r="AK30" s="1"/>
  <c i="6" r="N30"/>
  <c i="6" r="AL30" s="1"/>
  <c i="6" r="H30"/>
  <c i="6" r="AF30" s="1"/>
  <c i="6" r="D30"/>
  <c i="6" r="AB30" s="1"/>
  <c i="6" r="I30"/>
  <c i="6" r="AG30" s="1"/>
  <c i="6" r="E30"/>
  <c i="6" r="AC30" s="1"/>
  <c i="6" r="J30"/>
  <c i="6" r="AH30" s="1"/>
  <c i="6" r="F30"/>
  <c i="6" r="AD30" s="1"/>
  <c i="6" r="G30"/>
  <c i="6" r="AE30" s="1"/>
  <c i="6" r="W86"/>
  <c i="6" r="AU86" s="1"/>
  <c i="6" r="S86"/>
  <c i="6" r="AQ86" s="1"/>
  <c i="6" r="X86"/>
  <c i="6" r="AV86" s="1"/>
  <c i="6" r="T86"/>
  <c i="6" r="AR86" s="1"/>
  <c i="6" r="Y86"/>
  <c i="6" r="U86"/>
  <c i="6" r="AS86" s="1"/>
  <c i="6" r="Z86"/>
  <c i="6" r="V86"/>
  <c i="6" r="AT86" s="1"/>
  <c i="6" r="R86"/>
  <c i="6" r="AP86" s="1"/>
  <c i="6" r="O86"/>
  <c i="6" r="AM86" s="1"/>
  <c i="6" r="K86"/>
  <c i="6" r="AI86" s="1"/>
  <c i="6" r="P86"/>
  <c i="6" r="AN86" s="1"/>
  <c i="6" r="L86"/>
  <c i="6" r="AJ86" s="1"/>
  <c i="6" r="Q86"/>
  <c i="6" r="AO86" s="1"/>
  <c i="6" r="M86"/>
  <c i="6" r="AK86" s="1"/>
  <c i="6" r="N86"/>
  <c i="6" r="AL86" s="1"/>
  <c i="6" r="H86"/>
  <c i="6" r="AF86" s="1"/>
  <c i="6" r="D86"/>
  <c i="6" r="AB86" s="1"/>
  <c i="6" r="I86"/>
  <c i="6" r="AG86" s="1"/>
  <c i="6" r="E86"/>
  <c i="6" r="AC86" s="1"/>
  <c i="6" r="J86"/>
  <c i="6" r="AH86" s="1"/>
  <c i="6" r="F86"/>
  <c i="6" r="AD86" s="1"/>
  <c i="6" r="G86"/>
  <c i="6" r="AE86" s="1"/>
  <c i="6" r="Z75"/>
  <c i="6" r="V75"/>
  <c i="6" r="AT75" s="1"/>
  <c i="6" r="W75"/>
  <c i="6" r="AU75" s="1"/>
  <c i="6" r="X75"/>
  <c i="6" r="AV75" s="1"/>
  <c i="6" r="T75"/>
  <c i="6" r="AR75" s="1"/>
  <c i="6" r="N75"/>
  <c i="6" r="AL75" s="1"/>
  <c i="6" r="R75"/>
  <c i="6" r="AP75" s="1"/>
  <c i="6" r="O75"/>
  <c i="6" r="AM75" s="1"/>
  <c i="6" r="U75"/>
  <c i="6" r="AS75" s="1"/>
  <c i="6" r="S75"/>
  <c i="6" r="AQ75" s="1"/>
  <c i="6" r="P75"/>
  <c i="6" r="AN75" s="1"/>
  <c i="6" r="L75"/>
  <c i="6" r="AJ75" s="1"/>
  <c i="6" r="Y75"/>
  <c i="6" r="Q75"/>
  <c i="6" r="AO75" s="1"/>
  <c i="6" r="M75"/>
  <c i="6" r="AK75" s="1"/>
  <c i="6" r="G75"/>
  <c i="6" r="AE75" s="1"/>
  <c i="6" r="H75"/>
  <c i="6" r="AF75" s="1"/>
  <c i="6" r="K75"/>
  <c i="6" r="AI75" s="1"/>
  <c i="6" r="I75"/>
  <c i="6" r="AG75" s="1"/>
  <c i="6" r="E75"/>
  <c i="6" r="AC75" s="1"/>
  <c i="6" r="F75"/>
  <c i="6" r="AD75" s="1"/>
  <c i="6" r="D75"/>
  <c i="6" r="AB75" s="1"/>
  <c i="6" r="J75"/>
  <c i="6" r="AH75" s="1"/>
  <c i="6" r="X47"/>
  <c i="6" r="AV47" s="1"/>
  <c i="6" r="Y47"/>
  <c i="6" r="U47"/>
  <c i="6" r="AS47" s="1"/>
  <c i="6" r="Z47"/>
  <c i="6" r="V47"/>
  <c i="6" r="AT47" s="1"/>
  <c i="6" r="W47"/>
  <c i="6" r="AU47" s="1"/>
  <c i="6" r="T47"/>
  <c i="6" r="AR47" s="1"/>
  <c i="6" r="P47"/>
  <c i="6" r="AN47" s="1"/>
  <c i="6" r="Q47"/>
  <c i="6" r="AO47" s="1"/>
  <c i="6" r="N47"/>
  <c i="6" r="AL47" s="1"/>
  <c i="6" r="R47"/>
  <c i="6" r="AP47" s="1"/>
  <c i="6" r="L47"/>
  <c i="6" r="AJ47" s="1"/>
  <c i="6" r="I47"/>
  <c i="6" r="AG47" s="1"/>
  <c i="6" r="S47"/>
  <c i="6" r="AQ47" s="1"/>
  <c i="6" r="O47"/>
  <c i="6" r="AM47" s="1"/>
  <c i="6" r="M47"/>
  <c i="6" r="AK47" s="1"/>
  <c i="6" r="J47"/>
  <c i="6" r="AH47" s="1"/>
  <c i="6" r="F47"/>
  <c i="6" r="AD47" s="1"/>
  <c i="6" r="G47"/>
  <c i="6" r="AE47" s="1"/>
  <c i="6" r="D47"/>
  <c i="6" r="AB47" s="1"/>
  <c i="6" r="K47"/>
  <c i="6" r="AI47" s="1"/>
  <c i="6" r="E47"/>
  <c i="6" r="AC47" s="1"/>
  <c i="6" r="H47"/>
  <c i="6" r="AF47" s="1"/>
  <c i="6" r="W54"/>
  <c i="6" r="AU54" s="1"/>
  <c i="6" r="S54"/>
  <c i="6" r="AQ54" s="1"/>
  <c i="6" r="X54"/>
  <c i="6" r="AV54" s="1"/>
  <c i="6" r="T54"/>
  <c i="6" r="AR54" s="1"/>
  <c i="6" r="Y54"/>
  <c i="6" r="U54"/>
  <c i="6" r="AS54" s="1"/>
  <c i="6" r="Z54"/>
  <c i="6" r="V54"/>
  <c i="6" r="AT54" s="1"/>
  <c i="6" r="R54"/>
  <c i="6" r="AP54" s="1"/>
  <c i="6" r="O54"/>
  <c i="6" r="AM54" s="1"/>
  <c i="6" r="K54"/>
  <c i="6" r="AI54" s="1"/>
  <c i="6" r="P54"/>
  <c i="6" r="AN54" s="1"/>
  <c i="6" r="L54"/>
  <c i="6" r="AJ54" s="1"/>
  <c i="6" r="Q54"/>
  <c i="6" r="AO54" s="1"/>
  <c i="6" r="M54"/>
  <c i="6" r="AK54" s="1"/>
  <c i="6" r="N54"/>
  <c i="6" r="AL54" s="1"/>
  <c i="6" r="H54"/>
  <c i="6" r="AF54" s="1"/>
  <c i="6" r="D54"/>
  <c i="6" r="AB54" s="1"/>
  <c i="6" r="I54"/>
  <c i="6" r="AG54" s="1"/>
  <c i="6" r="E54"/>
  <c i="6" r="AC54" s="1"/>
  <c i="6" r="J54"/>
  <c i="6" r="AH54" s="1"/>
  <c i="6" r="F54"/>
  <c i="6" r="AD54" s="1"/>
  <c i="6" r="G54"/>
  <c i="6" r="AE54" s="1"/>
  <c i="6" r="W37"/>
  <c i="6" r="AU37" s="1"/>
  <c i="6" r="X37"/>
  <c i="6" r="AV37" s="1"/>
  <c i="6" r="Y37"/>
  <c i="6" r="U37"/>
  <c i="6" r="AS37" s="1"/>
  <c i="6" r="O37"/>
  <c i="6" r="AM37" s="1"/>
  <c i="6" r="S37"/>
  <c i="6" r="AQ37" s="1"/>
  <c i="6" r="R37"/>
  <c i="6" r="AP37" s="1"/>
  <c i="6" r="P37"/>
  <c i="6" r="AN37" s="1"/>
  <c i="6" r="V37"/>
  <c i="6" r="AT37" s="1"/>
  <c i="6" r="T37"/>
  <c i="6" r="AR37" s="1"/>
  <c i="6" r="Q37"/>
  <c i="6" r="AO37" s="1"/>
  <c i="6" r="M37"/>
  <c i="6" r="AK37" s="1"/>
  <c i="6" r="Z37"/>
  <c i="6" r="H37"/>
  <c i="6" r="AF37" s="1"/>
  <c i="6" r="K37"/>
  <c i="6" r="AI37" s="1"/>
  <c i="6" r="I37"/>
  <c i="6" r="AG37" s="1"/>
  <c i="6" r="L37"/>
  <c i="6" r="AJ37" s="1"/>
  <c i="6" r="J37"/>
  <c i="6" r="AH37" s="1"/>
  <c i="6" r="F37"/>
  <c i="6" r="AD37" s="1"/>
  <c i="6" r="G37"/>
  <c i="6" r="AE37" s="1"/>
  <c i="6" r="N37"/>
  <c i="6" r="AL37" s="1"/>
  <c i="6" r="D37"/>
  <c i="6" r="AB37" s="1"/>
  <c i="6" r="E37"/>
  <c i="6" r="AC37" s="1"/>
  <c i="6" r="Y74"/>
  <c i="6" r="U74"/>
  <c i="6" r="AS74" s="1"/>
  <c i="6" r="Z74"/>
  <c i="6" r="V74"/>
  <c i="6" r="AT74" s="1"/>
  <c i="6" r="R74"/>
  <c i="6" r="AP74" s="1"/>
  <c i="6" r="W74"/>
  <c i="6" r="AU74" s="1"/>
  <c i="6" r="S74"/>
  <c i="6" r="AQ74" s="1"/>
  <c i="6" r="X74"/>
  <c i="6" r="AV74" s="1"/>
  <c i="6" r="T74"/>
  <c i="6" r="AR74" s="1"/>
  <c i="6" r="Q74"/>
  <c i="6" r="AO74" s="1"/>
  <c i="6" r="M74"/>
  <c i="6" r="AK74" s="1"/>
  <c i="6" r="N74"/>
  <c i="6" r="AL74" s="1"/>
  <c i="6" r="O74"/>
  <c i="6" r="AM74" s="1"/>
  <c i="6" r="K74"/>
  <c i="6" r="AI74" s="1"/>
  <c i="6" r="P74"/>
  <c i="6" r="AN74" s="1"/>
  <c i="6" r="L74"/>
  <c i="6" r="AJ74" s="1"/>
  <c i="6" r="J74"/>
  <c i="6" r="AH74" s="1"/>
  <c i="6" r="F74"/>
  <c i="6" r="AD74" s="1"/>
  <c i="6" r="G74"/>
  <c i="6" r="AE74" s="1"/>
  <c i="6" r="H74"/>
  <c i="6" r="AF74" s="1"/>
  <c i="6" r="D74"/>
  <c i="6" r="AB74" s="1"/>
  <c i="6" r="I74"/>
  <c i="6" r="AG74" s="1"/>
  <c i="6" r="E74"/>
  <c i="6" r="AC74" s="1"/>
  <c i="6" r="W70"/>
  <c i="6" r="AU70" s="1"/>
  <c i="6" r="S70"/>
  <c i="6" r="AQ70" s="1"/>
  <c i="6" r="X70"/>
  <c i="6" r="AV70" s="1"/>
  <c i="6" r="T70"/>
  <c i="6" r="AR70" s="1"/>
  <c i="6" r="Y70"/>
  <c i="6" r="U70"/>
  <c i="6" r="AS70" s="1"/>
  <c i="6" r="Z70"/>
  <c i="6" r="V70"/>
  <c i="6" r="AT70" s="1"/>
  <c i="6" r="R70"/>
  <c i="6" r="AP70" s="1"/>
  <c i="6" r="O70"/>
  <c i="6" r="AM70" s="1"/>
  <c i="6" r="K70"/>
  <c i="6" r="AI70" s="1"/>
  <c i="6" r="P70"/>
  <c i="6" r="AN70" s="1"/>
  <c i="6" r="L70"/>
  <c i="6" r="AJ70" s="1"/>
  <c i="6" r="Q70"/>
  <c i="6" r="AO70" s="1"/>
  <c i="6" r="M70"/>
  <c i="6" r="AK70" s="1"/>
  <c i="6" r="N70"/>
  <c i="6" r="AL70" s="1"/>
  <c i="6" r="H70"/>
  <c i="6" r="AF70" s="1"/>
  <c i="6" r="D70"/>
  <c i="6" r="AB70" s="1"/>
  <c i="6" r="I70"/>
  <c i="6" r="AG70" s="1"/>
  <c i="6" r="E70"/>
  <c i="6" r="AC70" s="1"/>
  <c i="6" r="J70"/>
  <c i="6" r="AH70" s="1"/>
  <c i="6" r="F70"/>
  <c i="6" r="AD70" s="1"/>
  <c i="6" r="G70"/>
  <c i="6" r="AE70" s="1"/>
  <c i="6" r="Y26"/>
  <c i="6" r="U26"/>
  <c i="6" r="AS26" s="1"/>
  <c i="6" r="Z26"/>
  <c i="6" r="V26"/>
  <c i="6" r="AT26" s="1"/>
  <c i="6" r="W26"/>
  <c i="6" r="AU26" s="1"/>
  <c i="6" r="S26"/>
  <c i="6" r="AQ26" s="1"/>
  <c i="6" r="X26"/>
  <c i="6" r="AV26" s="1"/>
  <c i="6" r="T26"/>
  <c i="6" r="AR26" s="1"/>
  <c i="6" r="Q26"/>
  <c i="6" r="AO26" s="1"/>
  <c i="6" r="M26"/>
  <c i="6" r="AK26" s="1"/>
  <c i="6" r="R26"/>
  <c i="6" r="AP26" s="1"/>
  <c i="6" r="N26"/>
  <c i="6" r="AL26" s="1"/>
  <c i="6" r="O26"/>
  <c i="6" r="AM26" s="1"/>
  <c i="6" r="P26"/>
  <c i="6" r="AN26" s="1"/>
  <c i="6" r="L26"/>
  <c i="6" r="AJ26" s="1"/>
  <c i="6" r="J26"/>
  <c i="6" r="AH26" s="1"/>
  <c i="6" r="F26"/>
  <c i="6" r="AD26" s="1"/>
  <c i="6" r="K26"/>
  <c i="6" r="AI26" s="1"/>
  <c i="6" r="G26"/>
  <c i="6" r="AE26" s="1"/>
  <c i="6" r="H26"/>
  <c i="6" r="AF26" s="1"/>
  <c i="6" r="D26"/>
  <c i="6" r="AB26" s="1"/>
  <c i="6" r="I26"/>
  <c i="6" r="AG26" s="1"/>
  <c i="6" r="E26"/>
  <c i="6" r="AC26" s="1"/>
  <c i="6" r="Z67"/>
  <c i="6" r="V67"/>
  <c i="6" r="AT67" s="1"/>
  <c i="6" r="W67"/>
  <c i="6" r="AU67" s="1"/>
  <c i="6" r="X67"/>
  <c i="6" r="AV67" s="1"/>
  <c i="6" r="T67"/>
  <c i="6" r="AR67" s="1"/>
  <c i="6" r="S67"/>
  <c i="6" r="AQ67" s="1"/>
  <c i="6" r="N67"/>
  <c i="6" r="AL67" s="1"/>
  <c i="6" r="O67"/>
  <c i="6" r="AM67" s="1"/>
  <c i="6" r="U67"/>
  <c i="6" r="AS67" s="1"/>
  <c i="6" r="P67"/>
  <c i="6" r="AN67" s="1"/>
  <c i="6" r="L67"/>
  <c i="6" r="AJ67" s="1"/>
  <c i="6" r="R67"/>
  <c i="6" r="AP67" s="1"/>
  <c i="6" r="K67"/>
  <c i="6" r="AI67" s="1"/>
  <c i="6" r="Q67"/>
  <c i="6" r="AO67" s="1"/>
  <c i="6" r="G67"/>
  <c i="6" r="AE67" s="1"/>
  <c i="6" r="Y67"/>
  <c i="6" r="M67"/>
  <c i="6" r="AK67" s="1"/>
  <c i="6" r="H67"/>
  <c i="6" r="AF67" s="1"/>
  <c i="6" r="I67"/>
  <c i="6" r="AG67" s="1"/>
  <c i="6" r="E67"/>
  <c i="6" r="AC67" s="1"/>
  <c i="6" r="F67"/>
  <c i="6" r="AD67" s="1"/>
  <c i="6" r="D67"/>
  <c i="6" r="AB67" s="1"/>
  <c i="6" r="J67"/>
  <c i="6" r="AH67" s="1"/>
  <c i="6" r="X48"/>
  <c i="6" r="AV48" s="1"/>
  <c i="6" r="X72"/>
  <c i="6" r="AV72" s="1"/>
  <c i="6" r="T72"/>
  <c i="6" r="AR72" s="1"/>
  <c i="6" r="Y72"/>
  <c i="6" r="U72"/>
  <c i="6" r="AS72" s="1"/>
  <c i="6" r="Z72"/>
  <c i="6" r="V72"/>
  <c i="6" r="AT72" s="1"/>
  <c i="6" r="R72"/>
  <c i="6" r="AP72" s="1"/>
  <c i="6" r="W72"/>
  <c i="6" r="AU72" s="1"/>
  <c i="6" r="S72"/>
  <c i="6" r="AQ72" s="1"/>
  <c i="6" r="P72"/>
  <c i="6" r="AN72" s="1"/>
  <c i="6" r="L72"/>
  <c i="6" r="AJ72" s="1"/>
  <c i="6" r="Q72"/>
  <c i="6" r="AO72" s="1"/>
  <c i="6" r="M72"/>
  <c i="6" r="AK72" s="1"/>
  <c i="6" r="N72"/>
  <c i="6" r="AL72" s="1"/>
  <c i="6" r="O72"/>
  <c i="6" r="AM72" s="1"/>
  <c i="6" r="K72"/>
  <c i="6" r="AI72" s="1"/>
  <c i="6" r="I72"/>
  <c i="6" r="AG72" s="1"/>
  <c i="6" r="E72"/>
  <c i="6" r="AC72" s="1"/>
  <c i="6" r="J72"/>
  <c i="6" r="AH72" s="1"/>
  <c i="6" r="F72"/>
  <c i="6" r="AD72" s="1"/>
  <c i="6" r="G72"/>
  <c i="6" r="AE72" s="1"/>
  <c i="6" r="H72"/>
  <c i="6" r="AF72" s="1"/>
  <c i="6" r="D72"/>
  <c i="6" r="AB72" s="1"/>
  <c i="6" r="X71"/>
  <c i="6" r="AV71" s="1"/>
  <c i="6" r="Y71"/>
  <c i="6" r="U71"/>
  <c i="6" r="AS71" s="1"/>
  <c i="6" r="Z71"/>
  <c i="6" r="V71"/>
  <c i="6" r="AT71" s="1"/>
  <c i="6" r="R71"/>
  <c i="6" r="AP71" s="1"/>
  <c i="6" r="T71"/>
  <c i="6" r="AR71" s="1"/>
  <c i="6" r="P71"/>
  <c i="6" r="AN71" s="1"/>
  <c i="6" r="Q71"/>
  <c i="6" r="AO71" s="1"/>
  <c i="6" r="N71"/>
  <c i="6" r="AL71" s="1"/>
  <c i="6" r="W71"/>
  <c i="6" r="AU71" s="1"/>
  <c i="6" r="S71"/>
  <c i="6" r="AQ71" s="1"/>
  <c i="6" r="O71"/>
  <c i="6" r="AM71" s="1"/>
  <c i="6" r="L71"/>
  <c i="6" r="AJ71" s="1"/>
  <c i="6" r="I71"/>
  <c i="6" r="AG71" s="1"/>
  <c i="6" r="M71"/>
  <c i="6" r="AK71" s="1"/>
  <c i="6" r="J71"/>
  <c i="6" r="AH71" s="1"/>
  <c i="6" r="F71"/>
  <c i="6" r="AD71" s="1"/>
  <c i="6" r="G71"/>
  <c i="6" r="AE71" s="1"/>
  <c i="6" r="K71"/>
  <c i="6" r="AI71" s="1"/>
  <c i="6" r="D71"/>
  <c i="6" r="AB71" s="1"/>
  <c i="6" r="H71"/>
  <c i="6" r="AF71" s="1"/>
  <c i="6" r="E71"/>
  <c i="6" r="AC71" s="1"/>
  <c i="6" r="Y77"/>
  <c i="6" r="C69"/>
  <c i="6" r="AA69" s="1"/>
  <c i="6" r="R48"/>
  <c i="6" r="AP48" s="1"/>
  <c i="6" r="W92"/>
  <c i="6" r="AU92" s="1"/>
  <c i="6" r="X92"/>
  <c i="6" r="AV92" s="1"/>
  <c i="6" r="Y92"/>
  <c i="6" r="U92"/>
  <c i="6" r="AS92" s="1"/>
  <c i="6" r="Z92"/>
  <c i="6" r="T92"/>
  <c i="6" r="AR92" s="1"/>
  <c i="6" r="O92"/>
  <c i="6" r="AM92" s="1"/>
  <c i="6" r="P92"/>
  <c i="6" r="AN92" s="1"/>
  <c i="6" r="R92"/>
  <c i="6" r="AP92" s="1"/>
  <c i="6" r="Q92"/>
  <c i="6" r="AO92" s="1"/>
  <c i="6" r="M92"/>
  <c i="6" r="AK92" s="1"/>
  <c i="6" r="V92"/>
  <c i="6" r="AT92" s="1"/>
  <c i="6" r="S92"/>
  <c i="6" r="AQ92" s="1"/>
  <c i="6" r="N92"/>
  <c i="6" r="AL92" s="1"/>
  <c i="6" r="L92"/>
  <c i="6" r="AJ92" s="1"/>
  <c i="6" r="H92"/>
  <c i="6" r="AF92" s="1"/>
  <c i="6" r="I92"/>
  <c i="6" r="AG92" s="1"/>
  <c i="6" r="E92"/>
  <c i="6" r="AC92" s="1"/>
  <c i="6" r="J92"/>
  <c i="6" r="AH92" s="1"/>
  <c i="6" r="F92"/>
  <c i="6" r="AD92" s="1"/>
  <c i="6" r="K92"/>
  <c i="6" r="AI92" s="1"/>
  <c i="6" r="D92"/>
  <c i="6" r="AB92" s="1"/>
  <c i="6" r="G92"/>
  <c i="6" r="AE92" s="1"/>
  <c i="6" r="Y66"/>
  <c i="6" r="U66"/>
  <c i="6" r="AS66" s="1"/>
  <c i="6" r="Z66"/>
  <c i="6" r="V66"/>
  <c i="6" r="AT66" s="1"/>
  <c i="6" r="R66"/>
  <c i="6" r="AP66" s="1"/>
  <c i="6" r="W66"/>
  <c i="6" r="AU66" s="1"/>
  <c i="6" r="S66"/>
  <c i="6" r="AQ66" s="1"/>
  <c i="6" r="X66"/>
  <c i="6" r="AV66" s="1"/>
  <c i="6" r="T66"/>
  <c i="6" r="AR66" s="1"/>
  <c i="6" r="Q66"/>
  <c i="6" r="AO66" s="1"/>
  <c i="6" r="M66"/>
  <c i="6" r="AK66" s="1"/>
  <c i="6" r="N66"/>
  <c i="6" r="AL66" s="1"/>
  <c i="6" r="O66"/>
  <c i="6" r="AM66" s="1"/>
  <c i="6" r="K66"/>
  <c i="6" r="AI66" s="1"/>
  <c i="6" r="P66"/>
  <c i="6" r="AN66" s="1"/>
  <c i="6" r="L66"/>
  <c i="6" r="AJ66" s="1"/>
  <c i="6" r="J66"/>
  <c i="6" r="AH66" s="1"/>
  <c i="6" r="F66"/>
  <c i="6" r="AD66" s="1"/>
  <c i="6" r="G66"/>
  <c i="6" r="AE66" s="1"/>
  <c i="6" r="H66"/>
  <c i="6" r="AF66" s="1"/>
  <c i="6" r="D66"/>
  <c i="6" r="AB66" s="1"/>
  <c i="6" r="I66"/>
  <c i="6" r="AG66" s="1"/>
  <c i="6" r="E66"/>
  <c i="6" r="AC66" s="1"/>
  <c i="6" r="X64"/>
  <c i="6" r="AV64" s="1"/>
  <c i="6" r="T64"/>
  <c i="6" r="AR64" s="1"/>
  <c i="6" r="Y64"/>
  <c i="6" r="U64"/>
  <c i="6" r="AS64" s="1"/>
  <c i="6" r="Z64"/>
  <c i="6" r="V64"/>
  <c i="6" r="AT64" s="1"/>
  <c i="6" r="R64"/>
  <c i="6" r="AP64" s="1"/>
  <c i="6" r="W64"/>
  <c i="6" r="AU64" s="1"/>
  <c i="6" r="S64"/>
  <c i="6" r="AQ64" s="1"/>
  <c i="6" r="P64"/>
  <c i="6" r="AN64" s="1"/>
  <c i="6" r="L64"/>
  <c i="6" r="AJ64" s="1"/>
  <c i="6" r="Q64"/>
  <c i="6" r="AO64" s="1"/>
  <c i="6" r="M64"/>
  <c i="6" r="AK64" s="1"/>
  <c i="6" r="N64"/>
  <c i="6" r="AL64" s="1"/>
  <c i="6" r="O64"/>
  <c i="6" r="AM64" s="1"/>
  <c i="6" r="K64"/>
  <c i="6" r="AI64" s="1"/>
  <c i="6" r="I64"/>
  <c i="6" r="AG64" s="1"/>
  <c i="6" r="E64"/>
  <c i="6" r="AC64" s="1"/>
  <c i="6" r="J64"/>
  <c i="6" r="AH64" s="1"/>
  <c i="6" r="F64"/>
  <c i="6" r="AD64" s="1"/>
  <c i="6" r="G64"/>
  <c i="6" r="AE64" s="1"/>
  <c i="6" r="H64"/>
  <c i="6" r="AF64" s="1"/>
  <c i="6" r="D64"/>
  <c i="6" r="AB64" s="1"/>
  <c i="6" r="Y97"/>
  <c i="6" r="U97"/>
  <c i="6" r="AS97" s="1"/>
  <c i="6" r="Z97"/>
  <c i="6" r="V97"/>
  <c i="6" r="AT97" s="1"/>
  <c i="6" r="R97"/>
  <c i="6" r="AP97" s="1"/>
  <c i="6" r="W97"/>
  <c i="6" r="AU97" s="1"/>
  <c i="6" r="S97"/>
  <c i="6" r="AQ97" s="1"/>
  <c i="6" r="X97"/>
  <c i="6" r="AV97" s="1"/>
  <c i="6" r="T97"/>
  <c i="6" r="AR97" s="1"/>
  <c i="6" r="Q97"/>
  <c i="6" r="AO97" s="1"/>
  <c i="6" r="M97"/>
  <c i="6" r="AK97" s="1"/>
  <c i="6" r="N97"/>
  <c i="6" r="AL97" s="1"/>
  <c i="6" r="O97"/>
  <c i="6" r="AM97" s="1"/>
  <c i="6" r="K97"/>
  <c i="6" r="AI97" s="1"/>
  <c i="6" r="P97"/>
  <c i="6" r="AN97" s="1"/>
  <c i="6" r="L97"/>
  <c i="6" r="AJ97" s="1"/>
  <c i="6" r="J97"/>
  <c i="6" r="AH97" s="1"/>
  <c i="6" r="F97"/>
  <c i="6" r="AD97" s="1"/>
  <c i="6" r="G97"/>
  <c i="6" r="AE97" s="1"/>
  <c i="6" r="H97"/>
  <c i="6" r="AF97" s="1"/>
  <c i="6" r="D97"/>
  <c i="6" r="AB97" s="1"/>
  <c i="6" r="I97"/>
  <c i="6" r="AG97" s="1"/>
  <c i="6" r="E97"/>
  <c i="6" r="AC97" s="1"/>
  <c i="6" r="AV94"/>
  <c i="6" r="AR94"/>
  <c i="6" r="AS94"/>
  <c i="6" r="AT94"/>
  <c i="6" r="AP94"/>
  <c i="6" r="AN94"/>
  <c i="6" r="AU94"/>
  <c i="6" r="AO94"/>
  <c i="6" r="AQ94"/>
  <c i="6" r="AL94"/>
  <c i="6" r="AG94"/>
  <c i="6" r="AC94"/>
  <c i="6" r="AH94"/>
  <c i="6" r="AD94"/>
  <c i="6" r="AK94"/>
  <c i="6" r="AM94"/>
  <c i="6" r="AI94"/>
  <c i="6" r="AE94"/>
  <c i="6" r="AF94"/>
  <c i="6" r="AB94"/>
  <c i="6" r="AJ94"/>
  <c i="6" r="Z98"/>
  <c i="6" r="V98"/>
  <c i="6" r="AT98" s="1"/>
  <c i="6" r="W98"/>
  <c i="6" r="AU98" s="1"/>
  <c i="6" r="X98"/>
  <c i="6" r="AV98" s="1"/>
  <c i="6" r="T98"/>
  <c i="6" r="AR98" s="1"/>
  <c i="6" r="U98"/>
  <c i="6" r="AS98" s="1"/>
  <c i="6" r="N98"/>
  <c i="6" r="AL98" s="1"/>
  <c i="6" r="R98"/>
  <c i="6" r="AP98" s="1"/>
  <c i="6" r="Y98"/>
  <c i="6" r="O98"/>
  <c i="6" r="AM98" s="1"/>
  <c i="6" r="S98"/>
  <c i="6" r="AQ98" s="1"/>
  <c i="6" r="P98"/>
  <c i="6" r="AN98" s="1"/>
  <c i="6" r="L98"/>
  <c i="6" r="AJ98" s="1"/>
  <c i="6" r="G98"/>
  <c i="6" r="AE98" s="1"/>
  <c i="6" r="M98"/>
  <c i="6" r="AK98" s="1"/>
  <c i="6" r="H98"/>
  <c i="6" r="AF98" s="1"/>
  <c i="6" r="K98"/>
  <c i="6" r="AI98" s="1"/>
  <c i="6" r="Q98"/>
  <c i="6" r="AO98" s="1"/>
  <c i="6" r="I98"/>
  <c i="6" r="AG98" s="1"/>
  <c i="6" r="E98"/>
  <c i="6" r="AC98" s="1"/>
  <c i="6" r="D98"/>
  <c i="6" r="AB98" s="1"/>
  <c i="6" r="J98"/>
  <c i="6" r="AH98" s="1"/>
  <c i="6" r="F98"/>
  <c i="6" r="AD98" s="1"/>
  <c i="6" r="Y41"/>
  <c i="6" r="U41"/>
  <c i="6" r="AS41" s="1"/>
  <c i="6" r="Z41"/>
  <c i="6" r="V41"/>
  <c i="6" r="AT41" s="1"/>
  <c i="6" r="W41"/>
  <c i="6" r="AU41" s="1"/>
  <c i="6" r="S41"/>
  <c i="6" r="AQ41" s="1"/>
  <c i="6" r="R41"/>
  <c i="6" r="AP41" s="1"/>
  <c i="6" r="Q41"/>
  <c i="6" r="AO41" s="1"/>
  <c i="6" r="T41"/>
  <c i="6" r="AR41" s="1"/>
  <c i="6" r="N41"/>
  <c i="6" r="AL41" s="1"/>
  <c i="6" r="O41"/>
  <c i="6" r="AM41" s="1"/>
  <c i="6" r="K41"/>
  <c i="6" r="AI41" s="1"/>
  <c i="6" r="X41"/>
  <c i="6" r="AV41" s="1"/>
  <c i="6" r="P41"/>
  <c i="6" r="AN41" s="1"/>
  <c i="6" r="J41"/>
  <c i="6" r="AH41" s="1"/>
  <c i="6" r="F41"/>
  <c i="6" r="AD41" s="1"/>
  <c i="6" r="L41"/>
  <c i="6" r="AJ41" s="1"/>
  <c i="6" r="G41"/>
  <c i="6" r="AE41" s="1"/>
  <c i="6" r="M41"/>
  <c i="6" r="AK41" s="1"/>
  <c i="6" r="H41"/>
  <c i="6" r="AF41" s="1"/>
  <c i="6" r="D41"/>
  <c i="6" r="AB41" s="1"/>
  <c i="6" r="I41"/>
  <c i="6" r="AG41" s="1"/>
  <c i="6" r="E41"/>
  <c i="6" r="AC41" s="1"/>
  <c i="6" r="X63"/>
  <c i="6" r="AV63" s="1"/>
  <c i="6" r="Y63"/>
  <c i="6" r="U63"/>
  <c i="6" r="AS63" s="1"/>
  <c i="6" r="Z63"/>
  <c i="6" r="V63"/>
  <c i="6" r="AT63" s="1"/>
  <c i="6" r="R63"/>
  <c i="6" r="AP63" s="1"/>
  <c i="6" r="S63"/>
  <c i="6" r="AQ63" s="1"/>
  <c i="6" r="P63"/>
  <c i="6" r="AN63" s="1"/>
  <c i="6" r="T63"/>
  <c i="6" r="AR63" s="1"/>
  <c i="6" r="Q63"/>
  <c i="6" r="AO63" s="1"/>
  <c i="6" r="N63"/>
  <c i="6" r="AL63" s="1"/>
  <c i="6" r="O63"/>
  <c i="6" r="AM63" s="1"/>
  <c i="6" r="K63"/>
  <c i="6" r="AI63" s="1"/>
  <c i="6" r="I63"/>
  <c i="6" r="AG63" s="1"/>
  <c i="6" r="E63"/>
  <c i="6" r="AC63" s="1"/>
  <c i="6" r="W63"/>
  <c i="6" r="AU63" s="1"/>
  <c i="6" r="L63"/>
  <c i="6" r="AJ63" s="1"/>
  <c i="6" r="J63"/>
  <c i="6" r="AH63" s="1"/>
  <c i="6" r="F63"/>
  <c i="6" r="AD63" s="1"/>
  <c i="6" r="M63"/>
  <c i="6" r="AK63" s="1"/>
  <c i="6" r="G63"/>
  <c i="6" r="AE63" s="1"/>
  <c i="6" r="H63"/>
  <c i="6" r="AF63" s="1"/>
  <c i="6" r="D63"/>
  <c i="6" r="AB63" s="1"/>
  <c i="6" r="X56"/>
  <c i="6" r="AV56" s="1"/>
  <c i="6" r="T56"/>
  <c i="6" r="AR56" s="1"/>
  <c i="6" r="Y56"/>
  <c i="6" r="U56"/>
  <c i="6" r="AS56" s="1"/>
  <c i="6" r="Z56"/>
  <c i="6" r="V56"/>
  <c i="6" r="AT56" s="1"/>
  <c i="6" r="R56"/>
  <c i="6" r="AP56" s="1"/>
  <c i="6" r="W56"/>
  <c i="6" r="AU56" s="1"/>
  <c i="6" r="S56"/>
  <c i="6" r="AQ56" s="1"/>
  <c i="6" r="P56"/>
  <c i="6" r="AN56" s="1"/>
  <c i="6" r="L56"/>
  <c i="6" r="AJ56" s="1"/>
  <c i="6" r="Q56"/>
  <c i="6" r="AO56" s="1"/>
  <c i="6" r="M56"/>
  <c i="6" r="AK56" s="1"/>
  <c i="6" r="N56"/>
  <c i="6" r="AL56" s="1"/>
  <c i="6" r="O56"/>
  <c i="6" r="AM56" s="1"/>
  <c i="6" r="K56"/>
  <c i="6" r="AI56" s="1"/>
  <c i="6" r="I56"/>
  <c i="6" r="AG56" s="1"/>
  <c i="6" r="E56"/>
  <c i="6" r="AC56" s="1"/>
  <c i="6" r="J56"/>
  <c i="6" r="AH56" s="1"/>
  <c i="6" r="F56"/>
  <c i="6" r="AD56" s="1"/>
  <c i="6" r="G56"/>
  <c i="6" r="AE56" s="1"/>
  <c i="6" r="H56"/>
  <c i="6" r="AF56" s="1"/>
  <c i="6" r="D56"/>
  <c i="6" r="AB56" s="1"/>
  <c i="6" r="W93"/>
  <c i="6" r="AU93" s="1"/>
  <c i="6" r="S93"/>
  <c i="6" r="AQ93" s="1"/>
  <c i="6" r="X93"/>
  <c i="6" r="AV93" s="1"/>
  <c i="6" r="T93"/>
  <c i="6" r="AR93" s="1"/>
  <c i="6" r="Y93"/>
  <c i="6" r="U93"/>
  <c i="6" r="AS93" s="1"/>
  <c i="6" r="Z93"/>
  <c i="6" r="V93"/>
  <c i="6" r="AT93" s="1"/>
  <c i="6" r="R93"/>
  <c i="6" r="AP93" s="1"/>
  <c i="6" r="O93"/>
  <c i="6" r="AM93" s="1"/>
  <c i="6" r="K93"/>
  <c i="6" r="AI93" s="1"/>
  <c i="6" r="P93"/>
  <c i="6" r="AN93" s="1"/>
  <c i="6" r="L93"/>
  <c i="6" r="AJ93" s="1"/>
  <c i="6" r="Q93"/>
  <c i="6" r="AO93" s="1"/>
  <c i="6" r="M93"/>
  <c i="6" r="AK93" s="1"/>
  <c i="6" r="N93"/>
  <c i="6" r="AL93" s="1"/>
  <c i="6" r="H93"/>
  <c i="6" r="AF93" s="1"/>
  <c i="6" r="D93"/>
  <c i="6" r="AB93" s="1"/>
  <c i="6" r="I93"/>
  <c i="6" r="AG93" s="1"/>
  <c i="6" r="E93"/>
  <c i="6" r="AC93" s="1"/>
  <c i="6" r="J93"/>
  <c i="6" r="AH93" s="1"/>
  <c i="6" r="F93"/>
  <c i="6" r="AD93" s="1"/>
  <c i="6" r="G93"/>
  <c i="6" r="AE93" s="1"/>
  <c i="6" r="W46"/>
  <c i="6" r="AU46" s="1"/>
  <c i="6" r="S46"/>
  <c i="6" r="AQ46" s="1"/>
  <c i="6" r="X46"/>
  <c i="6" r="AV46" s="1"/>
  <c i="6" r="T46"/>
  <c i="6" r="AR46" s="1"/>
  <c i="6" r="Y46"/>
  <c i="6" r="U46"/>
  <c i="6" r="AS46" s="1"/>
  <c i="6" r="Z46"/>
  <c i="6" r="V46"/>
  <c i="6" r="AT46" s="1"/>
  <c i="6" r="R46"/>
  <c i="6" r="AP46" s="1"/>
  <c i="6" r="O46"/>
  <c i="6" r="AM46" s="1"/>
  <c i="6" r="K46"/>
  <c i="6" r="AI46" s="1"/>
  <c i="6" r="P46"/>
  <c i="6" r="AN46" s="1"/>
  <c i="6" r="L46"/>
  <c i="6" r="AJ46" s="1"/>
  <c i="6" r="Q46"/>
  <c i="6" r="AO46" s="1"/>
  <c i="6" r="M46"/>
  <c i="6" r="AK46" s="1"/>
  <c i="6" r="N46"/>
  <c i="6" r="AL46" s="1"/>
  <c i="6" r="H46"/>
  <c i="6" r="AF46" s="1"/>
  <c i="6" r="D46"/>
  <c i="6" r="AB46" s="1"/>
  <c i="6" r="I46"/>
  <c i="6" r="AG46" s="1"/>
  <c i="6" r="E46"/>
  <c i="6" r="AC46" s="1"/>
  <c i="6" r="J46"/>
  <c i="6" r="AH46" s="1"/>
  <c i="6" r="F46"/>
  <c i="6" r="AD46" s="1"/>
  <c i="6" r="G46"/>
  <c i="6" r="AE46" s="1"/>
  <c i="6" r="W29"/>
  <c i="6" r="AU29" s="1"/>
  <c i="6" r="X29"/>
  <c i="6" r="AV29" s="1"/>
  <c i="6" r="Y29"/>
  <c i="6" r="U29"/>
  <c i="6" r="AS29" s="1"/>
  <c i="6" r="Z29"/>
  <c i="6" r="T29"/>
  <c i="6" r="AR29" s="1"/>
  <c i="6" r="O29"/>
  <c i="6" r="AM29" s="1"/>
  <c i="6" r="P29"/>
  <c i="6" r="AN29" s="1"/>
  <c i="6" r="Q29"/>
  <c i="6" r="AO29" s="1"/>
  <c i="6" r="M29"/>
  <c i="6" r="AK29" s="1"/>
  <c i="6" r="V29"/>
  <c i="6" r="AT29" s="1"/>
  <c i="6" r="S29"/>
  <c i="6" r="AQ29" s="1"/>
  <c i="6" r="N29"/>
  <c i="6" r="AL29" s="1"/>
  <c i="6" r="L29"/>
  <c i="6" r="AJ29" s="1"/>
  <c i="6" r="H29"/>
  <c i="6" r="AF29" s="1"/>
  <c i="6" r="R29"/>
  <c i="6" r="AP29" s="1"/>
  <c i="6" r="I29"/>
  <c i="6" r="AG29" s="1"/>
  <c i="6" r="J29"/>
  <c i="6" r="AH29" s="1"/>
  <c i="6" r="F29"/>
  <c i="6" r="AD29" s="1"/>
  <c i="6" r="D29"/>
  <c i="6" r="AB29" s="1"/>
  <c i="6" r="G29"/>
  <c i="6" r="AE29" s="1"/>
  <c i="6" r="E29"/>
  <c i="6" r="AC29" s="1"/>
  <c i="6" r="K29"/>
  <c i="6" r="AI29" s="1"/>
  <c i="6" r="C76"/>
  <c i="6" r="AA76" s="1"/>
  <c i="6" r="W53"/>
  <c i="6" r="AU53" s="1"/>
  <c i="6" r="X53"/>
  <c i="6" r="AV53" s="1"/>
  <c i="6" r="Y53"/>
  <c i="6" r="U53"/>
  <c i="6" r="AS53" s="1"/>
  <c i="6" r="O53"/>
  <c i="6" r="AM53" s="1"/>
  <c i="6" r="V53"/>
  <c i="6" r="AT53" s="1"/>
  <c i="6" r="R53"/>
  <c i="6" r="AP53" s="1"/>
  <c i="6" r="P53"/>
  <c i="6" r="AN53" s="1"/>
  <c i="6" r="Z53"/>
  <c i="6" r="S53"/>
  <c i="6" r="AQ53" s="1"/>
  <c i="6" r="Q53"/>
  <c i="6" r="AO53" s="1"/>
  <c i="6" r="M53"/>
  <c i="6" r="AK53" s="1"/>
  <c i="6" r="H53"/>
  <c i="6" r="AF53" s="1"/>
  <c i="6" r="I53"/>
  <c i="6" r="AG53" s="1"/>
  <c i="6" r="T53"/>
  <c i="6" r="AR53" s="1"/>
  <c i="6" r="N53"/>
  <c i="6" r="AL53" s="1"/>
  <c i="6" r="K53"/>
  <c i="6" r="AI53" s="1"/>
  <c i="6" r="J53"/>
  <c i="6" r="AH53" s="1"/>
  <c i="6" r="F53"/>
  <c i="6" r="AD53" s="1"/>
  <c i="6" r="G53"/>
  <c i="6" r="AE53" s="1"/>
  <c i="6" r="E53"/>
  <c i="6" r="AC53" s="1"/>
  <c i="6" r="L53"/>
  <c i="6" r="AJ53" s="1"/>
  <c i="6" r="D53"/>
  <c i="6" r="AB53" s="1"/>
  <c i="1" r="BK25"/>
  <c i="6" r="V9"/>
  <c i="6" r="AT9" s="1"/>
  <c i="6" r="N9"/>
  <c i="6" r="AL9" s="1"/>
  <c i="6" r="F9"/>
  <c i="6" r="AD9" s="1"/>
  <c i="6" r="S9"/>
  <c i="6" r="AQ9" s="1"/>
  <c i="6" r="K9"/>
  <c i="6" r="AI9" s="1"/>
  <c i="6" r="Q9"/>
  <c i="6" r="AO9" s="1"/>
  <c i="6" r="I9"/>
  <c i="6" r="AG9" s="1"/>
  <c i="6" r="X9"/>
  <c i="6" r="AV9" s="1"/>
  <c i="6" r="P9"/>
  <c i="6" r="AN9" s="1"/>
  <c i="6" r="H9"/>
  <c i="6" r="AF9" s="1"/>
  <c i="6" r="U9"/>
  <c i="6" r="AS9" s="1"/>
  <c i="6" r="M9"/>
  <c i="6" r="AK9" s="1"/>
  <c i="6" r="E9"/>
  <c i="6" r="AC9" s="1"/>
  <c i="6" r="Y9"/>
  <c i="6" r="Z9"/>
  <c i="6" r="R9"/>
  <c i="6" r="AP9" s="1"/>
  <c i="6" r="J9"/>
  <c i="6" r="AH9" s="1"/>
  <c i="6" r="W9"/>
  <c i="6" r="AU9" s="1"/>
  <c i="6" r="O9"/>
  <c i="6" r="AM9" s="1"/>
  <c i="6" r="G9"/>
  <c i="6" r="AE9" s="1"/>
  <c i="6" r="T9"/>
  <c i="6" r="AR9" s="1"/>
  <c i="6" r="L9"/>
  <c i="6" r="AJ9" s="1"/>
  <c i="6" r="D9"/>
  <c i="6" r="AB9" s="1"/>
  <c i="6" r="O17"/>
  <c i="6" r="AM17" s="1"/>
  <c i="6" r="M17"/>
  <c i="6" r="AK17" s="1"/>
  <c i="6" r="Q17"/>
  <c i="6" r="AO17" s="1"/>
  <c i="6" r="J17"/>
  <c i="6" r="AH17" s="1"/>
  <c i="6" r="H17"/>
  <c i="6" r="AF17" s="1"/>
  <c i="6" r="T14"/>
  <c i="6" r="AR14" s="1"/>
  <c i="6" r="L14"/>
  <c i="6" r="AJ14" s="1"/>
  <c i="6" r="D14"/>
  <c i="6" r="AB14" s="1"/>
  <c i="6" r="Y14"/>
  <c i="6" r="Q14"/>
  <c i="6" r="AO14" s="1"/>
  <c i="6" r="I14"/>
  <c i="6" r="AG14" s="1"/>
  <c i="6" r="V14"/>
  <c i="6" r="AT14" s="1"/>
  <c i="6" r="N14"/>
  <c i="6" r="AL14" s="1"/>
  <c i="6" r="F14"/>
  <c i="6" r="AD14" s="1"/>
  <c i="6" r="O14"/>
  <c i="6" r="AM14" s="1"/>
  <c i="6" r="S14"/>
  <c i="6" r="AQ14" s="1"/>
  <c i="6" r="K14"/>
  <c i="6" r="AI14" s="1"/>
  <c i="6" r="X14"/>
  <c i="6" r="AV14" s="1"/>
  <c i="6" r="P14"/>
  <c i="6" r="AN14" s="1"/>
  <c i="6" r="H14"/>
  <c i="6" r="AF14" s="1"/>
  <c i="6" r="U14"/>
  <c i="6" r="AS14" s="1"/>
  <c i="6" r="M14"/>
  <c i="6" r="AK14" s="1"/>
  <c i="6" r="E14"/>
  <c i="6" r="AC14" s="1"/>
  <c i="6" r="G14"/>
  <c i="6" r="AE14" s="1"/>
  <c i="6" r="Z14"/>
  <c i="6" r="R14"/>
  <c i="6" r="AP14" s="1"/>
  <c i="6" r="J14"/>
  <c i="6" r="AH14" s="1"/>
  <c i="6" r="W14"/>
  <c i="6" r="AU14" s="1"/>
  <c i="6" r="U19"/>
  <c i="6" r="AS19" s="1"/>
  <c i="6" r="M19"/>
  <c i="6" r="AK19" s="1"/>
  <c i="6" r="E19"/>
  <c i="6" r="AC19" s="1"/>
  <c i="6" r="Z19"/>
  <c i="6" r="R19"/>
  <c i="6" r="AP19" s="1"/>
  <c i="6" r="J19"/>
  <c i="6" r="AH19" s="1"/>
  <c i="6" r="W19"/>
  <c i="6" r="AU19" s="1"/>
  <c i="6" r="O19"/>
  <c i="6" r="AM19" s="1"/>
  <c i="6" r="G19"/>
  <c i="6" r="AE19" s="1"/>
  <c i="6" r="X19"/>
  <c i="6" r="AV19" s="1"/>
  <c i="6" r="P19"/>
  <c i="6" r="AN19" s="1"/>
  <c i="6" r="T19"/>
  <c i="6" r="AR19" s="1"/>
  <c i="6" r="L19"/>
  <c i="6" r="AJ19" s="1"/>
  <c i="6" r="D19"/>
  <c i="6" r="AB19" s="1"/>
  <c i="6" r="Y19"/>
  <c i="6" r="Q19"/>
  <c i="6" r="AO19" s="1"/>
  <c i="6" r="I19"/>
  <c i="6" r="AG19" s="1"/>
  <c i="6" r="V19"/>
  <c i="6" r="AT19" s="1"/>
  <c i="6" r="N19"/>
  <c i="6" r="AL19" s="1"/>
  <c i="6" r="F19"/>
  <c i="6" r="AD19" s="1"/>
  <c i="6" r="H19"/>
  <c i="6" r="AF19" s="1"/>
  <c i="6" r="S19"/>
  <c i="6" r="AQ19" s="1"/>
  <c i="6" r="K19"/>
  <c i="6" r="AI19" s="1"/>
  <c i="6" r="Y17"/>
  <c i="6" r="R17"/>
  <c i="6" r="AP17" s="1"/>
  <c i="6" r="P17"/>
  <c i="6" r="AN17" s="1"/>
  <c i="6" r="Z12"/>
  <c i="6" r="R12"/>
  <c i="6" r="AP12" s="1"/>
  <c i="6" r="J12"/>
  <c i="6" r="AH12" s="1"/>
  <c i="6" r="U12"/>
  <c i="6" r="AS12" s="1"/>
  <c i="6" r="W12"/>
  <c i="6" r="AU12" s="1"/>
  <c i="6" r="O12"/>
  <c i="6" r="AM12" s="1"/>
  <c i="6" r="G12"/>
  <c i="6" r="AE12" s="1"/>
  <c i="6" r="T12"/>
  <c i="6" r="AR12" s="1"/>
  <c i="6" r="L12"/>
  <c i="6" r="AJ12" s="1"/>
  <c i="6" r="D12"/>
  <c i="6" r="AB12" s="1"/>
  <c i="6" r="M12"/>
  <c i="6" r="AK12" s="1"/>
  <c i="6" r="Y12"/>
  <c i="6" r="Q12"/>
  <c i="6" r="AO12" s="1"/>
  <c i="6" r="I12"/>
  <c i="6" r="AG12" s="1"/>
  <c i="6" r="E12"/>
  <c i="6" r="AC12" s="1"/>
  <c i="6" r="V12"/>
  <c i="6" r="AT12" s="1"/>
  <c i="6" r="N12"/>
  <c i="6" r="AL12" s="1"/>
  <c i="6" r="F12"/>
  <c i="6" r="AD12" s="1"/>
  <c i="6" r="S12"/>
  <c i="6" r="AQ12" s="1"/>
  <c i="6" r="K12"/>
  <c i="6" r="AI12" s="1"/>
  <c i="6" r="X12"/>
  <c i="6" r="AV12" s="1"/>
  <c i="6" r="P12"/>
  <c i="6" r="AN12" s="1"/>
  <c i="6" r="H12"/>
  <c i="6" r="AF12" s="1"/>
  <c i="6" r="Y15"/>
  <c i="6" r="Q15"/>
  <c i="6" r="AO15" s="1"/>
  <c i="6" r="I15"/>
  <c i="6" r="AG15" s="1"/>
  <c i="6" r="T15"/>
  <c i="6" r="AR15" s="1"/>
  <c i="6" r="V15"/>
  <c i="6" r="AT15" s="1"/>
  <c i="6" r="N15"/>
  <c i="6" r="AL15" s="1"/>
  <c i="6" r="F15"/>
  <c i="6" r="AD15" s="1"/>
  <c i="6" r="D15"/>
  <c i="6" r="AB15" s="1"/>
  <c i="6" r="S15"/>
  <c i="6" r="AQ15" s="1"/>
  <c i="6" r="K15"/>
  <c i="6" r="AI15" s="1"/>
  <c i="6" r="X15"/>
  <c i="6" r="AV15" s="1"/>
  <c i="6" r="P15"/>
  <c i="6" r="AN15" s="1"/>
  <c i="6" r="H15"/>
  <c i="6" r="AF15" s="1"/>
  <c i="6" r="U15"/>
  <c i="6" r="AS15" s="1"/>
  <c i="6" r="M15"/>
  <c i="6" r="AK15" s="1"/>
  <c i="6" r="E15"/>
  <c i="6" r="AC15" s="1"/>
  <c i="6" r="L15"/>
  <c i="6" r="AJ15" s="1"/>
  <c i="6" r="Z15"/>
  <c i="6" r="R15"/>
  <c i="6" r="AP15" s="1"/>
  <c i="6" r="J15"/>
  <c i="6" r="AH15" s="1"/>
  <c i="6" r="W15"/>
  <c i="6" r="AU15" s="1"/>
  <c i="6" r="O15"/>
  <c i="6" r="AM15" s="1"/>
  <c i="6" r="G15"/>
  <c i="6" r="AE15" s="1"/>
  <c i="6" r="U11"/>
  <c i="6" r="AS11" s="1"/>
  <c i="6" r="M11"/>
  <c i="6" r="AK11" s="1"/>
  <c i="6" r="E11"/>
  <c i="6" r="AC11" s="1"/>
  <c i="6" r="Z11"/>
  <c i="6" r="R11"/>
  <c i="6" r="AP11" s="1"/>
  <c i="6" r="J11"/>
  <c i="6" r="AH11" s="1"/>
  <c i="6" r="W11"/>
  <c i="6" r="AU11" s="1"/>
  <c i="6" r="O11"/>
  <c i="6" r="AM11" s="1"/>
  <c i="6" r="G11"/>
  <c i="6" r="AE11" s="1"/>
  <c i="6" r="T11"/>
  <c i="6" r="AR11" s="1"/>
  <c i="6" r="L11"/>
  <c i="6" r="AJ11" s="1"/>
  <c i="6" r="D11"/>
  <c i="6" r="AB11" s="1"/>
  <c i="6" r="X11"/>
  <c i="6" r="AV11" s="1"/>
  <c i="6" r="Y11"/>
  <c i="6" r="Q11"/>
  <c i="6" r="AO11" s="1"/>
  <c i="6" r="I11"/>
  <c i="6" r="AG11" s="1"/>
  <c i="6" r="P11"/>
  <c i="6" r="AN11" s="1"/>
  <c i="6" r="H11"/>
  <c i="6" r="AF11" s="1"/>
  <c i="6" r="V11"/>
  <c i="6" r="AT11" s="1"/>
  <c i="6" r="N11"/>
  <c i="6" r="AL11" s="1"/>
  <c i="6" r="F11"/>
  <c i="6" r="AD11" s="1"/>
  <c i="6" r="S11"/>
  <c i="6" r="AQ11" s="1"/>
  <c i="6" r="K11"/>
  <c i="6" r="AI11" s="1"/>
  <c i="6" r="Y8"/>
  <c i="6" r="Q8"/>
  <c i="6" r="AO8" s="1"/>
  <c i="6" r="I8"/>
  <c i="6" r="AG8" s="1"/>
  <c i="6" r="L8"/>
  <c i="6" r="AJ8" s="1"/>
  <c i="6" r="V8"/>
  <c i="6" r="AT8" s="1"/>
  <c i="6" r="N8"/>
  <c i="6" r="AL8" s="1"/>
  <c i="6" r="F8"/>
  <c i="6" r="AD8" s="1"/>
  <c i="6" r="S8"/>
  <c i="6" r="AQ8" s="1"/>
  <c i="6" r="K8"/>
  <c i="6" r="AI8" s="1"/>
  <c i="6" r="X8"/>
  <c i="6" r="AV8" s="1"/>
  <c i="6" r="P8"/>
  <c i="6" r="AN8" s="1"/>
  <c i="6" r="H8"/>
  <c i="6" r="AF8" s="1"/>
  <c i="6" r="T8"/>
  <c i="6" r="AR8" s="1"/>
  <c i="6" r="U8"/>
  <c i="6" r="AS8" s="1"/>
  <c i="6" r="M8"/>
  <c i="6" r="AK8" s="1"/>
  <c i="6" r="E8"/>
  <c i="6" r="AC8" s="1"/>
  <c i="6" r="D8"/>
  <c i="6" r="AB8" s="1"/>
  <c i="6" r="Z8"/>
  <c i="6" r="R8"/>
  <c i="6" r="AP8" s="1"/>
  <c i="6" r="J8"/>
  <c i="6" r="AH8" s="1"/>
  <c i="6" r="W8"/>
  <c i="6" r="AU8" s="1"/>
  <c i="6" r="O8"/>
  <c i="6" r="AM8" s="1"/>
  <c i="6" r="G8"/>
  <c i="6" r="AE8" s="1"/>
  <c i="6" r="D17"/>
  <c i="6" r="AB17" s="1"/>
  <c i="6" r="Z17"/>
  <c i="6" r="X17"/>
  <c i="6" r="AV17" s="1"/>
  <c i="6" r="S10"/>
  <c i="6" r="AQ10" s="1"/>
  <c i="6" r="K10"/>
  <c i="6" r="AI10" s="1"/>
  <c i="6" r="X10"/>
  <c i="6" r="AV10" s="1"/>
  <c i="6" r="P10"/>
  <c i="6" r="AN10" s="1"/>
  <c i="6" r="H10"/>
  <c i="6" r="AF10" s="1"/>
  <c i="6" r="U10"/>
  <c i="6" r="AS10" s="1"/>
  <c i="6" r="M10"/>
  <c i="6" r="AK10" s="1"/>
  <c i="6" r="E10"/>
  <c i="6" r="AC10" s="1"/>
  <c i="6" r="Z10"/>
  <c i="6" r="R10"/>
  <c i="6" r="AP10" s="1"/>
  <c i="6" r="J10"/>
  <c i="6" r="AH10" s="1"/>
  <c i="6" r="W10"/>
  <c i="6" r="AU10" s="1"/>
  <c i="6" r="O10"/>
  <c i="6" r="AM10" s="1"/>
  <c i="6" r="G10"/>
  <c i="6" r="AE10" s="1"/>
  <c i="6" r="V10"/>
  <c i="6" r="AT10" s="1"/>
  <c i="6" r="N10"/>
  <c i="6" r="AL10" s="1"/>
  <c i="6" r="T10"/>
  <c i="6" r="AR10" s="1"/>
  <c i="6" r="L10"/>
  <c i="6" r="AJ10" s="1"/>
  <c i="6" r="D10"/>
  <c i="6" r="AB10" s="1"/>
  <c i="6" r="Y10"/>
  <c i="6" r="Q10"/>
  <c i="6" r="AO10" s="1"/>
  <c i="6" r="I10"/>
  <c i="6" r="AG10" s="1"/>
  <c i="6" r="F10"/>
  <c i="6" r="AD10" s="1"/>
  <c i="6" r="X18"/>
  <c i="6" r="AV18" s="1"/>
  <c i="6" r="P18"/>
  <c i="6" r="AN18" s="1"/>
  <c i="6" r="H18"/>
  <c i="6" r="AF18" s="1"/>
  <c i="6" r="S18"/>
  <c i="6" r="AQ18" s="1"/>
  <c i="6" r="U18"/>
  <c i="6" r="AS18" s="1"/>
  <c i="6" r="M18"/>
  <c i="6" r="AK18" s="1"/>
  <c i="6" r="E18"/>
  <c i="6" r="AC18" s="1"/>
  <c i="6" r="Z18"/>
  <c i="6" r="R18"/>
  <c i="6" r="AP18" s="1"/>
  <c i="6" r="J18"/>
  <c i="6" r="AH18" s="1"/>
  <c i="6" r="W18"/>
  <c i="6" r="AU18" s="1"/>
  <c i="6" r="O18"/>
  <c i="6" r="AM18" s="1"/>
  <c i="6" r="G18"/>
  <c i="6" r="AE18" s="1"/>
  <c i="6" r="T18"/>
  <c i="6" r="AR18" s="1"/>
  <c i="6" r="L18"/>
  <c i="6" r="AJ18" s="1"/>
  <c i="6" r="D18"/>
  <c i="6" r="AB18" s="1"/>
  <c i="6" r="Y18"/>
  <c i="6" r="Q18"/>
  <c i="6" r="AO18" s="1"/>
  <c i="6" r="I18"/>
  <c i="6" r="AG18" s="1"/>
  <c i="6" r="V18"/>
  <c i="6" r="AT18" s="1"/>
  <c i="6" r="N18"/>
  <c i="6" r="AL18" s="1"/>
  <c i="6" r="F18"/>
  <c i="6" r="AD18" s="1"/>
  <c i="6" r="K18"/>
  <c i="6" r="AI18" s="1"/>
  <c i="6" r="L17"/>
  <c i="6" r="AJ17" s="1"/>
  <c i="6" r="F17"/>
  <c i="6" r="AD17" s="1"/>
  <c i="6" r="N17"/>
  <c i="6" r="AL17" s="1"/>
  <c i="6" r="V16"/>
  <c i="6" r="AT16" s="1"/>
  <c i="6" r="N16"/>
  <c i="6" r="AL16" s="1"/>
  <c i="6" r="F16"/>
  <c i="6" r="AD16" s="1"/>
  <c i="6" r="Q16"/>
  <c i="6" r="AO16" s="1"/>
  <c i="6" r="S16"/>
  <c i="6" r="AQ16" s="1"/>
  <c i="6" r="K16"/>
  <c i="6" r="AI16" s="1"/>
  <c i="6" r="X16"/>
  <c i="6" r="AV16" s="1"/>
  <c i="6" r="P16"/>
  <c i="6" r="AN16" s="1"/>
  <c i="6" r="H16"/>
  <c i="6" r="AF16" s="1"/>
  <c i="6" r="U16"/>
  <c i="6" r="AS16" s="1"/>
  <c i="6" r="M16"/>
  <c i="6" r="AK16" s="1"/>
  <c i="6" r="E16"/>
  <c i="6" r="AC16" s="1"/>
  <c i="6" r="Z16"/>
  <c i="6" r="R16"/>
  <c i="6" r="AP16" s="1"/>
  <c i="6" r="J16"/>
  <c i="6" r="AH16" s="1"/>
  <c i="6" r="Y16"/>
  <c i="6" r="W16"/>
  <c i="6" r="AU16" s="1"/>
  <c i="6" r="O16"/>
  <c i="6" r="AM16" s="1"/>
  <c i="6" r="G16"/>
  <c i="6" r="AE16" s="1"/>
  <c i="6" r="T16"/>
  <c i="6" r="AR16" s="1"/>
  <c i="6" r="L16"/>
  <c i="6" r="AJ16" s="1"/>
  <c i="6" r="D16"/>
  <c i="6" r="AB16" s="1"/>
  <c i="6" r="I16"/>
  <c i="6" r="AG16" s="1"/>
  <c i="6" r="T22"/>
  <c i="6" r="AR22" s="1"/>
  <c i="6" r="L22"/>
  <c i="6" r="AJ22" s="1"/>
  <c i="6" r="D22"/>
  <c i="6" r="AB22" s="1"/>
  <c i="6" r="W22"/>
  <c i="6" r="AU22" s="1"/>
  <c i="6" r="Y22"/>
  <c i="6" r="Q22"/>
  <c i="6" r="AO22" s="1"/>
  <c i="6" r="I22"/>
  <c i="6" r="AG22" s="1"/>
  <c i="6" r="O22"/>
  <c i="6" r="AM22" s="1"/>
  <c i="6" r="V22"/>
  <c i="6" r="AT22" s="1"/>
  <c i="6" r="N22"/>
  <c i="6" r="AL22" s="1"/>
  <c i="6" r="F22"/>
  <c i="6" r="AD22" s="1"/>
  <c i="6" r="S22"/>
  <c i="6" r="AQ22" s="1"/>
  <c i="6" r="K22"/>
  <c i="6" r="AI22" s="1"/>
  <c i="6" r="X22"/>
  <c i="6" r="AV22" s="1"/>
  <c i="6" r="P22"/>
  <c i="6" r="AN22" s="1"/>
  <c i="6" r="H22"/>
  <c i="6" r="AF22" s="1"/>
  <c i="6" r="G22"/>
  <c i="6" r="AE22" s="1"/>
  <c i="6" r="U22"/>
  <c i="6" r="AS22" s="1"/>
  <c i="6" r="M22"/>
  <c i="6" r="AK22" s="1"/>
  <c i="6" r="E22"/>
  <c i="6" r="AC22" s="1"/>
  <c i="6" r="Z22"/>
  <c i="6" r="R22"/>
  <c i="6" r="AP22" s="1"/>
  <c i="6" r="J22"/>
  <c i="6" r="AH22" s="1"/>
  <c i="6" r="T17"/>
  <c i="6" r="AR17" s="1"/>
  <c i="6" r="V17"/>
  <c i="6" r="AT17" s="1"/>
  <c i="6" r="K17"/>
  <c i="6" r="AI17" s="1"/>
  <c i="6" r="T7"/>
  <c i="6" r="AR7" s="1"/>
  <c i="6" r="L7"/>
  <c i="6" r="AJ7" s="1"/>
  <c i="6" r="D7"/>
  <c i="6" r="AB7" s="1"/>
  <c i="6" r="Y7"/>
  <c i="6" r="Q7"/>
  <c i="6" r="AO7" s="1"/>
  <c i="6" r="I7"/>
  <c i="6" r="AG7" s="1"/>
  <c i="6" r="W7"/>
  <c i="6" r="AU7" s="1"/>
  <c i="6" r="V7"/>
  <c i="6" r="AT7" s="1"/>
  <c i="6" r="N7"/>
  <c i="6" r="AL7" s="1"/>
  <c i="6" r="F7"/>
  <c i="6" r="AD7" s="1"/>
  <c i="6" r="G7"/>
  <c i="6" r="AE7" s="1"/>
  <c i="6" r="S7"/>
  <c i="6" r="AQ7" s="1"/>
  <c i="6" r="K7"/>
  <c i="6" r="AI7" s="1"/>
  <c i="6" r="O7"/>
  <c i="6" r="AM7" s="1"/>
  <c i="6" r="X7"/>
  <c i="6" r="AV7" s="1"/>
  <c i="6" r="P7"/>
  <c i="6" r="AN7" s="1"/>
  <c i="6" r="H7"/>
  <c i="6" r="AF7" s="1"/>
  <c i="6" r="U7"/>
  <c i="6" r="AS7" s="1"/>
  <c i="6" r="M7"/>
  <c i="6" r="AK7" s="1"/>
  <c i="6" r="E7"/>
  <c i="6" r="AC7" s="1"/>
  <c i="6" r="Z7"/>
  <c i="6" r="R7"/>
  <c i="6" r="AP7" s="1"/>
  <c i="6" r="J7"/>
  <c i="6" r="AH7" s="1"/>
  <c i="6" r="G17"/>
  <c i="6" r="AE17" s="1"/>
  <c i="6" r="E17"/>
  <c i="6" r="AC17" s="1"/>
  <c i="6" r="W3"/>
  <c i="6" r="AU3" s="1"/>
  <c i="6" r="O3"/>
  <c i="6" r="AM3" s="1"/>
  <c i="6" r="Z3"/>
  <c i="6" r="X3"/>
  <c i="6" r="AV3" s="1"/>
  <c i="6" r="V3"/>
  <c i="6" r="AT3" s="1"/>
  <c i="6" r="T3"/>
  <c i="6" r="AR3" s="1"/>
  <c i="6" r="R3"/>
  <c i="6" r="AP3" s="1"/>
  <c i="6" r="P3"/>
  <c i="6" r="AN3" s="1"/>
  <c i="6" r="N3"/>
  <c i="6" r="AL3" s="1"/>
  <c i="6" r="L3"/>
  <c i="6" r="AJ3" s="1"/>
  <c i="6" r="J3"/>
  <c i="6" r="AH3" s="1"/>
  <c i="6" r="H3"/>
  <c i="6" r="AF3" s="1"/>
  <c i="6" r="F3"/>
  <c i="6" r="AD3" s="1"/>
  <c i="6" r="D3"/>
  <c i="6" r="AB3" s="1"/>
  <c i="6" r="Q3"/>
  <c i="6" r="AO3" s="1"/>
  <c i="6" r="S3"/>
  <c i="6" r="AQ3" s="1"/>
  <c i="6" r="K3"/>
  <c i="6" r="AI3" s="1"/>
  <c i="6" r="Y3"/>
  <c i="6" r="G3"/>
  <c i="6" r="AE3" s="1"/>
  <c i="6" r="U3"/>
  <c i="6" r="AS3" s="1"/>
  <c i="6" r="M3"/>
  <c i="6" r="AK3" s="1"/>
  <c i="6" r="I3"/>
  <c i="6" r="AG3" s="1"/>
  <c i="6" r="E3"/>
  <c i="6" r="AC3" s="1"/>
  <c i="7" r="G33"/>
  <c i="7" r="AE33" s="1"/>
  <c i="2" r="BK50"/>
  <c i="2" r="BK74"/>
  <c i="7" r="D73"/>
  <c i="7" r="AB73" s="1"/>
  <c i="2" r="BK96"/>
  <c i="2" r="BK100"/>
  <c i="2" r="BK48"/>
  <c i="7" r="D66"/>
  <c i="7" r="AB66" s="1"/>
  <c i="7" r="D78"/>
  <c i="7" r="AB78" s="1"/>
  <c i="7" r="G53"/>
  <c i="7" r="AE53" s="1"/>
  <c i="2" r="BK76"/>
  <c i="7" r="O63"/>
  <c i="7" r="AM63" s="1"/>
  <c i="2" r="BK75"/>
  <c i="2" r="BK37"/>
  <c i="2" r="BK36"/>
  <c i="2" r="BK31"/>
  <c i="7" r="E44"/>
  <c i="7" r="AC44" s="1"/>
  <c i="2" r="BK20"/>
  <c i="7" r="F10"/>
  <c i="7" r="AD10" s="1"/>
  <c i="2" r="BK19"/>
  <c i="2" r="BK56"/>
  <c i="2" r="BK35"/>
  <c i="2" r="BK64"/>
  <c i="2" r="BK72"/>
  <c i="2" r="BK32"/>
  <c i="2" r="BK77"/>
  <c i="2" r="BK88"/>
  <c i="2" r="BK59"/>
  <c i="7" r="H92"/>
  <c i="7" r="AF92" s="1"/>
  <c i="7" r="U12"/>
  <c i="7" r="AS12" s="1"/>
  <c i="7" r="E14"/>
  <c i="7" r="AC14" s="1"/>
  <c i="2" r="BK15"/>
  <c i="2" r="BK5"/>
  <c i="1" r="BK28"/>
  <c i="1" r="BK35"/>
  <c i="1" r="BK48"/>
  <c i="6" r="C54"/>
  <c i="6" r="AA54" s="1"/>
  <c i="6" r="C86"/>
  <c i="6" r="AA86" s="1"/>
  <c i="6" r="V82"/>
  <c i="6" r="AT82" s="1"/>
  <c i="6" r="C98"/>
  <c i="6" r="AA98" s="1"/>
  <c i="6" r="C50"/>
  <c i="6" r="AA50" s="1"/>
  <c i="6" r="C85"/>
  <c i="6" r="AA85" s="1"/>
  <c i="1" r="BK89"/>
  <c i="1" r="BK33"/>
  <c i="1" r="BK29"/>
  <c i="6" r="C45"/>
  <c i="6" r="AA45" s="1"/>
  <c i="6" r="C26"/>
  <c i="6" r="AA26" s="1"/>
  <c i="6" r="C53"/>
  <c i="6" r="AA53" s="1"/>
  <c i="6" r="C84"/>
  <c i="6" r="AA84" s="1"/>
  <c i="6" r="C91"/>
  <c i="6" r="AA91" s="1"/>
  <c i="1" r="BK93"/>
  <c i="6" r="C95"/>
  <c i="6" r="AA95" s="1"/>
  <c i="6" r="C93"/>
  <c i="6" r="AA93" s="1"/>
  <c i="6" r="C92"/>
  <c i="6" r="AA92" s="1"/>
  <c i="6" r="Z89"/>
  <c i="1" r="BK91"/>
  <c i="6" r="C87"/>
  <c i="6" r="AA87" s="1"/>
  <c i="6" r="V96"/>
  <c i="6" r="AT96" s="1"/>
  <c i="6" r="C66"/>
  <c i="6" r="AA66" s="1"/>
  <c i="1" r="BK74"/>
  <c i="6" r="C79"/>
  <c i="6" r="AA79" s="1"/>
  <c i="6" r="C74"/>
  <c i="6" r="AA74" s="1"/>
  <c i="1" r="BK82"/>
  <c i="6" r="Y73"/>
  <c i="6" r="C82"/>
  <c i="6" r="AA82" s="1"/>
  <c i="6" r="C67"/>
  <c i="6" r="AA67" s="1"/>
  <c i="6" r="C72"/>
  <c i="6" r="AA72" s="1"/>
  <c i="6" r="C75"/>
  <c i="6" r="AA75" s="1"/>
  <c i="6" r="C80"/>
  <c i="6" r="AA80" s="1"/>
  <c i="6" r="C83"/>
  <c i="6" r="AA83" s="1"/>
  <c i="6" r="C70"/>
  <c i="6" r="AA70" s="1"/>
  <c i="6" r="C78"/>
  <c i="6" r="AA78" s="1"/>
  <c i="6" r="C62"/>
  <c i="6" r="AA62" s="1"/>
  <c i="1" r="BK50"/>
  <c i="6" r="C63"/>
  <c i="6" r="AA63" s="1"/>
  <c i="6" r="V55"/>
  <c i="6" r="AT55" s="1"/>
  <c i="6" r="Q57"/>
  <c i="6" r="AO57" s="1"/>
  <c i="6" r="C56"/>
  <c i="6" r="AA56" s="1"/>
  <c i="6" r="C58"/>
  <c i="6" r="AA58" s="1"/>
  <c i="6" r="C51"/>
  <c i="6" r="AA51" s="1"/>
  <c i="6" r="C59"/>
  <c i="6" r="AA59" s="1"/>
  <c i="6" r="C64"/>
  <c i="6" r="AA64" s="1"/>
  <c i="1" r="BK51"/>
  <c i="6" r="C37"/>
  <c i="6" r="AA37" s="1"/>
  <c i="6" r="C29"/>
  <c i="6" r="AA29" s="1"/>
  <c i="1" r="BK43"/>
  <c i="1" r="BF36"/>
  <c i="6" r="C41"/>
  <c i="6" r="AA41" s="1"/>
  <c i="1" r="BF44"/>
  <c i="1" r="BK44" s="1"/>
  <c i="6" r="C42"/>
  <c i="6" r="AA42" s="1"/>
  <c i="6" r="W33"/>
  <c i="6" r="AU33" s="1"/>
  <c i="1" r="BK41"/>
  <c i="6" r="C40"/>
  <c i="6" r="AA40" s="1"/>
  <c i="6" r="C34"/>
  <c i="6" r="AA34" s="1"/>
  <c i="6" r="C30"/>
  <c i="6" r="AA30" s="1"/>
  <c i="1" r="BK45"/>
  <c i="6" r="C38"/>
  <c i="6" r="AA38" s="1"/>
  <c i="6" r="C47"/>
  <c i="6" r="AA47" s="1"/>
  <c i="6" r="C31"/>
  <c i="6" r="AA31" s="1"/>
  <c i="6" r="W20"/>
  <c i="6" r="AU20" s="1"/>
  <c i="6" r="T6"/>
  <c i="6" r="AR6" s="1"/>
  <c i="1" r="BK21"/>
  <c i="6" r="C97"/>
  <c i="6" r="AA97" s="1"/>
  <c i="7" l="1" r="J73"/>
  <c i="7" r="AH73" s="1"/>
  <c i="7" r="H76"/>
  <c i="7" r="AF76" s="1"/>
  <c i="7" r="W76"/>
  <c i="7" r="AU76" s="1"/>
  <c i="7" r="I76"/>
  <c i="7" r="AG76" s="1"/>
  <c i="7" r="Y76"/>
  <c i="7" r="L76"/>
  <c i="7" r="AJ76" s="1"/>
  <c i="7" r="M76"/>
  <c i="7" r="AK76" s="1"/>
  <c i="7" r="O76"/>
  <c i="7" r="AM76" s="1"/>
  <c i="7" r="U76"/>
  <c i="7" r="AS76" s="1"/>
  <c i="7" r="D76"/>
  <c i="7" r="AB76" s="1"/>
  <c i="7" r="Q76"/>
  <c i="7" r="AO76" s="1"/>
  <c i="7" r="E76"/>
  <c i="7" r="AC76" s="1"/>
  <c i="7" r="T76"/>
  <c i="7" r="AR76" s="1"/>
  <c i="7" r="G76"/>
  <c i="7" r="AE76" s="1"/>
  <c i="7" r="S76"/>
  <c i="7" r="AQ76" s="1"/>
  <c i="7" r="N76"/>
  <c i="7" r="AL76" s="1"/>
  <c i="7" r="P76"/>
  <c i="7" r="AN76" s="1"/>
  <c i="7" r="X76"/>
  <c i="7" r="AV76" s="1"/>
  <c i="7" r="C76"/>
  <c i="7" r="AA76" s="1"/>
  <c i="7" r="K76"/>
  <c i="7" r="AI76" s="1"/>
  <c i="7" r="Z76"/>
  <c i="7" r="J76"/>
  <c i="7" r="AH76" s="1"/>
  <c i="7" r="F76"/>
  <c i="7" r="AD76" s="1"/>
  <c i="7" r="V76"/>
  <c i="7" r="AT76" s="1"/>
  <c i="7" r="R76"/>
  <c i="7" r="AP76" s="1"/>
  <c i="7" r="P92"/>
  <c i="7" r="AN92" s="1"/>
  <c i="7" r="E92"/>
  <c i="7" r="AC92" s="1"/>
  <c i="7" r="J92"/>
  <c i="7" r="AH92" s="1"/>
  <c i="7" r="N73"/>
  <c i="7" r="AL73" s="1"/>
  <c i="7" r="P73"/>
  <c i="7" r="AN73" s="1"/>
  <c i="7" r="I73"/>
  <c i="7" r="AG73" s="1"/>
  <c i="7" r="K78"/>
  <c i="7" r="AI78" s="1"/>
  <c i="7" r="Z78"/>
  <c i="7" r="W78"/>
  <c i="7" r="AU78" s="1"/>
  <c i="7" r="D91"/>
  <c i="7" r="AB91" s="1"/>
  <c i="7" r="Q91"/>
  <c i="7" r="AO91" s="1"/>
  <c i="7" r="E91"/>
  <c i="7" r="AC91" s="1"/>
  <c i="7" r="T91"/>
  <c i="7" r="AR91" s="1"/>
  <c i="7" r="G91"/>
  <c i="7" r="AE91" s="1"/>
  <c i="7" r="U91"/>
  <c i="7" r="AS91" s="1"/>
  <c i="7" r="I91"/>
  <c i="7" r="AG91" s="1"/>
  <c i="7" r="W91"/>
  <c i="7" r="AU91" s="1"/>
  <c i="7" r="J91"/>
  <c i="7" r="AH91" s="1"/>
  <c i="7" r="Y91"/>
  <c i="7" r="L91"/>
  <c i="7" r="AJ91" s="1"/>
  <c i="7" r="M91"/>
  <c i="7" r="AK91" s="1"/>
  <c i="7" r="O91"/>
  <c i="7" r="AM91" s="1"/>
  <c i="7" r="R91"/>
  <c i="7" r="AP91" s="1"/>
  <c i="7" r="X91"/>
  <c i="7" r="AV91" s="1"/>
  <c i="7" r="N91"/>
  <c i="7" r="AL91" s="1"/>
  <c i="7" r="C91"/>
  <c i="7" r="AA91" s="1"/>
  <c i="7" r="Z91"/>
  <c i="7" r="P91"/>
  <c i="7" r="AN91" s="1"/>
  <c i="7" r="H91"/>
  <c i="7" r="AF91" s="1"/>
  <c i="7" r="S91"/>
  <c i="7" r="AQ91" s="1"/>
  <c i="7" r="K91"/>
  <c i="7" r="AI91" s="1"/>
  <c i="7" r="F91"/>
  <c i="7" r="AD91" s="1"/>
  <c i="7" r="V91"/>
  <c i="7" r="AT91" s="1"/>
  <c i="7" r="O96"/>
  <c i="7" r="AM96" s="1"/>
  <c i="7" r="P96"/>
  <c i="7" r="AN96" s="1"/>
  <c i="7" r="M96"/>
  <c i="7" r="AK96" s="1"/>
  <c i="7" r="D96"/>
  <c i="7" r="AB96" s="1"/>
  <c i="7" r="Q96"/>
  <c i="7" r="AO96" s="1"/>
  <c i="7" r="E96"/>
  <c i="7" r="AC96" s="1"/>
  <c i="7" r="T96"/>
  <c i="7" r="AR96" s="1"/>
  <c i="7" r="G96"/>
  <c i="7" r="AE96" s="1"/>
  <c i="7" r="U96"/>
  <c i="7" r="AS96" s="1"/>
  <c i="7" r="I96"/>
  <c i="7" r="AG96" s="1"/>
  <c i="7" r="W96"/>
  <c i="7" r="AU96" s="1"/>
  <c i="7" r="L96"/>
  <c i="7" r="AJ96" s="1"/>
  <c i="7" r="Y96"/>
  <c i="7" r="H96"/>
  <c i="7" r="AF96" s="1"/>
  <c i="7" r="X96"/>
  <c i="7" r="AV96" s="1"/>
  <c i="7" r="F96"/>
  <c i="7" r="AD96" s="1"/>
  <c i="7" r="R96"/>
  <c i="7" r="AP96" s="1"/>
  <c i="7" r="V96"/>
  <c i="7" r="AT96" s="1"/>
  <c i="7" r="K96"/>
  <c i="7" r="AI96" s="1"/>
  <c i="7" r="Z96"/>
  <c i="7" r="J96"/>
  <c i="7" r="AH96" s="1"/>
  <c i="7" r="N96"/>
  <c i="7" r="AL96" s="1"/>
  <c i="7" r="C96"/>
  <c i="7" r="AA96" s="1"/>
  <c i="7" r="S96"/>
  <c i="7" r="AQ96" s="1"/>
  <c i="7" r="S92"/>
  <c i="7" r="AQ92" s="1"/>
  <c i="7" r="O92"/>
  <c i="7" r="AM92" s="1"/>
  <c i="7" r="T92"/>
  <c i="7" r="AR92" s="1"/>
  <c i="7" r="H73"/>
  <c i="7" r="AF73" s="1"/>
  <c i="7" r="R73"/>
  <c i="7" r="AP73" s="1"/>
  <c i="7" r="W73"/>
  <c i="7" r="AU73" s="1"/>
  <c i="7" r="F78"/>
  <c i="7" r="AD78" s="1"/>
  <c i="7" r="C78"/>
  <c i="7" r="AA78" s="1"/>
  <c i="7" r="G78"/>
  <c i="7" r="AE78" s="1"/>
  <c i="7" r="O86"/>
  <c i="7" r="AM86" s="1"/>
  <c i="7" r="D86"/>
  <c i="7" r="AB86" s="1"/>
  <c i="7" r="Q86"/>
  <c i="7" r="AO86" s="1"/>
  <c i="7" r="E86"/>
  <c i="7" r="AC86" s="1"/>
  <c i="7" r="T86"/>
  <c i="7" r="AR86" s="1"/>
  <c i="7" r="G86"/>
  <c i="7" r="AE86" s="1"/>
  <c i="7" r="U86"/>
  <c i="7" r="AS86" s="1"/>
  <c i="7" r="H86"/>
  <c i="7" r="AF86" s="1"/>
  <c i="7" r="W86"/>
  <c i="7" r="AU86" s="1"/>
  <c i="7" r="M86"/>
  <c i="7" r="AK86" s="1"/>
  <c i="7" r="I86"/>
  <c i="7" r="AG86" s="1"/>
  <c i="7" r="Y86"/>
  <c i="7" r="L86"/>
  <c i="7" r="AJ86" s="1"/>
  <c i="7" r="V86"/>
  <c i="7" r="AT86" s="1"/>
  <c i="7" r="K86"/>
  <c i="7" r="AI86" s="1"/>
  <c i="7" r="F86"/>
  <c i="7" r="AD86" s="1"/>
  <c i="7" r="C86"/>
  <c i="7" r="AA86" s="1"/>
  <c i="7" r="S86"/>
  <c i="7" r="AQ86" s="1"/>
  <c i="7" r="Z86"/>
  <c i="7" r="R86"/>
  <c i="7" r="AP86" s="1"/>
  <c i="7" r="J86"/>
  <c i="7" r="AH86" s="1"/>
  <c i="7" r="N86"/>
  <c i="7" r="AL86" s="1"/>
  <c i="7" r="P86"/>
  <c i="7" r="AN86" s="1"/>
  <c i="7" r="X86"/>
  <c i="7" r="AV86" s="1"/>
  <c i="7" r="D75"/>
  <c i="7" r="AB75" s="1"/>
  <c i="7" r="Q75"/>
  <c i="7" r="AO75" s="1"/>
  <c i="7" r="E75"/>
  <c i="7" r="AC75" s="1"/>
  <c i="7" r="T75"/>
  <c i="7" r="AR75" s="1"/>
  <c i="7" r="F75"/>
  <c i="7" r="AD75" s="1"/>
  <c i="7" r="U75"/>
  <c i="7" r="AS75" s="1"/>
  <c i="7" r="O75"/>
  <c i="7" r="AM75" s="1"/>
  <c i="7" r="G75"/>
  <c i="7" r="AE75" s="1"/>
  <c i="7" r="W75"/>
  <c i="7" r="AU75" s="1"/>
  <c i="7" r="I75"/>
  <c i="7" r="AG75" s="1"/>
  <c i="7" r="Y75"/>
  <c i="7" r="L75"/>
  <c i="7" r="AJ75" s="1"/>
  <c i="7" r="M75"/>
  <c i="7" r="AK75" s="1"/>
  <c i="7" r="X75"/>
  <c i="7" r="AV75" s="1"/>
  <c i="7" r="S75"/>
  <c i="7" r="AQ75" s="1"/>
  <c i="7" r="V75"/>
  <c i="7" r="AT75" s="1"/>
  <c i="7" r="K75"/>
  <c i="7" r="AI75" s="1"/>
  <c i="7" r="H75"/>
  <c i="7" r="AF75" s="1"/>
  <c i="7" r="P75"/>
  <c i="7" r="AN75" s="1"/>
  <c i="7" r="Z75"/>
  <c i="7" r="J75"/>
  <c i="7" r="AH75" s="1"/>
  <c i="7" r="C75"/>
  <c i="7" r="AA75" s="1"/>
  <c i="7" r="R75"/>
  <c i="7" r="AP75" s="1"/>
  <c i="7" r="N75"/>
  <c i="7" r="AL75" s="1"/>
  <c i="7" r="O77"/>
  <c i="7" r="AM77" s="1"/>
  <c i="7" r="Y77"/>
  <c i="7" r="P77"/>
  <c i="7" r="AN77" s="1"/>
  <c i="7" r="D77"/>
  <c i="7" r="AB77" s="1"/>
  <c i="7" r="Q77"/>
  <c i="7" r="AO77" s="1"/>
  <c i="7" r="E77"/>
  <c i="7" r="AC77" s="1"/>
  <c i="7" r="T77"/>
  <c i="7" r="AR77" s="1"/>
  <c i="7" r="G77"/>
  <c i="7" r="AE77" s="1"/>
  <c i="7" r="U77"/>
  <c i="7" r="AS77" s="1"/>
  <c i="7" r="I77"/>
  <c i="7" r="AG77" s="1"/>
  <c i="7" r="V77"/>
  <c i="7" r="AT77" s="1"/>
  <c i="7" r="M77"/>
  <c i="7" r="AK77" s="1"/>
  <c i="7" r="L77"/>
  <c i="7" r="AJ77" s="1"/>
  <c i="7" r="W77"/>
  <c i="7" r="AU77" s="1"/>
  <c i="7" r="C77"/>
  <c i="7" r="AA77" s="1"/>
  <c i="7" r="J77"/>
  <c i="7" r="AH77" s="1"/>
  <c i="7" r="N77"/>
  <c i="7" r="AL77" s="1"/>
  <c i="7" r="K77"/>
  <c i="7" r="AI77" s="1"/>
  <c i="7" r="R77"/>
  <c i="7" r="AP77" s="1"/>
  <c i="7" r="Z77"/>
  <c i="7" r="X77"/>
  <c i="7" r="AV77" s="1"/>
  <c i="7" r="F77"/>
  <c i="7" r="AD77" s="1"/>
  <c i="7" r="S77"/>
  <c i="7" r="AQ77" s="1"/>
  <c i="7" r="H77"/>
  <c i="7" r="AF77" s="1"/>
  <c i="7" r="I82"/>
  <c i="7" r="AG82" s="1"/>
  <c i="7" r="W82"/>
  <c i="7" r="AU82" s="1"/>
  <c i="7" r="L82"/>
  <c i="7" r="AJ82" s="1"/>
  <c i="7" r="Y82"/>
  <c i="7" r="U82"/>
  <c i="7" r="AS82" s="1"/>
  <c i="7" r="M82"/>
  <c i="7" r="AK82" s="1"/>
  <c i="7" r="O82"/>
  <c i="7" r="AM82" s="1"/>
  <c i="7" r="Q82"/>
  <c i="7" r="AO82" s="1"/>
  <c i="7" r="D82"/>
  <c i="7" r="AB82" s="1"/>
  <c i="7" r="R82"/>
  <c i="7" r="AP82" s="1"/>
  <c i="7" r="G82"/>
  <c i="7" r="AE82" s="1"/>
  <c i="7" r="E82"/>
  <c i="7" r="AC82" s="1"/>
  <c i="7" r="T82"/>
  <c i="7" r="AR82" s="1"/>
  <c i="7" r="V82"/>
  <c i="7" r="AT82" s="1"/>
  <c i="7" r="P82"/>
  <c i="7" r="AN82" s="1"/>
  <c i="7" r="F82"/>
  <c i="7" r="AD82" s="1"/>
  <c i="7" r="C82"/>
  <c i="7" r="AA82" s="1"/>
  <c i="7" r="Z82"/>
  <c i="7" r="N82"/>
  <c i="7" r="AL82" s="1"/>
  <c i="7" r="H82"/>
  <c i="7" r="AF82" s="1"/>
  <c i="7" r="J82"/>
  <c i="7" r="AH82" s="1"/>
  <c i="7" r="X82"/>
  <c i="7" r="AV82" s="1"/>
  <c i="7" r="K82"/>
  <c i="7" r="AI82" s="1"/>
  <c i="7" r="S82"/>
  <c i="7" r="AQ82" s="1"/>
  <c i="7" r="R92"/>
  <c i="7" r="AP92" s="1"/>
  <c i="7" r="D92"/>
  <c i="7" r="AB92" s="1"/>
  <c i="7" r="V92"/>
  <c i="7" r="AT92" s="1"/>
  <c i="7" r="C73"/>
  <c i="7" r="AA73" s="1"/>
  <c i="7" r="Z73"/>
  <c i="7" r="G73"/>
  <c i="7" r="AE73" s="1"/>
  <c i="7" r="S78"/>
  <c i="7" r="AQ78" s="1"/>
  <c i="7" r="N78"/>
  <c i="7" r="AL78" s="1"/>
  <c i="7" r="Q78"/>
  <c i="7" r="AO78" s="1"/>
  <c i="7" r="Y73"/>
  <c i="7" r="L85"/>
  <c i="7" r="AJ85" s="1"/>
  <c i="7" r="Y85"/>
  <c i="7" r="I85"/>
  <c i="7" r="AG85" s="1"/>
  <c i="7" r="M85"/>
  <c i="7" r="AK85" s="1"/>
  <c i="7" r="W85"/>
  <c i="7" r="AU85" s="1"/>
  <c i="7" r="O85"/>
  <c i="7" r="AM85" s="1"/>
  <c i="7" r="Q85"/>
  <c i="7" r="AO85" s="1"/>
  <c i="7" r="D85"/>
  <c i="7" r="AB85" s="1"/>
  <c i="7" r="T85"/>
  <c i="7" r="AR85" s="1"/>
  <c i="7" r="E85"/>
  <c i="7" r="AC85" s="1"/>
  <c i="7" r="U85"/>
  <c i="7" r="AS85" s="1"/>
  <c i="7" r="G85"/>
  <c i="7" r="AE85" s="1"/>
  <c i="7" r="V85"/>
  <c i="7" r="AT85" s="1"/>
  <c i="7" r="C85"/>
  <c i="7" r="AA85" s="1"/>
  <c i="7" r="Z85"/>
  <c i="7" r="N85"/>
  <c i="7" r="AL85" s="1"/>
  <c i="7" r="J85"/>
  <c i="7" r="AH85" s="1"/>
  <c i="7" r="P85"/>
  <c i="7" r="AN85" s="1"/>
  <c i="7" r="R85"/>
  <c i="7" r="AP85" s="1"/>
  <c i="7" r="H85"/>
  <c i="7" r="AF85" s="1"/>
  <c i="7" r="F85"/>
  <c i="7" r="AD85" s="1"/>
  <c i="7" r="X85"/>
  <c i="7" r="AV85" s="1"/>
  <c i="7" r="S85"/>
  <c i="7" r="AQ85" s="1"/>
  <c i="7" r="K85"/>
  <c i="7" r="AI85" s="1"/>
  <c i="7" r="D84"/>
  <c i="7" r="AB84" s="1"/>
  <c i="7" r="T84"/>
  <c i="7" r="AR84" s="1"/>
  <c i="7" r="E84"/>
  <c i="7" r="AC84" s="1"/>
  <c i="7" r="U84"/>
  <c i="7" r="AS84" s="1"/>
  <c i="7" r="G84"/>
  <c i="7" r="AE84" s="1"/>
  <c i="7" r="W84"/>
  <c i="7" r="AU84" s="1"/>
  <c i="7" r="I84"/>
  <c i="7" r="AG84" s="1"/>
  <c i="7" r="Y84"/>
  <c i="7" r="Q84"/>
  <c i="7" r="AO84" s="1"/>
  <c i="7" r="L84"/>
  <c i="7" r="AJ84" s="1"/>
  <c i="7" r="M84"/>
  <c i="7" r="AK84" s="1"/>
  <c i="7" r="O84"/>
  <c i="7" r="AM84" s="1"/>
  <c i="7" r="P84"/>
  <c i="7" r="AN84" s="1"/>
  <c i="7" r="C84"/>
  <c i="7" r="AA84" s="1"/>
  <c i="7" r="Z84"/>
  <c i="7" r="F84"/>
  <c i="7" r="AD84" s="1"/>
  <c i="7" r="V84"/>
  <c i="7" r="AT84" s="1"/>
  <c i="7" r="K84"/>
  <c i="7" r="AI84" s="1"/>
  <c i="7" r="H84"/>
  <c i="7" r="AF84" s="1"/>
  <c i="7" r="X84"/>
  <c i="7" r="AV84" s="1"/>
  <c i="7" r="N84"/>
  <c i="7" r="AL84" s="1"/>
  <c i="7" r="R84"/>
  <c i="7" r="AP84" s="1"/>
  <c i="7" r="J84"/>
  <c i="7" r="AH84" s="1"/>
  <c i="7" r="S84"/>
  <c i="7" r="AQ84" s="1"/>
  <c i="7" r="I98"/>
  <c i="7" r="AG98" s="1"/>
  <c i="7" r="Y98"/>
  <c i="7" r="L98"/>
  <c i="7" r="AJ98" s="1"/>
  <c i="7" r="M98"/>
  <c i="7" r="AK98" s="1"/>
  <c i="7" r="O98"/>
  <c i="7" r="AM98" s="1"/>
  <c i="7" r="D98"/>
  <c i="7" r="AB98" s="1"/>
  <c i="7" r="Q98"/>
  <c i="7" r="AO98" s="1"/>
  <c i="7" r="W98"/>
  <c i="7" r="AU98" s="1"/>
  <c i="7" r="E98"/>
  <c i="7" r="AC98" s="1"/>
  <c i="7" r="T98"/>
  <c i="7" r="AR98" s="1"/>
  <c i="7" r="G98"/>
  <c i="7" r="AE98" s="1"/>
  <c i="7" r="F98"/>
  <c i="7" r="AD98" s="1"/>
  <c i="7" r="U98"/>
  <c i="7" r="AS98" s="1"/>
  <c i="7" r="V98"/>
  <c i="7" r="AT98" s="1"/>
  <c i="7" r="Z98"/>
  <c i="7" r="J98"/>
  <c i="7" r="AH98" s="1"/>
  <c i="7" r="R98"/>
  <c i="7" r="AP98" s="1"/>
  <c i="7" r="C98"/>
  <c i="7" r="AA98" s="1"/>
  <c i="7" r="S98"/>
  <c i="7" r="AQ98" s="1"/>
  <c i="7" r="K98"/>
  <c i="7" r="AI98" s="1"/>
  <c i="7" r="X98"/>
  <c i="7" r="AV98" s="1"/>
  <c i="7" r="N98"/>
  <c i="7" r="AL98" s="1"/>
  <c i="7" r="H98"/>
  <c i="7" r="AF98" s="1"/>
  <c i="7" r="P98"/>
  <c i="7" r="AN98" s="1"/>
  <c i="7" r="K92"/>
  <c i="7" r="AI92" s="1"/>
  <c i="7" r="M92"/>
  <c i="7" r="AK92" s="1"/>
  <c i="7" r="I92"/>
  <c i="7" r="AG92" s="1"/>
  <c i="7" r="X73"/>
  <c i="7" r="AV73" s="1"/>
  <c i="7" r="Q73"/>
  <c i="7" r="AO73" s="1"/>
  <c i="7" r="U73"/>
  <c i="7" r="AS73" s="1"/>
  <c i="7" r="P78"/>
  <c i="7" r="AN78" s="1"/>
  <c i="7" r="O78"/>
  <c i="7" r="AM78" s="1"/>
  <c i="7" r="U78"/>
  <c i="7" r="AS78" s="1"/>
  <c i="7" r="V73"/>
  <c i="7" r="AT73" s="1"/>
  <c i="7" r="Z92"/>
  <c i="7" r="G92"/>
  <c i="7" r="AE92" s="1"/>
  <c i="7" r="C92"/>
  <c i="7" r="AA92" s="1"/>
  <c i="7" r="F73"/>
  <c i="7" r="AD73" s="1"/>
  <c i="7" r="O73"/>
  <c i="7" r="AM73" s="1"/>
  <c i="7" r="E73"/>
  <c i="7" r="AC73" s="1"/>
  <c i="7" r="V78"/>
  <c i="7" r="AT78" s="1"/>
  <c i="7" r="M78"/>
  <c i="7" r="AK78" s="1"/>
  <c i="7" r="E78"/>
  <c i="7" r="AC78" s="1"/>
  <c i="7" r="L71"/>
  <c i="7" r="AJ71" s="1"/>
  <c i="7" r="Y71"/>
  <c i="7" r="M71"/>
  <c i="7" r="AK71" s="1"/>
  <c i="7" r="Z71"/>
  <c i="7" r="O71"/>
  <c i="7" r="AM71" s="1"/>
  <c i="7" r="Q71"/>
  <c i="7" r="AO71" s="1"/>
  <c i="7" r="I71"/>
  <c i="7" r="AG71" s="1"/>
  <c i="7" r="D71"/>
  <c i="7" r="AB71" s="1"/>
  <c i="7" r="T71"/>
  <c i="7" r="AR71" s="1"/>
  <c i="7" r="X71"/>
  <c i="7" r="AV71" s="1"/>
  <c i="7" r="E71"/>
  <c i="7" r="AC71" s="1"/>
  <c i="7" r="U71"/>
  <c i="7" r="AS71" s="1"/>
  <c i="7" r="G71"/>
  <c i="7" r="AE71" s="1"/>
  <c i="7" r="W71"/>
  <c i="7" r="AU71" s="1"/>
  <c i="7" r="J71"/>
  <c i="7" r="AH71" s="1"/>
  <c i="7" r="V71"/>
  <c i="7" r="AT71" s="1"/>
  <c i="7" r="R71"/>
  <c i="7" r="AP71" s="1"/>
  <c i="7" r="P71"/>
  <c i="7" r="AN71" s="1"/>
  <c i="7" r="F71"/>
  <c i="7" r="AD71" s="1"/>
  <c i="7" r="H71"/>
  <c i="7" r="AF71" s="1"/>
  <c i="7" r="S71"/>
  <c i="7" r="AQ71" s="1"/>
  <c i="7" r="K71"/>
  <c i="7" r="AI71" s="1"/>
  <c i="7" r="N71"/>
  <c i="7" r="AL71" s="1"/>
  <c i="7" r="C71"/>
  <c i="7" r="AA71" s="1"/>
  <c i="7" r="G87"/>
  <c i="7" r="AE87" s="1"/>
  <c i="7" r="U87"/>
  <c i="7" r="AS87" s="1"/>
  <c i="7" r="I87"/>
  <c i="7" r="AG87" s="1"/>
  <c i="7" r="W87"/>
  <c i="7" r="AU87" s="1"/>
  <c i="7" r="L87"/>
  <c i="7" r="AJ87" s="1"/>
  <c i="7" r="Y87"/>
  <c i="7" r="T87"/>
  <c i="7" r="AR87" s="1"/>
  <c i="7" r="M87"/>
  <c i="7" r="AK87" s="1"/>
  <c i="7" r="O87"/>
  <c i="7" r="AM87" s="1"/>
  <c i="7" r="P87"/>
  <c i="7" r="AN87" s="1"/>
  <c i="7" r="E87"/>
  <c i="7" r="AC87" s="1"/>
  <c i="7" r="D87"/>
  <c i="7" r="AB87" s="1"/>
  <c i="7" r="Q87"/>
  <c i="7" r="AO87" s="1"/>
  <c i="7" r="J87"/>
  <c i="7" r="AH87" s="1"/>
  <c i="7" r="N87"/>
  <c i="7" r="AL87" s="1"/>
  <c i="7" r="S87"/>
  <c i="7" r="AQ87" s="1"/>
  <c i="7" r="K87"/>
  <c i="7" r="AI87" s="1"/>
  <c i="7" r="V87"/>
  <c i="7" r="AT87" s="1"/>
  <c i="7" r="H87"/>
  <c i="7" r="AF87" s="1"/>
  <c i="7" r="F87"/>
  <c i="7" r="AD87" s="1"/>
  <c i="7" r="R87"/>
  <c i="7" r="AP87" s="1"/>
  <c i="7" r="X87"/>
  <c i="7" r="AV87" s="1"/>
  <c i="7" r="C87"/>
  <c i="7" r="AA87" s="1"/>
  <c i="7" r="Z87"/>
  <c i="7" r="M83"/>
  <c i="7" r="AK83" s="1"/>
  <c i="7" r="O83"/>
  <c i="7" r="AM83" s="1"/>
  <c i="7" r="D83"/>
  <c i="7" r="AB83" s="1"/>
  <c i="7" r="Q83"/>
  <c i="7" r="AO83" s="1"/>
  <c i="7" r="L83"/>
  <c i="7" r="AJ83" s="1"/>
  <c i="7" r="E83"/>
  <c i="7" r="AC83" s="1"/>
  <c i="7" r="R83"/>
  <c i="7" r="AP83" s="1"/>
  <c i="7" r="F83"/>
  <c i="7" r="AD83" s="1"/>
  <c i="7" r="T83"/>
  <c i="7" r="AR83" s="1"/>
  <c i="7" r="G83"/>
  <c i="7" r="AE83" s="1"/>
  <c i="7" r="U83"/>
  <c i="7" r="AS83" s="1"/>
  <c i="7" r="I83"/>
  <c i="7" r="AG83" s="1"/>
  <c i="7" r="W83"/>
  <c i="7" r="AU83" s="1"/>
  <c i="7" r="Y83"/>
  <c i="7" r="H83"/>
  <c i="7" r="AF83" s="1"/>
  <c i="7" r="Z83"/>
  <c i="7" r="N83"/>
  <c i="7" r="AL83" s="1"/>
  <c i="7" r="K83"/>
  <c i="7" r="AI83" s="1"/>
  <c i="7" r="J83"/>
  <c i="7" r="AH83" s="1"/>
  <c i="7" r="P83"/>
  <c i="7" r="AN83" s="1"/>
  <c i="7" r="X83"/>
  <c i="7" r="AV83" s="1"/>
  <c i="7" r="C83"/>
  <c i="7" r="AA83" s="1"/>
  <c i="7" r="V83"/>
  <c i="7" r="AT83" s="1"/>
  <c i="7" r="S83"/>
  <c i="7" r="AQ83" s="1"/>
  <c i="7" r="F92"/>
  <c i="7" r="AD92" s="1"/>
  <c i="7" r="Y92"/>
  <c i="7" r="U92"/>
  <c i="7" r="AS92" s="1"/>
  <c i="7" r="K73"/>
  <c i="7" r="AI73" s="1"/>
  <c i="7" r="M73"/>
  <c i="7" r="AK73" s="1"/>
  <c i="7" r="T73"/>
  <c i="7" r="AR73" s="1"/>
  <c i="7" r="X78"/>
  <c i="7" r="AV78" s="1"/>
  <c i="7" r="L78"/>
  <c i="7" r="AJ78" s="1"/>
  <c i="7" r="T78"/>
  <c i="7" r="AR78" s="1"/>
  <c i="7" r="J90"/>
  <c i="7" r="AH90" s="1"/>
  <c i="7" r="Y90"/>
  <c i="7" r="I90"/>
  <c i="7" r="AG90" s="1"/>
  <c i="7" r="L90"/>
  <c i="7" r="AJ90" s="1"/>
  <c i="7" r="M90"/>
  <c i="7" r="AK90" s="1"/>
  <c i="7" r="O90"/>
  <c i="7" r="AM90" s="1"/>
  <c i="7" r="D90"/>
  <c i="7" r="AB90" s="1"/>
  <c i="7" r="Q90"/>
  <c i="7" r="AO90" s="1"/>
  <c i="7" r="E90"/>
  <c i="7" r="AC90" s="1"/>
  <c i="7" r="T90"/>
  <c i="7" r="AR90" s="1"/>
  <c i="7" r="W90"/>
  <c i="7" r="AU90" s="1"/>
  <c i="7" r="G90"/>
  <c i="7" r="AE90" s="1"/>
  <c i="7" r="U90"/>
  <c i="7" r="AS90" s="1"/>
  <c i="7" r="P90"/>
  <c i="7" r="AN90" s="1"/>
  <c i="7" r="X90"/>
  <c i="7" r="AV90" s="1"/>
  <c i="7" r="N90"/>
  <c i="7" r="AL90" s="1"/>
  <c i="7" r="R90"/>
  <c i="7" r="AP90" s="1"/>
  <c i="7" r="C90"/>
  <c i="7" r="AA90" s="1"/>
  <c i="7" r="Z90"/>
  <c i="7" r="S90"/>
  <c i="7" r="AQ90" s="1"/>
  <c i="7" r="V90"/>
  <c i="7" r="AT90" s="1"/>
  <c i="7" r="K90"/>
  <c i="7" r="AI90" s="1"/>
  <c i="7" r="F90"/>
  <c i="7" r="AD90" s="1"/>
  <c i="7" r="H90"/>
  <c i="7" r="AF90" s="1"/>
  <c i="7" r="L74"/>
  <c i="7" r="AJ74" s="1"/>
  <c i="7" r="Y74"/>
  <c i="7" r="M74"/>
  <c i="7" r="AK74" s="1"/>
  <c i="7" r="I74"/>
  <c i="7" r="AG74" s="1"/>
  <c i="7" r="O74"/>
  <c i="7" r="AM74" s="1"/>
  <c i="7" r="Q74"/>
  <c i="7" r="AO74" s="1"/>
  <c i="7" r="D74"/>
  <c i="7" r="AB74" s="1"/>
  <c i="7" r="T74"/>
  <c i="7" r="AR74" s="1"/>
  <c i="7" r="E74"/>
  <c i="7" r="AC74" s="1"/>
  <c i="7" r="U74"/>
  <c i="7" r="AS74" s="1"/>
  <c i="7" r="G74"/>
  <c i="7" r="AE74" s="1"/>
  <c i="7" r="W74"/>
  <c i="7" r="AU74" s="1"/>
  <c i="7" r="S74"/>
  <c i="7" r="AQ74" s="1"/>
  <c i="7" r="C74"/>
  <c i="7" r="AA74" s="1"/>
  <c i="7" r="K74"/>
  <c i="7" r="AI74" s="1"/>
  <c i="7" r="N74"/>
  <c i="7" r="AL74" s="1"/>
  <c i="7" r="V74"/>
  <c i="7" r="AT74" s="1"/>
  <c i="7" r="P74"/>
  <c i="7" r="AN74" s="1"/>
  <c i="7" r="R74"/>
  <c i="7" r="AP74" s="1"/>
  <c i="7" r="Z74"/>
  <c i="7" r="J74"/>
  <c i="7" r="AH74" s="1"/>
  <c i="7" r="H74"/>
  <c i="7" r="AF74" s="1"/>
  <c i="7" r="F74"/>
  <c i="7" r="AD74" s="1"/>
  <c i="7" r="X74"/>
  <c i="7" r="AV74" s="1"/>
  <c i="7" r="J93"/>
  <c i="7" r="AH93" s="1"/>
  <c i="7" r="Y93"/>
  <c i="7" r="I93"/>
  <c i="7" r="AG93" s="1"/>
  <c i="7" r="L93"/>
  <c i="7" r="AJ93" s="1"/>
  <c i="7" r="M93"/>
  <c i="7" r="AK93" s="1"/>
  <c i="7" r="O93"/>
  <c i="7" r="AM93" s="1"/>
  <c i="7" r="D93"/>
  <c i="7" r="AB93" s="1"/>
  <c i="7" r="Q93"/>
  <c i="7" r="AO93" s="1"/>
  <c i="7" r="E93"/>
  <c i="7" r="AC93" s="1"/>
  <c i="7" r="T93"/>
  <c i="7" r="AR93" s="1"/>
  <c i="7" r="W93"/>
  <c i="7" r="AU93" s="1"/>
  <c i="7" r="G93"/>
  <c i="7" r="AE93" s="1"/>
  <c i="7" r="U93"/>
  <c i="7" r="AS93" s="1"/>
  <c i="7" r="X93"/>
  <c i="7" r="AV93" s="1"/>
  <c i="7" r="S93"/>
  <c i="7" r="AQ93" s="1"/>
  <c i="7" r="C93"/>
  <c i="7" r="AA93" s="1"/>
  <c i="7" r="K93"/>
  <c i="7" r="AI93" s="1"/>
  <c i="7" r="Z93"/>
  <c i="7" r="N93"/>
  <c i="7" r="AL93" s="1"/>
  <c i="7" r="P93"/>
  <c i="7" r="AN93" s="1"/>
  <c i="7" r="V93"/>
  <c i="7" r="AT93" s="1"/>
  <c i="7" r="F93"/>
  <c i="7" r="AD93" s="1"/>
  <c i="7" r="R93"/>
  <c i="7" r="AP93" s="1"/>
  <c i="7" r="H93"/>
  <c i="7" r="AF93" s="1"/>
  <c i="7" r="X92"/>
  <c i="7" r="AV92" s="1"/>
  <c i="7" r="L92"/>
  <c i="7" r="AJ92" s="1"/>
  <c i="7" r="S73"/>
  <c i="7" r="AQ73" s="1"/>
  <c i="7" r="L73"/>
  <c i="7" r="AJ73" s="1"/>
  <c i="7" r="R78"/>
  <c i="7" r="AP78" s="1"/>
  <c i="7" r="Y78"/>
  <c i="7" r="G50"/>
  <c i="7" r="AE50" s="1"/>
  <c i="7" r="T50"/>
  <c i="7" r="AR50" s="1"/>
  <c i="7" r="I50"/>
  <c i="7" r="AG50" s="1"/>
  <c i="7" r="U50"/>
  <c i="7" r="AS50" s="1"/>
  <c i="7" r="L50"/>
  <c i="7" r="AJ50" s="1"/>
  <c i="7" r="W50"/>
  <c i="7" r="AU50" s="1"/>
  <c i="7" r="M50"/>
  <c i="7" r="AK50" s="1"/>
  <c i="7" r="Y50"/>
  <c i="7" r="O50"/>
  <c i="7" r="AM50" s="1"/>
  <c i="7" r="D50"/>
  <c i="7" r="AB50" s="1"/>
  <c i="7" r="E50"/>
  <c i="7" r="AC50" s="1"/>
  <c i="7" r="Q50"/>
  <c i="7" r="AO50" s="1"/>
  <c i="7" r="P50"/>
  <c i="7" r="AN50" s="1"/>
  <c i="7" r="R50"/>
  <c i="7" r="AP50" s="1"/>
  <c i="7" r="Z50"/>
  <c i="7" r="S50"/>
  <c i="7" r="AQ50" s="1"/>
  <c i="7" r="H50"/>
  <c i="7" r="AF50" s="1"/>
  <c i="7" r="X50"/>
  <c i="7" r="AV50" s="1"/>
  <c i="7" r="K50"/>
  <c i="7" r="AI50" s="1"/>
  <c i="7" r="V50"/>
  <c i="7" r="AT50" s="1"/>
  <c i="7" r="F50"/>
  <c i="7" r="AD50" s="1"/>
  <c i="7" r="C50"/>
  <c i="7" r="AA50" s="1"/>
  <c i="7" r="N50"/>
  <c i="7" r="AL50" s="1"/>
  <c i="7" r="J50"/>
  <c i="7" r="AH50" s="1"/>
  <c i="7" r="M54"/>
  <c i="7" r="AK54" s="1"/>
  <c i="7" r="O54"/>
  <c i="7" r="AM54" s="1"/>
  <c i="7" r="Q54"/>
  <c i="7" r="AO54" s="1"/>
  <c i="7" r="D54"/>
  <c i="7" r="AB54" s="1"/>
  <c i="7" r="T54"/>
  <c i="7" r="AR54" s="1"/>
  <c i="7" r="E54"/>
  <c i="7" r="AC54" s="1"/>
  <c i="7" r="U54"/>
  <c i="7" r="AS54" s="1"/>
  <c i="7" r="L54"/>
  <c i="7" r="AJ54" s="1"/>
  <c i="7" r="W54"/>
  <c i="7" r="AU54" s="1"/>
  <c i="7" r="X54"/>
  <c i="7" r="AV54" s="1"/>
  <c i="7" r="Y54"/>
  <c i="7" r="G54"/>
  <c i="7" r="AE54" s="1"/>
  <c i="7" r="I54"/>
  <c i="7" r="AG54" s="1"/>
  <c i="7" r="J54"/>
  <c i="7" r="AH54" s="1"/>
  <c i="7" r="Z54"/>
  <c i="7" r="R54"/>
  <c i="7" r="AP54" s="1"/>
  <c i="7" r="N54"/>
  <c i="7" r="AL54" s="1"/>
  <c i="7" r="C54"/>
  <c i="7" r="AA54" s="1"/>
  <c i="7" r="H54"/>
  <c i="7" r="AF54" s="1"/>
  <c i="7" r="P54"/>
  <c i="7" r="AN54" s="1"/>
  <c i="7" r="F54"/>
  <c i="7" r="AD54" s="1"/>
  <c i="7" r="K54"/>
  <c i="7" r="AI54" s="1"/>
  <c i="7" r="S54"/>
  <c i="7" r="AQ54" s="1"/>
  <c i="7" r="V54"/>
  <c i="7" r="AT54" s="1"/>
  <c i="7" r="S66"/>
  <c i="7" r="AQ66" s="1"/>
  <c i="7" r="V66"/>
  <c i="7" r="AT66" s="1"/>
  <c i="7" r="W66"/>
  <c i="7" r="AU66" s="1"/>
  <c i="7" r="Q46"/>
  <c i="7" r="AO46" s="1"/>
  <c i="7" r="D46"/>
  <c i="7" r="AB46" s="1"/>
  <c i="7" r="T46"/>
  <c i="7" r="AR46" s="1"/>
  <c i="7" r="E46"/>
  <c i="7" r="AC46" s="1"/>
  <c i="7" r="U46"/>
  <c i="7" r="AS46" s="1"/>
  <c i="7" r="G46"/>
  <c i="7" r="AE46" s="1"/>
  <c i="7" r="W46"/>
  <c i="7" r="AU46" s="1"/>
  <c i="7" r="I46"/>
  <c i="7" r="AG46" s="1"/>
  <c i="7" r="Y46"/>
  <c i="7" r="M46"/>
  <c i="7" r="AK46" s="1"/>
  <c i="7" r="O46"/>
  <c i="7" r="AM46" s="1"/>
  <c i="7" r="L46"/>
  <c i="7" r="AJ46" s="1"/>
  <c i="7" r="F46"/>
  <c i="7" r="AD46" s="1"/>
  <c i="7" r="R46"/>
  <c i="7" r="AP46" s="1"/>
  <c i="7" r="X46"/>
  <c i="7" r="AV46" s="1"/>
  <c i="7" r="V46"/>
  <c i="7" r="AT46" s="1"/>
  <c i="7" r="J46"/>
  <c i="7" r="AH46" s="1"/>
  <c i="7" r="H46"/>
  <c i="7" r="AF46" s="1"/>
  <c i="7" r="C46"/>
  <c i="7" r="AA46" s="1"/>
  <c i="7" r="N46"/>
  <c i="7" r="AL46" s="1"/>
  <c i="7" r="Z46"/>
  <c i="7" r="P46"/>
  <c i="7" r="AN46" s="1"/>
  <c i="7" r="K46"/>
  <c i="7" r="AI46" s="1"/>
  <c i="7" r="S46"/>
  <c i="7" r="AQ46" s="1"/>
  <c i="7" r="D30"/>
  <c i="7" r="AB30" s="1"/>
  <c i="7" r="Q30"/>
  <c i="7" r="AO30" s="1"/>
  <c i="7" r="E30"/>
  <c i="7" r="AC30" s="1"/>
  <c i="7" r="T30"/>
  <c i="7" r="AR30" s="1"/>
  <c i="7" r="G30"/>
  <c i="7" r="AE30" s="1"/>
  <c i="7" r="U30"/>
  <c i="7" r="AS30" s="1"/>
  <c i="7" r="I30"/>
  <c i="7" r="AG30" s="1"/>
  <c i="7" r="W30"/>
  <c i="7" r="AU30" s="1"/>
  <c i="7" r="J30"/>
  <c i="7" r="AH30" s="1"/>
  <c i="7" r="Y30"/>
  <c i="7" r="L30"/>
  <c i="7" r="AJ30" s="1"/>
  <c i="7" r="M30"/>
  <c i="7" r="AK30" s="1"/>
  <c i="7" r="O30"/>
  <c i="7" r="AM30" s="1"/>
  <c i="7" r="R30"/>
  <c i="7" r="AP30" s="1"/>
  <c i="7" r="V30"/>
  <c i="7" r="AT30" s="1"/>
  <c i="7" r="H30"/>
  <c i="7" r="AF30" s="1"/>
  <c i="7" r="X30"/>
  <c i="7" r="AV30" s="1"/>
  <c i="7" r="P30"/>
  <c i="7" r="AN30" s="1"/>
  <c i="7" r="K30"/>
  <c i="7" r="AI30" s="1"/>
  <c i="7" r="N30"/>
  <c i="7" r="AL30" s="1"/>
  <c i="7" r="S30"/>
  <c i="7" r="AQ30" s="1"/>
  <c i="7" r="Z30"/>
  <c i="7" r="C30"/>
  <c i="7" r="AA30" s="1"/>
  <c i="7" r="F30"/>
  <c i="7" r="AD30" s="1"/>
  <c i="7" r="J28"/>
  <c i="7" r="AH28" s="1"/>
  <c i="7" r="Y28"/>
  <c i="7" r="E28"/>
  <c i="7" r="AC28" s="1"/>
  <c i="7" r="L28"/>
  <c i="7" r="AJ28" s="1"/>
  <c i="7" r="T28"/>
  <c i="7" r="AR28" s="1"/>
  <c i="7" r="M28"/>
  <c i="7" r="AK28" s="1"/>
  <c i="7" r="O28"/>
  <c i="7" r="AM28" s="1"/>
  <c i="7" r="D28"/>
  <c i="7" r="AB28" s="1"/>
  <c i="7" r="Q28"/>
  <c i="7" r="AO28" s="1"/>
  <c i="7" r="U28"/>
  <c i="7" r="AS28" s="1"/>
  <c i="7" r="W28"/>
  <c i="7" r="AU28" s="1"/>
  <c i="7" r="G28"/>
  <c i="7" r="AE28" s="1"/>
  <c i="7" r="I28"/>
  <c i="7" r="AG28" s="1"/>
  <c i="7" r="F28"/>
  <c i="7" r="AD28" s="1"/>
  <c i="7" r="P28"/>
  <c i="7" r="AN28" s="1"/>
  <c i="7" r="R28"/>
  <c i="7" r="AP28" s="1"/>
  <c i="7" r="Z28"/>
  <c i="7" r="H28"/>
  <c i="7" r="AF28" s="1"/>
  <c i="7" r="V28"/>
  <c i="7" r="AT28" s="1"/>
  <c i="7" r="X28"/>
  <c i="7" r="AV28" s="1"/>
  <c i="7" r="N28"/>
  <c i="7" r="AL28" s="1"/>
  <c i="7" r="C28"/>
  <c i="7" r="AA28" s="1"/>
  <c i="7" r="S28"/>
  <c i="7" r="AQ28" s="1"/>
  <c i="7" r="K28"/>
  <c i="7" r="AI28" s="1"/>
  <c i="7" r="I36"/>
  <c i="7" r="AG36" s="1"/>
  <c i="7" r="Y36"/>
  <c i="7" r="D36"/>
  <c i="7" r="AB36" s="1"/>
  <c i="7" r="L36"/>
  <c i="7" r="AJ36" s="1"/>
  <c i="7" r="Z36"/>
  <c i="7" r="M36"/>
  <c i="7" r="AK36" s="1"/>
  <c i="7" r="O36"/>
  <c i="7" r="AM36" s="1"/>
  <c i="7" r="Q36"/>
  <c i="7" r="AO36" s="1"/>
  <c i="7" r="T36"/>
  <c i="7" r="AR36" s="1"/>
  <c i="7" r="E36"/>
  <c i="7" r="AC36" s="1"/>
  <c i="7" r="G36"/>
  <c i="7" r="AE36" s="1"/>
  <c i="7" r="U36"/>
  <c i="7" r="AS36" s="1"/>
  <c i="7" r="W36"/>
  <c i="7" r="AU36" s="1"/>
  <c i="7" r="H36"/>
  <c i="7" r="AF36" s="1"/>
  <c i="7" r="V36"/>
  <c i="7" r="AT36" s="1"/>
  <c i="7" r="P36"/>
  <c i="7" r="AN36" s="1"/>
  <c i="7" r="J36"/>
  <c i="7" r="AH36" s="1"/>
  <c i="7" r="N36"/>
  <c i="7" r="AL36" s="1"/>
  <c i="7" r="R36"/>
  <c i="7" r="AP36" s="1"/>
  <c i="7" r="X36"/>
  <c i="7" r="AV36" s="1"/>
  <c i="7" r="F36"/>
  <c i="7" r="AD36" s="1"/>
  <c i="7" r="K36"/>
  <c i="7" r="AI36" s="1"/>
  <c i="7" r="S36"/>
  <c i="7" r="AQ36" s="1"/>
  <c i="7" r="C36"/>
  <c i="7" r="AA36" s="1"/>
  <c i="7" r="O52"/>
  <c i="7" r="AM52" s="1"/>
  <c i="7" r="Q52"/>
  <c i="7" r="AO52" s="1"/>
  <c i="7" r="D52"/>
  <c i="7" r="AB52" s="1"/>
  <c i="7" r="T52"/>
  <c i="7" r="AR52" s="1"/>
  <c i="7" r="E52"/>
  <c i="7" r="AC52" s="1"/>
  <c i="7" r="U52"/>
  <c i="7" r="AS52" s="1"/>
  <c i="7" r="G52"/>
  <c i="7" r="AE52" s="1"/>
  <c i="7" r="W52"/>
  <c i="7" r="AU52" s="1"/>
  <c i="7" r="Y52"/>
  <c i="7" r="I52"/>
  <c i="7" r="AG52" s="1"/>
  <c i="7" r="L52"/>
  <c i="7" r="AJ52" s="1"/>
  <c i="7" r="M52"/>
  <c i="7" r="AK52" s="1"/>
  <c i="7" r="X52"/>
  <c i="7" r="AV52" s="1"/>
  <c i="7" r="F52"/>
  <c i="7" r="AD52" s="1"/>
  <c i="7" r="S52"/>
  <c i="7" r="AQ52" s="1"/>
  <c i="7" r="Z52"/>
  <c i="7" r="K52"/>
  <c i="7" r="AI52" s="1"/>
  <c i="7" r="N52"/>
  <c i="7" r="AL52" s="1"/>
  <c i="7" r="R52"/>
  <c i="7" r="AP52" s="1"/>
  <c i="7" r="V52"/>
  <c i="7" r="AT52" s="1"/>
  <c i="7" r="C52"/>
  <c i="7" r="AA52" s="1"/>
  <c i="7" r="H52"/>
  <c i="7" r="AF52" s="1"/>
  <c i="7" r="J52"/>
  <c i="7" r="AH52" s="1"/>
  <c i="7" r="P52"/>
  <c i="7" r="AN52" s="1"/>
  <c i="7" r="E61"/>
  <c i="7" r="AC61" s="1"/>
  <c i="7" r="T61"/>
  <c i="7" r="AR61" s="1"/>
  <c i="7" r="G61"/>
  <c i="7" r="AE61" s="1"/>
  <c i="7" r="U61"/>
  <c i="7" r="AS61" s="1"/>
  <c i="7" r="C61"/>
  <c i="7" r="AA61" s="1"/>
  <c i="7" r="I61"/>
  <c i="7" r="AG61" s="1"/>
  <c i="7" r="V61"/>
  <c i="7" r="AT61" s="1"/>
  <c i="7" r="J61"/>
  <c i="7" r="AH61" s="1"/>
  <c i="7" r="W61"/>
  <c i="7" r="AU61" s="1"/>
  <c i="7" r="L61"/>
  <c i="7" r="AJ61" s="1"/>
  <c i="7" r="Y61"/>
  <c i="7" r="D61"/>
  <c i="7" r="AB61" s="1"/>
  <c i="7" r="M61"/>
  <c i="7" r="AK61" s="1"/>
  <c i="7" r="O61"/>
  <c i="7" r="AM61" s="1"/>
  <c i="7" r="Q61"/>
  <c i="7" r="AO61" s="1"/>
  <c i="7" r="H61"/>
  <c i="7" r="AF61" s="1"/>
  <c i="7" r="P61"/>
  <c i="7" r="AN61" s="1"/>
  <c i="7" r="S61"/>
  <c i="7" r="AQ61" s="1"/>
  <c i="7" r="Z61"/>
  <c i="7" r="F61"/>
  <c i="7" r="AD61" s="1"/>
  <c i="7" r="K61"/>
  <c i="7" r="AI61" s="1"/>
  <c i="7" r="R61"/>
  <c i="7" r="AP61" s="1"/>
  <c i="7" r="X61"/>
  <c i="7" r="AV61" s="1"/>
  <c i="7" r="N61"/>
  <c i="7" r="AL61" s="1"/>
  <c i="7" r="N33"/>
  <c i="7" r="AL33" s="1"/>
  <c i="7" r="Z33"/>
  <c i="7" r="M33"/>
  <c i="7" r="AK33" s="1"/>
  <c i="7" r="K53"/>
  <c i="7" r="AI53" s="1"/>
  <c i="7" r="J53"/>
  <c i="7" r="AH53" s="1"/>
  <c i="7" r="Y53"/>
  <c i="7" r="V44"/>
  <c i="7" r="AT44" s="1"/>
  <c i="7" r="N44"/>
  <c i="7" r="AL44" s="1"/>
  <c i="7" r="L44"/>
  <c i="7" r="AJ44" s="1"/>
  <c i="7" r="N63"/>
  <c i="7" r="AL63" s="1"/>
  <c i="7" r="V63"/>
  <c i="7" r="AT63" s="1"/>
  <c i="7" r="G63"/>
  <c i="7" r="AE63" s="1"/>
  <c i="7" r="X66"/>
  <c i="7" r="AV66" s="1"/>
  <c i="7" r="Z66"/>
  <c i="7" r="H66"/>
  <c i="7" r="AF66" s="1"/>
  <c i="7" r="U66"/>
  <c i="7" r="AS66" s="1"/>
  <c i="7" r="L25"/>
  <c i="7" r="AJ25" s="1"/>
  <c i="7" r="E25"/>
  <c i="7" r="AC25" s="1"/>
  <c i="7" r="M25"/>
  <c i="7" r="AK25" s="1"/>
  <c i="7" r="O25"/>
  <c i="7" r="AM25" s="1"/>
  <c i="7" r="Q25"/>
  <c i="7" r="AO25" s="1"/>
  <c i="7" r="D25"/>
  <c i="7" r="AB25" s="1"/>
  <c i="7" r="T25"/>
  <c i="7" r="AR25" s="1"/>
  <c i="7" r="U25"/>
  <c i="7" r="AS25" s="1"/>
  <c i="7" r="I25"/>
  <c i="7" r="AG25" s="1"/>
  <c i="7" r="G25"/>
  <c i="7" r="AE25" s="1"/>
  <c i="7" r="W25"/>
  <c i="7" r="AU25" s="1"/>
  <c i="7" r="Y25"/>
  <c i="7" r="Z25"/>
  <c i="7" r="F25"/>
  <c i="7" r="AD25" s="1"/>
  <c i="7" r="P25"/>
  <c i="7" r="AN25" s="1"/>
  <c i="7" r="X25"/>
  <c i="7" r="AV25" s="1"/>
  <c i="7" r="N25"/>
  <c i="7" r="AL25" s="1"/>
  <c i="7" r="S25"/>
  <c i="7" r="AQ25" s="1"/>
  <c i="7" r="J25"/>
  <c i="7" r="AH25" s="1"/>
  <c i="7" r="K25"/>
  <c i="7" r="AI25" s="1"/>
  <c i="7" r="C25"/>
  <c i="7" r="AA25" s="1"/>
  <c i="7" r="R25"/>
  <c i="7" r="AP25" s="1"/>
  <c i="7" r="H25"/>
  <c i="7" r="AF25" s="1"/>
  <c i="7" r="V25"/>
  <c i="7" r="AT25" s="1"/>
  <c i="7" r="D49"/>
  <c i="7" r="AB49" s="1"/>
  <c i="7" r="Q49"/>
  <c i="7" r="AO49" s="1"/>
  <c i="7" r="E49"/>
  <c i="7" r="AC49" s="1"/>
  <c i="7" r="R49"/>
  <c i="7" r="AP49" s="1"/>
  <c i="7" r="G49"/>
  <c i="7" r="AE49" s="1"/>
  <c i="7" r="T49"/>
  <c i="7" r="AR49" s="1"/>
  <c i="7" r="H49"/>
  <c i="7" r="AF49" s="1"/>
  <c i="7" r="U49"/>
  <c i="7" r="AS49" s="1"/>
  <c i="7" r="I49"/>
  <c i="7" r="AG49" s="1"/>
  <c i="7" r="W49"/>
  <c i="7" r="AU49" s="1"/>
  <c i="7" r="O49"/>
  <c i="7" r="AM49" s="1"/>
  <c i="7" r="Y49"/>
  <c i="7" r="L49"/>
  <c i="7" r="AJ49" s="1"/>
  <c i="7" r="M49"/>
  <c i="7" r="AK49" s="1"/>
  <c i="7" r="J49"/>
  <c i="7" r="AH49" s="1"/>
  <c i="7" r="N49"/>
  <c i="7" r="AL49" s="1"/>
  <c i="7" r="Z49"/>
  <c i="7" r="X49"/>
  <c i="7" r="AV49" s="1"/>
  <c i="7" r="P49"/>
  <c i="7" r="AN49" s="1"/>
  <c i="7" r="C49"/>
  <c i="7" r="AA49" s="1"/>
  <c i="7" r="F49"/>
  <c i="7" r="AD49" s="1"/>
  <c i="7" r="V49"/>
  <c i="7" r="AT49" s="1"/>
  <c i="7" r="S49"/>
  <c i="7" r="AQ49" s="1"/>
  <c i="7" r="K49"/>
  <c i="7" r="AI49" s="1"/>
  <c i="7" r="S33"/>
  <c i="7" r="AQ33" s="1"/>
  <c i="7" r="E33"/>
  <c i="7" r="AC33" s="1"/>
  <c i="7" r="L33"/>
  <c i="7" r="AJ33" s="1"/>
  <c i="7" r="F53"/>
  <c i="7" r="AD53" s="1"/>
  <c i="7" r="Q53"/>
  <c i="7" r="AO53" s="1"/>
  <c i="7" r="W53"/>
  <c i="7" r="AU53" s="1"/>
  <c i="7" r="K44"/>
  <c i="7" r="AI44" s="1"/>
  <c i="7" r="Q44"/>
  <c i="7" r="AO44" s="1"/>
  <c i="7" r="I44"/>
  <c i="7" r="AG44" s="1"/>
  <c i="7" r="C63"/>
  <c i="7" r="AA63" s="1"/>
  <c i="7" r="P63"/>
  <c i="7" r="AN63" s="1"/>
  <c i="7" r="E63"/>
  <c i="7" r="AC63" s="1"/>
  <c i="7" r="K66"/>
  <c i="7" r="AI66" s="1"/>
  <c i="7" r="O66"/>
  <c i="7" r="AM66" s="1"/>
  <c i="7" r="G66"/>
  <c i="7" r="AE66" s="1"/>
  <c i="7" r="E69"/>
  <c i="7" r="AC69" s="1"/>
  <c i="7" r="U69"/>
  <c i="7" r="AS69" s="1"/>
  <c i="7" r="G69"/>
  <c i="7" r="AE69" s="1"/>
  <c i="7" r="V69"/>
  <c i="7" r="AT69" s="1"/>
  <c i="7" r="I69"/>
  <c i="7" r="AG69" s="1"/>
  <c i="7" r="W69"/>
  <c i="7" r="AU69" s="1"/>
  <c i="7" r="C69"/>
  <c i="7" r="AA69" s="1"/>
  <c i="7" r="L69"/>
  <c i="7" r="AJ69" s="1"/>
  <c i="7" r="Y69"/>
  <c i="7" r="M69"/>
  <c i="7" r="AK69" s="1"/>
  <c i="7" r="Z69"/>
  <c i="7" r="D69"/>
  <c i="7" r="AB69" s="1"/>
  <c i="7" r="O69"/>
  <c i="7" r="AM69" s="1"/>
  <c i="7" r="Q69"/>
  <c i="7" r="AO69" s="1"/>
  <c i="7" r="T69"/>
  <c i="7" r="AR69" s="1"/>
  <c i="7" r="P69"/>
  <c i="7" r="AN69" s="1"/>
  <c i="7" r="R69"/>
  <c i="7" r="AP69" s="1"/>
  <c i="7" r="J69"/>
  <c i="7" r="AH69" s="1"/>
  <c i="7" r="N69"/>
  <c i="7" r="AL69" s="1"/>
  <c i="7" r="H69"/>
  <c i="7" r="AF69" s="1"/>
  <c i="7" r="X69"/>
  <c i="7" r="AV69" s="1"/>
  <c i="7" r="S69"/>
  <c i="7" r="AQ69" s="1"/>
  <c i="7" r="K69"/>
  <c i="7" r="AI69" s="1"/>
  <c i="7" r="F69"/>
  <c i="7" r="AD69" s="1"/>
  <c i="7" r="G27"/>
  <c i="7" r="AE27" s="1"/>
  <c i="7" r="U27"/>
  <c i="7" r="AS27" s="1"/>
  <c i="7" r="I27"/>
  <c i="7" r="AG27" s="1"/>
  <c i="7" r="W27"/>
  <c i="7" r="AU27" s="1"/>
  <c i="7" r="J27"/>
  <c i="7" r="AH27" s="1"/>
  <c i="7" r="X27"/>
  <c i="7" r="AV27" s="1"/>
  <c i="7" r="L27"/>
  <c i="7" r="AJ27" s="1"/>
  <c i="7" r="Y27"/>
  <c i="7" r="O27"/>
  <c i="7" r="AM27" s="1"/>
  <c i="7" r="M27"/>
  <c i="7" r="AK27" s="1"/>
  <c i="7" r="D27"/>
  <c i="7" r="AB27" s="1"/>
  <c i="7" r="E27"/>
  <c i="7" r="AC27" s="1"/>
  <c i="7" r="F27"/>
  <c i="7" r="AD27" s="1"/>
  <c i="7" r="Q27"/>
  <c i="7" r="AO27" s="1"/>
  <c i="7" r="T27"/>
  <c i="7" r="AR27" s="1"/>
  <c i="7" r="Z27"/>
  <c i="7" r="N27"/>
  <c i="7" r="AL27" s="1"/>
  <c i="7" r="R27"/>
  <c i="7" r="AP27" s="1"/>
  <c i="7" r="S27"/>
  <c i="7" r="AQ27" s="1"/>
  <c i="7" r="V27"/>
  <c i="7" r="AT27" s="1"/>
  <c i="7" r="K27"/>
  <c i="7" r="AI27" s="1"/>
  <c i="7" r="H27"/>
  <c i="7" r="AF27" s="1"/>
  <c i="7" r="P27"/>
  <c i="7" r="AN27" s="1"/>
  <c i="7" r="C27"/>
  <c i="7" r="AA27" s="1"/>
  <c i="7" r="N66"/>
  <c i="7" r="AL66" s="1"/>
  <c i="7" r="I62"/>
  <c i="7" r="AG62" s="1"/>
  <c i="7" r="W62"/>
  <c i="7" r="AU62" s="1"/>
  <c i="7" r="J62"/>
  <c i="7" r="AH62" s="1"/>
  <c i="7" r="Y62"/>
  <c i="7" r="L62"/>
  <c i="7" r="AJ62" s="1"/>
  <c i="7" r="M62"/>
  <c i="7" r="AK62" s="1"/>
  <c i="7" r="O62"/>
  <c i="7" r="AM62" s="1"/>
  <c i="7" r="Q62"/>
  <c i="7" r="AO62" s="1"/>
  <c i="7" r="T62"/>
  <c i="7" r="AR62" s="1"/>
  <c i="7" r="D62"/>
  <c i="7" r="AB62" s="1"/>
  <c i="7" r="U62"/>
  <c i="7" r="AS62" s="1"/>
  <c i="7" r="E62"/>
  <c i="7" r="AC62" s="1"/>
  <c i="7" r="G62"/>
  <c i="7" r="AE62" s="1"/>
  <c i="7" r="H62"/>
  <c i="7" r="AF62" s="1"/>
  <c i="7" r="R62"/>
  <c i="7" r="AP62" s="1"/>
  <c i="7" r="C62"/>
  <c i="7" r="AA62" s="1"/>
  <c i="7" r="S62"/>
  <c i="7" r="AQ62" s="1"/>
  <c i="7" r="X62"/>
  <c i="7" r="AV62" s="1"/>
  <c i="7" r="F62"/>
  <c i="7" r="AD62" s="1"/>
  <c i="7" r="Z62"/>
  <c i="7" r="P62"/>
  <c i="7" r="AN62" s="1"/>
  <c i="7" r="V62"/>
  <c i="7" r="AT62" s="1"/>
  <c i="7" r="K62"/>
  <c i="7" r="AI62" s="1"/>
  <c i="7" r="N62"/>
  <c i="7" r="AL62" s="1"/>
  <c i="7" r="G64"/>
  <c i="7" r="AE64" s="1"/>
  <c i="7" r="U64"/>
  <c i="7" r="AS64" s="1"/>
  <c i="7" r="I64"/>
  <c i="7" r="AG64" s="1"/>
  <c i="7" r="W64"/>
  <c i="7" r="AU64" s="1"/>
  <c i="7" r="L64"/>
  <c i="7" r="AJ64" s="1"/>
  <c i="7" r="X64"/>
  <c i="7" r="AV64" s="1"/>
  <c i="7" r="M64"/>
  <c i="7" r="AK64" s="1"/>
  <c i="7" r="Y64"/>
  <c i="7" r="N64"/>
  <c i="7" r="AL64" s="1"/>
  <c i="7" r="E64"/>
  <c i="7" r="AC64" s="1"/>
  <c i="7" r="O64"/>
  <c i="7" r="AM64" s="1"/>
  <c i="7" r="Q64"/>
  <c i="7" r="AO64" s="1"/>
  <c i="7" r="T64"/>
  <c i="7" r="AR64" s="1"/>
  <c i="7" r="D64"/>
  <c i="7" r="AB64" s="1"/>
  <c i="7" r="J64"/>
  <c i="7" r="AH64" s="1"/>
  <c i="7" r="P64"/>
  <c i="7" r="AN64" s="1"/>
  <c i="7" r="S64"/>
  <c i="7" r="AQ64" s="1"/>
  <c i="7" r="R64"/>
  <c i="7" r="AP64" s="1"/>
  <c i="7" r="V64"/>
  <c i="7" r="AT64" s="1"/>
  <c i="7" r="K64"/>
  <c i="7" r="AI64" s="1"/>
  <c i="7" r="Z64"/>
  <c i="7" r="H64"/>
  <c i="7" r="AF64" s="1"/>
  <c i="7" r="C64"/>
  <c i="7" r="AA64" s="1"/>
  <c i="7" r="F64"/>
  <c i="7" r="AD64" s="1"/>
  <c i="7" r="V33"/>
  <c i="7" r="AT33" s="1"/>
  <c i="7" r="D33"/>
  <c i="7" r="AB33" s="1"/>
  <c i="7" r="W33"/>
  <c i="7" r="AU33" s="1"/>
  <c i="7" r="N53"/>
  <c i="7" r="AL53" s="1"/>
  <c i="7" r="U53"/>
  <c i="7" r="AS53" s="1"/>
  <c i="7" r="I53"/>
  <c i="7" r="AG53" s="1"/>
  <c i="7" r="C44"/>
  <c i="7" r="AA44" s="1"/>
  <c i="7" r="O44"/>
  <c i="7" r="AM44" s="1"/>
  <c i="7" r="W44"/>
  <c i="7" r="AU44" s="1"/>
  <c i="7" r="R63"/>
  <c i="7" r="AP63" s="1"/>
  <c i="7" r="Y63"/>
  <c i="7" r="T63"/>
  <c i="7" r="AR63" s="1"/>
  <c i="7" r="F66"/>
  <c i="7" r="AD66" s="1"/>
  <c i="7" r="M66"/>
  <c i="7" r="AK66" s="1"/>
  <c i="7" r="T66"/>
  <c i="7" r="AR66" s="1"/>
  <c i="7" r="I59"/>
  <c i="7" r="AG59" s="1"/>
  <c i="7" r="Y59"/>
  <c i="7" r="L59"/>
  <c i="7" r="AJ59" s="1"/>
  <c i="7" r="M59"/>
  <c i="7" r="AK59" s="1"/>
  <c i="7" r="D59"/>
  <c i="7" r="AB59" s="1"/>
  <c i="7" r="O59"/>
  <c i="7" r="AM59" s="1"/>
  <c i="7" r="E59"/>
  <c i="7" r="AC59" s="1"/>
  <c i="7" r="Q59"/>
  <c i="7" r="AO59" s="1"/>
  <c i="7" r="H59"/>
  <c i="7" r="AF59" s="1"/>
  <c i="7" r="T59"/>
  <c i="7" r="AR59" s="1"/>
  <c i="7" r="U59"/>
  <c i="7" r="AS59" s="1"/>
  <c i="7" r="W59"/>
  <c i="7" r="AU59" s="1"/>
  <c i="7" r="F59"/>
  <c i="7" r="AD59" s="1"/>
  <c i="7" r="G59"/>
  <c i="7" r="AE59" s="1"/>
  <c i="7" r="V59"/>
  <c i="7" r="AT59" s="1"/>
  <c i="7" r="R59"/>
  <c i="7" r="AP59" s="1"/>
  <c i="7" r="X59"/>
  <c i="7" r="AV59" s="1"/>
  <c i="7" r="S59"/>
  <c i="7" r="AQ59" s="1"/>
  <c i="7" r="J59"/>
  <c i="7" r="AH59" s="1"/>
  <c i="7" r="Z59"/>
  <c i="7" r="N59"/>
  <c i="7" r="AL59" s="1"/>
  <c i="7" r="C59"/>
  <c i="7" r="AA59" s="1"/>
  <c i="7" r="K59"/>
  <c i="7" r="AI59" s="1"/>
  <c i="7" r="P59"/>
  <c i="7" r="AN59" s="1"/>
  <c i="7" r="D26"/>
  <c i="7" r="AB26" s="1"/>
  <c i="7" r="Q26"/>
  <c i="7" r="AO26" s="1"/>
  <c i="7" r="L26"/>
  <c i="7" r="AJ26" s="1"/>
  <c i="7" r="E26"/>
  <c i="7" r="AC26" s="1"/>
  <c i="7" r="T26"/>
  <c i="7" r="AR26" s="1"/>
  <c i="7" r="G26"/>
  <c i="7" r="AE26" s="1"/>
  <c i="7" r="U26"/>
  <c i="7" r="AS26" s="1"/>
  <c i="7" r="I26"/>
  <c i="7" r="AG26" s="1"/>
  <c i="7" r="W26"/>
  <c i="7" r="AU26" s="1"/>
  <c i="7" r="J26"/>
  <c i="7" r="AH26" s="1"/>
  <c i="7" r="Y26"/>
  <c i="7" r="M26"/>
  <c i="7" r="AK26" s="1"/>
  <c i="7" r="O26"/>
  <c i="7" r="AM26" s="1"/>
  <c i="7" r="X26"/>
  <c i="7" r="AV26" s="1"/>
  <c i="7" r="H26"/>
  <c i="7" r="AF26" s="1"/>
  <c i="7" r="R26"/>
  <c i="7" r="AP26" s="1"/>
  <c i="7" r="V26"/>
  <c i="7" r="AT26" s="1"/>
  <c i="7" r="Z26"/>
  <c i="7" r="P26"/>
  <c i="7" r="AN26" s="1"/>
  <c i="7" r="S26"/>
  <c i="7" r="AQ26" s="1"/>
  <c i="7" r="N26"/>
  <c i="7" r="AL26" s="1"/>
  <c i="7" r="K26"/>
  <c i="7" r="AI26" s="1"/>
  <c i="7" r="F26"/>
  <c i="7" r="AD26" s="1"/>
  <c i="7" r="C26"/>
  <c i="7" r="AA26" s="1"/>
  <c i="7" r="H39"/>
  <c i="7" r="AF39" s="1"/>
  <c i="7" r="W39"/>
  <c i="7" r="AU39" s="1"/>
  <c i="7" r="D39"/>
  <c i="7" r="AB39" s="1"/>
  <c i="7" r="I39"/>
  <c i="7" r="AG39" s="1"/>
  <c i="7" r="Y39"/>
  <c i="7" r="L39"/>
  <c i="7" r="AJ39" s="1"/>
  <c i="7" r="Z39"/>
  <c i="7" r="M39"/>
  <c i="7" r="AK39" s="1"/>
  <c i="7" r="O39"/>
  <c i="7" r="AM39" s="1"/>
  <c i="7" r="Q39"/>
  <c i="7" r="AO39" s="1"/>
  <c i="7" r="E39"/>
  <c i="7" r="AC39" s="1"/>
  <c i="7" r="U39"/>
  <c i="7" r="AS39" s="1"/>
  <c i="7" r="G39"/>
  <c i="7" r="AE39" s="1"/>
  <c i="7" r="T39"/>
  <c i="7" r="AR39" s="1"/>
  <c i="7" r="N39"/>
  <c i="7" r="AL39" s="1"/>
  <c i="7" r="J39"/>
  <c i="7" r="AH39" s="1"/>
  <c i="7" r="X39"/>
  <c i="7" r="AV39" s="1"/>
  <c i="7" r="C39"/>
  <c i="7" r="AA39" s="1"/>
  <c i="7" r="S39"/>
  <c i="7" r="AQ39" s="1"/>
  <c i="7" r="V39"/>
  <c i="7" r="AT39" s="1"/>
  <c i="7" r="F39"/>
  <c i="7" r="AD39" s="1"/>
  <c i="7" r="R39"/>
  <c i="7" r="AP39" s="1"/>
  <c i="7" r="K39"/>
  <c i="7" r="AI39" s="1"/>
  <c i="7" r="P39"/>
  <c i="7" r="AN39" s="1"/>
  <c i="7" r="I51"/>
  <c i="7" r="AG51" s="1"/>
  <c i="7" r="W51"/>
  <c i="7" r="AU51" s="1"/>
  <c i="7" r="L51"/>
  <c i="7" r="AJ51" s="1"/>
  <c i="7" r="Y51"/>
  <c i="7" r="M51"/>
  <c i="7" r="AK51" s="1"/>
  <c i="7" r="O51"/>
  <c i="7" r="AM51" s="1"/>
  <c i="7" r="D51"/>
  <c i="7" r="AB51" s="1"/>
  <c i="7" r="Q51"/>
  <c i="7" r="AO51" s="1"/>
  <c i="7" r="F51"/>
  <c i="7" r="AD51" s="1"/>
  <c i="7" r="G51"/>
  <c i="7" r="AE51" s="1"/>
  <c i="7" r="R51"/>
  <c i="7" r="AP51" s="1"/>
  <c i="7" r="T51"/>
  <c i="7" r="AR51" s="1"/>
  <c i="7" r="U51"/>
  <c i="7" r="AS51" s="1"/>
  <c i="7" r="E51"/>
  <c i="7" r="AC51" s="1"/>
  <c i="7" r="Z51"/>
  <c i="7" r="H51"/>
  <c i="7" r="AF51" s="1"/>
  <c i="7" r="P51"/>
  <c i="7" r="AN51" s="1"/>
  <c i="7" r="X51"/>
  <c i="7" r="AV51" s="1"/>
  <c i="7" r="V51"/>
  <c i="7" r="AT51" s="1"/>
  <c i="7" r="K51"/>
  <c i="7" r="AI51" s="1"/>
  <c i="7" r="J51"/>
  <c i="7" r="AH51" s="1"/>
  <c i="7" r="S51"/>
  <c i="7" r="AQ51" s="1"/>
  <c i="7" r="N51"/>
  <c i="7" r="AL51" s="1"/>
  <c i="7" r="C51"/>
  <c i="7" r="AA51" s="1"/>
  <c i="7" r="H33"/>
  <c i="7" r="AF33" s="1"/>
  <c i="7" r="T33"/>
  <c i="7" r="AR33" s="1"/>
  <c i="7" r="I33"/>
  <c i="7" r="AG33" s="1"/>
  <c i="7" r="S53"/>
  <c i="7" r="AQ53" s="1"/>
  <c i="7" r="E53"/>
  <c i="7" r="AC53" s="1"/>
  <c i="7" r="C53"/>
  <c i="7" r="AA53" s="1"/>
  <c i="7" r="R44"/>
  <c i="7" r="AP44" s="1"/>
  <c i="7" r="D44"/>
  <c i="7" r="AB44" s="1"/>
  <c i="7" r="G44"/>
  <c i="7" r="AE44" s="1"/>
  <c i="7" r="X63"/>
  <c i="7" r="AV63" s="1"/>
  <c i="7" r="L63"/>
  <c i="7" r="AJ63" s="1"/>
  <c i="7" r="D63"/>
  <c i="7" r="AB63" s="1"/>
  <c i="7" r="P66"/>
  <c i="7" r="AN66" s="1"/>
  <c i="7" r="L66"/>
  <c i="7" r="AJ66" s="1"/>
  <c i="7" r="E66"/>
  <c i="7" r="AC66" s="1"/>
  <c i="7" r="G58"/>
  <c i="7" r="AE58" s="1"/>
  <c i="7" r="U58"/>
  <c i="7" r="AS58" s="1"/>
  <c i="7" r="I58"/>
  <c i="7" r="AG58" s="1"/>
  <c i="7" r="W58"/>
  <c i="7" r="AU58" s="1"/>
  <c i="7" r="J58"/>
  <c i="7" r="AH58" s="1"/>
  <c i="7" r="Y58"/>
  <c i="7" r="L58"/>
  <c i="7" r="AJ58" s="1"/>
  <c i="7" r="M58"/>
  <c i="7" r="AK58" s="1"/>
  <c i="7" r="D58"/>
  <c i="7" r="AB58" s="1"/>
  <c i="7" r="E58"/>
  <c i="7" r="AC58" s="1"/>
  <c i="7" r="T58"/>
  <c i="7" r="AR58" s="1"/>
  <c i="7" r="O58"/>
  <c i="7" r="AM58" s="1"/>
  <c i="7" r="Q58"/>
  <c i="7" r="AO58" s="1"/>
  <c i="7" r="V58"/>
  <c i="7" r="AT58" s="1"/>
  <c i="7" r="F58"/>
  <c i="7" r="AD58" s="1"/>
  <c i="7" r="Z58"/>
  <c i="7" r="H58"/>
  <c i="7" r="AF58" s="1"/>
  <c i="7" r="N58"/>
  <c i="7" r="AL58" s="1"/>
  <c i="7" r="P58"/>
  <c i="7" r="AN58" s="1"/>
  <c i="7" r="R58"/>
  <c i="7" r="AP58" s="1"/>
  <c i="7" r="X58"/>
  <c i="7" r="AV58" s="1"/>
  <c i="7" r="K58"/>
  <c i="7" r="AI58" s="1"/>
  <c i="7" r="C58"/>
  <c i="7" r="AA58" s="1"/>
  <c i="7" r="S58"/>
  <c i="7" r="AQ58" s="1"/>
  <c i="7" r="J66"/>
  <c i="7" r="AH66" s="1"/>
  <c i="7" r="D38"/>
  <c i="7" r="AB38" s="1"/>
  <c i="7" r="T38"/>
  <c i="7" r="AR38" s="1"/>
  <c i="7" r="E38"/>
  <c i="7" r="AC38" s="1"/>
  <c i="7" r="U38"/>
  <c i="7" r="AS38" s="1"/>
  <c i="7" r="G38"/>
  <c i="7" r="AE38" s="1"/>
  <c i="7" r="W38"/>
  <c i="7" r="AU38" s="1"/>
  <c i="7" r="M38"/>
  <c i="7" r="AK38" s="1"/>
  <c i="7" r="I38"/>
  <c i="7" r="AG38" s="1"/>
  <c i="7" r="Y38"/>
  <c i="7" r="L38"/>
  <c i="7" r="AJ38" s="1"/>
  <c i="7" r="Z38"/>
  <c i="7" r="O38"/>
  <c i="7" r="AM38" s="1"/>
  <c i="7" r="Q38"/>
  <c i="7" r="AO38" s="1"/>
  <c i="7" r="N38"/>
  <c i="7" r="AL38" s="1"/>
  <c i="7" r="S38"/>
  <c i="7" r="AQ38" s="1"/>
  <c i="7" r="J38"/>
  <c i="7" r="AH38" s="1"/>
  <c i="7" r="P38"/>
  <c i="7" r="AN38" s="1"/>
  <c i="7" r="X38"/>
  <c i="7" r="AV38" s="1"/>
  <c i="7" r="K38"/>
  <c i="7" r="AI38" s="1"/>
  <c i="7" r="R38"/>
  <c i="7" r="AP38" s="1"/>
  <c i="7" r="F38"/>
  <c i="7" r="AD38" s="1"/>
  <c i="7" r="V38"/>
  <c i="7" r="AT38" s="1"/>
  <c i="7" r="H38"/>
  <c i="7" r="AF38" s="1"/>
  <c i="7" r="C38"/>
  <c i="7" r="AA38" s="1"/>
  <c i="7" r="O60"/>
  <c i="7" r="AM60" s="1"/>
  <c i="7" r="D60"/>
  <c i="7" r="AB60" s="1"/>
  <c i="7" r="P60"/>
  <c i="7" r="AN60" s="1"/>
  <c i="7" r="E60"/>
  <c i="7" r="AC60" s="1"/>
  <c i="7" r="Q60"/>
  <c i="7" r="AO60" s="1"/>
  <c i="7" r="G60"/>
  <c i="7" r="AE60" s="1"/>
  <c i="7" r="T60"/>
  <c i="7" r="AR60" s="1"/>
  <c i="7" r="I60"/>
  <c i="7" r="AG60" s="1"/>
  <c i="7" r="U60"/>
  <c i="7" r="AS60" s="1"/>
  <c i="7" r="Y60"/>
  <c i="7" r="L60"/>
  <c i="7" r="AJ60" s="1"/>
  <c i="7" r="J60"/>
  <c i="7" r="AH60" s="1"/>
  <c i="7" r="M60"/>
  <c i="7" r="AK60" s="1"/>
  <c i="7" r="W60"/>
  <c i="7" r="AU60" s="1"/>
  <c i="7" r="V60"/>
  <c i="7" r="AT60" s="1"/>
  <c i="7" r="R60"/>
  <c i="7" r="AP60" s="1"/>
  <c i="7" r="H60"/>
  <c i="7" r="AF60" s="1"/>
  <c i="7" r="N60"/>
  <c i="7" r="AL60" s="1"/>
  <c i="7" r="C60"/>
  <c i="7" r="AA60" s="1"/>
  <c i="7" r="F60"/>
  <c i="7" r="AD60" s="1"/>
  <c i="7" r="Z60"/>
  <c i="7" r="X60"/>
  <c i="7" r="AV60" s="1"/>
  <c i="7" r="K60"/>
  <c i="7" r="AI60" s="1"/>
  <c i="7" r="S60"/>
  <c i="7" r="AQ60" s="1"/>
  <c i="7" r="F33"/>
  <c i="7" r="AD33" s="1"/>
  <c i="7" r="Q33"/>
  <c i="7" r="AO33" s="1"/>
  <c i="7" r="U33"/>
  <c i="7" r="AS33" s="1"/>
  <c i="7" r="H53"/>
  <c i="7" r="AF53" s="1"/>
  <c i="7" r="D53"/>
  <c i="7" r="AB53" s="1"/>
  <c i="7" r="V53"/>
  <c i="7" r="AT53" s="1"/>
  <c i="7" r="S44"/>
  <c i="7" r="AQ44" s="1"/>
  <c i="7" r="T44"/>
  <c i="7" r="AR44" s="1"/>
  <c i="7" r="U44"/>
  <c i="7" r="AS44" s="1"/>
  <c i="7" r="Z63"/>
  <c i="7" r="I63"/>
  <c i="7" r="AG63" s="1"/>
  <c i="7" r="Q63"/>
  <c i="7" r="AO63" s="1"/>
  <c i="7" r="C66"/>
  <c i="7" r="AA66" s="1"/>
  <c i="7" r="Y66"/>
  <c i="7" r="Q66"/>
  <c i="7" r="AO66" s="1"/>
  <c i="7" r="I42"/>
  <c i="7" r="AG42" s="1"/>
  <c i="7" r="Y42"/>
  <c i="7" r="L42"/>
  <c i="7" r="AJ42" s="1"/>
  <c i="7" r="D42"/>
  <c i="7" r="AB42" s="1"/>
  <c i="7" r="M42"/>
  <c i="7" r="AK42" s="1"/>
  <c i="7" r="O42"/>
  <c i="7" r="AM42" s="1"/>
  <c i="7" r="Q42"/>
  <c i="7" r="AO42" s="1"/>
  <c i="7" r="T42"/>
  <c i="7" r="AR42" s="1"/>
  <c i="7" r="G42"/>
  <c i="7" r="AE42" s="1"/>
  <c i="7" r="E42"/>
  <c i="7" r="AC42" s="1"/>
  <c i="7" r="U42"/>
  <c i="7" r="AS42" s="1"/>
  <c i="7" r="W42"/>
  <c i="7" r="AU42" s="1"/>
  <c i="7" r="Z42"/>
  <c i="7" r="H42"/>
  <c i="7" r="AF42" s="1"/>
  <c i="7" r="N42"/>
  <c i="7" r="AL42" s="1"/>
  <c i="7" r="P42"/>
  <c i="7" r="AN42" s="1"/>
  <c i="7" r="S42"/>
  <c i="7" r="AQ42" s="1"/>
  <c i="7" r="X42"/>
  <c i="7" r="AV42" s="1"/>
  <c i="7" r="K42"/>
  <c i="7" r="AI42" s="1"/>
  <c i="7" r="R42"/>
  <c i="7" r="AP42" s="1"/>
  <c i="7" r="V42"/>
  <c i="7" r="AT42" s="1"/>
  <c i="7" r="C42"/>
  <c i="7" r="AA42" s="1"/>
  <c i="7" r="J42"/>
  <c i="7" r="AH42" s="1"/>
  <c i="7" r="F42"/>
  <c i="7" r="AD42" s="1"/>
  <c i="7" r="D35"/>
  <c i="7" r="AB35" s="1"/>
  <c i="7" r="Q35"/>
  <c i="7" r="AO35" s="1"/>
  <c i="7" r="E35"/>
  <c i="7" r="AC35" s="1"/>
  <c i="7" r="T35"/>
  <c i="7" r="AR35" s="1"/>
  <c i="7" r="F35"/>
  <c i="7" r="AD35" s="1"/>
  <c i="7" r="U35"/>
  <c i="7" r="AS35" s="1"/>
  <c i="7" r="G35"/>
  <c i="7" r="AE35" s="1"/>
  <c i="7" r="W35"/>
  <c i="7" r="AU35" s="1"/>
  <c i="7" r="L35"/>
  <c i="7" r="AJ35" s="1"/>
  <c i="7" r="I35"/>
  <c i="7" r="AG35" s="1"/>
  <c i="7" r="Y35"/>
  <c i="7" r="M35"/>
  <c i="7" r="AK35" s="1"/>
  <c i="7" r="O35"/>
  <c i="7" r="AM35" s="1"/>
  <c i="7" r="J35"/>
  <c i="7" r="AH35" s="1"/>
  <c i="7" r="R35"/>
  <c i="7" r="AP35" s="1"/>
  <c i="7" r="V35"/>
  <c i="7" r="AT35" s="1"/>
  <c i="7" r="S35"/>
  <c i="7" r="AQ35" s="1"/>
  <c i="7" r="N35"/>
  <c i="7" r="AL35" s="1"/>
  <c i="7" r="K35"/>
  <c i="7" r="AI35" s="1"/>
  <c i="7" r="H35"/>
  <c i="7" r="AF35" s="1"/>
  <c i="7" r="P35"/>
  <c i="7" r="AN35" s="1"/>
  <c i="7" r="Z35"/>
  <c i="7" r="X35"/>
  <c i="7" r="AV35" s="1"/>
  <c i="7" r="C35"/>
  <c i="7" r="AA35" s="1"/>
  <c i="7" r="O68"/>
  <c i="7" r="AM68" s="1"/>
  <c i="7" r="Q68"/>
  <c i="7" r="AO68" s="1"/>
  <c i="7" r="D68"/>
  <c i="7" r="AB68" s="1"/>
  <c i="7" r="T68"/>
  <c i="7" r="AR68" s="1"/>
  <c i="7" r="E68"/>
  <c i="7" r="AC68" s="1"/>
  <c i="7" r="U68"/>
  <c i="7" r="AS68" s="1"/>
  <c i="7" r="G68"/>
  <c i="7" r="AE68" s="1"/>
  <c i="7" r="W68"/>
  <c i="7" r="AU68" s="1"/>
  <c i="7" r="M68"/>
  <c i="7" r="AK68" s="1"/>
  <c i="7" r="I68"/>
  <c i="7" r="AG68" s="1"/>
  <c i="7" r="Z68"/>
  <c i="7" r="L68"/>
  <c i="7" r="AJ68" s="1"/>
  <c i="7" r="Y68"/>
  <c i="7" r="R68"/>
  <c i="7" r="AP68" s="1"/>
  <c i="7" r="C68"/>
  <c i="7" r="AA68" s="1"/>
  <c i="7" r="H68"/>
  <c i="7" r="AF68" s="1"/>
  <c i="7" r="P68"/>
  <c i="7" r="AN68" s="1"/>
  <c i="7" r="F68"/>
  <c i="7" r="AD68" s="1"/>
  <c i="7" r="X68"/>
  <c i="7" r="AV68" s="1"/>
  <c i="7" r="V68"/>
  <c i="7" r="AT68" s="1"/>
  <c i="7" r="K68"/>
  <c i="7" r="AI68" s="1"/>
  <c i="7" r="J68"/>
  <c i="7" r="AH68" s="1"/>
  <c i="7" r="N68"/>
  <c i="7" r="AL68" s="1"/>
  <c i="7" r="S68"/>
  <c i="7" r="AQ68" s="1"/>
  <c i="7" r="I56"/>
  <c i="7" r="AG56" s="1"/>
  <c i="7" r="W56"/>
  <c i="7" r="AU56" s="1"/>
  <c i="7" r="L56"/>
  <c i="7" r="AJ56" s="1"/>
  <c i="7" r="Y56"/>
  <c i="7" r="M56"/>
  <c i="7" r="AK56" s="1"/>
  <c i="7" r="N56"/>
  <c i="7" r="AL56" s="1"/>
  <c i="7" r="D56"/>
  <c i="7" r="AB56" s="1"/>
  <c i="7" r="O56"/>
  <c i="7" r="AM56" s="1"/>
  <c i="7" r="G56"/>
  <c i="7" r="AE56" s="1"/>
  <c i="7" r="H56"/>
  <c i="7" r="AF56" s="1"/>
  <c i="7" r="Q56"/>
  <c i="7" r="AO56" s="1"/>
  <c i="7" r="T56"/>
  <c i="7" r="AR56" s="1"/>
  <c i="7" r="U56"/>
  <c i="7" r="AS56" s="1"/>
  <c i="7" r="E56"/>
  <c i="7" r="AC56" s="1"/>
  <c i="7" r="F56"/>
  <c i="7" r="AD56" s="1"/>
  <c i="7" r="K56"/>
  <c i="7" r="AI56" s="1"/>
  <c i="7" r="R56"/>
  <c i="7" r="AP56" s="1"/>
  <c i="7" r="S56"/>
  <c i="7" r="AQ56" s="1"/>
  <c i="7" r="P56"/>
  <c i="7" r="AN56" s="1"/>
  <c i="7" r="V56"/>
  <c i="7" r="AT56" s="1"/>
  <c i="7" r="J56"/>
  <c i="7" r="AH56" s="1"/>
  <c i="7" r="X56"/>
  <c i="7" r="AV56" s="1"/>
  <c i="7" r="Z56"/>
  <c i="7" r="C56"/>
  <c i="7" r="AA56" s="1"/>
  <c i="7" r="J33"/>
  <c i="7" r="AH33" s="1"/>
  <c i="7" r="P33"/>
  <c i="7" r="AN33" s="1"/>
  <c i="7" r="X53"/>
  <c i="7" r="AV53" s="1"/>
  <c i="7" r="O53"/>
  <c i="7" r="AM53" s="1"/>
  <c i="7" r="F44"/>
  <c i="7" r="AD44" s="1"/>
  <c i="7" r="M44"/>
  <c i="7" r="AK44" s="1"/>
  <c i="7" r="H63"/>
  <c i="7" r="AF63" s="1"/>
  <c i="7" r="M63"/>
  <c i="7" r="AK63" s="1"/>
  <c i="7" r="R66"/>
  <c i="7" r="AP66" s="1"/>
  <c i="7" r="I66"/>
  <c i="7" r="AG66" s="1"/>
  <c i="7" r="K14"/>
  <c i="7" r="AI14" s="1"/>
  <c i="7" r="H10"/>
  <c i="7" r="AF10" s="1"/>
  <c i="7" r="T10"/>
  <c i="7" r="AR10" s="1"/>
  <c i="7" r="M10"/>
  <c i="7" r="AK10" s="1"/>
  <c i="7" r="N14"/>
  <c i="7" r="AL14" s="1"/>
  <c i="7" r="X14"/>
  <c i="7" r="AV14" s="1"/>
  <c i="7" r="U14"/>
  <c i="7" r="AS14" s="1"/>
  <c i="7" r="W12"/>
  <c i="7" r="AU12" s="1"/>
  <c i="7" r="D12"/>
  <c i="7" r="AB12" s="1"/>
  <c i="7" r="V12"/>
  <c i="7" r="AT12" s="1"/>
  <c i="7" r="U7"/>
  <c i="7" r="AS7" s="1"/>
  <c i="7" r="W7"/>
  <c i="7" r="AU7" s="1"/>
  <c i="7" r="C7"/>
  <c i="7" r="AA7" s="1"/>
  <c i="7" r="I7"/>
  <c i="7" r="AG7" s="1"/>
  <c i="7" r="T7"/>
  <c i="7" r="AR7" s="1"/>
  <c i="7" r="E7"/>
  <c i="7" r="AC7" s="1"/>
  <c i="7" r="M7"/>
  <c i="7" r="AK7" s="1"/>
  <c i="7" r="J7"/>
  <c i="7" r="AH7" s="1"/>
  <c i="7" r="N7"/>
  <c i="7" r="AL7" s="1"/>
  <c i="7" r="K7"/>
  <c i="7" r="AI7" s="1"/>
  <c i="7" r="P7"/>
  <c i="7" r="AN7" s="1"/>
  <c i="7" r="D7"/>
  <c i="7" r="AB7" s="1"/>
  <c i="7" r="Z7"/>
  <c i="7" r="V7"/>
  <c i="7" r="AT7" s="1"/>
  <c i="7" r="F7"/>
  <c i="7" r="AD7" s="1"/>
  <c i="7" r="R7"/>
  <c i="7" r="AP7" s="1"/>
  <c i="7" r="L7"/>
  <c i="7" r="AJ7" s="1"/>
  <c i="7" r="S7"/>
  <c i="7" r="AQ7" s="1"/>
  <c i="7" r="X7"/>
  <c i="7" r="AV7" s="1"/>
  <c i="7" r="G7"/>
  <c i="7" r="AE7" s="1"/>
  <c i="7" r="H7"/>
  <c i="7" r="AF7" s="1"/>
  <c i="7" r="O7"/>
  <c i="7" r="AM7" s="1"/>
  <c i="7" r="Q7"/>
  <c i="7" r="AO7" s="1"/>
  <c i="7" r="Y7"/>
  <c i="7" r="G10"/>
  <c i="7" r="AE10" s="1"/>
  <c i="7" r="D10"/>
  <c i="7" r="AB10" s="1"/>
  <c i="7" r="K10"/>
  <c i="7" r="AI10" s="1"/>
  <c i="7" r="W14"/>
  <c i="7" r="AU14" s="1"/>
  <c i="7" r="Z14"/>
  <c i="7" r="T14"/>
  <c i="7" r="AR14" s="1"/>
  <c i="7" r="N12"/>
  <c i="7" r="AL12" s="1"/>
  <c i="7" r="I12"/>
  <c i="7" r="AG12" s="1"/>
  <c i="7" r="R12"/>
  <c i="7" r="AP12" s="1"/>
  <c i="7" r="H14"/>
  <c i="7" r="AF14" s="1"/>
  <c i="7" r="M11"/>
  <c i="7" r="AK11" s="1"/>
  <c i="7" r="O11"/>
  <c i="7" r="AM11" s="1"/>
  <c i="7" r="U11"/>
  <c i="7" r="AS11" s="1"/>
  <c i="7" r="E11"/>
  <c i="7" r="AC11" s="1"/>
  <c i="7" r="R11"/>
  <c i="7" r="AP11" s="1"/>
  <c i="7" r="C11"/>
  <c i="7" r="AA11" s="1"/>
  <c i="7" r="K11"/>
  <c i="7" r="AI11" s="1"/>
  <c i="7" r="X11"/>
  <c i="7" r="AV11" s="1"/>
  <c i="7" r="L11"/>
  <c i="7" r="AJ11" s="1"/>
  <c i="7" r="I11"/>
  <c i="7" r="AG11" s="1"/>
  <c i="7" r="Y11"/>
  <c i="7" r="N11"/>
  <c i="7" r="AL11" s="1"/>
  <c i="7" r="D11"/>
  <c i="7" r="AB11" s="1"/>
  <c i="7" r="G11"/>
  <c i="7" r="AE11" s="1"/>
  <c i="7" r="Z11"/>
  <c i="7" r="J11"/>
  <c i="7" r="AH11" s="1"/>
  <c i="7" r="W11"/>
  <c i="7" r="AU11" s="1"/>
  <c i="7" r="V11"/>
  <c i="7" r="AT11" s="1"/>
  <c i="7" r="F11"/>
  <c i="7" r="AD11" s="1"/>
  <c i="7" r="P11"/>
  <c i="7" r="AN11" s="1"/>
  <c i="7" r="Q11"/>
  <c i="7" r="AO11" s="1"/>
  <c i="7" r="T11"/>
  <c i="7" r="AR11" s="1"/>
  <c i="7" r="H11"/>
  <c i="7" r="AF11" s="1"/>
  <c i="7" r="S11"/>
  <c i="7" r="AQ11" s="1"/>
  <c i="7" r="E4"/>
  <c i="7" r="AC4" s="1"/>
  <c i="7" r="I4"/>
  <c i="7" r="AG4" s="1"/>
  <c i="7" r="Q4"/>
  <c i="7" r="AO4" s="1"/>
  <c i="7" r="M4"/>
  <c i="7" r="AK4" s="1"/>
  <c i="7" r="U4"/>
  <c i="7" r="AS4" s="1"/>
  <c i="7" r="Y4"/>
  <c i="7" r="W4"/>
  <c i="7" r="AU4" s="1"/>
  <c i="7" r="O4"/>
  <c i="7" r="AM4" s="1"/>
  <c i="7" r="P4"/>
  <c i="7" r="AN4" s="1"/>
  <c i="7" r="C4"/>
  <c i="7" r="AA4" s="1"/>
  <c i="7" r="J4"/>
  <c i="7" r="AH4" s="1"/>
  <c i="7" r="X4"/>
  <c i="7" r="AV4" s="1"/>
  <c i="7" r="S4"/>
  <c i="7" r="AQ4" s="1"/>
  <c i="7" r="H4"/>
  <c i="7" r="AF4" s="1"/>
  <c i="7" r="K4"/>
  <c i="7" r="AI4" s="1"/>
  <c i="7" r="G4"/>
  <c i="7" r="AE4" s="1"/>
  <c i="7" r="R4"/>
  <c i="7" r="AP4" s="1"/>
  <c i="7" r="L4"/>
  <c i="7" r="AJ4" s="1"/>
  <c i="7" r="D4"/>
  <c i="7" r="AB4" s="1"/>
  <c i="7" r="V4"/>
  <c i="7" r="AT4" s="1"/>
  <c i="7" r="F4"/>
  <c i="7" r="AD4" s="1"/>
  <c i="7" r="N4"/>
  <c i="7" r="AL4" s="1"/>
  <c i="7" r="Z4"/>
  <c i="7" r="T4"/>
  <c i="7" r="AR4" s="1"/>
  <c i="7" r="P10"/>
  <c i="7" r="AN10" s="1"/>
  <c i="7" r="J10"/>
  <c i="7" r="AH10" s="1"/>
  <c i="7" r="I10"/>
  <c i="7" r="AG10" s="1"/>
  <c i="7" r="O14"/>
  <c i="7" r="AM14" s="1"/>
  <c i="7" r="D14"/>
  <c i="7" r="AB14" s="1"/>
  <c i="7" r="R14"/>
  <c i="7" r="AP14" s="1"/>
  <c i="7" r="H12"/>
  <c i="7" r="AF12" s="1"/>
  <c i="7" r="K12"/>
  <c i="7" r="AI12" s="1"/>
  <c i="7" r="L12"/>
  <c i="7" r="AJ12" s="1"/>
  <c i="7" r="U3"/>
  <c i="7" r="AS3" s="1"/>
  <c i="7" r="E3"/>
  <c i="7" r="AC3" s="1"/>
  <c i="7" r="D3"/>
  <c i="7" r="AB3" s="1"/>
  <c i="7" r="I3"/>
  <c i="7" r="AG3" s="1"/>
  <c i="7" r="M3"/>
  <c i="7" r="AK3" s="1"/>
  <c i="7" r="O3"/>
  <c i="7" r="AM3" s="1"/>
  <c i="7" r="X3"/>
  <c i="7" r="AV3" s="1"/>
  <c i="7" r="K3"/>
  <c i="7" r="AI3" s="1"/>
  <c i="7" r="W3"/>
  <c i="7" r="AU3" s="1"/>
  <c i="7" r="S3"/>
  <c i="7" r="AQ3" s="1"/>
  <c i="7" r="Q3"/>
  <c i="7" r="AO3" s="1"/>
  <c i="7" r="N3"/>
  <c i="7" r="AL3" s="1"/>
  <c i="7" r="L3"/>
  <c i="7" r="AJ3" s="1"/>
  <c i="7" r="T3"/>
  <c i="7" r="AR3" s="1"/>
  <c i="7" r="G3"/>
  <c i="7" r="AE3" s="1"/>
  <c i="7" r="Y3"/>
  <c i="7" r="C3"/>
  <c i="7" r="AA3" s="1"/>
  <c i="7" r="R3"/>
  <c i="7" r="AP3" s="1"/>
  <c i="7" r="H3"/>
  <c i="7" r="AF3" s="1"/>
  <c i="7" r="J3"/>
  <c i="7" r="AH3" s="1"/>
  <c i="7" r="V3"/>
  <c i="7" r="AT3" s="1"/>
  <c i="7" r="Z3"/>
  <c i="7" r="F3"/>
  <c i="7" r="AD3" s="1"/>
  <c i="7" r="P3"/>
  <c i="7" r="AN3" s="1"/>
  <c i="7" r="C10"/>
  <c i="7" r="AA10" s="1"/>
  <c i="7" r="R10"/>
  <c i="7" r="AP10" s="1"/>
  <c i="7" r="S10"/>
  <c i="7" r="AQ10" s="1"/>
  <c i="7" r="G14"/>
  <c i="7" r="AE14" s="1"/>
  <c i="7" r="Y14"/>
  <c i="7" r="M14"/>
  <c i="7" r="AK14" s="1"/>
  <c i="7" r="T12"/>
  <c i="7" r="AR12" s="1"/>
  <c i="7" r="Z12"/>
  <c i="7" r="G12"/>
  <c i="7" r="AE12" s="1"/>
  <c i="7" r="Q14"/>
  <c i="7" r="AO14" s="1"/>
  <c i="7" r="I21"/>
  <c i="7" r="AG21" s="1"/>
  <c i="7" r="V21"/>
  <c i="7" r="AT21" s="1"/>
  <c i="7" r="L21"/>
  <c i="7" r="AJ21" s="1"/>
  <c i="7" r="W21"/>
  <c i="7" r="AU21" s="1"/>
  <c i="7" r="M21"/>
  <c i="7" r="AK21" s="1"/>
  <c i="7" r="O21"/>
  <c i="7" r="AM21" s="1"/>
  <c i="7" r="Q21"/>
  <c i="7" r="AO21" s="1"/>
  <c i="7" r="C21"/>
  <c i="7" r="AA21" s="1"/>
  <c i="7" r="D21"/>
  <c i="7" r="AB21" s="1"/>
  <c i="7" r="R21"/>
  <c i="7" r="AP21" s="1"/>
  <c i="7" r="U21"/>
  <c i="7" r="AS21" s="1"/>
  <c i="7" r="E21"/>
  <c i="7" r="AC21" s="1"/>
  <c i="7" r="T21"/>
  <c i="7" r="AR21" s="1"/>
  <c i="7" r="G21"/>
  <c i="7" r="AE21" s="1"/>
  <c i="7" r="J21"/>
  <c i="7" r="AH21" s="1"/>
  <c i="7" r="K21"/>
  <c i="7" r="AI21" s="1"/>
  <c i="7" r="X21"/>
  <c i="7" r="AV21" s="1"/>
  <c i="7" r="H21"/>
  <c i="7" r="AF21" s="1"/>
  <c i="7" r="N21"/>
  <c i="7" r="AL21" s="1"/>
  <c i="7" r="Z21"/>
  <c i="7" r="F21"/>
  <c i="7" r="AD21" s="1"/>
  <c i="7" r="Y21"/>
  <c i="7" r="P21"/>
  <c i="7" r="AN21" s="1"/>
  <c i="7" r="S21"/>
  <c i="7" r="AQ21" s="1"/>
  <c i="7" r="M19"/>
  <c i="7" r="AK19" s="1"/>
  <c i="7" r="T19"/>
  <c i="7" r="AR19" s="1"/>
  <c i="7" r="U19"/>
  <c i="7" r="AS19" s="1"/>
  <c i="7" r="W19"/>
  <c i="7" r="AU19" s="1"/>
  <c i="7" r="E19"/>
  <c i="7" r="AC19" s="1"/>
  <c i="7" r="F19"/>
  <c i="7" r="AD19" s="1"/>
  <c i="7" r="L19"/>
  <c i="7" r="AJ19" s="1"/>
  <c i="7" r="G19"/>
  <c i="7" r="AE19" s="1"/>
  <c i="7" r="N19"/>
  <c i="7" r="AL19" s="1"/>
  <c i="7" r="R19"/>
  <c i="7" r="AP19" s="1"/>
  <c i="7" r="I19"/>
  <c i="7" r="AG19" s="1"/>
  <c i="7" r="O19"/>
  <c i="7" r="AM19" s="1"/>
  <c i="7" r="Y19"/>
  <c i="7" r="Z19"/>
  <c i="7" r="P19"/>
  <c i="7" r="AN19" s="1"/>
  <c i="7" r="C19"/>
  <c i="7" r="AA19" s="1"/>
  <c i="7" r="Q19"/>
  <c i="7" r="AO19" s="1"/>
  <c i="7" r="H19"/>
  <c i="7" r="AF19" s="1"/>
  <c i="7" r="V19"/>
  <c i="7" r="AT19" s="1"/>
  <c i="7" r="J19"/>
  <c i="7" r="AH19" s="1"/>
  <c i="7" r="X19"/>
  <c i="7" r="AV19" s="1"/>
  <c i="7" r="S19"/>
  <c i="7" r="AQ19" s="1"/>
  <c i="7" r="D19"/>
  <c i="7" r="AB19" s="1"/>
  <c i="7" r="K19"/>
  <c i="7" r="AI19" s="1"/>
  <c i="7" r="W10"/>
  <c i="7" r="AU10" s="1"/>
  <c i="7" r="L10"/>
  <c i="7" r="AJ10" s="1"/>
  <c i="7" r="E10"/>
  <c i="7" r="AC10" s="1"/>
  <c i="7" r="C14"/>
  <c i="7" r="AA14" s="1"/>
  <c i="7" r="J14"/>
  <c i="7" r="AH14" s="1"/>
  <c i="7" r="L14"/>
  <c i="7" r="AJ14" s="1"/>
  <c i="7" r="X12"/>
  <c i="7" r="AV12" s="1"/>
  <c i="7" r="S12"/>
  <c i="7" r="AQ12" s="1"/>
  <c i="7" r="E12"/>
  <c i="7" r="AC12" s="1"/>
  <c i="7" r="X10"/>
  <c i="7" r="AV10" s="1"/>
  <c i="7" r="Y10"/>
  <c i="7" r="O10"/>
  <c i="7" r="AM10" s="1"/>
  <c i="7" r="V14"/>
  <c i="7" r="AT14" s="1"/>
  <c i="7" r="S14"/>
  <c i="7" r="AQ14" s="1"/>
  <c i="7" r="I14"/>
  <c i="7" r="AG14" s="1"/>
  <c i="7" r="P12"/>
  <c i="7" r="AN12" s="1"/>
  <c i="7" r="Q12"/>
  <c i="7" r="AO12" s="1"/>
  <c i="7" r="Y12"/>
  <c i="7" r="Z10"/>
  <c i="7" r="U10"/>
  <c i="7" r="AS10" s="1"/>
  <c i="7" r="F14"/>
  <c i="7" r="AD14" s="1"/>
  <c i="7" r="P14"/>
  <c i="7" r="AN14" s="1"/>
  <c i="7" r="O12"/>
  <c i="7" r="AM12" s="1"/>
  <c i="7" r="J12"/>
  <c i="7" r="AH12" s="1"/>
  <c i="6" r="N49"/>
  <c i="6" r="AL49" s="1"/>
  <c i="6" r="S49"/>
  <c i="6" r="AQ49" s="1"/>
  <c i="6" r="X49"/>
  <c i="6" r="AV49" s="1"/>
  <c i="6" r="I49"/>
  <c i="6" r="AG49" s="1"/>
  <c i="6" r="E49"/>
  <c i="6" r="AC49" s="1"/>
  <c i="6" r="V49"/>
  <c i="6" r="AT49" s="1"/>
  <c i="6" r="U49"/>
  <c i="6" r="AS49" s="1"/>
  <c i="6" r="Y49"/>
  <c i="6" r="M49"/>
  <c i="6" r="AK49" s="1"/>
  <c i="6" r="Q49"/>
  <c i="6" r="AO49" s="1"/>
  <c i="6" r="Z49"/>
  <c i="6" r="P49"/>
  <c i="6" r="AN49" s="1"/>
  <c i="6" r="D49"/>
  <c i="6" r="AB49" s="1"/>
  <c i="6" r="L49"/>
  <c i="6" r="AJ49" s="1"/>
  <c i="6" r="G49"/>
  <c i="6" r="AE49" s="1"/>
  <c i="6" r="V28"/>
  <c i="6" r="AT28" s="1"/>
  <c i="6" r="R28"/>
  <c i="6" r="AP28" s="1"/>
  <c i="6" r="E28"/>
  <c i="6" r="AC28" s="1"/>
  <c i="6" r="N28"/>
  <c i="6" r="AL28" s="1"/>
  <c i="6" r="O28"/>
  <c i="6" r="AM28" s="1"/>
  <c i="6" r="Q28"/>
  <c i="6" r="AO28" s="1"/>
  <c i="6" r="X28"/>
  <c i="6" r="AV28" s="1"/>
  <c i="6" r="U28"/>
  <c i="6" r="AS28" s="1"/>
  <c i="6" r="W28"/>
  <c i="6" r="AU28" s="1"/>
  <c i="6" r="M28"/>
  <c i="6" r="AK28" s="1"/>
  <c i="6" r="K28"/>
  <c i="6" r="AI28" s="1"/>
  <c i="6" r="T28"/>
  <c i="6" r="AR28" s="1"/>
  <c i="6" r="L28"/>
  <c i="6" r="AJ28" s="1"/>
  <c i="6" r="Z28"/>
  <c i="6" r="P28"/>
  <c i="6" r="AN28" s="1"/>
  <c i="6" r="I28"/>
  <c i="6" r="AG28" s="1"/>
  <c i="6" r="J28"/>
  <c i="6" r="AH28" s="1"/>
  <c i="6" r="H28"/>
  <c i="6" r="AF28" s="1"/>
  <c i="6" r="Y28"/>
  <c i="6" r="Y20"/>
  <c i="6" r="C65"/>
  <c i="6" r="AA65" s="1"/>
  <c i="6" r="O48"/>
  <c i="6" r="AM48" s="1"/>
  <c i="6" r="D48"/>
  <c i="6" r="AB48" s="1"/>
  <c i="6" r="U20"/>
  <c i="6" r="AS20" s="1"/>
  <c i="6" r="M20"/>
  <c i="6" r="AK20" s="1"/>
  <c i="6" r="P6"/>
  <c i="6" r="AN6" s="1"/>
  <c i="6" r="V6"/>
  <c i="6" r="AT6" s="1"/>
  <c i="6" r="G6"/>
  <c i="6" r="AE6" s="1"/>
  <c i="6" r="J40"/>
  <c i="6" r="AH40" s="1"/>
  <c i="6" r="M73"/>
  <c i="6" r="AK73" s="1"/>
  <c i="6" r="E57"/>
  <c i="6" r="AC57" s="1"/>
  <c i="6" r="V51"/>
  <c i="6" r="AT51" s="1"/>
  <c i="6" r="V33"/>
  <c i="6" r="AT33" s="1"/>
  <c i="6" r="H48"/>
  <c i="6" r="AF48" s="1"/>
  <c i="6" r="N48"/>
  <c i="6" r="AL48" s="1"/>
  <c i="6" r="V48"/>
  <c i="6" r="AT48" s="1"/>
  <c i="6" r="C48"/>
  <c i="6" r="AA48" s="1"/>
  <c i="6" r="Z82"/>
  <c i="6" r="T33"/>
  <c i="6" r="AR33" s="1"/>
  <c i="6" r="K48"/>
  <c i="6" r="AI48" s="1"/>
  <c i="6" r="W48"/>
  <c i="6" r="AU48" s="1"/>
  <c i="6" r="X77"/>
  <c i="6" r="AV77" s="1"/>
  <c i="6" r="G73"/>
  <c i="6" r="AE73" s="1"/>
  <c i="6" r="P51"/>
  <c i="6" r="AN51" s="1"/>
  <c i="6" r="J57"/>
  <c i="6" r="AH57" s="1"/>
  <c i="6" r="L55"/>
  <c i="6" r="AJ55" s="1"/>
  <c i="6" r="L40"/>
  <c i="6" r="AJ40" s="1"/>
  <c i="6" r="G48"/>
  <c i="6" r="AE48" s="1"/>
  <c i="6" r="M48"/>
  <c i="6" r="AK48" s="1"/>
  <c i="6" r="Z48"/>
  <c i="6" r="S57"/>
  <c i="6" r="AQ57" s="1"/>
  <c i="6" r="T55"/>
  <c i="6" r="AR55" s="1"/>
  <c i="6" r="Y40"/>
  <c i="6" r="F48"/>
  <c i="6" r="AD48" s="1"/>
  <c i="6" r="Q48"/>
  <c i="6" r="AO48" s="1"/>
  <c i="6" r="U48"/>
  <c i="6" r="AS48" s="1"/>
  <c i="6" r="D96"/>
  <c i="6" r="AB96" s="1"/>
  <c i="6" r="Z55"/>
  <c i="6" r="J48"/>
  <c i="6" r="AH48" s="1"/>
  <c i="6" r="L48"/>
  <c i="6" r="AJ48" s="1"/>
  <c i="6" r="Y48"/>
  <c i="6" r="O96"/>
  <c i="6" r="AM96" s="1"/>
  <c i="6" r="C77"/>
  <c i="6" r="AA77" s="1"/>
  <c i="6" r="G82"/>
  <c i="6" r="AE82" s="1"/>
  <c i="6" r="E48"/>
  <c i="6" r="AC48" s="1"/>
  <c i="6" r="P48"/>
  <c i="6" r="AN48" s="1"/>
  <c i="6" r="T48"/>
  <c i="6" r="AR48" s="1"/>
  <c i="6" r="K77"/>
  <c i="6" r="AI77" s="1"/>
  <c i="6" r="Z96"/>
  <c i="6" r="M82"/>
  <c i="6" r="AK82" s="1"/>
  <c i="6" r="L33"/>
  <c i="6" r="AJ33" s="1"/>
  <c i="6" r="I48"/>
  <c i="6" r="AG48" s="1"/>
  <c i="6" r="S48"/>
  <c i="6" r="AQ48" s="1"/>
  <c i="6" r="S77"/>
  <c i="6" r="AQ77" s="1"/>
  <c i="6" r="I51"/>
  <c i="6" r="AG51" s="1"/>
  <c i="6" r="E84"/>
  <c i="6" r="AC84" s="1"/>
  <c i="6" r="C57"/>
  <c i="6" r="AA57" s="1"/>
  <c i="6" r="Y81"/>
  <c i="6" r="U81"/>
  <c i="6" r="AS81" s="1"/>
  <c i="6" r="Z81"/>
  <c i="6" r="V81"/>
  <c i="6" r="AT81" s="1"/>
  <c i="6" r="W81"/>
  <c i="6" r="AU81" s="1"/>
  <c i="6" r="S81"/>
  <c i="6" r="AQ81" s="1"/>
  <c i="6" r="X81"/>
  <c i="6" r="AV81" s="1"/>
  <c i="6" r="R81"/>
  <c i="6" r="AP81" s="1"/>
  <c i="6" r="Q81"/>
  <c i="6" r="AO81" s="1"/>
  <c i="6" r="M81"/>
  <c i="6" r="AK81" s="1"/>
  <c i="6" r="N81"/>
  <c i="6" r="AL81" s="1"/>
  <c i="6" r="T81"/>
  <c i="6" r="AR81" s="1"/>
  <c i="6" r="O81"/>
  <c i="6" r="AM81" s="1"/>
  <c i="6" r="K81"/>
  <c i="6" r="AI81" s="1"/>
  <c i="6" r="J81"/>
  <c i="6" r="AH81" s="1"/>
  <c i="6" r="F81"/>
  <c i="6" r="AD81" s="1"/>
  <c i="6" r="P81"/>
  <c i="6" r="AN81" s="1"/>
  <c i="6" r="G81"/>
  <c i="6" r="AE81" s="1"/>
  <c i="6" r="L81"/>
  <c i="6" r="AJ81" s="1"/>
  <c i="6" r="H81"/>
  <c i="6" r="AF81" s="1"/>
  <c i="6" r="D81"/>
  <c i="6" r="AB81" s="1"/>
  <c i="6" r="E81"/>
  <c i="6" r="AC81" s="1"/>
  <c i="6" r="I81"/>
  <c i="6" r="AG81" s="1"/>
  <c i="6" r="F82"/>
  <c i="6" r="AD82" s="1"/>
  <c i="6" r="Q82"/>
  <c i="6" r="AO82" s="1"/>
  <c i="6" r="U82"/>
  <c i="6" r="AS82" s="1"/>
  <c i="6" r="G55"/>
  <c i="6" r="AE55" s="1"/>
  <c i="6" r="N55"/>
  <c i="6" r="AL55" s="1"/>
  <c i="6" r="U55"/>
  <c i="6" r="AS55" s="1"/>
  <c i="6" r="D33"/>
  <c i="6" r="AB33" s="1"/>
  <c i="6" r="K33"/>
  <c i="6" r="AI33" s="1"/>
  <c i="6" r="Z33"/>
  <c i="6" r="E40"/>
  <c i="6" r="AC40" s="1"/>
  <c i="6" r="P40"/>
  <c i="6" r="AN40" s="1"/>
  <c i="6" r="T40"/>
  <c i="6" r="AR40" s="1"/>
  <c i="6" r="F89"/>
  <c i="6" r="AD89" s="1"/>
  <c i="6" r="Q89"/>
  <c i="6" r="AO89" s="1"/>
  <c i="6" r="Y89"/>
  <c i="6" r="E77"/>
  <c i="6" r="AC77" s="1"/>
  <c i="6" r="P77"/>
  <c i="6" r="AN77" s="1"/>
  <c i="6" r="W77"/>
  <c i="6" r="AU77" s="1"/>
  <c i="6" r="E73"/>
  <c i="6" r="AC73" s="1"/>
  <c i="6" r="F73"/>
  <c i="6" r="AD73" s="1"/>
  <c i="6" r="Q73"/>
  <c i="6" r="AO73" s="1"/>
  <c i="6" r="M57"/>
  <c i="6" r="AK57" s="1"/>
  <c i="6" r="K57"/>
  <c i="6" r="AI57" s="1"/>
  <c i="6" r="W57"/>
  <c i="6" r="AU57" s="1"/>
  <c i="6" r="S28"/>
  <c i="6" r="AQ28" s="1"/>
  <c i="6" r="I84"/>
  <c i="6" r="AG84" s="1"/>
  <c i="6" r="K84"/>
  <c i="6" r="AI84" s="1"/>
  <c i="6" r="W84"/>
  <c i="6" r="AU84" s="1"/>
  <c i="6" r="H96"/>
  <c i="6" r="AF96" s="1"/>
  <c i="6" r="N96"/>
  <c i="6" r="AL96" s="1"/>
  <c i="6" r="U96"/>
  <c i="6" r="AS96" s="1"/>
  <c i="6" r="H51"/>
  <c i="6" r="AF51" s="1"/>
  <c i="6" r="R51"/>
  <c i="6" r="AP51" s="1"/>
  <c i="6" r="Z51"/>
  <c i="6" r="P84"/>
  <c i="6" r="AN84" s="1"/>
  <c i="6" r="Z36"/>
  <c i="6" r="V36"/>
  <c i="6" r="AT36" s="1"/>
  <c i="6" r="R36"/>
  <c i="6" r="AP36" s="1"/>
  <c i="6" r="W36"/>
  <c i="6" r="AU36" s="1"/>
  <c i="6" r="S36"/>
  <c i="6" r="AQ36" s="1"/>
  <c i="6" r="X36"/>
  <c i="6" r="AV36" s="1"/>
  <c i="6" r="T36"/>
  <c i="6" r="AR36" s="1"/>
  <c i="6" r="Y36"/>
  <c i="6" r="U36"/>
  <c i="6" r="AS36" s="1"/>
  <c i="6" r="N36"/>
  <c i="6" r="AL36" s="1"/>
  <c i="6" r="O36"/>
  <c i="6" r="AM36" s="1"/>
  <c i="6" r="K36"/>
  <c i="6" r="AI36" s="1"/>
  <c i="6" r="P36"/>
  <c i="6" r="AN36" s="1"/>
  <c i="6" r="L36"/>
  <c i="6" r="AJ36" s="1"/>
  <c i="6" r="Q36"/>
  <c i="6" r="AO36" s="1"/>
  <c i="6" r="M36"/>
  <c i="6" r="AK36" s="1"/>
  <c i="6" r="G36"/>
  <c i="6" r="AE36" s="1"/>
  <c i="6" r="H36"/>
  <c i="6" r="AF36" s="1"/>
  <c i="6" r="D36"/>
  <c i="6" r="AB36" s="1"/>
  <c i="6" r="I36"/>
  <c i="6" r="AG36" s="1"/>
  <c i="6" r="E36"/>
  <c i="6" r="AC36" s="1"/>
  <c i="6" r="J36"/>
  <c i="6" r="AH36" s="1"/>
  <c i="6" r="F36"/>
  <c i="6" r="AD36" s="1"/>
  <c i="6" r="C44"/>
  <c i="6" r="AA44" s="1"/>
  <c i="6" r="Z44"/>
  <c i="6" r="V44"/>
  <c i="6" r="AT44" s="1"/>
  <c i="6" r="R44"/>
  <c i="6" r="AP44" s="1"/>
  <c i="6" r="W44"/>
  <c i="6" r="AU44" s="1"/>
  <c i="6" r="S44"/>
  <c i="6" r="AQ44" s="1"/>
  <c i="6" r="X44"/>
  <c i="6" r="AV44" s="1"/>
  <c i="6" r="T44"/>
  <c i="6" r="AR44" s="1"/>
  <c i="6" r="Y44"/>
  <c i="6" r="U44"/>
  <c i="6" r="AS44" s="1"/>
  <c i="6" r="N44"/>
  <c i="6" r="AL44" s="1"/>
  <c i="6" r="O44"/>
  <c i="6" r="AM44" s="1"/>
  <c i="6" r="K44"/>
  <c i="6" r="AI44" s="1"/>
  <c i="6" r="P44"/>
  <c i="6" r="AN44" s="1"/>
  <c i="6" r="L44"/>
  <c i="6" r="AJ44" s="1"/>
  <c i="6" r="Q44"/>
  <c i="6" r="AO44" s="1"/>
  <c i="6" r="M44"/>
  <c i="6" r="AK44" s="1"/>
  <c i="6" r="G44"/>
  <c i="6" r="AE44" s="1"/>
  <c i="6" r="H44"/>
  <c i="6" r="AF44" s="1"/>
  <c i="6" r="D44"/>
  <c i="6" r="AB44" s="1"/>
  <c i="6" r="I44"/>
  <c i="6" r="AG44" s="1"/>
  <c i="6" r="E44"/>
  <c i="6" r="AC44" s="1"/>
  <c i="6" r="J44"/>
  <c i="6" r="AH44" s="1"/>
  <c i="6" r="F44"/>
  <c i="6" r="AD44" s="1"/>
  <c i="6" r="Z60"/>
  <c i="6" r="V60"/>
  <c i="6" r="AT60" s="1"/>
  <c i="6" r="R60"/>
  <c i="6" r="AP60" s="1"/>
  <c i="6" r="W60"/>
  <c i="6" r="AU60" s="1"/>
  <c i="6" r="S60"/>
  <c i="6" r="AQ60" s="1"/>
  <c i="6" r="X60"/>
  <c i="6" r="AV60" s="1"/>
  <c i="6" r="T60"/>
  <c i="6" r="AR60" s="1"/>
  <c i="6" r="Y60"/>
  <c i="6" r="U60"/>
  <c i="6" r="AS60" s="1"/>
  <c i="6" r="N60"/>
  <c i="6" r="AL60" s="1"/>
  <c i="6" r="O60"/>
  <c i="6" r="AM60" s="1"/>
  <c i="6" r="K60"/>
  <c i="6" r="AI60" s="1"/>
  <c i="6" r="P60"/>
  <c i="6" r="AN60" s="1"/>
  <c i="6" r="L60"/>
  <c i="6" r="AJ60" s="1"/>
  <c i="6" r="Q60"/>
  <c i="6" r="AO60" s="1"/>
  <c i="6" r="M60"/>
  <c i="6" r="AK60" s="1"/>
  <c i="6" r="G60"/>
  <c i="6" r="AE60" s="1"/>
  <c i="6" r="H60"/>
  <c i="6" r="AF60" s="1"/>
  <c i="6" r="D60"/>
  <c i="6" r="AB60" s="1"/>
  <c i="6" r="I60"/>
  <c i="6" r="AG60" s="1"/>
  <c i="6" r="E60"/>
  <c i="6" r="AC60" s="1"/>
  <c i="6" r="J60"/>
  <c i="6" r="AH60" s="1"/>
  <c i="6" r="F60"/>
  <c i="6" r="AD60" s="1"/>
  <c i="6" r="Y34"/>
  <c i="6" r="U34"/>
  <c i="6" r="AS34" s="1"/>
  <c i="6" r="Z34"/>
  <c i="6" r="V34"/>
  <c i="6" r="AT34" s="1"/>
  <c i="6" r="R34"/>
  <c i="6" r="AP34" s="1"/>
  <c i="6" r="W34"/>
  <c i="6" r="AU34" s="1"/>
  <c i="6" r="S34"/>
  <c i="6" r="AQ34" s="1"/>
  <c i="6" r="X34"/>
  <c i="6" r="AV34" s="1"/>
  <c i="6" r="T34"/>
  <c i="6" r="AR34" s="1"/>
  <c i="6" r="Q34"/>
  <c i="6" r="AO34" s="1"/>
  <c i="6" r="M34"/>
  <c i="6" r="AK34" s="1"/>
  <c i="6" r="N34"/>
  <c i="6" r="AL34" s="1"/>
  <c i="6" r="O34"/>
  <c i="6" r="AM34" s="1"/>
  <c i="6" r="K34"/>
  <c i="6" r="AI34" s="1"/>
  <c i="6" r="P34"/>
  <c i="6" r="AN34" s="1"/>
  <c i="6" r="L34"/>
  <c i="6" r="AJ34" s="1"/>
  <c i="6" r="J34"/>
  <c i="6" r="AH34" s="1"/>
  <c i="6" r="F34"/>
  <c i="6" r="AD34" s="1"/>
  <c i="6" r="G34"/>
  <c i="6" r="AE34" s="1"/>
  <c i="6" r="H34"/>
  <c i="6" r="AF34" s="1"/>
  <c i="6" r="D34"/>
  <c i="6" r="AB34" s="1"/>
  <c i="6" r="I34"/>
  <c i="6" r="AG34" s="1"/>
  <c i="6" r="E34"/>
  <c i="6" r="AC34" s="1"/>
  <c i="6" r="J82"/>
  <c i="6" r="AH82" s="1"/>
  <c i="6" r="T82"/>
  <c i="6" r="AR82" s="1"/>
  <c i="6" r="Y82"/>
  <c i="6" r="K55"/>
  <c i="6" r="AI55" s="1"/>
  <c i="6" r="S55"/>
  <c i="6" r="AQ55" s="1"/>
  <c i="6" r="Y55"/>
  <c i="6" r="H33"/>
  <c i="6" r="AF33" s="1"/>
  <c i="6" r="O33"/>
  <c i="6" r="AM33" s="1"/>
  <c i="6" r="U33"/>
  <c i="6" r="AS33" s="1"/>
  <c i="6" r="I40"/>
  <c i="6" r="AG40" s="1"/>
  <c i="6" r="S40"/>
  <c i="6" r="AQ40" s="1"/>
  <c i="6" r="X40"/>
  <c i="6" r="AV40" s="1"/>
  <c i="6" r="J89"/>
  <c i="6" r="AH89" s="1"/>
  <c i="6" r="T89"/>
  <c i="6" r="AR89" s="1"/>
  <c i="6" r="X95"/>
  <c i="6" r="AV95" s="1"/>
  <c i="6" r="T95"/>
  <c i="6" r="AR95" s="1"/>
  <c i="6" r="Y95"/>
  <c i="6" r="U95"/>
  <c i="6" r="AS95" s="1"/>
  <c i="6" r="Z95"/>
  <c i="6" r="V95"/>
  <c i="6" r="AT95" s="1"/>
  <c i="6" r="R95"/>
  <c i="6" r="AP95" s="1"/>
  <c i="6" r="W95"/>
  <c i="6" r="AU95" s="1"/>
  <c i="6" r="S95"/>
  <c i="6" r="AQ95" s="1"/>
  <c i="6" r="P95"/>
  <c i="6" r="AN95" s="1"/>
  <c i="6" r="L95"/>
  <c i="6" r="AJ95" s="1"/>
  <c i="6" r="Q95"/>
  <c i="6" r="AO95" s="1"/>
  <c i="6" r="M95"/>
  <c i="6" r="AK95" s="1"/>
  <c i="6" r="N95"/>
  <c i="6" r="AL95" s="1"/>
  <c i="6" r="O95"/>
  <c i="6" r="AM95" s="1"/>
  <c i="6" r="K95"/>
  <c i="6" r="AI95" s="1"/>
  <c i="6" r="I95"/>
  <c i="6" r="AG95" s="1"/>
  <c i="6" r="E95"/>
  <c i="6" r="AC95" s="1"/>
  <c i="6" r="J95"/>
  <c i="6" r="AH95" s="1"/>
  <c i="6" r="F95"/>
  <c i="6" r="AD95" s="1"/>
  <c i="6" r="G95"/>
  <c i="6" r="AE95" s="1"/>
  <c i="6" r="H95"/>
  <c i="6" r="AF95" s="1"/>
  <c i="6" r="D95"/>
  <c i="6" r="AB95" s="1"/>
  <c i="6" r="I77"/>
  <c i="6" r="AG77" s="1"/>
  <c i="6" r="R77"/>
  <c i="6" r="AP77" s="1"/>
  <c i="6" r="L73"/>
  <c i="6" r="AJ73" s="1"/>
  <c i="6" r="J73"/>
  <c i="6" r="AH73" s="1"/>
  <c i="6" r="S73"/>
  <c i="6" r="AQ73" s="1"/>
  <c i="6" r="P57"/>
  <c i="6" r="AN57" s="1"/>
  <c i="6" r="O57"/>
  <c i="6" r="AM57" s="1"/>
  <c i="6" r="V57"/>
  <c i="6" r="AT57" s="1"/>
  <c i="6" r="D28"/>
  <c i="6" r="AB28" s="1"/>
  <c i="6" r="D84"/>
  <c i="6" r="AB84" s="1"/>
  <c i="6" r="O84"/>
  <c i="6" r="AM84" s="1"/>
  <c i="6" r="R84"/>
  <c i="6" r="AP84" s="1"/>
  <c i="6" r="G96"/>
  <c i="6" r="AE96" s="1"/>
  <c i="6" r="R96"/>
  <c i="6" r="AP96" s="1"/>
  <c i="6" r="Y96"/>
  <c i="6" r="Q51"/>
  <c i="6" r="AO51" s="1"/>
  <c i="6" r="O51"/>
  <c i="6" r="AM51" s="1"/>
  <c i="6" r="P89"/>
  <c i="6" r="AN89" s="1"/>
  <c i="6" r="M89"/>
  <c i="6" r="AK89" s="1"/>
  <c i="6" r="U89"/>
  <c i="6" r="AS89" s="1"/>
  <c i="6" r="X88"/>
  <c i="6" r="AV88" s="1"/>
  <c i="6" r="T88"/>
  <c i="6" r="AR88" s="1"/>
  <c i="6" r="Y88"/>
  <c i="6" r="U88"/>
  <c i="6" r="AS88" s="1"/>
  <c i="6" r="Z88"/>
  <c i="6" r="V88"/>
  <c i="6" r="AT88" s="1"/>
  <c i="6" r="R88"/>
  <c i="6" r="AP88" s="1"/>
  <c i="6" r="W88"/>
  <c i="6" r="AU88" s="1"/>
  <c i="6" r="S88"/>
  <c i="6" r="AQ88" s="1"/>
  <c i="6" r="P88"/>
  <c i="6" r="AN88" s="1"/>
  <c i="6" r="L88"/>
  <c i="6" r="AJ88" s="1"/>
  <c i="6" r="Q88"/>
  <c i="6" r="AO88" s="1"/>
  <c i="6" r="M88"/>
  <c i="6" r="AK88" s="1"/>
  <c i="6" r="N88"/>
  <c i="6" r="AL88" s="1"/>
  <c i="6" r="O88"/>
  <c i="6" r="AM88" s="1"/>
  <c i="6" r="K88"/>
  <c i="6" r="AI88" s="1"/>
  <c i="6" r="I88"/>
  <c i="6" r="AG88" s="1"/>
  <c i="6" r="E88"/>
  <c i="6" r="AC88" s="1"/>
  <c i="6" r="J88"/>
  <c i="6" r="AH88" s="1"/>
  <c i="6" r="F88"/>
  <c i="6" r="AD88" s="1"/>
  <c i="6" r="G88"/>
  <c i="6" r="AE88" s="1"/>
  <c i="6" r="H88"/>
  <c i="6" r="AF88" s="1"/>
  <c i="6" r="D88"/>
  <c i="6" r="AB88" s="1"/>
  <c i="6" r="L82"/>
  <c i="6" r="AJ82" s="1"/>
  <c i="6" r="X82"/>
  <c i="6" r="AV82" s="1"/>
  <c i="6" r="Z76"/>
  <c i="6" r="V76"/>
  <c i="6" r="AT76" s="1"/>
  <c i="6" r="R76"/>
  <c i="6" r="AP76" s="1"/>
  <c i="6" r="W76"/>
  <c i="6" r="AU76" s="1"/>
  <c i="6" r="S76"/>
  <c i="6" r="AQ76" s="1"/>
  <c i="6" r="X76"/>
  <c i="6" r="AV76" s="1"/>
  <c i="6" r="T76"/>
  <c i="6" r="AR76" s="1"/>
  <c i="6" r="Y76"/>
  <c i="6" r="U76"/>
  <c i="6" r="AS76" s="1"/>
  <c i="6" r="N76"/>
  <c i="6" r="AL76" s="1"/>
  <c i="6" r="O76"/>
  <c i="6" r="AM76" s="1"/>
  <c i="6" r="K76"/>
  <c i="6" r="AI76" s="1"/>
  <c i="6" r="P76"/>
  <c i="6" r="AN76" s="1"/>
  <c i="6" r="L76"/>
  <c i="6" r="AJ76" s="1"/>
  <c i="6" r="Q76"/>
  <c i="6" r="AO76" s="1"/>
  <c i="6" r="M76"/>
  <c i="6" r="AK76" s="1"/>
  <c i="6" r="G76"/>
  <c i="6" r="AE76" s="1"/>
  <c i="6" r="H76"/>
  <c i="6" r="AF76" s="1"/>
  <c i="6" r="D76"/>
  <c i="6" r="AB76" s="1"/>
  <c i="6" r="I76"/>
  <c i="6" r="AG76" s="1"/>
  <c i="6" r="E76"/>
  <c i="6" r="AC76" s="1"/>
  <c i="6" r="J76"/>
  <c i="6" r="AH76" s="1"/>
  <c i="6" r="F76"/>
  <c i="6" r="AD76" s="1"/>
  <c i="6" r="F55"/>
  <c i="6" r="AD55" s="1"/>
  <c i="6" r="Q55"/>
  <c i="6" r="AO55" s="1"/>
  <c i="6" r="X55"/>
  <c i="6" r="AV55" s="1"/>
  <c i="6" r="G33"/>
  <c i="6" r="AE33" s="1"/>
  <c i="6" r="R33"/>
  <c i="6" r="AP33" s="1"/>
  <c i="6" r="Y33"/>
  <c i="6" r="K40"/>
  <c i="6" r="AI40" s="1"/>
  <c i="6" r="W40"/>
  <c i="6" r="AU40" s="1"/>
  <c i="6" r="I89"/>
  <c i="6" r="AG89" s="1"/>
  <c i="6" r="L89"/>
  <c i="6" r="AJ89" s="1"/>
  <c i="6" r="X89"/>
  <c i="6" r="AV89" s="1"/>
  <c i="6" r="G77"/>
  <c i="6" r="AE77" s="1"/>
  <c i="6" r="N77"/>
  <c i="6" r="AL77" s="1"/>
  <c i="6" r="Z77"/>
  <c i="6" r="I73"/>
  <c i="6" r="AG73" s="1"/>
  <c i="6" r="K73"/>
  <c i="6" r="AI73" s="1"/>
  <c i="6" r="W73"/>
  <c i="6" r="AU73" s="1"/>
  <c i="6" r="D57"/>
  <c i="6" r="AB57" s="1"/>
  <c i="6" r="T57"/>
  <c i="6" r="AR57" s="1"/>
  <c i="6" r="Z57"/>
  <c i="6" r="W85"/>
  <c i="6" r="AU85" s="1"/>
  <c i="6" r="X85"/>
  <c i="6" r="AV85" s="1"/>
  <c i="6" r="Y85"/>
  <c i="6" r="U85"/>
  <c i="6" r="AS85" s="1"/>
  <c i="6" r="Z85"/>
  <c i="6" r="S85"/>
  <c i="6" r="AQ85" s="1"/>
  <c i="6" r="O85"/>
  <c i="6" r="AM85" s="1"/>
  <c i="6" r="T85"/>
  <c i="6" r="AR85" s="1"/>
  <c i="6" r="P85"/>
  <c i="6" r="AN85" s="1"/>
  <c i="6" r="Q85"/>
  <c i="6" r="AO85" s="1"/>
  <c i="6" r="M85"/>
  <c i="6" r="AK85" s="1"/>
  <c i="6" r="N85"/>
  <c i="6" r="AL85" s="1"/>
  <c i="6" r="K85"/>
  <c i="6" r="AI85" s="1"/>
  <c i="6" r="H85"/>
  <c i="6" r="AF85" s="1"/>
  <c i="6" r="L85"/>
  <c i="6" r="AJ85" s="1"/>
  <c i="6" r="I85"/>
  <c i="6" r="AG85" s="1"/>
  <c i="6" r="E85"/>
  <c i="6" r="AC85" s="1"/>
  <c i="6" r="V85"/>
  <c i="6" r="AT85" s="1"/>
  <c i="6" r="J85"/>
  <c i="6" r="AH85" s="1"/>
  <c i="6" r="F85"/>
  <c i="6" r="AD85" s="1"/>
  <c i="6" r="R85"/>
  <c i="6" r="AP85" s="1"/>
  <c i="6" r="G85"/>
  <c i="6" r="AE85" s="1"/>
  <c i="6" r="D85"/>
  <c i="6" r="AB85" s="1"/>
  <c i="6" r="H84"/>
  <c i="6" r="AF84" s="1"/>
  <c i="6" r="N84"/>
  <c i="6" r="AL84" s="1"/>
  <c i="6" r="V84"/>
  <c i="6" r="AT84" s="1"/>
  <c i="6" r="T96"/>
  <c i="6" r="AR96" s="1"/>
  <c i="6" r="M96"/>
  <c i="6" r="AK96" s="1"/>
  <c i="6" r="J51"/>
  <c i="6" r="AH51" s="1"/>
  <c i="6" r="G51"/>
  <c i="6" r="AE51" s="1"/>
  <c i="6" r="N51"/>
  <c i="6" r="AL51" s="1"/>
  <c i="6" r="Y25"/>
  <c i="6" r="U25"/>
  <c i="6" r="AS25" s="1"/>
  <c i="6" r="Z25"/>
  <c i="6" r="V25"/>
  <c i="6" r="AT25" s="1"/>
  <c i="6" r="W25"/>
  <c i="6" r="AU25" s="1"/>
  <c i="6" r="S25"/>
  <c i="6" r="AQ25" s="1"/>
  <c i="6" r="X25"/>
  <c i="6" r="AV25" s="1"/>
  <c i="6" r="T25"/>
  <c i="6" r="AR25" s="1"/>
  <c i="6" r="Q25"/>
  <c i="6" r="AO25" s="1"/>
  <c i="6" r="R25"/>
  <c i="6" r="AP25" s="1"/>
  <c i="6" r="N25"/>
  <c i="6" r="AL25" s="1"/>
  <c i="6" r="O25"/>
  <c i="6" r="AM25" s="1"/>
  <c i="6" r="L25"/>
  <c i="6" r="AJ25" s="1"/>
  <c i="6" r="J25"/>
  <c i="6" r="AH25" s="1"/>
  <c i="6" r="F25"/>
  <c i="6" r="AD25" s="1"/>
  <c i="6" r="P25"/>
  <c i="6" r="AN25" s="1"/>
  <c i="6" r="M25"/>
  <c i="6" r="AK25" s="1"/>
  <c i="6" r="K25"/>
  <c i="6" r="AI25" s="1"/>
  <c i="6" r="G25"/>
  <c i="6" r="AE25" s="1"/>
  <c i="6" r="H25"/>
  <c i="6" r="AF25" s="1"/>
  <c i="6" r="D25"/>
  <c i="6" r="AB25" s="1"/>
  <c i="6" r="E25"/>
  <c i="6" r="AC25" s="1"/>
  <c i="6" r="I25"/>
  <c i="6" r="AG25" s="1"/>
  <c i="6" r="C96"/>
  <c i="6" r="AA96" s="1"/>
  <c i="6" r="Y42"/>
  <c i="6" r="U42"/>
  <c i="6" r="AS42" s="1"/>
  <c i="6" r="Z42"/>
  <c i="6" r="V42"/>
  <c i="6" r="AT42" s="1"/>
  <c i="6" r="R42"/>
  <c i="6" r="AP42" s="1"/>
  <c i="6" r="W42"/>
  <c i="6" r="AU42" s="1"/>
  <c i="6" r="S42"/>
  <c i="6" r="AQ42" s="1"/>
  <c i="6" r="X42"/>
  <c i="6" r="AV42" s="1"/>
  <c i="6" r="T42"/>
  <c i="6" r="AR42" s="1"/>
  <c i="6" r="Q42"/>
  <c i="6" r="AO42" s="1"/>
  <c i="6" r="M42"/>
  <c i="6" r="AK42" s="1"/>
  <c i="6" r="N42"/>
  <c i="6" r="AL42" s="1"/>
  <c i="6" r="O42"/>
  <c i="6" r="AM42" s="1"/>
  <c i="6" r="K42"/>
  <c i="6" r="AI42" s="1"/>
  <c i="6" r="P42"/>
  <c i="6" r="AN42" s="1"/>
  <c i="6" r="L42"/>
  <c i="6" r="AJ42" s="1"/>
  <c i="6" r="J42"/>
  <c i="6" r="AH42" s="1"/>
  <c i="6" r="F42"/>
  <c i="6" r="AD42" s="1"/>
  <c i="6" r="G42"/>
  <c i="6" r="AE42" s="1"/>
  <c i="6" r="H42"/>
  <c i="6" r="AF42" s="1"/>
  <c i="6" r="D42"/>
  <c i="6" r="AB42" s="1"/>
  <c i="6" r="I42"/>
  <c i="6" r="AG42" s="1"/>
  <c i="6" r="E42"/>
  <c i="6" r="AC42" s="1"/>
  <c i="6" r="Z68"/>
  <c i="6" r="V68"/>
  <c i="6" r="AT68" s="1"/>
  <c i="6" r="R68"/>
  <c i="6" r="AP68" s="1"/>
  <c i="6" r="W68"/>
  <c i="6" r="AU68" s="1"/>
  <c i="6" r="S68"/>
  <c i="6" r="AQ68" s="1"/>
  <c i="6" r="X68"/>
  <c i="6" r="AV68" s="1"/>
  <c i="6" r="T68"/>
  <c i="6" r="AR68" s="1"/>
  <c i="6" r="Y68"/>
  <c i="6" r="U68"/>
  <c i="6" r="AS68" s="1"/>
  <c i="6" r="N68"/>
  <c i="6" r="AL68" s="1"/>
  <c i="6" r="O68"/>
  <c i="6" r="AM68" s="1"/>
  <c i="6" r="K68"/>
  <c i="6" r="AI68" s="1"/>
  <c i="6" r="P68"/>
  <c i="6" r="AN68" s="1"/>
  <c i="6" r="L68"/>
  <c i="6" r="AJ68" s="1"/>
  <c i="6" r="Q68"/>
  <c i="6" r="AO68" s="1"/>
  <c i="6" r="M68"/>
  <c i="6" r="AK68" s="1"/>
  <c i="6" r="G68"/>
  <c i="6" r="AE68" s="1"/>
  <c i="6" r="H68"/>
  <c i="6" r="AF68" s="1"/>
  <c i="6" r="D68"/>
  <c i="6" r="AB68" s="1"/>
  <c i="6" r="I68"/>
  <c i="6" r="AG68" s="1"/>
  <c i="6" r="E68"/>
  <c i="6" r="AC68" s="1"/>
  <c i="6" r="J68"/>
  <c i="6" r="AH68" s="1"/>
  <c i="6" r="F68"/>
  <c i="6" r="AD68" s="1"/>
  <c i="6" r="E82"/>
  <c i="6" r="AC82" s="1"/>
  <c i="6" r="P82"/>
  <c i="6" r="AN82" s="1"/>
  <c i="6" r="S82"/>
  <c i="6" r="AQ82" s="1"/>
  <c i="6" r="J55"/>
  <c i="6" r="AH55" s="1"/>
  <c i="6" r="P55"/>
  <c i="6" r="AN55" s="1"/>
  <c i="6" r="F33"/>
  <c i="6" r="AD33" s="1"/>
  <c i="6" r="N33"/>
  <c i="6" r="AL33" s="1"/>
  <c i="6" r="D40"/>
  <c i="6" r="AB40" s="1"/>
  <c i="6" r="O40"/>
  <c i="6" r="AM40" s="1"/>
  <c i="6" r="R40"/>
  <c i="6" r="AP40" s="1"/>
  <c i="6" r="E89"/>
  <c i="6" r="AC89" s="1"/>
  <c i="6" r="R89"/>
  <c i="6" r="AP89" s="1"/>
  <c i="6" r="S89"/>
  <c i="6" r="AQ89" s="1"/>
  <c i="6" r="D77"/>
  <c i="6" r="AB77" s="1"/>
  <c i="6" r="H77"/>
  <c i="6" r="AF77" s="1"/>
  <c i="6" r="O77"/>
  <c i="6" r="AM77" s="1"/>
  <c i="6" r="D73"/>
  <c i="6" r="AB73" s="1"/>
  <c i="6" r="O73"/>
  <c i="6" r="AM73" s="1"/>
  <c i="6" r="V73"/>
  <c i="6" r="AT73" s="1"/>
  <c i="6" r="H57"/>
  <c i="6" r="AF57" s="1"/>
  <c i="6" r="X57"/>
  <c i="6" r="AV57" s="1"/>
  <c i="6" r="U57"/>
  <c i="6" r="AS57" s="1"/>
  <c i="6" r="G84"/>
  <c i="6" r="AE84" s="1"/>
  <c i="6" r="U84"/>
  <c i="6" r="AS84" s="1"/>
  <c i="6" r="Z84"/>
  <c i="6" r="I96"/>
  <c i="6" r="AG96" s="1"/>
  <c i="6" r="F96"/>
  <c i="6" r="AD96" s="1"/>
  <c i="6" r="Q96"/>
  <c i="6" r="AO96" s="1"/>
  <c i="6" r="F51"/>
  <c i="6" r="AD51" s="1"/>
  <c i="6" r="M51"/>
  <c i="6" r="AK51" s="1"/>
  <c i="6" r="Y51"/>
  <c i="6" r="Z27"/>
  <c i="6" r="V27"/>
  <c i="6" r="AT27" s="1"/>
  <c i="6" r="W27"/>
  <c i="6" r="AU27" s="1"/>
  <c i="6" r="X27"/>
  <c i="6" r="AV27" s="1"/>
  <c i="6" r="T27"/>
  <c i="6" r="AR27" s="1"/>
  <c i="6" r="R27"/>
  <c i="6" r="AP27" s="1"/>
  <c i="6" r="N27"/>
  <c i="6" r="AL27" s="1"/>
  <c i="6" r="O27"/>
  <c i="6" r="AM27" s="1"/>
  <c i="6" r="Y27"/>
  <c i="6" r="U27"/>
  <c i="6" r="AS27" s="1"/>
  <c i="6" r="P27"/>
  <c i="6" r="AN27" s="1"/>
  <c i="6" r="L27"/>
  <c i="6" r="AJ27" s="1"/>
  <c i="6" r="K27"/>
  <c i="6" r="AI27" s="1"/>
  <c i="6" r="G27"/>
  <c i="6" r="AE27" s="1"/>
  <c i="6" r="M27"/>
  <c i="6" r="AK27" s="1"/>
  <c i="6" r="H27"/>
  <c i="6" r="AF27" s="1"/>
  <c i="6" r="S27"/>
  <c i="6" r="AQ27" s="1"/>
  <c i="6" r="I27"/>
  <c i="6" r="AG27" s="1"/>
  <c i="6" r="E27"/>
  <c i="6" r="AC27" s="1"/>
  <c i="6" r="Q27"/>
  <c i="6" r="AO27" s="1"/>
  <c i="6" r="F27"/>
  <c i="6" r="AD27" s="1"/>
  <c i="6" r="J27"/>
  <c i="6" r="AH27" s="1"/>
  <c i="6" r="D27"/>
  <c i="6" r="AB27" s="1"/>
  <c i="6" r="X32"/>
  <c i="6" r="AV32" s="1"/>
  <c i="6" r="T32"/>
  <c i="6" r="AR32" s="1"/>
  <c i="6" r="Y32"/>
  <c i="6" r="U32"/>
  <c i="6" r="AS32" s="1"/>
  <c i="6" r="Z32"/>
  <c i="6" r="V32"/>
  <c i="6" r="AT32" s="1"/>
  <c i="6" r="R32"/>
  <c i="6" r="AP32" s="1"/>
  <c i="6" r="W32"/>
  <c i="6" r="AU32" s="1"/>
  <c i="6" r="S32"/>
  <c i="6" r="AQ32" s="1"/>
  <c i="6" r="P32"/>
  <c i="6" r="AN32" s="1"/>
  <c i="6" r="L32"/>
  <c i="6" r="AJ32" s="1"/>
  <c i="6" r="Q32"/>
  <c i="6" r="AO32" s="1"/>
  <c i="6" r="M32"/>
  <c i="6" r="AK32" s="1"/>
  <c i="6" r="N32"/>
  <c i="6" r="AL32" s="1"/>
  <c i="6" r="O32"/>
  <c i="6" r="AM32" s="1"/>
  <c i="6" r="I32"/>
  <c i="6" r="AG32" s="1"/>
  <c i="6" r="E32"/>
  <c i="6" r="AC32" s="1"/>
  <c i="6" r="J32"/>
  <c i="6" r="AH32" s="1"/>
  <c i="6" r="F32"/>
  <c i="6" r="AD32" s="1"/>
  <c i="6" r="G32"/>
  <c i="6" r="AE32" s="1"/>
  <c i="6" r="K32"/>
  <c i="6" r="AI32" s="1"/>
  <c i="6" r="H32"/>
  <c i="6" r="AF32" s="1"/>
  <c i="6" r="D32"/>
  <c i="6" r="AB32" s="1"/>
  <c i="6" r="W45"/>
  <c i="6" r="AU45" s="1"/>
  <c i="6" r="X45"/>
  <c i="6" r="AV45" s="1"/>
  <c i="6" r="Y45"/>
  <c i="6" r="U45"/>
  <c i="6" r="AS45" s="1"/>
  <c i="6" r="S45"/>
  <c i="6" r="AQ45" s="1"/>
  <c i="6" r="O45"/>
  <c i="6" r="AM45" s="1"/>
  <c i="6" r="T45"/>
  <c i="6" r="AR45" s="1"/>
  <c i="6" r="P45"/>
  <c i="6" r="AN45" s="1"/>
  <c i="6" r="V45"/>
  <c i="6" r="AT45" s="1"/>
  <c i="6" r="Q45"/>
  <c i="6" r="AO45" s="1"/>
  <c i="6" r="M45"/>
  <c i="6" r="AK45" s="1"/>
  <c i="6" r="Z45"/>
  <c i="6" r="K45"/>
  <c i="6" r="AI45" s="1"/>
  <c i="6" r="R45"/>
  <c i="6" r="AP45" s="1"/>
  <c i="6" r="H45"/>
  <c i="6" r="AF45" s="1"/>
  <c i="6" r="L45"/>
  <c i="6" r="AJ45" s="1"/>
  <c i="6" r="I45"/>
  <c i="6" r="AG45" s="1"/>
  <c i="6" r="J45"/>
  <c i="6" r="AH45" s="1"/>
  <c i="6" r="F45"/>
  <c i="6" r="AD45" s="1"/>
  <c i="6" r="N45"/>
  <c i="6" r="AL45" s="1"/>
  <c i="6" r="G45"/>
  <c i="6" r="AE45" s="1"/>
  <c i="6" r="D45"/>
  <c i="6" r="AB45" s="1"/>
  <c i="6" r="E45"/>
  <c i="6" r="AC45" s="1"/>
  <c i="6" r="I82"/>
  <c i="6" r="AG82" s="1"/>
  <c i="6" r="K82"/>
  <c i="6" r="AI82" s="1"/>
  <c i="6" r="W82"/>
  <c i="6" r="AU82" s="1"/>
  <c i="6" r="H55"/>
  <c i="6" r="AF55" s="1"/>
  <c i="6" r="O55"/>
  <c i="6" r="AM55" s="1"/>
  <c i="6" r="W55"/>
  <c i="6" r="AU55" s="1"/>
  <c i="6" r="I33"/>
  <c i="6" r="AG33" s="1"/>
  <c i="6" r="J33"/>
  <c i="6" r="AH33" s="1"/>
  <c i="6" r="Q33"/>
  <c i="6" r="AO33" s="1"/>
  <c i="6" r="H40"/>
  <c i="6" r="AF40" s="1"/>
  <c i="6" r="N40"/>
  <c i="6" r="AL40" s="1"/>
  <c i="6" r="V40"/>
  <c i="6" r="AT40" s="1"/>
  <c i="6" r="D89"/>
  <c i="6" r="AB89" s="1"/>
  <c i="6" r="K89"/>
  <c i="6" r="AI89" s="1"/>
  <c i="6" r="W89"/>
  <c i="6" r="AU89" s="1"/>
  <c i="6" r="L77"/>
  <c i="6" r="AJ77" s="1"/>
  <c i="6" r="T77"/>
  <c i="6" r="AR77" s="1"/>
  <c i="6" r="V77"/>
  <c i="6" r="AT77" s="1"/>
  <c i="6" r="H73"/>
  <c i="6" r="AF73" s="1"/>
  <c i="6" r="R73"/>
  <c i="6" r="AP73" s="1"/>
  <c i="6" r="Z73"/>
  <c i="6" r="L57"/>
  <c i="6" r="AJ57" s="1"/>
  <c i="6" r="N57"/>
  <c i="6" r="AL57" s="1"/>
  <c i="6" r="Y57"/>
  <c i="6" r="M84"/>
  <c i="6" r="AK84" s="1"/>
  <c i="6" r="Y84"/>
  <c i="6" r="E96"/>
  <c i="6" r="AC96" s="1"/>
  <c i="6" r="J96"/>
  <c i="6" r="AH96" s="1"/>
  <c i="6" r="S96"/>
  <c i="6" r="AQ96" s="1"/>
  <c i="6" r="D51"/>
  <c i="6" r="AB51" s="1"/>
  <c i="6" r="U51"/>
  <c i="6" r="AS51" s="1"/>
  <c i="6" r="T51"/>
  <c i="6" r="AR51" s="1"/>
  <c i="6" r="W49"/>
  <c i="6" r="AU49" s="1"/>
  <c i="6" r="T49"/>
  <c i="6" r="AR49" s="1"/>
  <c i="6" r="R49"/>
  <c i="6" r="AP49" s="1"/>
  <c i="6" r="O49"/>
  <c i="6" r="AM49" s="1"/>
  <c i="6" r="K49"/>
  <c i="6" r="AI49" s="1"/>
  <c i="6" r="J49"/>
  <c i="6" r="AH49" s="1"/>
  <c i="6" r="F49"/>
  <c i="6" r="AD49" s="1"/>
  <c i="6" r="H49"/>
  <c i="6" r="AF49" s="1"/>
  <c i="6" r="Y58"/>
  <c i="6" r="U58"/>
  <c i="6" r="AS58" s="1"/>
  <c i="6" r="Z58"/>
  <c i="6" r="V58"/>
  <c i="6" r="AT58" s="1"/>
  <c i="6" r="R58"/>
  <c i="6" r="AP58" s="1"/>
  <c i="6" r="W58"/>
  <c i="6" r="AU58" s="1"/>
  <c i="6" r="S58"/>
  <c i="6" r="AQ58" s="1"/>
  <c i="6" r="X58"/>
  <c i="6" r="AV58" s="1"/>
  <c i="6" r="T58"/>
  <c i="6" r="AR58" s="1"/>
  <c i="6" r="Q58"/>
  <c i="6" r="AO58" s="1"/>
  <c i="6" r="M58"/>
  <c i="6" r="AK58" s="1"/>
  <c i="6" r="N58"/>
  <c i="6" r="AL58" s="1"/>
  <c i="6" r="O58"/>
  <c i="6" r="AM58" s="1"/>
  <c i="6" r="K58"/>
  <c i="6" r="AI58" s="1"/>
  <c i="6" r="P58"/>
  <c i="6" r="AN58" s="1"/>
  <c i="6" r="L58"/>
  <c i="6" r="AJ58" s="1"/>
  <c i="6" r="J58"/>
  <c i="6" r="AH58" s="1"/>
  <c i="6" r="F58"/>
  <c i="6" r="AD58" s="1"/>
  <c i="6" r="G58"/>
  <c i="6" r="AE58" s="1"/>
  <c i="6" r="H58"/>
  <c i="6" r="AF58" s="1"/>
  <c i="6" r="D58"/>
  <c i="6" r="AB58" s="1"/>
  <c i="6" r="I58"/>
  <c i="6" r="AG58" s="1"/>
  <c i="6" r="E58"/>
  <c i="6" r="AC58" s="1"/>
  <c i="6" r="D82"/>
  <c i="6" r="AB82" s="1"/>
  <c i="6" r="O82"/>
  <c i="6" r="AM82" s="1"/>
  <c i="6" r="R82"/>
  <c i="6" r="AP82" s="1"/>
  <c i="6" r="E55"/>
  <c i="6" r="AC55" s="1"/>
  <c i="6" r="I55"/>
  <c i="6" r="AG55" s="1"/>
  <c i="6" r="R55"/>
  <c i="6" r="AP55" s="1"/>
  <c i="6" r="X33"/>
  <c i="6" r="AV33" s="1"/>
  <c i="6" r="P33"/>
  <c i="6" r="AN33" s="1"/>
  <c i="6" r="S33"/>
  <c i="6" r="AQ33" s="1"/>
  <c i="6" r="G40"/>
  <c i="6" r="AE40" s="1"/>
  <c i="6" r="M40"/>
  <c i="6" r="AK40" s="1"/>
  <c i="6" r="Z40"/>
  <c i="6" r="W69"/>
  <c i="6" r="AU69" s="1"/>
  <c i="6" r="X69"/>
  <c i="6" r="AV69" s="1"/>
  <c i="6" r="Y69"/>
  <c i="6" r="U69"/>
  <c i="6" r="AS69" s="1"/>
  <c i="6" r="V69"/>
  <c i="6" r="AT69" s="1"/>
  <c i="6" r="T69"/>
  <c i="6" r="AR69" s="1"/>
  <c i="6" r="O69"/>
  <c i="6" r="AM69" s="1"/>
  <c i="6" r="Z69"/>
  <c i="6" r="P69"/>
  <c i="6" r="AN69" s="1"/>
  <c i="6" r="R69"/>
  <c i="6" r="AP69" s="1"/>
  <c i="6" r="Q69"/>
  <c i="6" r="AO69" s="1"/>
  <c i="6" r="M69"/>
  <c i="6" r="AK69" s="1"/>
  <c i="6" r="L69"/>
  <c i="6" r="AJ69" s="1"/>
  <c i="6" r="H69"/>
  <c i="6" r="AF69" s="1"/>
  <c i="6" r="S69"/>
  <c i="6" r="AQ69" s="1"/>
  <c i="6" r="N69"/>
  <c i="6" r="AL69" s="1"/>
  <c i="6" r="I69"/>
  <c i="6" r="AG69" s="1"/>
  <c i="6" r="E69"/>
  <c i="6" r="AC69" s="1"/>
  <c i="6" r="J69"/>
  <c i="6" r="AH69" s="1"/>
  <c i="6" r="F69"/>
  <c i="6" r="AD69" s="1"/>
  <c i="6" r="D69"/>
  <c i="6" r="AB69" s="1"/>
  <c i="6" r="K69"/>
  <c i="6" r="AI69" s="1"/>
  <c i="6" r="G69"/>
  <c i="6" r="AE69" s="1"/>
  <c i="6" r="H89"/>
  <c i="6" r="AF89" s="1"/>
  <c i="6" r="O89"/>
  <c i="6" r="AM89" s="1"/>
  <c i="6" r="V89"/>
  <c i="6" r="AT89" s="1"/>
  <c i="6" r="F77"/>
  <c i="6" r="AD77" s="1"/>
  <c i="6" r="M77"/>
  <c i="6" r="AK77" s="1"/>
  <c i="6" r="U77"/>
  <c i="6" r="AS77" s="1"/>
  <c i="6" r="P73"/>
  <c i="6" r="AN73" s="1"/>
  <c i="6" r="N73"/>
  <c i="6" r="AL73" s="1"/>
  <c i="6" r="U73"/>
  <c i="6" r="AS73" s="1"/>
  <c i="6" r="G57"/>
  <c i="6" r="AE57" s="1"/>
  <c i="6" r="R57"/>
  <c i="6" r="AP57" s="1"/>
  <c i="6" r="F84"/>
  <c i="6" r="AD84" s="1"/>
  <c i="6" r="Q84"/>
  <c i="6" r="AO84" s="1"/>
  <c i="6" r="T84"/>
  <c i="6" r="AR84" s="1"/>
  <c i="6" r="L96"/>
  <c i="6" r="AJ96" s="1"/>
  <c i="6" r="P96"/>
  <c i="6" r="AN96" s="1"/>
  <c i="6" r="W96"/>
  <c i="6" r="AU96" s="1"/>
  <c i="6" r="K51"/>
  <c i="6" r="AI51" s="1"/>
  <c i="6" r="S51"/>
  <c i="6" r="AQ51" s="1"/>
  <c i="6" r="X51"/>
  <c i="6" r="AV51" s="1"/>
  <c i="6" r="Z52"/>
  <c i="6" r="V52"/>
  <c i="6" r="AT52" s="1"/>
  <c i="6" r="R52"/>
  <c i="6" r="AP52" s="1"/>
  <c i="6" r="W52"/>
  <c i="6" r="AU52" s="1"/>
  <c i="6" r="S52"/>
  <c i="6" r="AQ52" s="1"/>
  <c i="6" r="X52"/>
  <c i="6" r="AV52" s="1"/>
  <c i="6" r="T52"/>
  <c i="6" r="AR52" s="1"/>
  <c i="6" r="Y52"/>
  <c i="6" r="U52"/>
  <c i="6" r="AS52" s="1"/>
  <c i="6" r="N52"/>
  <c i="6" r="AL52" s="1"/>
  <c i="6" r="O52"/>
  <c i="6" r="AM52" s="1"/>
  <c i="6" r="K52"/>
  <c i="6" r="AI52" s="1"/>
  <c i="6" r="P52"/>
  <c i="6" r="AN52" s="1"/>
  <c i="6" r="L52"/>
  <c i="6" r="AJ52" s="1"/>
  <c i="6" r="Q52"/>
  <c i="6" r="AO52" s="1"/>
  <c i="6" r="M52"/>
  <c i="6" r="AK52" s="1"/>
  <c i="6" r="G52"/>
  <c i="6" r="AE52" s="1"/>
  <c i="6" r="H52"/>
  <c i="6" r="AF52" s="1"/>
  <c i="6" r="D52"/>
  <c i="6" r="AB52" s="1"/>
  <c i="6" r="I52"/>
  <c i="6" r="AG52" s="1"/>
  <c i="6" r="E52"/>
  <c i="6" r="AC52" s="1"/>
  <c i="6" r="J52"/>
  <c i="6" r="AH52" s="1"/>
  <c i="6" r="F52"/>
  <c i="6" r="AD52" s="1"/>
  <c i="6" r="S84"/>
  <c i="6" r="AQ84" s="1"/>
  <c i="6" r="X39"/>
  <c i="6" r="AV39" s="1"/>
  <c i="6" r="Y39"/>
  <c i="6" r="Z39"/>
  <c i="6" r="V39"/>
  <c i="6" r="AT39" s="1"/>
  <c i="6" r="U39"/>
  <c i="6" r="AS39" s="1"/>
  <c i="6" r="P39"/>
  <c i="6" r="AN39" s="1"/>
  <c i="6" r="W39"/>
  <c i="6" r="AU39" s="1"/>
  <c i="6" r="S39"/>
  <c i="6" r="AQ39" s="1"/>
  <c i="6" r="R39"/>
  <c i="6" r="AP39" s="1"/>
  <c i="6" r="Q39"/>
  <c i="6" r="AO39" s="1"/>
  <c i="6" r="T39"/>
  <c i="6" r="AR39" s="1"/>
  <c i="6" r="N39"/>
  <c i="6" r="AL39" s="1"/>
  <c i="6" r="I39"/>
  <c i="6" r="AG39" s="1"/>
  <c i="6" r="K39"/>
  <c i="6" r="AI39" s="1"/>
  <c i="6" r="J39"/>
  <c i="6" r="AH39" s="1"/>
  <c i="6" r="F39"/>
  <c i="6" r="AD39" s="1"/>
  <c i="6" r="O39"/>
  <c i="6" r="AM39" s="1"/>
  <c i="6" r="L39"/>
  <c i="6" r="AJ39" s="1"/>
  <c i="6" r="G39"/>
  <c i="6" r="AE39" s="1"/>
  <c i="6" r="M39"/>
  <c i="6" r="AK39" s="1"/>
  <c i="6" r="H39"/>
  <c i="6" r="AF39" s="1"/>
  <c i="6" r="E39"/>
  <c i="6" r="AC39" s="1"/>
  <c i="6" r="D39"/>
  <c i="6" r="AB39" s="1"/>
  <c i="6" r="Y90"/>
  <c i="6" r="U90"/>
  <c i="6" r="AS90" s="1"/>
  <c i="6" r="Z90"/>
  <c i="6" r="V90"/>
  <c i="6" r="AT90" s="1"/>
  <c i="6" r="R90"/>
  <c i="6" r="AP90" s="1"/>
  <c i="6" r="W90"/>
  <c i="6" r="AU90" s="1"/>
  <c i="6" r="S90"/>
  <c i="6" r="AQ90" s="1"/>
  <c i="6" r="X90"/>
  <c i="6" r="AV90" s="1"/>
  <c i="6" r="T90"/>
  <c i="6" r="AR90" s="1"/>
  <c i="6" r="Q90"/>
  <c i="6" r="AO90" s="1"/>
  <c i="6" r="M90"/>
  <c i="6" r="AK90" s="1"/>
  <c i="6" r="N90"/>
  <c i="6" r="AL90" s="1"/>
  <c i="6" r="O90"/>
  <c i="6" r="AM90" s="1"/>
  <c i="6" r="K90"/>
  <c i="6" r="AI90" s="1"/>
  <c i="6" r="P90"/>
  <c i="6" r="AN90" s="1"/>
  <c i="6" r="L90"/>
  <c i="6" r="AJ90" s="1"/>
  <c i="6" r="J90"/>
  <c i="6" r="AH90" s="1"/>
  <c i="6" r="F90"/>
  <c i="6" r="AD90" s="1"/>
  <c i="6" r="G90"/>
  <c i="6" r="AE90" s="1"/>
  <c i="6" r="H90"/>
  <c i="6" r="AF90" s="1"/>
  <c i="6" r="D90"/>
  <c i="6" r="AB90" s="1"/>
  <c i="6" r="I90"/>
  <c i="6" r="AG90" s="1"/>
  <c i="6" r="E90"/>
  <c i="6" r="AC90" s="1"/>
  <c i="6" r="Y65"/>
  <c i="6" r="U65"/>
  <c i="6" r="AS65" s="1"/>
  <c i="6" r="Z65"/>
  <c i="6" r="V65"/>
  <c i="6" r="AT65" s="1"/>
  <c i="6" r="W65"/>
  <c i="6" r="AU65" s="1"/>
  <c i="6" r="S65"/>
  <c i="6" r="AQ65" s="1"/>
  <c i="6" r="Q65"/>
  <c i="6" r="AO65" s="1"/>
  <c i="6" r="T65"/>
  <c i="6" r="AR65" s="1"/>
  <c i="6" r="X65"/>
  <c i="6" r="AV65" s="1"/>
  <c i="6" r="N65"/>
  <c i="6" r="AL65" s="1"/>
  <c i="6" r="O65"/>
  <c i="6" r="AM65" s="1"/>
  <c i="6" r="K65"/>
  <c i="6" r="AI65" s="1"/>
  <c i="6" r="R65"/>
  <c i="6" r="AP65" s="1"/>
  <c i="6" r="J65"/>
  <c i="6" r="AH65" s="1"/>
  <c i="6" r="F65"/>
  <c i="6" r="AD65" s="1"/>
  <c i="6" r="L65"/>
  <c i="6" r="AJ65" s="1"/>
  <c i="6" r="G65"/>
  <c i="6" r="AE65" s="1"/>
  <c i="6" r="M65"/>
  <c i="6" r="AK65" s="1"/>
  <c i="6" r="P65"/>
  <c i="6" r="AN65" s="1"/>
  <c i="6" r="H65"/>
  <c i="6" r="AF65" s="1"/>
  <c i="6" r="D65"/>
  <c i="6" r="AB65" s="1"/>
  <c i="6" r="E65"/>
  <c i="6" r="AC65" s="1"/>
  <c i="6" r="I65"/>
  <c i="6" r="AG65" s="1"/>
  <c i="6" r="Y50"/>
  <c i="6" r="U50"/>
  <c i="6" r="AS50" s="1"/>
  <c i="6" r="Z50"/>
  <c i="6" r="V50"/>
  <c i="6" r="AT50" s="1"/>
  <c i="6" r="R50"/>
  <c i="6" r="AP50" s="1"/>
  <c i="6" r="W50"/>
  <c i="6" r="AU50" s="1"/>
  <c i="6" r="S50"/>
  <c i="6" r="AQ50" s="1"/>
  <c i="6" r="X50"/>
  <c i="6" r="AV50" s="1"/>
  <c i="6" r="T50"/>
  <c i="6" r="AR50" s="1"/>
  <c i="6" r="Q50"/>
  <c i="6" r="AO50" s="1"/>
  <c i="6" r="M50"/>
  <c i="6" r="AK50" s="1"/>
  <c i="6" r="N50"/>
  <c i="6" r="AL50" s="1"/>
  <c i="6" r="O50"/>
  <c i="6" r="AM50" s="1"/>
  <c i="6" r="K50"/>
  <c i="6" r="AI50" s="1"/>
  <c i="6" r="P50"/>
  <c i="6" r="AN50" s="1"/>
  <c i="6" r="L50"/>
  <c i="6" r="AJ50" s="1"/>
  <c i="6" r="J50"/>
  <c i="6" r="AH50" s="1"/>
  <c i="6" r="F50"/>
  <c i="6" r="AD50" s="1"/>
  <c i="6" r="G50"/>
  <c i="6" r="AE50" s="1"/>
  <c i="6" r="H50"/>
  <c i="6" r="AF50" s="1"/>
  <c i="6" r="D50"/>
  <c i="6" r="AB50" s="1"/>
  <c i="6" r="I50"/>
  <c i="6" r="AG50" s="1"/>
  <c i="6" r="E50"/>
  <c i="6" r="AC50" s="1"/>
  <c i="6" r="H82"/>
  <c i="6" r="AF82" s="1"/>
  <c i="6" r="N82"/>
  <c i="6" r="AL82" s="1"/>
  <c i="6" r="D55"/>
  <c i="6" r="AB55" s="1"/>
  <c i="6" r="M55"/>
  <c i="6" r="AK55" s="1"/>
  <c i="6" r="E33"/>
  <c i="6" r="AC33" s="1"/>
  <c i="6" r="M33"/>
  <c i="6" r="AK33" s="1"/>
  <c i="6" r="F40"/>
  <c i="6" r="AD40" s="1"/>
  <c i="6" r="Q40"/>
  <c i="6" r="AO40" s="1"/>
  <c i="6" r="U40"/>
  <c i="6" r="AS40" s="1"/>
  <c i="6" r="G89"/>
  <c i="6" r="AE89" s="1"/>
  <c i="6" r="N89"/>
  <c i="6" r="AL89" s="1"/>
  <c i="6" r="J77"/>
  <c i="6" r="AH77" s="1"/>
  <c i="6" r="Q77"/>
  <c i="6" r="AO77" s="1"/>
  <c i="6" r="T73"/>
  <c i="6" r="AR73" s="1"/>
  <c i="6" r="X73"/>
  <c i="6" r="AV73" s="1"/>
  <c i="6" r="I57"/>
  <c i="6" r="AG57" s="1"/>
  <c i="6" r="F57"/>
  <c i="6" r="AD57" s="1"/>
  <c i="6" r="J84"/>
  <c i="6" r="AH84" s="1"/>
  <c i="6" r="L84"/>
  <c i="6" r="AJ84" s="1"/>
  <c i="6" r="X84"/>
  <c i="6" r="AV84" s="1"/>
  <c i="6" r="X96"/>
  <c i="6" r="AV96" s="1"/>
  <c i="6" r="K96"/>
  <c i="6" r="AI96" s="1"/>
  <c i="6" r="E51"/>
  <c i="6" r="AC51" s="1"/>
  <c i="6" r="L51"/>
  <c i="6" r="AJ51" s="1"/>
  <c i="6" r="W51"/>
  <c i="6" r="AU51" s="1"/>
  <c i="6" r="V24"/>
  <c i="6" r="AT24" s="1"/>
  <c i="6" r="N24"/>
  <c i="6" r="AL24" s="1"/>
  <c i="6" r="F24"/>
  <c i="6" r="AD24" s="1"/>
  <c i="6" r="D24"/>
  <c i="6" r="AB24" s="1"/>
  <c i="6" r="W24"/>
  <c i="6" r="AU24" s="1"/>
  <c i="6" r="O24"/>
  <c i="6" r="AM24" s="1"/>
  <c i="6" r="G24"/>
  <c i="6" r="AE24" s="1"/>
  <c i="6" r="X24"/>
  <c i="6" r="AV24" s="1"/>
  <c i="6" r="P24"/>
  <c i="6" r="AN24" s="1"/>
  <c i="6" r="H24"/>
  <c i="6" r="AF24" s="1"/>
  <c i="6" r="S24"/>
  <c i="6" r="AQ24" s="1"/>
  <c i="6" r="Y24"/>
  <c i="6" r="Q24"/>
  <c i="6" r="AO24" s="1"/>
  <c i="6" r="I24"/>
  <c i="6" r="AG24" s="1"/>
  <c i="6" r="K24"/>
  <c i="6" r="AI24" s="1"/>
  <c i="6" r="T24"/>
  <c i="6" r="AR24" s="1"/>
  <c i="6" r="L24"/>
  <c i="6" r="AJ24" s="1"/>
  <c i="6" r="U24"/>
  <c i="6" r="AS24" s="1"/>
  <c i="6" r="M24"/>
  <c i="6" r="AK24" s="1"/>
  <c i="6" r="Z24"/>
  <c i="6" r="R24"/>
  <c i="6" r="AP24" s="1"/>
  <c i="6" r="J24"/>
  <c i="6" r="AH24" s="1"/>
  <c i="6" r="E24"/>
  <c i="6" r="AC24" s="1"/>
  <c i="6" r="Z5"/>
  <c i="6" r="R5"/>
  <c i="6" r="AP5" s="1"/>
  <c i="6" r="J5"/>
  <c i="6" r="AH5" s="1"/>
  <c i="6" r="W5"/>
  <c i="6" r="AU5" s="1"/>
  <c i="6" r="O5"/>
  <c i="6" r="AM5" s="1"/>
  <c i="6" r="G5"/>
  <c i="6" r="AE5" s="1"/>
  <c i="6" r="E5"/>
  <c i="6" r="AC5" s="1"/>
  <c i="6" r="T5"/>
  <c i="6" r="AR5" s="1"/>
  <c i="6" r="L5"/>
  <c i="6" r="AJ5" s="1"/>
  <c i="6" r="D5"/>
  <c i="6" r="AB5" s="1"/>
  <c i="6" r="Y5"/>
  <c i="6" r="Q5"/>
  <c i="6" r="AO5" s="1"/>
  <c i="6" r="I5"/>
  <c i="6" r="AG5" s="1"/>
  <c i="6" r="V5"/>
  <c i="6" r="AT5" s="1"/>
  <c i="6" r="N5"/>
  <c i="6" r="AL5" s="1"/>
  <c i="6" r="F5"/>
  <c i="6" r="AD5" s="1"/>
  <c i="6" r="S5"/>
  <c i="6" r="AQ5" s="1"/>
  <c i="6" r="K5"/>
  <c i="6" r="AI5" s="1"/>
  <c i="6" r="M5"/>
  <c i="6" r="AK5" s="1"/>
  <c i="6" r="X5"/>
  <c i="6" r="AV5" s="1"/>
  <c i="6" r="P5"/>
  <c i="6" r="AN5" s="1"/>
  <c i="6" r="H5"/>
  <c i="6" r="AF5" s="1"/>
  <c i="6" r="U5"/>
  <c i="6" r="AS5" s="1"/>
  <c i="6" r="X20"/>
  <c i="6" r="AV20" s="1"/>
  <c i="6" r="Q20"/>
  <c i="6" r="AO20" s="1"/>
  <c i="6" r="E20"/>
  <c i="6" r="AC20" s="1"/>
  <c i="6" r="H6"/>
  <c i="6" r="AF6" s="1"/>
  <c i="6" r="N6"/>
  <c i="6" r="AL6" s="1"/>
  <c i="6" r="R6"/>
  <c i="6" r="AP6" s="1"/>
  <c i="6" r="W13"/>
  <c i="6" r="AU13" s="1"/>
  <c i="6" r="O13"/>
  <c i="6" r="AM13" s="1"/>
  <c i="6" r="G13"/>
  <c i="6" r="AE13" s="1"/>
  <c i="6" r="Z13"/>
  <c i="6" r="J13"/>
  <c i="6" r="AH13" s="1"/>
  <c i="6" r="T13"/>
  <c i="6" r="AR13" s="1"/>
  <c i="6" r="L13"/>
  <c i="6" r="AJ13" s="1"/>
  <c i="6" r="D13"/>
  <c i="6" r="AB13" s="1"/>
  <c i="6" r="Y13"/>
  <c i="6" r="Q13"/>
  <c i="6" r="AO13" s="1"/>
  <c i="6" r="I13"/>
  <c i="6" r="AG13" s="1"/>
  <c i="6" r="R13"/>
  <c i="6" r="AP13" s="1"/>
  <c i="6" r="V13"/>
  <c i="6" r="AT13" s="1"/>
  <c i="6" r="N13"/>
  <c i="6" r="AL13" s="1"/>
  <c i="6" r="F13"/>
  <c i="6" r="AD13" s="1"/>
  <c i="6" r="S13"/>
  <c i="6" r="AQ13" s="1"/>
  <c i="6" r="K13"/>
  <c i="6" r="AI13" s="1"/>
  <c i="6" r="X13"/>
  <c i="6" r="AV13" s="1"/>
  <c i="6" r="P13"/>
  <c i="6" r="AN13" s="1"/>
  <c i="6" r="H13"/>
  <c i="6" r="AF13" s="1"/>
  <c i="6" r="U13"/>
  <c i="6" r="AS13" s="1"/>
  <c i="6" r="M13"/>
  <c i="6" r="AK13" s="1"/>
  <c i="6" r="E13"/>
  <c i="6" r="AC13" s="1"/>
  <c i="6" r="K20"/>
  <c i="6" r="AI20" s="1"/>
  <c i="6" r="D20"/>
  <c i="6" r="AB20" s="1"/>
  <c i="6" r="J20"/>
  <c i="6" r="AH20" s="1"/>
  <c i="6" r="X6"/>
  <c i="6" r="AV6" s="1"/>
  <c i="6" r="I6"/>
  <c i="6" r="AG6" s="1"/>
  <c i="6" r="O6"/>
  <c i="6" r="AM6" s="1"/>
  <c i="6" r="S20"/>
  <c i="6" r="AQ20" s="1"/>
  <c i="6" r="L20"/>
  <c i="6" r="AJ20" s="1"/>
  <c i="6" r="R20"/>
  <c i="6" r="AP20" s="1"/>
  <c i="6" r="Z6"/>
  <c i="6" r="Q6"/>
  <c i="6" r="AO6" s="1"/>
  <c i="6" r="W6"/>
  <c i="6" r="AU6" s="1"/>
  <c i="6" r="W21"/>
  <c i="6" r="AU21" s="1"/>
  <c i="6" r="O21"/>
  <c i="6" r="AM21" s="1"/>
  <c i="6" r="G21"/>
  <c i="6" r="AE21" s="1"/>
  <c i="6" r="T21"/>
  <c i="6" r="AR21" s="1"/>
  <c i="6" r="L21"/>
  <c i="6" r="AJ21" s="1"/>
  <c i="6" r="D21"/>
  <c i="6" r="AB21" s="1"/>
  <c i="6" r="R21"/>
  <c i="6" r="AP21" s="1"/>
  <c i="6" r="Y21"/>
  <c i="6" r="Q21"/>
  <c i="6" r="AO21" s="1"/>
  <c i="6" r="I21"/>
  <c i="6" r="AG21" s="1"/>
  <c i="6" r="Z21"/>
  <c i="6" r="V21"/>
  <c i="6" r="AT21" s="1"/>
  <c i="6" r="N21"/>
  <c i="6" r="AL21" s="1"/>
  <c i="6" r="F21"/>
  <c i="6" r="AD21" s="1"/>
  <c i="6" r="S21"/>
  <c i="6" r="AQ21" s="1"/>
  <c i="6" r="K21"/>
  <c i="6" r="AI21" s="1"/>
  <c i="6" r="J21"/>
  <c i="6" r="AH21" s="1"/>
  <c i="6" r="X21"/>
  <c i="6" r="AV21" s="1"/>
  <c i="6" r="P21"/>
  <c i="6" r="AN21" s="1"/>
  <c i="6" r="H21"/>
  <c i="6" r="AF21" s="1"/>
  <c i="6" r="U21"/>
  <c i="6" r="AS21" s="1"/>
  <c i="6" r="M21"/>
  <c i="6" r="AK21" s="1"/>
  <c i="6" r="E21"/>
  <c i="6" r="AC21" s="1"/>
  <c i="6" r="F20"/>
  <c i="6" r="AD20" s="1"/>
  <c i="6" r="T20"/>
  <c i="6" r="AR20" s="1"/>
  <c i="6" r="Z20"/>
  <c i="6" r="K6"/>
  <c i="6" r="AI6" s="1"/>
  <c i="6" r="Y6"/>
  <c i="6" r="N20"/>
  <c i="6" r="AL20" s="1"/>
  <c i="6" r="G20"/>
  <c i="6" r="AE20" s="1"/>
  <c i="6" r="E6"/>
  <c i="6" r="AC6" s="1"/>
  <c i="6" r="S6"/>
  <c i="6" r="AQ6" s="1"/>
  <c i="6" r="D6"/>
  <c i="6" r="AB6" s="1"/>
  <c i="6" r="H20"/>
  <c i="6" r="AF20" s="1"/>
  <c i="6" r="V20"/>
  <c i="6" r="AT20" s="1"/>
  <c i="6" r="O20"/>
  <c i="6" r="AM20" s="1"/>
  <c i="6" r="M6"/>
  <c i="6" r="AK6" s="1"/>
  <c i="6" r="J6"/>
  <c i="6" r="AH6" s="1"/>
  <c i="6" r="L6"/>
  <c i="6" r="AJ6" s="1"/>
  <c i="6" r="U4"/>
  <c i="6" r="AS4" s="1"/>
  <c i="6" r="M4"/>
  <c i="6" r="AK4" s="1"/>
  <c i="6" r="E4"/>
  <c i="6" r="AC4" s="1"/>
  <c i="6" r="Z4"/>
  <c i="6" r="R4"/>
  <c i="6" r="AP4" s="1"/>
  <c i="6" r="J4"/>
  <c i="6" r="AH4" s="1"/>
  <c i="6" r="X4"/>
  <c i="6" r="AV4" s="1"/>
  <c i="6" r="W4"/>
  <c i="6" r="AU4" s="1"/>
  <c i="6" r="O4"/>
  <c i="6" r="AM4" s="1"/>
  <c i="6" r="G4"/>
  <c i="6" r="AE4" s="1"/>
  <c i="6" r="T4"/>
  <c i="6" r="AR4" s="1"/>
  <c i="6" r="L4"/>
  <c i="6" r="AJ4" s="1"/>
  <c i="6" r="D4"/>
  <c i="6" r="AB4" s="1"/>
  <c i="6" r="Y4"/>
  <c i="6" r="Q4"/>
  <c i="6" r="AO4" s="1"/>
  <c i="6" r="I4"/>
  <c i="6" r="AG4" s="1"/>
  <c i="6" r="V4"/>
  <c i="6" r="AT4" s="1"/>
  <c i="6" r="N4"/>
  <c i="6" r="AL4" s="1"/>
  <c i="6" r="F4"/>
  <c i="6" r="AD4" s="1"/>
  <c i="6" r="S4"/>
  <c i="6" r="AQ4" s="1"/>
  <c i="6" r="K4"/>
  <c i="6" r="AI4" s="1"/>
  <c i="6" r="P4"/>
  <c i="6" r="AN4" s="1"/>
  <c i="6" r="H4"/>
  <c i="6" r="AF4" s="1"/>
  <c i="6" r="P20"/>
  <c i="6" r="AN20" s="1"/>
  <c i="6" r="I20"/>
  <c i="6" r="AG20" s="1"/>
  <c i="6" r="U6"/>
  <c i="6" r="AS6" s="1"/>
  <c i="6" r="F6"/>
  <c i="6" r="AD6" s="1"/>
  <c i="6" r="C28"/>
  <c i="6" r="AA28" s="1"/>
  <c i="6" r="C60"/>
  <c i="6" r="AA60" s="1"/>
  <c i="6" r="C68"/>
  <c i="6" r="AA68" s="1"/>
  <c i="6" r="C89"/>
  <c i="6" r="AA89" s="1"/>
  <c i="6" r="C90"/>
  <c i="6" r="AA90" s="1"/>
  <c i="6" r="C88"/>
  <c i="6" r="AA88" s="1"/>
  <c i="6" r="C81"/>
  <c i="6" r="AA81" s="1"/>
  <c i="6" r="C73"/>
  <c i="6" r="AA73" s="1"/>
  <c i="6" r="C49"/>
  <c i="6" r="AA49" s="1"/>
  <c i="6" r="C55"/>
  <c i="6" r="AA55" s="1"/>
  <c i="6" r="C52"/>
  <c i="6" r="AA52" s="1"/>
  <c i="6" r="C35"/>
  <c i="6" r="AA35" s="1"/>
  <c i="1" r="BK36"/>
  <c i="6" r="C33"/>
  <c i="6" r="AA33" s="1"/>
  <c i="6" r="C32"/>
  <c i="6" r="AA32" s="1"/>
  <c i="6" r="C27"/>
  <c i="6" r="AA27" s="1"/>
  <c i="6" r="C39"/>
  <c i="6" r="AA39" s="1"/>
  <c i="6" r="C36"/>
  <c i="6" r="AA36" s="1"/>
  <c i="7" l="1" r="R100"/>
  <c i="7" r="R101" s="1"/>
  <c i="7" r="S100"/>
  <c i="7" r="S101" s="1"/>
  <c i="7" r="E100"/>
  <c i="7" r="E101" s="1"/>
  <c i="7" r="C100"/>
  <c i="7" r="C101" s="1"/>
  <c i="7" r="W100"/>
  <c i="7" r="W101" s="1"/>
  <c i="7" r="U100"/>
  <c i="7" r="U101" s="1"/>
  <c i="7" r="Q100"/>
  <c i="7" r="Q101" s="1"/>
  <c i="7" r="P100"/>
  <c i="7" r="P101" s="1"/>
  <c i="7" r="Y100"/>
  <c i="7" r="Y101" s="1"/>
  <c i="7" r="K100"/>
  <c i="7" r="K101" s="1"/>
  <c i="7" r="F100"/>
  <c i="7" r="F101" s="1"/>
  <c i="7" r="G100"/>
  <c i="7" r="G101" s="1"/>
  <c i="7" r="X100"/>
  <c i="7" r="X101" s="1"/>
  <c i="7" r="H100"/>
  <c i="7" r="H101" s="1"/>
  <c i="7" r="D100"/>
  <c i="7" r="D101" s="1"/>
  <c i="7" r="Z100"/>
  <c i="7" r="Z101" s="1"/>
  <c i="7" r="T100"/>
  <c i="7" r="T101" s="1"/>
  <c i="7" r="O100"/>
  <c i="7" r="O101" s="1"/>
  <c i="7" r="V100"/>
  <c i="7" r="V101" s="1"/>
  <c i="7" r="L100"/>
  <c i="7" r="L101" s="1"/>
  <c i="7" r="M100"/>
  <c i="7" r="M101" s="1"/>
  <c i="7" r="J100"/>
  <c i="7" r="J101" s="1"/>
  <c i="7" r="N100"/>
  <c i="7" r="N101" s="1"/>
  <c i="7" r="I100"/>
  <c i="7" r="I101" s="1"/>
  <c i="6" r="E35"/>
  <c i="6" r="AC35" s="1"/>
  <c i="6" r="R35"/>
  <c i="6" r="AP35" s="1"/>
  <c i="6" r="W35"/>
  <c i="6" r="AU35" s="1"/>
  <c i="6" r="I35"/>
  <c i="6" r="AG35" s="1"/>
  <c i="6" r="S35"/>
  <c i="6" r="AQ35" s="1"/>
  <c i="6" r="V35"/>
  <c i="6" r="AT35" s="1"/>
  <c i="6" r="D35"/>
  <c i="6" r="AB35" s="1"/>
  <c i="6" r="Z43"/>
  <c i="6" r="V43"/>
  <c i="6" r="AT43" s="1"/>
  <c i="6" r="W43"/>
  <c i="6" r="AU43" s="1"/>
  <c i="6" r="X43"/>
  <c i="6" r="AV43" s="1"/>
  <c i="6" r="T43"/>
  <c i="6" r="AR43" s="1"/>
  <c i="6" r="U43"/>
  <c i="6" r="AS43" s="1"/>
  <c i="6" r="R43"/>
  <c i="6" r="AP43" s="1"/>
  <c i="6" r="S43"/>
  <c i="6" r="AQ43" s="1"/>
  <c i="6" r="N43"/>
  <c i="6" r="AL43" s="1"/>
  <c i="6" r="Y43"/>
  <c i="6" r="O43"/>
  <c i="6" r="AM43" s="1"/>
  <c i="6" r="P43"/>
  <c i="6" r="AN43" s="1"/>
  <c i="6" r="L43"/>
  <c i="6" r="AJ43" s="1"/>
  <c i="6" r="K43"/>
  <c i="6" r="AI43" s="1"/>
  <c i="6" r="G43"/>
  <c i="6" r="AE43" s="1"/>
  <c i="6" r="H43"/>
  <c i="6" r="AF43" s="1"/>
  <c i="6" r="Q43"/>
  <c i="6" r="AO43" s="1"/>
  <c i="6" r="M43"/>
  <c i="6" r="AK43" s="1"/>
  <c i="6" r="I43"/>
  <c i="6" r="AG43" s="1"/>
  <c i="6" r="E43"/>
  <c i="6" r="AC43" s="1"/>
  <c i="6" r="J43"/>
  <c i="6" r="AH43" s="1"/>
  <c i="6" r="D43"/>
  <c i="6" r="AB43" s="1"/>
  <c i="6" r="F43"/>
  <c i="6" r="AD43" s="1"/>
  <c i="6" r="Q35"/>
  <c i="6" r="AO35" s="1"/>
  <c i="6" r="O35"/>
  <c i="6" r="AM35" s="1"/>
  <c i="6" r="Z35"/>
  <c i="6" r="K35"/>
  <c i="6" r="AI35" s="1"/>
  <c i="6" r="Y35"/>
  <c i="6" r="P35"/>
  <c i="6" r="AN35" s="1"/>
  <c i="6" r="X35"/>
  <c i="6" r="AV35" s="1"/>
  <c i="6" r="F35"/>
  <c i="6" r="AD35" s="1"/>
  <c i="6" r="H35"/>
  <c i="6" r="AF35" s="1"/>
  <c i="6" r="U35"/>
  <c i="6" r="AS35" s="1"/>
  <c i="6" r="M35"/>
  <c i="6" r="AK35" s="1"/>
  <c i="6" r="G35"/>
  <c i="6" r="AE35" s="1"/>
  <c i="6" r="N35"/>
  <c i="6" r="AL35" s="1"/>
  <c i="6" r="J35"/>
  <c i="6" r="AH35" s="1"/>
  <c i="6" r="L35"/>
  <c i="6" r="AJ35" s="1"/>
  <c i="6" r="T35"/>
  <c i="6" r="AR35" s="1"/>
  <c i="6" r="C43"/>
  <c i="6" r="AA43" s="1"/>
  <c i="6" l="1" r="E100"/>
  <c i="6" r="E101" s="1"/>
  <c i="6" r="R100"/>
  <c i="6" r="R101" s="1"/>
  <c i="6" r="C100"/>
  <c i="6" r="C101" s="1"/>
  <c i="6" r="Y100"/>
  <c i="6" r="Y101" s="1"/>
  <c i="6" r="U100"/>
  <c i="6" r="U101" s="1"/>
  <c i="6" r="G100"/>
  <c i="6" r="G101" s="1"/>
  <c i="6" r="F100"/>
  <c i="6" r="F101" s="1"/>
  <c i="6" r="P100"/>
  <c i="6" r="P101" s="1"/>
  <c i="6" r="K100"/>
  <c i="6" r="K101" s="1"/>
  <c i="6" r="I100"/>
  <c i="6" r="I101" s="1"/>
  <c i="6" r="J100"/>
  <c i="6" r="J101" s="1"/>
  <c i="6" r="O100"/>
  <c i="6" r="O101" s="1"/>
  <c i="6" r="Z100"/>
  <c i="6" r="Z101" s="1"/>
  <c i="6" r="V100"/>
  <c i="6" r="V101" s="1"/>
  <c i="6" r="X100"/>
  <c i="6" r="X101" s="1"/>
  <c i="6" r="T100"/>
  <c i="6" r="T101" s="1"/>
  <c i="6" r="S100"/>
  <c i="6" r="S101" s="1"/>
  <c i="6" r="Q100"/>
  <c i="6" r="Q101" s="1"/>
  <c i="6" r="D100"/>
  <c i="6" r="D101" s="1"/>
  <c i="6" r="W100"/>
  <c i="6" r="W101" s="1"/>
  <c i="6" r="L100"/>
  <c i="6" r="L101" s="1"/>
  <c i="6" r="N100"/>
  <c i="6" r="N101" s="1"/>
  <c i="6" r="H100"/>
  <c i="6" r="H101" s="1"/>
  <c i="6" r="M100"/>
  <c i="6" r="M101" s="1"/>
</calcChain>
</file>

<file path=xl/sharedStrings.xml><?xml version="1.0" encoding="utf-8"?>
<sst xmlns="http://schemas.openxmlformats.org/spreadsheetml/2006/main" count="838" uniqueCount="439">
  <si>
    <t>index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</si>
  <si>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</si>
  <si>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</si>
  <si>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</si>
  <si>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</si>
  <si>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</si>
  <si>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</si>
  <si>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</si>
  <si>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</si>
  <si>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</si>
  <si>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</si>
  <si>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</si>
  <si>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</si>
  <si>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</si>
  <si>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</si>
  <si>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</si>
  <si>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</si>
  <si>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</si>
  <si>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</si>
  <si>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</si>
  <si>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</si>
  <si>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</si>
  <si>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</si>
  <si>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</si>
  <si>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</si>
  <si>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</si>
  <si>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</si>
  <si>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</si>
  <si>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</si>
  <si>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</si>
  <si>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</si>
  <si>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</si>
  <si>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</si>
  <si>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</si>
  <si>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</si>
  <si>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</si>
  <si>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</si>
  <si>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</si>
  <si>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</si>
  <si>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</si>
  <si>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</si>
  <si>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</si>
  <si>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</si>
  <si>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</si>
  <si>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</si>
  <si>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</si>
  <si>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</si>
  <si>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</si>
  <si>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</si>
  <si>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</si>
  <si>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</si>
  <si>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</si>
  <si>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</si>
  <si>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Zero</t>
  </si>
  <si>
    <t>75% PERCENTILE</t>
  </si>
  <si>
    <t>90% PERCENTILE</t>
  </si>
  <si>
    <t>Rsquare</t>
  </si>
  <si>
    <t>Slope</t>
  </si>
  <si>
    <t>Intercept</t>
  </si>
  <si>
    <t>zero</t>
  </si>
  <si>
    <t>percentile 1</t>
  </si>
  <si>
    <t>percentile 2</t>
  </si>
  <si>
    <t>max</t>
  </si>
  <si>
    <t>RSQL</t>
  </si>
  <si>
    <t>Unit</t>
  </si>
  <si>
    <t>Test Code</t>
  </si>
  <si>
    <t>SESAME_IGG</t>
  </si>
  <si>
    <t>SHRIMP_IGG</t>
  </si>
  <si>
    <t>VANILLA_BEAN_IGG</t>
  </si>
  <si>
    <t>BLACK_WALNU_IGG</t>
  </si>
  <si>
    <t>OATS_IGG</t>
  </si>
  <si>
    <t>WATERMEL_IGG</t>
  </si>
  <si>
    <t>SOYBEAN_IGG</t>
  </si>
  <si>
    <t>TOMATO_IGG</t>
  </si>
  <si>
    <t>ROSEMARY_IGG</t>
  </si>
  <si>
    <t>SQUASH_IGG</t>
  </si>
  <si>
    <t>SPINACH_IGG</t>
  </si>
  <si>
    <t>TURKEY_IGG</t>
  </si>
  <si>
    <t>SALMON_IGG</t>
  </si>
  <si>
    <t>RASPBERR_IGG</t>
  </si>
  <si>
    <t>SEAWEED(_IGG</t>
  </si>
  <si>
    <t>BROWN_RICE_IGG</t>
  </si>
  <si>
    <t>TUNA_IGG</t>
  </si>
  <si>
    <t>SCALLOPS_IGG</t>
  </si>
  <si>
    <t>BLACK_PEPPE_IGG</t>
  </si>
  <si>
    <t>PERCH_IGG</t>
  </si>
  <si>
    <t>BETA_CAS_IGG</t>
  </si>
  <si>
    <t>SWEET_POTAT_IGG</t>
  </si>
  <si>
    <t>AVOCADO_IGG</t>
  </si>
  <si>
    <t>AMARANTH_IGG</t>
  </si>
  <si>
    <t>PORK_IGG</t>
  </si>
  <si>
    <t>CASOMORP_IGG</t>
  </si>
  <si>
    <t>BLACKBER_IGG</t>
  </si>
  <si>
    <t>WHITE_POTAT_IGG</t>
  </si>
  <si>
    <t>MUSTARD_IGG</t>
  </si>
  <si>
    <t>NAVY_BEAN_IGG</t>
  </si>
  <si>
    <t>ONION_IGG</t>
  </si>
  <si>
    <t>ORANGE_IGG</t>
  </si>
  <si>
    <t>OYSTER_IGG</t>
  </si>
  <si>
    <t>GREEN_PEAS_IGG</t>
  </si>
  <si>
    <t>PEACH_IGG</t>
  </si>
  <si>
    <t>PEANUT_IGG</t>
  </si>
  <si>
    <t>PEAR_IGG</t>
  </si>
  <si>
    <t>PECAN_IGG</t>
  </si>
  <si>
    <t>HOPS_IGG</t>
  </si>
  <si>
    <t>GREEN_PEPPE_IGG</t>
  </si>
  <si>
    <t>LETTUCE_IGG</t>
  </si>
  <si>
    <t>LOBSTER_IGG</t>
  </si>
  <si>
    <t>MACKEREL_IGG</t>
  </si>
  <si>
    <t>MALT_IGG</t>
  </si>
  <si>
    <t>KIDNEY_BEAN_IGG</t>
  </si>
  <si>
    <t>MUSHROOM_IGG</t>
  </si>
  <si>
    <t>NUTMEG_IGG</t>
  </si>
  <si>
    <t>OLIVE_IGG</t>
  </si>
  <si>
    <t>CORN_IGG</t>
  </si>
  <si>
    <t>CODFISH_IGG</t>
  </si>
  <si>
    <t>GINGER_IGG</t>
  </si>
  <si>
    <t>CUCUMBER_IGG</t>
  </si>
  <si>
    <t>CARROT_IGG</t>
  </si>
  <si>
    <t>BLUEBERR_IGG</t>
  </si>
  <si>
    <t>GRAPEFRU_IGG</t>
  </si>
  <si>
    <t>ENGLISH_WALNU_IGG</t>
  </si>
  <si>
    <t>HALIBUT_IGG</t>
  </si>
  <si>
    <t>LAKE_TROUT_IGG</t>
  </si>
  <si>
    <t>CATFISH_IGG</t>
  </si>
  <si>
    <t>STRAWBER_IGG</t>
  </si>
  <si>
    <t>CELERY_IGG</t>
  </si>
  <si>
    <t>CHERRY_IGG</t>
  </si>
  <si>
    <t>CINNAMON_IGG</t>
  </si>
  <si>
    <t>CLAM_IGG</t>
  </si>
  <si>
    <t>COFFEE_IGG</t>
  </si>
  <si>
    <t>GARLIC_IGG</t>
  </si>
  <si>
    <t>CRAB_IGG</t>
  </si>
  <si>
    <t>GRAPE_IGG</t>
  </si>
  <si>
    <t>LAMB_IGG</t>
  </si>
  <si>
    <t>BUCKWHEA_IGG</t>
  </si>
  <si>
    <t>BROCCOLI_IGG</t>
  </si>
  <si>
    <t>CHICKEN_IGG</t>
  </si>
  <si>
    <t>CASHEWS_IGG</t>
  </si>
  <si>
    <t>GREEN_BEAN_IGG</t>
  </si>
  <si>
    <t>CANTALOU_IGG</t>
  </si>
  <si>
    <t>CAULIFLO_IGG</t>
  </si>
  <si>
    <t>APPLE_IGG</t>
  </si>
  <si>
    <t>BEEF_IGG</t>
  </si>
  <si>
    <t>GOATS_MILK_IGG</t>
  </si>
  <si>
    <t>COWS_MILK_IGG</t>
  </si>
  <si>
    <t>PINEAPPL_IGG</t>
  </si>
  <si>
    <t>RYE_IGG</t>
  </si>
  <si>
    <t>YEAST_IGG</t>
  </si>
  <si>
    <t>WHEY_PROTE_IGG</t>
  </si>
  <si>
    <t>LIMA_BEAN_IGG</t>
  </si>
  <si>
    <t>COCONUT_IGG</t>
  </si>
  <si>
    <t>APRICOT_IGG</t>
  </si>
  <si>
    <t>CABBAGE_IGG</t>
  </si>
  <si>
    <t>ALMOND_IGG</t>
  </si>
  <si>
    <t>BANANA_IGG</t>
  </si>
  <si>
    <t>BARLEY_IGG</t>
  </si>
  <si>
    <t>WHEAT_IGG</t>
  </si>
  <si>
    <t>COCOA_IGG</t>
  </si>
  <si>
    <t>CRANBERR_IGG</t>
  </si>
  <si>
    <t>EGG_WHITE_IGG</t>
  </si>
  <si>
    <t>EGG_YOLK_IGG</t>
  </si>
  <si>
    <t>SESAME_IGA</t>
  </si>
  <si>
    <t>SHRIMP_IGA</t>
  </si>
  <si>
    <t>VANILLA_BEAN_IGA</t>
  </si>
  <si>
    <t>BLACK_WALNU_IGA</t>
  </si>
  <si>
    <t>OATS_IGA</t>
  </si>
  <si>
    <t>WATERMEL_IGA</t>
  </si>
  <si>
    <t>SOYBEAN_IGA</t>
  </si>
  <si>
    <t>TOMATO_IGA</t>
  </si>
  <si>
    <t>ROSEMARY_IGA</t>
  </si>
  <si>
    <t>SQUASH_IGA</t>
  </si>
  <si>
    <t>SPINACH_IGA</t>
  </si>
  <si>
    <t>TURKEY_IGA</t>
  </si>
  <si>
    <t>SALMON_IGA</t>
  </si>
  <si>
    <t>RASPBERR_IGA</t>
  </si>
  <si>
    <t>SEAWEED(_IGA</t>
  </si>
  <si>
    <t>BROWN_RICE_IGA</t>
  </si>
  <si>
    <t>TUNA_IGA</t>
  </si>
  <si>
    <t>SCALLOPS_IGA</t>
  </si>
  <si>
    <t>BLACK_PEPPE_IGA</t>
  </si>
  <si>
    <t>PERCH_IGA</t>
  </si>
  <si>
    <t>BETA_CAS_IGA</t>
  </si>
  <si>
    <t>SWEET_POTAT_IGA</t>
  </si>
  <si>
    <t>AVOCADO_IGA</t>
  </si>
  <si>
    <t>AMARANTH_IGA</t>
  </si>
  <si>
    <t>PORK_IGA</t>
  </si>
  <si>
    <t>CASOMORP_IGA</t>
  </si>
  <si>
    <t>BLACKBER_IGA</t>
  </si>
  <si>
    <t>WHITE_POTAT_IGA</t>
  </si>
  <si>
    <t>MUSTARD_IGA</t>
  </si>
  <si>
    <t>NAVY_BEAN_IGA</t>
  </si>
  <si>
    <t>ONION_IGA</t>
  </si>
  <si>
    <t>ORANGE_IGA</t>
  </si>
  <si>
    <t>OYSTER_IGA</t>
  </si>
  <si>
    <t>GREEN_PEAS_IGA</t>
  </si>
  <si>
    <t>PEACH_IGA</t>
  </si>
  <si>
    <t>PEANUT_IGA</t>
  </si>
  <si>
    <t>PEAR_IGA</t>
  </si>
  <si>
    <t>PECAN_IGA</t>
  </si>
  <si>
    <t>HOPS_IGA</t>
  </si>
  <si>
    <t>GREEN_PEPPE_IGA</t>
  </si>
  <si>
    <t>LETTUCE_IGA</t>
  </si>
  <si>
    <t>LOBSTER_IGA</t>
  </si>
  <si>
    <t>MACKEREL_IGA</t>
  </si>
  <si>
    <t>MALT_IGA</t>
  </si>
  <si>
    <t>KIDNEY_BEAN_IGA</t>
  </si>
  <si>
    <t>MUSHROOM_IGA</t>
  </si>
  <si>
    <t>NUTMEG_IGA</t>
  </si>
  <si>
    <t>OLIVE_IGA</t>
  </si>
  <si>
    <t>CORN_IGA</t>
  </si>
  <si>
    <t>CODFISH_IGA</t>
  </si>
  <si>
    <t>GINGER_IGA</t>
  </si>
  <si>
    <t>CUCUMBER_IGA</t>
  </si>
  <si>
    <t>CARROT_IGA</t>
  </si>
  <si>
    <t>BLUEBERR_IGA</t>
  </si>
  <si>
    <t>GRAPEFRU_IGA</t>
  </si>
  <si>
    <t>ENGLISH_WALNU_IGA</t>
  </si>
  <si>
    <t>HALIBUT_IGA</t>
  </si>
  <si>
    <t>LAKE_TROUT_IGA</t>
  </si>
  <si>
    <t>CATFISH_IGA</t>
  </si>
  <si>
    <t>STRAWBER_IGA</t>
  </si>
  <si>
    <t>CELERY_IGA</t>
  </si>
  <si>
    <t>CHERRY_IGA</t>
  </si>
  <si>
    <t>CINNAMON_IGA</t>
  </si>
  <si>
    <t>CLAM_IGA</t>
  </si>
  <si>
    <t>COFFEE_IGA</t>
  </si>
  <si>
    <t>GARLIC_IGA</t>
  </si>
  <si>
    <t>CRAB_IGA</t>
  </si>
  <si>
    <t>GRAPE_IGA</t>
  </si>
  <si>
    <t>LAMB_IGA</t>
  </si>
  <si>
    <t>BUCKWHEA_IGA</t>
  </si>
  <si>
    <t>BROCCOLI_IGA</t>
  </si>
  <si>
    <t>CHICKEN_IGA</t>
  </si>
  <si>
    <t>CASHEWS_IGA</t>
  </si>
  <si>
    <t>GREEN_BEAN_IGA</t>
  </si>
  <si>
    <t>CANTALOU_IGA</t>
  </si>
  <si>
    <t>CAULIFLO_IGA</t>
  </si>
  <si>
    <t>APPLE_IGA</t>
  </si>
  <si>
    <t>BEEF_IGA</t>
  </si>
  <si>
    <t>GOATS_MILK_IGA</t>
  </si>
  <si>
    <t>COWS_MILK_IGA</t>
  </si>
  <si>
    <t>PINEAPPL_IGA</t>
  </si>
  <si>
    <t>RYE_IGA</t>
  </si>
  <si>
    <t>YEAST_IGA</t>
  </si>
  <si>
    <t>WHEY_PROTE_IGA</t>
  </si>
  <si>
    <t>LIMA_BEAN_IGA</t>
  </si>
  <si>
    <t>COCONUT_IGA</t>
  </si>
  <si>
    <t>APRICOT_IGA</t>
  </si>
  <si>
    <t>CABBAGE_IGA</t>
  </si>
  <si>
    <t>ALMOND_IGA</t>
  </si>
  <si>
    <t>BANANA_IGA</t>
  </si>
  <si>
    <t>BARLEY_IGA</t>
  </si>
  <si>
    <t>WHEAT_IGA</t>
  </si>
  <si>
    <t>COCOA_IGA</t>
  </si>
  <si>
    <t>CRANBERR_IGA</t>
  </si>
  <si>
    <t>EGG_WHITE_IGA</t>
  </si>
  <si>
    <t>EGG_YOLK_IGA</t>
  </si>
  <si>
    <t>High Count</t>
  </si>
  <si>
    <t>Moderate Count</t>
  </si>
  <si>
    <t>Start</t>
  </si>
  <si>
    <t>POS1</t>
  </si>
  <si>
    <t>POS2</t>
  </si>
  <si>
    <t>POS3</t>
  </si>
  <si>
    <t>NEG</t>
  </si>
  <si>
    <t>test_code</t>
  </si>
  <si>
    <t>x1</t>
  </si>
  <si>
    <t>x2</t>
  </si>
  <si>
    <t>x3</t>
  </si>
  <si>
    <t>x4</t>
  </si>
  <si>
    <t>food_test7</t>
  </si>
  <si>
    <t>1705120039_ctrl</t>
  </si>
  <si>
    <t>FOOA80020020000006</t>
  </si>
  <si>
    <t>Calibrator</t>
  </si>
  <si>
    <t>Pos_Ctrl</t>
  </si>
  <si>
    <t>RATIO (NEW/OLD)</t>
  </si>
  <si>
    <t>LEMON_IGG</t>
  </si>
  <si>
    <t>LEMON_IGA</t>
  </si>
  <si>
    <t>ratio</t>
  </si>
  <si>
    <t>ratio(old/new)</t>
  </si>
  <si>
    <t>1801300012</t>
  </si>
  <si>
    <t>1801300203</t>
  </si>
  <si>
    <t>1801300155</t>
  </si>
  <si>
    <t>1801300157</t>
  </si>
  <si>
    <t>1801300167</t>
  </si>
  <si>
    <t>1801300073</t>
  </si>
  <si>
    <t>1801310032</t>
  </si>
  <si>
    <t>1801310037</t>
  </si>
  <si>
    <t>1801310043</t>
  </si>
  <si>
    <t>1801310017</t>
  </si>
  <si>
    <t>1801310096</t>
  </si>
  <si>
    <t>1801310054</t>
  </si>
  <si>
    <t>1801310058</t>
  </si>
  <si>
    <t>1801310066</t>
  </si>
  <si>
    <t>1801310123</t>
  </si>
  <si>
    <t>1801310131</t>
  </si>
  <si>
    <t>1801310133</t>
  </si>
  <si>
    <t>1801310139</t>
  </si>
  <si>
    <t>1801310102</t>
  </si>
  <si>
    <t>1801310105</t>
  </si>
  <si>
    <t>1801310111</t>
  </si>
  <si>
    <t>1801310120</t>
  </si>
  <si>
    <t>FOOG80040010000014</t>
  </si>
  <si>
    <t>FOOA80040010000030</t>
  </si>
  <si>
    <t>1802030171</t>
  </si>
  <si>
    <t>1802030226</t>
  </si>
  <si>
    <t>1802030230</t>
  </si>
  <si>
    <t>1802030233</t>
  </si>
  <si>
    <t>1802030235</t>
  </si>
  <si>
    <t>1801300058</t>
  </si>
  <si>
    <t>1801300228</t>
  </si>
  <si>
    <t>1802050005</t>
  </si>
  <si>
    <t>1802050015</t>
  </si>
  <si>
    <t>1802050019</t>
  </si>
  <si>
    <t>1802050009</t>
  </si>
  <si>
    <t>1802050017</t>
  </si>
  <si>
    <t>1802060027</t>
  </si>
  <si>
    <t>1802060031</t>
  </si>
  <si>
    <t>1802060032</t>
  </si>
  <si>
    <t>1802060044</t>
  </si>
  <si>
    <t>1802060006</t>
  </si>
  <si>
    <t>1802060013</t>
  </si>
  <si>
    <t>1802060018</t>
  </si>
  <si>
    <t>1802060125</t>
  </si>
  <si>
    <t>FOOA80040010000029</t>
  </si>
  <si>
    <t>1802060098</t>
  </si>
  <si>
    <t>1802060109</t>
  </si>
  <si>
    <t>1802060190</t>
  </si>
  <si>
    <t>1802060159</t>
  </si>
  <si>
    <t>1802060164</t>
  </si>
  <si>
    <t>1802060193</t>
  </si>
  <si>
    <t>1802060221</t>
  </si>
  <si>
    <t>1802060227</t>
  </si>
  <si>
    <t>1802060228</t>
  </si>
  <si>
    <t>1802060229</t>
  </si>
  <si>
    <t>1802060230</t>
  </si>
  <si>
    <t>1802060201</t>
  </si>
  <si>
    <t>1802060203</t>
  </si>
  <si>
    <t>1802060204</t>
  </si>
  <si>
    <t>1802070039</t>
  </si>
  <si>
    <t>1802070043</t>
  </si>
  <si>
    <t>1802070046</t>
  </si>
  <si>
    <t>1802070002</t>
  </si>
  <si>
    <t>1802070005</t>
  </si>
  <si>
    <t>1802070016</t>
  </si>
  <si>
    <t>1802070020</t>
  </si>
  <si>
    <t>1802070023</t>
  </si>
  <si>
    <t>FOOA80030010000022</t>
  </si>
  <si>
    <t>1712270055</t>
  </si>
  <si>
    <t>1712270063</t>
  </si>
  <si>
    <t>1712270046</t>
  </si>
  <si>
    <t>1712270005</t>
  </si>
  <si>
    <t>1712270007</t>
  </si>
  <si>
    <t>1712270013</t>
  </si>
  <si>
    <t>1712270019</t>
  </si>
  <si>
    <t>1712270024</t>
  </si>
  <si>
    <t>1712280038</t>
  </si>
  <si>
    <t>1712280009</t>
  </si>
  <si>
    <t>1712280010</t>
  </si>
  <si>
    <t>1712280016</t>
  </si>
  <si>
    <t>1712280019</t>
  </si>
  <si>
    <t>1712280020</t>
  </si>
  <si>
    <t>1712280021</t>
  </si>
  <si>
    <t>1712280039</t>
  </si>
  <si>
    <t>1712280082</t>
  </si>
  <si>
    <t>1712280083</t>
  </si>
  <si>
    <t>1712280052</t>
  </si>
  <si>
    <t>1712280056</t>
  </si>
  <si>
    <t>1712280058</t>
  </si>
  <si>
    <t>1712280124</t>
  </si>
  <si>
    <t>FOOA80030010000015</t>
  </si>
  <si>
    <t>1801090119</t>
  </si>
  <si>
    <t>1801090172</t>
  </si>
  <si>
    <t>1801090149</t>
  </si>
  <si>
    <t>1801090150</t>
  </si>
  <si>
    <t>1801090225</t>
  </si>
  <si>
    <t>1801090231</t>
  </si>
  <si>
    <t>1801100074</t>
  </si>
  <si>
    <t>1801100058</t>
  </si>
  <si>
    <t>1801100067</t>
  </si>
  <si>
    <t>1801100072</t>
  </si>
  <si>
    <t>1801100025</t>
  </si>
  <si>
    <t>1801100045</t>
  </si>
  <si>
    <t>1801100048</t>
  </si>
  <si>
    <t>1801100017</t>
  </si>
  <si>
    <t>1801100179</t>
  </si>
  <si>
    <t>1801100192</t>
  </si>
  <si>
    <t>1801100123</t>
  </si>
  <si>
    <t>1801100131</t>
  </si>
  <si>
    <t>1801100135</t>
  </si>
  <si>
    <t>1801100138</t>
  </si>
  <si>
    <t>1801100143</t>
  </si>
  <si>
    <t>1801100101</t>
  </si>
  <si>
    <t>FOOA80040010000010</t>
  </si>
  <si>
    <t>1801260135</t>
  </si>
  <si>
    <t>1801260142</t>
  </si>
  <si>
    <t>1801260144</t>
  </si>
  <si>
    <t>1801260102</t>
  </si>
  <si>
    <t>1801260104</t>
  </si>
  <si>
    <t>1801260189</t>
  </si>
  <si>
    <t>1801260151</t>
  </si>
  <si>
    <t>1801260159</t>
  </si>
  <si>
    <t>1801260267</t>
  </si>
  <si>
    <t>1801260278</t>
  </si>
  <si>
    <t>1801260279</t>
  </si>
  <si>
    <t>1801260281</t>
  </si>
  <si>
    <t>1801260282</t>
  </si>
  <si>
    <t>1801260246</t>
  </si>
  <si>
    <t>1801260249</t>
  </si>
  <si>
    <t>1801260253</t>
  </si>
  <si>
    <t>1801260263</t>
  </si>
  <si>
    <t>1801260219</t>
  </si>
  <si>
    <t>1801260236</t>
  </si>
  <si>
    <t>1801260203</t>
  </si>
  <si>
    <t>1801260209</t>
  </si>
  <si>
    <t>1801260197</t>
  </si>
  <si>
    <t>FOOA80040010000007</t>
  </si>
  <si>
    <t>1801250273</t>
  </si>
  <si>
    <t>1801250275</t>
  </si>
  <si>
    <t>1801250285</t>
  </si>
  <si>
    <t>1801250288</t>
  </si>
  <si>
    <t>1801250246</t>
  </si>
  <si>
    <t>1801250261</t>
  </si>
  <si>
    <t>1801250240</t>
  </si>
  <si>
    <t>1801250199</t>
  </si>
  <si>
    <t>1801250205</t>
  </si>
  <si>
    <t>1801250341</t>
  </si>
  <si>
    <t>1801250358</t>
  </si>
  <si>
    <t>1801250333</t>
  </si>
  <si>
    <t>1801250296</t>
  </si>
  <si>
    <t>1801250067</t>
  </si>
  <si>
    <t>1801250043</t>
  </si>
  <si>
    <t>1801250262</t>
  </si>
  <si>
    <t>1801250349</t>
  </si>
  <si>
    <t>1801200097</t>
  </si>
  <si>
    <t>1801200108</t>
  </si>
  <si>
    <t>1801200145</t>
  </si>
  <si>
    <t>1801200148</t>
  </si>
  <si>
    <t>1801200207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</si>
</sst>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xfId="0"/>
    <xf applyFill="1" borderId="0" fillId="0" fontId="0" numFmtId="0" xfId="0"/>
    <xf applyNumberFormat="1" borderId="0" fillId="0" fontId="0" numFmtId="9" xfId="0"/>
    <xf applyAlignment="1" applyFill="1" borderId="0" fillId="2" fontId="0" numFmtId="0" xfId="0">
      <alignment vertical="center" wrapText="1"/>
    </xf>
    <xf applyFill="1" borderId="0" fillId="2" fontId="0" numFmtId="0" xfId="0"/>
    <xf applyAlignment="1" borderId="0" fillId="0" fontId="0" numFmtId="0" xfId="0">
      <alignment vertical="center" wrapText="1"/>
    </xf>
    <xf applyAlignment="1" applyFill="1" borderId="0" fillId="0" fontId="0" numFmtId="0" xfId="0">
      <alignment vertical="center"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wrapText="1"/>
    </xf>
    <xf applyAlignment="1" applyFont="1" borderId="0" fillId="0" fontId="1" numFmtId="0" xfId="0">
      <alignment horizontal="center"/>
    </xf>
    <xf applyAlignment="1" applyNumberFormat="1" borderId="0" fillId="0" fontId="0" numFmtId="1" xfId="0">
      <alignment horizontal="center"/>
    </xf>
    <xf applyAlignment="1" applyFill="1" borderId="0" fillId="3" fontId="0" numFmtId="0" xfId="0">
      <alignment vertical="center" wrapText="1"/>
    </xf>
    <xf applyFill="1" borderId="0" fillId="3" fontId="0" numFmtId="0" xfId="0"/>
    <xf applyAlignment="1" borderId="0" fillId="0" fontId="0" numFmtId="0" xfId="0">
      <alignment wrapText="1"/>
    </xf>
    <xf borderId="0" fillId="0" fontId="0" numFmtId="0" xfId="0"/>
    <xf borderId="0" fillId="0" fontId="0" numFmtId="0" xfId="0"/>
    <xf borderId="0" fillId="0" fontId="0" numFmtId="0" xfId="0"/>
    <xf applyAlignment="1" applyFill="1" borderId="0" fillId="0" fontId="0" numFmtId="0" xfId="0">
      <alignment horizontal="center"/>
    </xf>
    <xf applyAlignment="1" applyFill="1" borderId="0" fillId="3" fontId="0" numFmtId="0" xfId="0">
      <alignment horizontal="center"/>
    </xf>
    <xf applyAlignment="1" applyFill="1" borderId="0" fillId="0" fontId="0" numFmtId="0" xfId="0">
      <alignment horizontal="center" wrapText="1"/>
    </xf>
    <xf applyAlignment="1" applyFont="1" borderId="0" fillId="0" fontId="2" numFmtId="0" xfId="0">
      <alignment horizontal="center"/>
    </xf>
    <xf applyAlignment="1" applyFill="1" applyFont="1" borderId="0" fillId="0" fontId="2" numFmtId="0" xfId="0">
      <alignment horizontal="center"/>
    </xf>
    <xf applyAlignment="1" applyFill="1" applyFont="1" borderId="0" fillId="0" fontId="2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Font="1" borderId="0" fillId="0" fontId="3" numFmtId="0" xfId="0"/>
    <xf applyAlignment="1" applyFont="1" borderId="0" fillId="0" fontId="4" numFmtId="0" xfId="0">
      <alignment horizontal="center"/>
    </xf>
    <xf applyFont="1" applyNumberFormat="1" borderId="0" fillId="0" fontId="3" numFmtId="11" xfId="0"/>
    <xf applyAlignment="1" applyFill="1" applyFont="1" borderId="0" fillId="4" fontId="2" numFmtId="0" xfId="0">
      <alignment horizontal="center"/>
    </xf>
    <xf applyAlignment="1" applyFill="1" applyFont="1" borderId="0" fillId="0" fontId="0" numFmtId="0" xfId="0">
      <alignment horizontal="center"/>
    </xf>
  </cellXfs>
  <cellStyles count="1">
    <cellStyle builtinId="0" name="Normal" xfId="0"/>
  </cellStyles>
  <dxfs count="31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PivotStyle="PivotStyleLight16" defaultTableStyle="TableStyleMedium2">
    <tableStyle count="2" name="MySqlDefault" pivot="0" table="0" xr9:uid="{4FC8366B-E0D7-49A3-860D-792C9767E6F9}">
      <tableStyleElement dxfId="30" type="wholeTable"/>
      <tableStyleElement dxfId="29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tyles.xml" Type="http://schemas.openxmlformats.org/officeDocument/2006/relationships/styles"/>
<Relationship Id="rId11" Target="sharedStrings.xml" Type="http://schemas.openxmlformats.org/officeDocument/2006/relationships/sharedStrings"/>
<Relationship Id="rId12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externalLinks/externalLink1.xml" Type="http://schemas.openxmlformats.org/officeDocument/2006/relationships/externalLink"/>
<Relationship Id="rId9" Target="theme/theme1.xml" Type="http://schemas.openxmlformats.org/officeDocument/2006/relationships/theme"/>
</Relationships>

</file>

<file path=xl/externalLinks/_rels/externalLink1.xml.rels><?xml version="1.0" encoding="UTF-8" standalone="no"?>
<Relationships xmlns="http://schemas.openxmlformats.org/package/2006/relationships">
<Relationship Id="rId1" Target="/Users/admin/Google%20Drive/VWellness/food%20sensitivity/data/Run1_results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gG"/>
      <sheetName val="IgA"/>
      <sheetName val="Run 1 IgG"/>
      <sheetName val="Run 1 IgA"/>
      <sheetName val="All Results"/>
    </sheetNames>
    <sheetDataSet>
      <sheetData sheetId="0"/>
      <sheetData sheetId="1"/>
      <sheetData sheetId="2"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>
            <v>24</v>
          </cell>
        </row>
        <row r="27">
          <cell r="A27">
            <v>25</v>
          </cell>
        </row>
        <row r="28">
          <cell r="A28">
            <v>26</v>
          </cell>
        </row>
        <row r="29">
          <cell r="A29">
            <v>27</v>
          </cell>
        </row>
        <row r="30">
          <cell r="A30">
            <v>28</v>
          </cell>
        </row>
        <row r="31">
          <cell r="A31">
            <v>29</v>
          </cell>
        </row>
        <row r="32">
          <cell r="A32">
            <v>30</v>
          </cell>
        </row>
        <row r="33">
          <cell r="A33">
            <v>31</v>
          </cell>
        </row>
        <row r="34">
          <cell r="A34">
            <v>32</v>
          </cell>
        </row>
        <row r="35">
          <cell r="A35">
            <v>33</v>
          </cell>
        </row>
        <row r="36">
          <cell r="A36">
            <v>34</v>
          </cell>
        </row>
        <row r="37">
          <cell r="A37">
            <v>35</v>
          </cell>
        </row>
        <row r="38">
          <cell r="A38">
            <v>36</v>
          </cell>
        </row>
        <row r="39">
          <cell r="A39">
            <v>37</v>
          </cell>
        </row>
        <row r="40">
          <cell r="A40">
            <v>38</v>
          </cell>
        </row>
        <row r="41">
          <cell r="A41">
            <v>39</v>
          </cell>
        </row>
        <row r="42">
          <cell r="A42">
            <v>40</v>
          </cell>
        </row>
        <row r="43">
          <cell r="A43">
            <v>41</v>
          </cell>
        </row>
        <row r="44">
          <cell r="A44">
            <v>42</v>
          </cell>
        </row>
        <row r="45">
          <cell r="A45">
            <v>43</v>
          </cell>
        </row>
        <row r="46">
          <cell r="A46">
            <v>44</v>
          </cell>
        </row>
        <row r="47">
          <cell r="A47">
            <v>45</v>
          </cell>
        </row>
        <row r="48">
          <cell r="A48">
            <v>46</v>
          </cell>
        </row>
        <row r="49">
          <cell r="A49">
            <v>47</v>
          </cell>
        </row>
        <row r="50">
          <cell r="A50">
            <v>48</v>
          </cell>
        </row>
        <row r="51">
          <cell r="A51">
            <v>49</v>
          </cell>
        </row>
        <row r="52">
          <cell r="A52">
            <v>50</v>
          </cell>
        </row>
        <row r="53">
          <cell r="A53">
            <v>51</v>
          </cell>
        </row>
        <row r="54">
          <cell r="A54">
            <v>52</v>
          </cell>
        </row>
        <row r="55">
          <cell r="A55">
            <v>53</v>
          </cell>
        </row>
        <row r="56">
          <cell r="A56">
            <v>54</v>
          </cell>
        </row>
        <row r="57">
          <cell r="A57">
            <v>55</v>
          </cell>
        </row>
        <row r="58">
          <cell r="A58">
            <v>56</v>
          </cell>
        </row>
        <row r="59">
          <cell r="A59">
            <v>57</v>
          </cell>
        </row>
        <row r="60">
          <cell r="A60">
            <v>58</v>
          </cell>
        </row>
        <row r="61">
          <cell r="A61">
            <v>59</v>
          </cell>
        </row>
        <row r="62">
          <cell r="A62">
            <v>60</v>
          </cell>
        </row>
        <row r="63">
          <cell r="A63">
            <v>61</v>
          </cell>
        </row>
        <row r="64">
          <cell r="A64">
            <v>62</v>
          </cell>
        </row>
        <row r="65">
          <cell r="A65">
            <v>63</v>
          </cell>
        </row>
        <row r="66">
          <cell r="A66">
            <v>64</v>
          </cell>
        </row>
        <row r="67">
          <cell r="A67">
            <v>65</v>
          </cell>
        </row>
        <row r="68">
          <cell r="A68">
            <v>66</v>
          </cell>
        </row>
        <row r="69">
          <cell r="A69">
            <v>67</v>
          </cell>
        </row>
        <row r="70">
          <cell r="A70">
            <v>68</v>
          </cell>
        </row>
        <row r="71">
          <cell r="A71">
            <v>69</v>
          </cell>
        </row>
        <row r="72">
          <cell r="A72">
            <v>70</v>
          </cell>
        </row>
        <row r="73">
          <cell r="A73">
            <v>71</v>
          </cell>
        </row>
        <row r="74">
          <cell r="A74">
            <v>72</v>
          </cell>
        </row>
        <row r="75">
          <cell r="A75">
            <v>73</v>
          </cell>
        </row>
        <row r="76">
          <cell r="A76">
            <v>74</v>
          </cell>
        </row>
        <row r="77">
          <cell r="A77">
            <v>75</v>
          </cell>
        </row>
        <row r="78">
          <cell r="A78">
            <v>76</v>
          </cell>
        </row>
        <row r="79">
          <cell r="A79">
            <v>77</v>
          </cell>
        </row>
        <row r="80">
          <cell r="A80">
            <v>78</v>
          </cell>
        </row>
        <row r="81">
          <cell r="A81">
            <v>79</v>
          </cell>
        </row>
        <row r="82">
          <cell r="A82">
            <v>80</v>
          </cell>
        </row>
        <row r="83">
          <cell r="A83">
            <v>81</v>
          </cell>
        </row>
        <row r="84">
          <cell r="A84">
            <v>82</v>
          </cell>
        </row>
        <row r="85">
          <cell r="A85">
            <v>83</v>
          </cell>
        </row>
        <row r="86">
          <cell r="A86">
            <v>84</v>
          </cell>
        </row>
        <row r="87">
          <cell r="A87">
            <v>85</v>
          </cell>
        </row>
        <row r="88">
          <cell r="A88">
            <v>86</v>
          </cell>
        </row>
        <row r="89">
          <cell r="A89">
            <v>87</v>
          </cell>
        </row>
        <row r="90">
          <cell r="A90">
            <v>88</v>
          </cell>
        </row>
        <row r="91">
          <cell r="A91">
            <v>89</v>
          </cell>
        </row>
        <row r="93">
          <cell r="A93">
            <v>91</v>
          </cell>
        </row>
        <row r="94">
          <cell r="A94">
            <v>92</v>
          </cell>
        </row>
        <row r="95">
          <cell r="A95">
            <v>93</v>
          </cell>
        </row>
        <row r="96">
          <cell r="A96">
            <v>94</v>
          </cell>
        </row>
        <row r="97">
          <cell r="A97">
            <v>95</v>
          </cell>
        </row>
        <row r="98">
          <cell r="A98">
            <v>96</v>
          </cell>
        </row>
        <row r="99">
          <cell r="A99">
            <v>97</v>
          </cell>
        </row>
        <row r="100">
          <cell r="A100">
            <v>98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1"/>
  <sheetViews>
    <sheetView topLeftCell="AD1" workbookViewId="0" zoomScale="70" zoomScaleNormal="70">
      <selection activeCell="AN28" sqref="AN28"/>
    </sheetView>
  </sheetViews>
  <sheetFormatPr defaultRowHeight="15" x14ac:dyDescent="0.25"/>
  <cols>
    <col min="1" max="1" bestFit="true" customWidth="true" width="6.0" collapsed="true"/>
    <col min="9" max="9" bestFit="true" customWidth="true" width="13.85546875" collapsed="true"/>
    <col min="54" max="54" bestFit="true" customWidth="true" width="6.0" collapsed="true"/>
    <col min="55" max="55" style="1" width="9.140625" collapsed="true"/>
    <col min="59" max="62" style="14" width="9.140625" collapsed="true"/>
    <col min="63" max="63" customWidth="true" hidden="true" width="0.0" collapsed="true"/>
    <col min="66" max="66" bestFit="true" customWidth="true" width="24.0" collapsed="true"/>
  </cols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0</v>
      </c>
      <c r="BC1" s="1" t="s">
        <v>53</v>
      </c>
      <c r="BD1" t="s">
        <v>54</v>
      </c>
      <c r="BE1" t="s">
        <v>55</v>
      </c>
      <c r="BF1" s="2">
        <v>1</v>
      </c>
      <c r="BG1" s="2" t="s">
        <v>266</v>
      </c>
      <c r="BH1" s="2" t="s">
        <v>267</v>
      </c>
      <c r="BI1" s="2" t="s">
        <v>268</v>
      </c>
      <c r="BJ1" s="2" t="s">
        <v>269</v>
      </c>
      <c r="BK1" t="s">
        <v>56</v>
      </c>
      <c r="BL1" t="s">
        <v>57</v>
      </c>
      <c r="BM1" t="s">
        <v>58</v>
      </c>
      <c r="BN1" t="s">
        <v>265</v>
      </c>
      <c r="BP1" s="16" t="s">
        <v>275</v>
      </c>
    </row>
    <row r="2" spans="1:68" x14ac:dyDescent="0.25">
      <c r="A2" s="3">
        <v>0</v>
      </c>
      <c r="B2" s="3">
        <v>24688</v>
      </c>
      <c r="C2" s="3">
        <v>25923</v>
      </c>
      <c r="D2" s="3">
        <v>23186</v>
      </c>
      <c r="E2" s="3">
        <v>22291</v>
      </c>
      <c r="F2" s="3">
        <v>24817</v>
      </c>
      <c r="G2" s="3">
        <v>23846</v>
      </c>
      <c r="H2" s="3">
        <v>22799</v>
      </c>
      <c r="I2" s="3">
        <v>29769</v>
      </c>
      <c r="J2" s="3">
        <v>24396</v>
      </c>
      <c r="K2" s="3">
        <v>21892</v>
      </c>
      <c r="L2" s="3">
        <v>24705</v>
      </c>
      <c r="M2" s="3">
        <v>25810</v>
      </c>
      <c r="N2" s="3">
        <v>22315</v>
      </c>
      <c r="O2" s="3">
        <v>17542</v>
      </c>
      <c r="P2" s="3">
        <v>23274</v>
      </c>
      <c r="Q2" s="3">
        <v>20472</v>
      </c>
      <c r="R2" s="3">
        <v>21298</v>
      </c>
      <c r="S2" s="3">
        <v>22759</v>
      </c>
      <c r="T2" s="3">
        <v>24686</v>
      </c>
      <c r="U2" s="3">
        <v>24779</v>
      </c>
      <c r="V2" s="3">
        <v>-1</v>
      </c>
      <c r="W2" s="3">
        <v>31357</v>
      </c>
      <c r="X2" s="3">
        <v>25145</v>
      </c>
      <c r="Y2" s="3">
        <v>18784</v>
      </c>
      <c r="Z2" s="3">
        <v>-1</v>
      </c>
      <c r="AA2" s="3">
        <v>20361</v>
      </c>
      <c r="AB2" s="3">
        <v>29481</v>
      </c>
      <c r="AC2" s="3">
        <v>-1</v>
      </c>
      <c r="AD2" s="3">
        <v>37749</v>
      </c>
      <c r="AE2" s="3">
        <v>22355</v>
      </c>
      <c r="AF2" s="3">
        <v>30552</v>
      </c>
      <c r="AG2" s="3">
        <v>26759</v>
      </c>
      <c r="AH2" s="3">
        <v>-1</v>
      </c>
      <c r="AI2" s="3">
        <v>2005</v>
      </c>
      <c r="AJ2" s="3">
        <v>-1</v>
      </c>
      <c r="AK2" s="3">
        <v>1560</v>
      </c>
      <c r="AL2" s="3">
        <v>1582</v>
      </c>
      <c r="AM2" s="3">
        <v>1520</v>
      </c>
      <c r="AN2" s="3">
        <v>1545</v>
      </c>
      <c r="AO2" s="3">
        <v>1353</v>
      </c>
      <c r="AP2" s="3">
        <v>3493</v>
      </c>
      <c r="AQ2" s="3">
        <v>2838</v>
      </c>
      <c r="AR2" s="3">
        <v>1278</v>
      </c>
      <c r="AS2" s="3">
        <v>641</v>
      </c>
      <c r="AT2" s="3">
        <v>1764</v>
      </c>
      <c r="AU2" s="3">
        <v>597</v>
      </c>
      <c r="AV2" s="3">
        <v>406</v>
      </c>
      <c r="AW2" s="3">
        <v>376</v>
      </c>
      <c r="AX2" s="3">
        <v>1552</v>
      </c>
      <c r="AY2" s="3">
        <v>2455</v>
      </c>
      <c r="AZ2" s="3">
        <v>45204</v>
      </c>
      <c r="BA2" s="3">
        <v>-1</v>
      </c>
      <c r="BB2" s="3">
        <v>0</v>
      </c>
      <c r="BC2" s="1">
        <v>0</v>
      </c>
      <c r="BD2">
        <f>_xlfn.PERCENTILE.EXC(B2:BA2,0.88)</f>
        <v>28501.08</v>
      </c>
      <c r="BE2" s="4">
        <f>_xlfn.PERCENTILE.EXC(B2:BA2,0.95)</f>
        <v>33594.199999999961</v>
      </c>
      <c r="BF2" s="4">
        <f>MAX(B2:BA2)</f>
        <v>45204</v>
      </c>
      <c r="BG2" s="4">
        <v>0</v>
      </c>
      <c r="BH2" s="4">
        <v>10</v>
      </c>
      <c r="BI2" s="4">
        <v>20</v>
      </c>
      <c r="BJ2" s="4">
        <v>30</v>
      </c>
      <c r="BK2" s="4">
        <v>1</v>
      </c>
      <c r="BL2" s="17">
        <v>3.0518043793392844E-4</v>
      </c>
      <c r="BM2" s="17">
        <v>0</v>
      </c>
      <c r="BN2" s="1" t="s">
        <v>261</v>
      </c>
      <c r="BO2" s="1"/>
      <c r="BP2" s="16">
        <v>0.45451078045401538</v>
      </c>
    </row>
    <row r="3" spans="1:68" x14ac:dyDescent="0.25">
      <c r="A3" s="5">
        <v>1</v>
      </c>
      <c r="B3" s="5">
        <v>24066</v>
      </c>
      <c r="C3" s="5">
        <v>22897</v>
      </c>
      <c r="D3" s="5">
        <v>22070</v>
      </c>
      <c r="E3" s="5">
        <v>15017</v>
      </c>
      <c r="F3" s="5">
        <v>22584</v>
      </c>
      <c r="G3" s="5">
        <v>11217</v>
      </c>
      <c r="H3" s="5">
        <v>21869</v>
      </c>
      <c r="I3" s="5">
        <v>20385</v>
      </c>
      <c r="J3" s="5">
        <v>22412</v>
      </c>
      <c r="K3" s="5">
        <v>17126</v>
      </c>
      <c r="L3" s="5">
        <v>16009</v>
      </c>
      <c r="M3" s="5">
        <v>22347</v>
      </c>
      <c r="N3" s="5">
        <v>17499</v>
      </c>
      <c r="O3" s="5">
        <v>3673</v>
      </c>
      <c r="P3" s="5">
        <v>11628</v>
      </c>
      <c r="Q3" s="5">
        <v>6333</v>
      </c>
      <c r="R3" s="5">
        <v>2600</v>
      </c>
      <c r="S3" s="5">
        <v>8118</v>
      </c>
      <c r="T3" s="5">
        <v>7404</v>
      </c>
      <c r="U3" s="5">
        <v>3161</v>
      </c>
      <c r="V3" s="5">
        <v>1170</v>
      </c>
      <c r="W3" s="5">
        <v>3625</v>
      </c>
      <c r="X3" s="5">
        <v>11320</v>
      </c>
      <c r="Y3" s="5">
        <v>2264</v>
      </c>
      <c r="Z3" s="5">
        <v>1477</v>
      </c>
      <c r="AA3" s="5">
        <v>6001</v>
      </c>
      <c r="AB3" s="5">
        <v>4762</v>
      </c>
      <c r="AC3" s="5">
        <v>10434</v>
      </c>
      <c r="AD3" s="5">
        <v>-1</v>
      </c>
      <c r="AE3" s="5">
        <v>4543</v>
      </c>
      <c r="AF3" s="5">
        <v>7423</v>
      </c>
      <c r="AG3" s="5">
        <v>2677</v>
      </c>
      <c r="AH3" s="5">
        <v>7232</v>
      </c>
      <c r="AI3" s="5">
        <v>4133</v>
      </c>
      <c r="AJ3" s="5">
        <v>6940</v>
      </c>
      <c r="AK3" s="5">
        <v>9320</v>
      </c>
      <c r="AL3" s="5">
        <v>2785</v>
      </c>
      <c r="AM3" s="5">
        <v>5212</v>
      </c>
      <c r="AN3" s="5">
        <v>8299</v>
      </c>
      <c r="AO3" s="5">
        <v>2936</v>
      </c>
      <c r="AP3" s="5">
        <v>17526</v>
      </c>
      <c r="AQ3" s="5">
        <v>16502</v>
      </c>
      <c r="AR3" s="5">
        <v>4519</v>
      </c>
      <c r="AS3" s="5">
        <v>1547</v>
      </c>
      <c r="AT3" s="5">
        <v>3398</v>
      </c>
      <c r="AU3" s="5">
        <v>1899</v>
      </c>
      <c r="AV3" s="5">
        <v>258</v>
      </c>
      <c r="AW3" s="5">
        <v>989</v>
      </c>
      <c r="AX3" s="5">
        <v>10115</v>
      </c>
      <c r="AY3" s="5">
        <v>9849</v>
      </c>
      <c r="AZ3" s="5">
        <v>12447</v>
      </c>
      <c r="BA3" s="5">
        <v>3575</v>
      </c>
      <c r="BB3" s="5">
        <v>1</v>
      </c>
      <c r="BC3" s="1">
        <v>0</v>
      </c>
      <c r="BD3">
        <f>_xlfn.PERCENTILE.EXC(B3:BA3,0.7)</f>
        <v>11709.899999999996</v>
      </c>
      <c r="BE3">
        <f>BD3+10000</f>
        <v>21709.899999999994</v>
      </c>
      <c r="BF3">
        <f>BE3+10000</f>
        <v>31709.899999999994</v>
      </c>
      <c r="BG3" s="14">
        <v>0</v>
      </c>
      <c r="BH3" s="14">
        <v>10</v>
      </c>
      <c r="BI3" s="14">
        <v>20</v>
      </c>
      <c r="BJ3" s="14">
        <v>30</v>
      </c>
      <c r="BK3">
        <f ref="BK3:BK34" si="0" t="shared">RSQ($BO$6:$BO$9,BC3:BF3)</f>
        <v>0.99841527816109621</v>
      </c>
      <c r="BL3" s="17">
        <v>1.1156287531714267E-3</v>
      </c>
      <c r="BM3" s="17">
        <v>1.4254476921925185</v>
      </c>
      <c r="BN3" s="1" t="s">
        <v>66</v>
      </c>
      <c r="BO3" s="1"/>
      <c r="BP3" s="16">
        <v>1.1895302478765817</v>
      </c>
    </row>
    <row r="4" spans="1:68" x14ac:dyDescent="0.25">
      <c r="A4" s="5">
        <v>2</v>
      </c>
      <c r="B4" s="5">
        <v>16202</v>
      </c>
      <c r="C4" s="5">
        <v>20671</v>
      </c>
      <c r="D4" s="5">
        <v>10619</v>
      </c>
      <c r="E4" s="5">
        <v>13778</v>
      </c>
      <c r="F4" s="5">
        <v>9114</v>
      </c>
      <c r="G4" s="5">
        <v>13183</v>
      </c>
      <c r="H4" s="5">
        <v>4106</v>
      </c>
      <c r="I4" s="5">
        <v>12164</v>
      </c>
      <c r="J4" s="5">
        <v>17068</v>
      </c>
      <c r="K4" s="5">
        <v>11804</v>
      </c>
      <c r="L4" s="5">
        <v>5137</v>
      </c>
      <c r="M4" s="5">
        <v>15975</v>
      </c>
      <c r="N4" s="5">
        <v>14090</v>
      </c>
      <c r="O4" s="5">
        <v>950</v>
      </c>
      <c r="P4" s="5">
        <v>1505</v>
      </c>
      <c r="Q4" s="5">
        <v>2678</v>
      </c>
      <c r="R4" s="5">
        <v>4800</v>
      </c>
      <c r="S4" s="5">
        <v>6132</v>
      </c>
      <c r="T4" s="5">
        <v>3786</v>
      </c>
      <c r="U4" s="5">
        <v>631</v>
      </c>
      <c r="V4" s="5">
        <v>1461</v>
      </c>
      <c r="W4" s="5">
        <v>3612</v>
      </c>
      <c r="X4" s="5">
        <v>2998</v>
      </c>
      <c r="Y4" s="5">
        <v>6739</v>
      </c>
      <c r="Z4" s="5">
        <v>531</v>
      </c>
      <c r="AA4" s="5">
        <v>4963</v>
      </c>
      <c r="AB4" s="5">
        <v>2247</v>
      </c>
      <c r="AC4" s="5">
        <v>1466</v>
      </c>
      <c r="AD4" s="5">
        <v>1024</v>
      </c>
      <c r="AE4" s="5">
        <v>1364</v>
      </c>
      <c r="AF4" s="5">
        <v>3473</v>
      </c>
      <c r="AG4" s="5">
        <v>8255</v>
      </c>
      <c r="AH4" s="5">
        <v>4878</v>
      </c>
      <c r="AI4" s="5">
        <v>2085</v>
      </c>
      <c r="AJ4" s="5">
        <v>3119</v>
      </c>
      <c r="AK4" s="5">
        <v>1194</v>
      </c>
      <c r="AL4" s="5">
        <v>1333</v>
      </c>
      <c r="AM4" s="5">
        <v>1677</v>
      </c>
      <c r="AN4" s="5">
        <v>2090</v>
      </c>
      <c r="AO4" s="5">
        <v>1590</v>
      </c>
      <c r="AP4" s="5">
        <v>2278</v>
      </c>
      <c r="AQ4" s="5">
        <v>3486</v>
      </c>
      <c r="AR4" s="5">
        <v>2020</v>
      </c>
      <c r="AS4" s="5">
        <v>682</v>
      </c>
      <c r="AT4" s="5">
        <v>2736</v>
      </c>
      <c r="AU4" s="5">
        <v>1574</v>
      </c>
      <c r="AV4" s="5">
        <v>682</v>
      </c>
      <c r="AW4" s="5">
        <v>728</v>
      </c>
      <c r="AX4" s="5">
        <v>1232</v>
      </c>
      <c r="AY4" s="5">
        <v>3411</v>
      </c>
      <c r="AZ4" s="5">
        <v>1083</v>
      </c>
      <c r="BA4" s="5">
        <v>1302</v>
      </c>
      <c r="BB4" s="5">
        <v>2</v>
      </c>
      <c r="BC4" s="1">
        <v>0</v>
      </c>
      <c r="BD4">
        <f ref="BD4:BD22" si="1" t="shared">_xlfn.PERCENTILE.EXC(B4:BA4,0.7)</f>
        <v>4980.3999999999987</v>
      </c>
      <c r="BE4">
        <f ref="BE4:BF4" si="2" t="shared">BD4+10000</f>
        <v>14980.399999999998</v>
      </c>
      <c r="BF4">
        <f si="2" t="shared"/>
        <v>24980.399999999998</v>
      </c>
      <c r="BG4" s="14">
        <v>0</v>
      </c>
      <c r="BH4" s="14">
        <v>10</v>
      </c>
      <c r="BI4" s="14">
        <v>20</v>
      </c>
      <c r="BJ4" s="14">
        <v>30</v>
      </c>
      <c r="BK4">
        <f si="0" t="shared"/>
        <v>0.9794767183673706</v>
      </c>
      <c r="BL4" s="17">
        <v>1.2107319999354303E-3</v>
      </c>
      <c r="BM4" s="17">
        <v>3.2598344796261163</v>
      </c>
      <c r="BN4" t="s">
        <v>67</v>
      </c>
      <c r="BP4" s="16">
        <v>1.215435712677325</v>
      </c>
    </row>
    <row r="5" spans="1:68" x14ac:dyDescent="0.25">
      <c r="A5" s="5">
        <v>3</v>
      </c>
      <c r="B5" s="5">
        <v>18318</v>
      </c>
      <c r="C5" s="5">
        <v>23749</v>
      </c>
      <c r="D5" s="5">
        <v>18323</v>
      </c>
      <c r="E5" s="5">
        <v>13239</v>
      </c>
      <c r="F5" s="5">
        <v>24677</v>
      </c>
      <c r="G5" s="5">
        <v>21597</v>
      </c>
      <c r="H5" s="5">
        <v>15168</v>
      </c>
      <c r="I5" s="5">
        <v>22498</v>
      </c>
      <c r="J5" s="5">
        <v>22220</v>
      </c>
      <c r="K5" s="5">
        <v>9981</v>
      </c>
      <c r="L5" s="5">
        <v>22116</v>
      </c>
      <c r="M5" s="5">
        <v>24327</v>
      </c>
      <c r="N5" s="5">
        <v>20823</v>
      </c>
      <c r="O5" s="5">
        <v>1564</v>
      </c>
      <c r="P5" s="5">
        <v>7217</v>
      </c>
      <c r="Q5" s="5">
        <v>50300</v>
      </c>
      <c r="R5" s="5">
        <v>16905</v>
      </c>
      <c r="S5" s="5">
        <v>2430</v>
      </c>
      <c r="T5" s="5">
        <v>11275</v>
      </c>
      <c r="U5" s="5">
        <v>2973</v>
      </c>
      <c r="V5" s="5">
        <v>11422</v>
      </c>
      <c r="W5" s="5">
        <v>14169</v>
      </c>
      <c r="X5" s="5">
        <v>15418</v>
      </c>
      <c r="Y5" s="5">
        <v>14020</v>
      </c>
      <c r="Z5" s="5">
        <v>6998</v>
      </c>
      <c r="AA5" s="5">
        <v>34200</v>
      </c>
      <c r="AB5" s="5">
        <v>56072</v>
      </c>
      <c r="AC5" s="5">
        <v>31588</v>
      </c>
      <c r="AD5" s="5">
        <v>5528</v>
      </c>
      <c r="AE5" s="5">
        <v>12479</v>
      </c>
      <c r="AF5" s="5">
        <v>41525</v>
      </c>
      <c r="AG5" s="5">
        <v>8950</v>
      </c>
      <c r="AH5" s="5">
        <v>61680</v>
      </c>
      <c r="AI5" s="5">
        <v>28959</v>
      </c>
      <c r="AJ5" s="5">
        <v>42788</v>
      </c>
      <c r="AK5" s="5">
        <v>3690</v>
      </c>
      <c r="AL5" s="5">
        <v>2347</v>
      </c>
      <c r="AM5" s="5">
        <v>34062</v>
      </c>
      <c r="AN5" s="5">
        <v>3372</v>
      </c>
      <c r="AO5" s="5">
        <v>6926</v>
      </c>
      <c r="AP5" s="5">
        <v>10608</v>
      </c>
      <c r="AQ5" s="5">
        <v>58458</v>
      </c>
      <c r="AR5" s="5">
        <v>44017</v>
      </c>
      <c r="AS5" s="5">
        <v>11148</v>
      </c>
      <c r="AT5" s="5">
        <v>22931</v>
      </c>
      <c r="AU5" s="5">
        <v>19713</v>
      </c>
      <c r="AV5" s="5">
        <v>558</v>
      </c>
      <c r="AW5" s="5">
        <v>3632</v>
      </c>
      <c r="AX5" s="5">
        <v>16456</v>
      </c>
      <c r="AY5" s="5">
        <v>23116</v>
      </c>
      <c r="AZ5" s="5">
        <v>4100</v>
      </c>
      <c r="BA5" s="5">
        <v>7110</v>
      </c>
      <c r="BB5" s="5">
        <v>3</v>
      </c>
      <c r="BC5" s="1">
        <v>0</v>
      </c>
      <c r="BD5">
        <f si="1" t="shared"/>
        <v>22949.5</v>
      </c>
      <c r="BE5">
        <f ref="BE5:BF5" si="3" t="shared">BD5+10000</f>
        <v>32949.5</v>
      </c>
      <c r="BF5">
        <f si="3" t="shared"/>
        <v>42949.5</v>
      </c>
      <c r="BG5" s="14">
        <v>0</v>
      </c>
      <c r="BH5" s="14">
        <v>10</v>
      </c>
      <c r="BI5" s="14">
        <v>20</v>
      </c>
      <c r="BJ5" s="14">
        <v>30</v>
      </c>
      <c r="BK5">
        <f si="0" t="shared"/>
        <v>0.95040004160139002</v>
      </c>
      <c r="BL5" s="17">
        <v>4.3510242332220979E-4</v>
      </c>
      <c r="BM5" s="17">
        <v>-2.1497795664565587</v>
      </c>
      <c r="BN5" t="s">
        <v>68</v>
      </c>
      <c r="BP5" s="16">
        <v>0.65349025317479581</v>
      </c>
    </row>
    <row r="6" spans="1:68" x14ac:dyDescent="0.25">
      <c r="A6" s="5">
        <v>4</v>
      </c>
      <c r="B6" s="5">
        <v>21962</v>
      </c>
      <c r="C6" s="5">
        <v>23291</v>
      </c>
      <c r="D6" s="5">
        <v>23002</v>
      </c>
      <c r="E6" s="5">
        <v>17951</v>
      </c>
      <c r="F6" s="5">
        <v>19266</v>
      </c>
      <c r="G6" s="5">
        <v>11805</v>
      </c>
      <c r="H6" s="5">
        <v>7177</v>
      </c>
      <c r="I6" s="5">
        <v>11907</v>
      </c>
      <c r="J6" s="5">
        <v>20747</v>
      </c>
      <c r="K6" s="5">
        <v>14197</v>
      </c>
      <c r="L6" s="5">
        <v>8654</v>
      </c>
      <c r="M6" s="5">
        <v>20116</v>
      </c>
      <c r="N6" s="5">
        <v>11251</v>
      </c>
      <c r="O6" s="5">
        <v>2247</v>
      </c>
      <c r="P6" s="5">
        <v>2248</v>
      </c>
      <c r="Q6" s="5">
        <v>4169</v>
      </c>
      <c r="R6" s="5">
        <v>7750</v>
      </c>
      <c r="S6" s="5">
        <v>4433</v>
      </c>
      <c r="T6" s="5">
        <v>5502</v>
      </c>
      <c r="U6" s="5">
        <v>1914</v>
      </c>
      <c r="V6" s="5">
        <v>1243</v>
      </c>
      <c r="W6" s="5">
        <v>3286</v>
      </c>
      <c r="X6" s="5">
        <v>7640</v>
      </c>
      <c r="Y6" s="5">
        <v>2771</v>
      </c>
      <c r="Z6" s="5">
        <v>2908</v>
      </c>
      <c r="AA6" s="5">
        <v>13168</v>
      </c>
      <c r="AB6" s="5">
        <v>3694</v>
      </c>
      <c r="AC6" s="5">
        <v>12924</v>
      </c>
      <c r="AD6" s="5">
        <v>4548</v>
      </c>
      <c r="AE6" s="5">
        <v>2296</v>
      </c>
      <c r="AF6" s="5">
        <v>2600</v>
      </c>
      <c r="AG6" s="5">
        <v>1408</v>
      </c>
      <c r="AH6" s="5">
        <v>4834</v>
      </c>
      <c r="AI6" s="5">
        <v>8769</v>
      </c>
      <c r="AJ6" s="5">
        <v>10552</v>
      </c>
      <c r="AK6" s="5">
        <v>2036</v>
      </c>
      <c r="AL6" s="5">
        <v>1906</v>
      </c>
      <c r="AM6" s="5">
        <v>38925</v>
      </c>
      <c r="AN6" s="5">
        <v>2799</v>
      </c>
      <c r="AO6" s="5">
        <v>6624</v>
      </c>
      <c r="AP6" s="5">
        <v>10262</v>
      </c>
      <c r="AQ6" s="5">
        <v>4633</v>
      </c>
      <c r="AR6" s="5">
        <v>3142</v>
      </c>
      <c r="AS6" s="5">
        <v>2184</v>
      </c>
      <c r="AT6" s="5">
        <v>6988</v>
      </c>
      <c r="AU6" s="5">
        <v>2306</v>
      </c>
      <c r="AV6" s="5">
        <v>4098</v>
      </c>
      <c r="AW6" s="5">
        <v>984</v>
      </c>
      <c r="AX6" s="5">
        <v>8280</v>
      </c>
      <c r="AY6" s="5">
        <v>21560</v>
      </c>
      <c r="AZ6" s="5">
        <v>1196</v>
      </c>
      <c r="BA6" s="5">
        <v>2509</v>
      </c>
      <c r="BB6" s="5">
        <v>4</v>
      </c>
      <c r="BC6" s="1">
        <v>0</v>
      </c>
      <c r="BD6">
        <f si="1" t="shared"/>
        <v>10621.899999999996</v>
      </c>
      <c r="BE6">
        <f ref="BE6:BF6" si="4" t="shared">BD6+10000</f>
        <v>20621.899999999994</v>
      </c>
      <c r="BF6">
        <f si="4" t="shared"/>
        <v>30621.899999999994</v>
      </c>
      <c r="BG6" s="14">
        <v>0</v>
      </c>
      <c r="BH6" s="14">
        <v>10</v>
      </c>
      <c r="BI6" s="14">
        <v>20</v>
      </c>
      <c r="BJ6" s="14">
        <v>30</v>
      </c>
      <c r="BK6">
        <f si="0" t="shared"/>
        <v>0.9997764167296187</v>
      </c>
      <c r="BL6" s="17">
        <v>1.1958669325555736E-3</v>
      </c>
      <c r="BM6" s="17">
        <v>2.904852360766359</v>
      </c>
      <c r="BN6" t="s">
        <v>69</v>
      </c>
      <c r="BO6">
        <v>0</v>
      </c>
      <c r="BP6" s="16">
        <v>1.7047951267766961</v>
      </c>
    </row>
    <row r="7" spans="1:68" x14ac:dyDescent="0.25">
      <c r="A7" s="5">
        <v>5</v>
      </c>
      <c r="B7" s="5">
        <v>22469</v>
      </c>
      <c r="C7" s="5">
        <v>24107</v>
      </c>
      <c r="D7" s="5">
        <v>19406</v>
      </c>
      <c r="E7" s="5">
        <v>7471</v>
      </c>
      <c r="F7" s="5">
        <v>13488</v>
      </c>
      <c r="G7" s="5">
        <v>9952</v>
      </c>
      <c r="H7" s="5">
        <v>4180</v>
      </c>
      <c r="I7" s="5">
        <v>11048</v>
      </c>
      <c r="J7" s="5">
        <v>7056</v>
      </c>
      <c r="K7" s="5">
        <v>11864</v>
      </c>
      <c r="L7" s="5">
        <v>5438</v>
      </c>
      <c r="M7" s="5">
        <v>16770</v>
      </c>
      <c r="N7" s="5">
        <v>10452</v>
      </c>
      <c r="O7" s="5">
        <v>2782</v>
      </c>
      <c r="P7" s="5">
        <v>8641</v>
      </c>
      <c r="Q7" s="5">
        <v>2361</v>
      </c>
      <c r="R7" s="5">
        <v>1468</v>
      </c>
      <c r="S7" s="5">
        <v>7357</v>
      </c>
      <c r="T7" s="5">
        <v>10548</v>
      </c>
      <c r="U7" s="5">
        <v>3600</v>
      </c>
      <c r="V7" s="5">
        <v>956</v>
      </c>
      <c r="W7" s="5">
        <v>2339</v>
      </c>
      <c r="X7" s="5">
        <v>2386</v>
      </c>
      <c r="Y7" s="5">
        <v>1492</v>
      </c>
      <c r="Z7" s="5">
        <v>1046</v>
      </c>
      <c r="AA7" s="5">
        <v>7680</v>
      </c>
      <c r="AB7" s="5">
        <v>2477</v>
      </c>
      <c r="AC7" s="5">
        <v>7136</v>
      </c>
      <c r="AD7" s="5">
        <v>1495</v>
      </c>
      <c r="AE7" s="5">
        <v>2641</v>
      </c>
      <c r="AF7" s="5">
        <v>2095</v>
      </c>
      <c r="AG7" s="5">
        <v>1194</v>
      </c>
      <c r="AH7" s="5">
        <v>3780</v>
      </c>
      <c r="AI7" s="5">
        <v>2195</v>
      </c>
      <c r="AJ7" s="5">
        <v>7106</v>
      </c>
      <c r="AK7" s="5">
        <v>2418</v>
      </c>
      <c r="AL7" s="5">
        <v>2398</v>
      </c>
      <c r="AM7" s="5">
        <v>7208</v>
      </c>
      <c r="AN7" s="5">
        <v>2244</v>
      </c>
      <c r="AO7" s="5">
        <v>1763</v>
      </c>
      <c r="AP7" s="5">
        <v>-1</v>
      </c>
      <c r="AQ7" s="5">
        <v>2892</v>
      </c>
      <c r="AR7" s="5">
        <v>2324</v>
      </c>
      <c r="AS7" s="5">
        <v>1650</v>
      </c>
      <c r="AT7" s="5">
        <v>3662</v>
      </c>
      <c r="AU7" s="5">
        <v>3403</v>
      </c>
      <c r="AV7" s="5">
        <v>378</v>
      </c>
      <c r="AW7" s="5">
        <v>564</v>
      </c>
      <c r="AX7" s="5">
        <v>1996</v>
      </c>
      <c r="AY7" s="5">
        <v>4127</v>
      </c>
      <c r="AZ7" s="5">
        <v>478</v>
      </c>
      <c r="BA7" s="5">
        <v>1162</v>
      </c>
      <c r="BB7" s="5">
        <v>5</v>
      </c>
      <c r="BC7" s="1">
        <v>0</v>
      </c>
      <c r="BD7">
        <f si="1" t="shared"/>
        <v>7143.2</v>
      </c>
      <c r="BE7">
        <f ref="BE7:BF7" si="5" t="shared">BD7+10000</f>
        <v>17143.2</v>
      </c>
      <c r="BF7">
        <f si="5" t="shared"/>
        <v>27143.200000000001</v>
      </c>
      <c r="BG7" s="14">
        <v>0</v>
      </c>
      <c r="BH7" s="14">
        <v>10</v>
      </c>
      <c r="BI7" s="14">
        <v>20</v>
      </c>
      <c r="BJ7" s="14">
        <v>30</v>
      </c>
      <c r="BK7">
        <f si="0" t="shared"/>
        <v>0.99417627738569558</v>
      </c>
      <c r="BL7" s="17">
        <v>1.1031369255691693E-3</v>
      </c>
      <c r="BM7" s="17">
        <v>1.2402973431443591</v>
      </c>
      <c r="BN7" t="s">
        <v>70</v>
      </c>
      <c r="BO7">
        <v>10</v>
      </c>
      <c r="BP7" s="16">
        <v>1.6605988895967962</v>
      </c>
    </row>
    <row r="8" spans="1:68" x14ac:dyDescent="0.25">
      <c r="A8" s="5">
        <v>6</v>
      </c>
      <c r="B8" s="5">
        <v>21239</v>
      </c>
      <c r="C8" s="5">
        <v>24252</v>
      </c>
      <c r="D8" s="5">
        <v>15708</v>
      </c>
      <c r="E8" s="5">
        <v>9951</v>
      </c>
      <c r="F8" s="5">
        <v>8757</v>
      </c>
      <c r="G8" s="5">
        <v>5965</v>
      </c>
      <c r="H8" s="5">
        <v>8383</v>
      </c>
      <c r="I8" s="5">
        <v>11072</v>
      </c>
      <c r="J8" s="5">
        <v>17680</v>
      </c>
      <c r="K8" s="5">
        <v>12759</v>
      </c>
      <c r="L8" s="5">
        <v>9608</v>
      </c>
      <c r="M8" s="5">
        <v>18058</v>
      </c>
      <c r="N8" s="5">
        <v>9550</v>
      </c>
      <c r="O8" s="5">
        <v>3764</v>
      </c>
      <c r="P8" s="5">
        <v>3152</v>
      </c>
      <c r="Q8" s="5">
        <v>1510</v>
      </c>
      <c r="R8" s="5">
        <v>1724</v>
      </c>
      <c r="S8" s="5">
        <v>5482</v>
      </c>
      <c r="T8" s="5">
        <v>4569</v>
      </c>
      <c r="U8" s="5">
        <v>1293</v>
      </c>
      <c r="V8" s="5">
        <v>1195</v>
      </c>
      <c r="W8" s="5">
        <v>2150</v>
      </c>
      <c r="X8" s="5">
        <v>5975</v>
      </c>
      <c r="Y8" s="5">
        <v>2348</v>
      </c>
      <c r="Z8" s="5">
        <v>3000</v>
      </c>
      <c r="AA8" s="5">
        <v>7060</v>
      </c>
      <c r="AB8" s="5">
        <v>1530</v>
      </c>
      <c r="AC8" s="5">
        <v>4302</v>
      </c>
      <c r="AD8" s="5">
        <v>3042</v>
      </c>
      <c r="AE8" s="5">
        <v>8455</v>
      </c>
      <c r="AF8" s="5">
        <v>2021</v>
      </c>
      <c r="AG8" s="5">
        <v>953</v>
      </c>
      <c r="AH8" s="5">
        <v>2865</v>
      </c>
      <c r="AI8" s="5">
        <v>7289</v>
      </c>
      <c r="AJ8" s="5">
        <v>8332</v>
      </c>
      <c r="AK8" s="5">
        <v>12538</v>
      </c>
      <c r="AL8" s="5">
        <v>1848</v>
      </c>
      <c r="AM8" s="5">
        <v>10544</v>
      </c>
      <c r="AN8" s="5">
        <v>3566</v>
      </c>
      <c r="AO8" s="5">
        <v>2547</v>
      </c>
      <c r="AP8" s="5">
        <v>4505</v>
      </c>
      <c r="AQ8" s="5">
        <v>3786</v>
      </c>
      <c r="AR8" s="5">
        <v>2729</v>
      </c>
      <c r="AS8" s="5">
        <v>1068</v>
      </c>
      <c r="AT8" s="5">
        <v>2856</v>
      </c>
      <c r="AU8" s="5">
        <v>2219</v>
      </c>
      <c r="AV8" s="5">
        <v>722</v>
      </c>
      <c r="AW8" s="5">
        <v>755</v>
      </c>
      <c r="AX8" s="5">
        <v>3713</v>
      </c>
      <c r="AY8" s="5">
        <v>2320</v>
      </c>
      <c r="AZ8" s="5">
        <v>1108</v>
      </c>
      <c r="BA8" s="5">
        <v>2693</v>
      </c>
      <c r="BB8" s="5">
        <v>6</v>
      </c>
      <c r="BC8" s="1">
        <v>0</v>
      </c>
      <c r="BD8">
        <f si="1" t="shared"/>
        <v>8337.1</v>
      </c>
      <c r="BE8">
        <f ref="BE8:BF8" si="6" t="shared">BD8+10000</f>
        <v>18337.099999999999</v>
      </c>
      <c r="BF8">
        <f si="6" t="shared"/>
        <v>28337.1</v>
      </c>
      <c r="BG8" s="14">
        <v>0</v>
      </c>
      <c r="BH8" s="14">
        <v>10</v>
      </c>
      <c r="BI8" s="14">
        <v>20</v>
      </c>
      <c r="BJ8" s="14">
        <v>30</v>
      </c>
      <c r="BK8">
        <f si="0" t="shared"/>
        <v>0.99816542479912118</v>
      </c>
      <c r="BL8" s="17">
        <v>1.2169395996884794E-3</v>
      </c>
      <c r="BM8" s="17">
        <v>3.4196027693644293</v>
      </c>
      <c r="BN8" t="s">
        <v>71</v>
      </c>
      <c r="BO8">
        <v>20</v>
      </c>
      <c r="BP8" s="16">
        <v>1.6464000000000001</v>
      </c>
    </row>
    <row r="9" spans="1:68" x14ac:dyDescent="0.25">
      <c r="A9" s="5">
        <v>7</v>
      </c>
      <c r="B9" s="5">
        <v>19720</v>
      </c>
      <c r="C9" s="5">
        <v>25173</v>
      </c>
      <c r="D9" s="5">
        <v>21897</v>
      </c>
      <c r="E9" s="5">
        <v>19456</v>
      </c>
      <c r="F9" s="5">
        <v>17014</v>
      </c>
      <c r="G9" s="5">
        <v>6322</v>
      </c>
      <c r="H9" s="5">
        <v>16108</v>
      </c>
      <c r="I9" s="5">
        <v>9665</v>
      </c>
      <c r="J9" s="5">
        <v>15114</v>
      </c>
      <c r="K9" s="5">
        <v>22509</v>
      </c>
      <c r="L9" s="5">
        <v>8472</v>
      </c>
      <c r="M9" s="5">
        <v>18689</v>
      </c>
      <c r="N9" s="5">
        <v>10282</v>
      </c>
      <c r="O9" s="5">
        <v>6500</v>
      </c>
      <c r="P9" s="5">
        <v>2072</v>
      </c>
      <c r="Q9" s="5">
        <v>6204</v>
      </c>
      <c r="R9" s="5">
        <v>6134</v>
      </c>
      <c r="S9" s="5">
        <v>4416</v>
      </c>
      <c r="T9" s="5">
        <v>5276</v>
      </c>
      <c r="U9" s="5">
        <v>843</v>
      </c>
      <c r="V9" s="5">
        <v>1555</v>
      </c>
      <c r="W9" s="5">
        <v>2692</v>
      </c>
      <c r="X9" s="5">
        <v>3218</v>
      </c>
      <c r="Y9" s="5">
        <v>2512</v>
      </c>
      <c r="Z9" s="5">
        <v>3838</v>
      </c>
      <c r="AA9" s="5">
        <v>8049</v>
      </c>
      <c r="AB9" s="5">
        <v>1387</v>
      </c>
      <c r="AC9" s="5">
        <v>35503</v>
      </c>
      <c r="AD9" s="5">
        <v>12015</v>
      </c>
      <c r="AE9" s="5">
        <v>4044</v>
      </c>
      <c r="AF9" s="5">
        <v>1969</v>
      </c>
      <c r="AG9" s="5">
        <v>2765</v>
      </c>
      <c r="AH9" s="5">
        <v>4734</v>
      </c>
      <c r="AI9" s="5">
        <v>5883</v>
      </c>
      <c r="AJ9" s="5">
        <v>5369</v>
      </c>
      <c r="AK9" s="5">
        <v>5783</v>
      </c>
      <c r="AL9" s="5">
        <v>6395</v>
      </c>
      <c r="AM9" s="5">
        <v>18317</v>
      </c>
      <c r="AN9" s="5">
        <v>2546</v>
      </c>
      <c r="AO9" s="5">
        <v>3090</v>
      </c>
      <c r="AP9" s="5">
        <v>6807</v>
      </c>
      <c r="AQ9" s="5">
        <v>2571</v>
      </c>
      <c r="AR9" s="5">
        <v>3960</v>
      </c>
      <c r="AS9" s="5">
        <v>10010</v>
      </c>
      <c r="AT9" s="5">
        <v>2816</v>
      </c>
      <c r="AU9" s="5">
        <v>1921</v>
      </c>
      <c r="AV9" s="5">
        <v>504</v>
      </c>
      <c r="AW9" s="5">
        <v>1740</v>
      </c>
      <c r="AX9" s="5">
        <v>2573</v>
      </c>
      <c r="AY9" s="5">
        <v>3543</v>
      </c>
      <c r="AZ9" s="5">
        <v>3038</v>
      </c>
      <c r="BA9" s="5">
        <v>4496</v>
      </c>
      <c r="BB9" s="5">
        <v>7</v>
      </c>
      <c r="BC9" s="1">
        <v>0</v>
      </c>
      <c r="BD9">
        <f si="1" t="shared"/>
        <v>8591.2999999999938</v>
      </c>
      <c r="BE9">
        <f ref="BE9:BF9" si="7" t="shared">BD9+10000</f>
        <v>18591.299999999996</v>
      </c>
      <c r="BF9">
        <f si="7" t="shared"/>
        <v>28591.299999999996</v>
      </c>
      <c r="BG9" s="14">
        <v>0</v>
      </c>
      <c r="BH9" s="14">
        <v>10</v>
      </c>
      <c r="BI9" s="14">
        <v>20</v>
      </c>
      <c r="BJ9" s="14">
        <v>30</v>
      </c>
      <c r="BK9">
        <f si="0" t="shared"/>
        <v>0.99870362525856093</v>
      </c>
      <c r="BL9" s="17">
        <v>1.1658099863240152E-3</v>
      </c>
      <c r="BM9" s="17">
        <v>2.2794100604737988</v>
      </c>
      <c r="BN9" t="s">
        <v>72</v>
      </c>
      <c r="BO9">
        <v>30</v>
      </c>
      <c r="BP9" s="16">
        <v>1.6005954912803062</v>
      </c>
    </row>
    <row r="10" spans="1:68" x14ac:dyDescent="0.25">
      <c r="A10" s="5">
        <v>8</v>
      </c>
      <c r="B10" s="5">
        <v>22966</v>
      </c>
      <c r="C10" s="5">
        <v>25469</v>
      </c>
      <c r="D10" s="5">
        <v>20395</v>
      </c>
      <c r="E10" s="5">
        <v>10794</v>
      </c>
      <c r="F10" s="5">
        <v>8627</v>
      </c>
      <c r="G10" s="5">
        <v>6081</v>
      </c>
      <c r="H10" s="5">
        <v>6338</v>
      </c>
      <c r="I10" s="5">
        <v>10628</v>
      </c>
      <c r="J10" s="5">
        <v>18155</v>
      </c>
      <c r="K10" s="5">
        <v>16347</v>
      </c>
      <c r="L10" s="5">
        <v>5362</v>
      </c>
      <c r="M10" s="5">
        <v>21615</v>
      </c>
      <c r="N10" s="5">
        <v>12749</v>
      </c>
      <c r="O10" s="5">
        <v>5578</v>
      </c>
      <c r="P10" s="5">
        <v>3680</v>
      </c>
      <c r="Q10" s="5">
        <v>2630</v>
      </c>
      <c r="R10" s="5">
        <v>1546</v>
      </c>
      <c r="S10" s="5">
        <v>9221</v>
      </c>
      <c r="T10" s="5">
        <v>7902</v>
      </c>
      <c r="U10" s="5">
        <v>3102</v>
      </c>
      <c r="V10" s="5">
        <v>1234</v>
      </c>
      <c r="W10" s="5">
        <v>3637</v>
      </c>
      <c r="X10" s="5">
        <v>3690</v>
      </c>
      <c r="Y10" s="5">
        <v>2289</v>
      </c>
      <c r="Z10" s="5">
        <v>2287</v>
      </c>
      <c r="AA10" s="5">
        <v>11620</v>
      </c>
      <c r="AB10" s="5">
        <v>2145</v>
      </c>
      <c r="AC10" s="5">
        <v>11645</v>
      </c>
      <c r="AD10" s="5">
        <v>3743</v>
      </c>
      <c r="AE10" s="5">
        <v>12718</v>
      </c>
      <c r="AF10" s="5">
        <v>4146</v>
      </c>
      <c r="AG10" s="5">
        <v>990</v>
      </c>
      <c r="AH10" s="5">
        <v>1898</v>
      </c>
      <c r="AI10" s="5">
        <v>5068</v>
      </c>
      <c r="AJ10" s="5">
        <v>12315</v>
      </c>
      <c r="AK10" s="5">
        <v>13644</v>
      </c>
      <c r="AL10" s="5">
        <v>2268</v>
      </c>
      <c r="AM10" s="5">
        <v>16656</v>
      </c>
      <c r="AN10" s="5">
        <v>4018</v>
      </c>
      <c r="AO10" s="5">
        <v>3821</v>
      </c>
      <c r="AP10" s="5">
        <v>-1</v>
      </c>
      <c r="AQ10" s="5">
        <v>4675</v>
      </c>
      <c r="AR10" s="5">
        <v>2588</v>
      </c>
      <c r="AS10" s="5">
        <v>2633</v>
      </c>
      <c r="AT10" s="5">
        <v>1911</v>
      </c>
      <c r="AU10" s="5">
        <v>3301</v>
      </c>
      <c r="AV10" s="5">
        <v>1419</v>
      </c>
      <c r="AW10" s="5">
        <v>595</v>
      </c>
      <c r="AX10" s="5">
        <v>6161</v>
      </c>
      <c r="AY10" s="5">
        <v>2547</v>
      </c>
      <c r="AZ10" s="5">
        <v>855</v>
      </c>
      <c r="BA10" s="5">
        <v>2252</v>
      </c>
      <c r="BB10" s="5">
        <v>8</v>
      </c>
      <c r="BC10" s="1">
        <v>0</v>
      </c>
      <c r="BD10">
        <f si="1" t="shared"/>
        <v>9361.6999999999916</v>
      </c>
      <c r="BE10">
        <f ref="BE10:BF10" si="8" t="shared">BD10+10000</f>
        <v>19361.69999999999</v>
      </c>
      <c r="BF10">
        <f si="8" t="shared"/>
        <v>29361.69999999999</v>
      </c>
      <c r="BG10" s="14">
        <v>0</v>
      </c>
      <c r="BH10" s="14">
        <v>10</v>
      </c>
      <c r="BI10" s="14">
        <v>20</v>
      </c>
      <c r="BJ10" s="14">
        <v>30</v>
      </c>
      <c r="BK10">
        <f si="0" t="shared"/>
        <v>0.99974597028373224</v>
      </c>
      <c r="BL10" s="17">
        <v>1.1806787526162418E-3</v>
      </c>
      <c r="BM10" s="17">
        <v>2.5754223165311334</v>
      </c>
      <c r="BN10" t="s">
        <v>73</v>
      </c>
      <c r="BP10" s="16">
        <v>1.6916167664670658</v>
      </c>
    </row>
    <row r="11" spans="1:68" x14ac:dyDescent="0.25">
      <c r="A11" s="5">
        <v>9</v>
      </c>
      <c r="B11" s="5">
        <v>19305</v>
      </c>
      <c r="C11" s="5">
        <v>25674</v>
      </c>
      <c r="D11" s="5">
        <v>22300</v>
      </c>
      <c r="E11" s="5">
        <v>24591</v>
      </c>
      <c r="F11" s="5">
        <v>23807</v>
      </c>
      <c r="G11" s="5">
        <v>25068</v>
      </c>
      <c r="H11" s="5">
        <v>23719</v>
      </c>
      <c r="I11" s="5">
        <v>23195</v>
      </c>
      <c r="J11" s="5">
        <v>23326</v>
      </c>
      <c r="K11" s="5">
        <v>23215</v>
      </c>
      <c r="L11" s="5">
        <v>22392</v>
      </c>
      <c r="M11" s="5">
        <v>24918</v>
      </c>
      <c r="N11" s="5">
        <v>23536</v>
      </c>
      <c r="O11" s="5">
        <v>20214</v>
      </c>
      <c r="P11" s="5">
        <v>25193</v>
      </c>
      <c r="Q11" s="5">
        <v>20653</v>
      </c>
      <c r="R11" s="5">
        <v>32051</v>
      </c>
      <c r="S11" s="5">
        <v>47837</v>
      </c>
      <c r="T11" s="5">
        <v>33978</v>
      </c>
      <c r="U11" s="5">
        <v>39552</v>
      </c>
      <c r="V11" s="5">
        <v>53442</v>
      </c>
      <c r="W11" s="5">
        <v>41113</v>
      </c>
      <c r="X11" s="5">
        <v>46065</v>
      </c>
      <c r="Y11" s="5">
        <v>33212</v>
      </c>
      <c r="Z11" s="5">
        <v>39915</v>
      </c>
      <c r="AA11" s="5">
        <v>42354</v>
      </c>
      <c r="AB11" s="5">
        <v>41432</v>
      </c>
      <c r="AC11" s="5">
        <v>33955</v>
      </c>
      <c r="AD11" s="5">
        <v>31159</v>
      </c>
      <c r="AE11" s="5">
        <v>36784</v>
      </c>
      <c r="AF11" s="5">
        <v>37686</v>
      </c>
      <c r="AG11" s="5">
        <v>35398</v>
      </c>
      <c r="AH11" s="5">
        <v>1779</v>
      </c>
      <c r="AI11" s="5">
        <v>3796</v>
      </c>
      <c r="AJ11" s="5">
        <v>1647</v>
      </c>
      <c r="AK11" s="5">
        <v>1588</v>
      </c>
      <c r="AL11" s="5">
        <v>-1</v>
      </c>
      <c r="AM11" s="5">
        <v>2261</v>
      </c>
      <c r="AN11" s="5">
        <v>1363</v>
      </c>
      <c r="AO11" s="5">
        <v>1522</v>
      </c>
      <c r="AP11" s="5">
        <v>-1</v>
      </c>
      <c r="AQ11" s="5">
        <v>1930</v>
      </c>
      <c r="AR11" s="5">
        <v>1058</v>
      </c>
      <c r="AS11" s="5">
        <v>1511</v>
      </c>
      <c r="AT11" s="5">
        <v>1342</v>
      </c>
      <c r="AU11" s="5">
        <v>865</v>
      </c>
      <c r="AV11" s="5">
        <v>540</v>
      </c>
      <c r="AW11" s="5">
        <v>-1</v>
      </c>
      <c r="AX11" s="5">
        <v>-1</v>
      </c>
      <c r="AY11" s="5">
        <v>3706</v>
      </c>
      <c r="AZ11" s="5">
        <v>35976</v>
      </c>
      <c r="BA11" s="5">
        <v>-1</v>
      </c>
      <c r="BB11" s="5">
        <v>9</v>
      </c>
      <c r="BC11" s="1">
        <v>0</v>
      </c>
      <c r="BD11">
        <f si="1" t="shared"/>
        <v>32167.099999999995</v>
      </c>
      <c r="BE11">
        <f ref="BE11:BF11" si="9" t="shared">BD11+10000</f>
        <v>42167.099999999991</v>
      </c>
      <c r="BF11">
        <f si="9" t="shared"/>
        <v>52167.099999999991</v>
      </c>
      <c r="BG11" s="14">
        <v>0</v>
      </c>
      <c r="BH11" s="14">
        <v>10</v>
      </c>
      <c r="BI11" s="14">
        <v>20</v>
      </c>
      <c r="BJ11" s="14">
        <v>30</v>
      </c>
      <c r="BK11">
        <f si="0" t="shared"/>
        <v>0.90387384452330499</v>
      </c>
      <c r="BL11" s="17">
        <v>2.9760654467160205E-4</v>
      </c>
      <c r="BM11" s="17">
        <v>-1.859782763827095</v>
      </c>
      <c r="BN11" t="s">
        <v>262</v>
      </c>
      <c r="BP11" s="16">
        <v>0.47287602847369881</v>
      </c>
    </row>
    <row r="12" spans="1:68" x14ac:dyDescent="0.25">
      <c r="A12" s="5">
        <v>10</v>
      </c>
      <c r="B12" s="5">
        <v>5822</v>
      </c>
      <c r="C12" s="5">
        <v>4353</v>
      </c>
      <c r="D12" s="5">
        <v>3196</v>
      </c>
      <c r="E12" s="5">
        <v>2601</v>
      </c>
      <c r="F12" s="5">
        <v>5417</v>
      </c>
      <c r="G12" s="5">
        <v>3184</v>
      </c>
      <c r="H12" s="5">
        <v>3155</v>
      </c>
      <c r="I12" s="5">
        <v>4522</v>
      </c>
      <c r="J12" s="5">
        <v>4373</v>
      </c>
      <c r="K12" s="5">
        <v>5445</v>
      </c>
      <c r="L12" s="5">
        <v>3147</v>
      </c>
      <c r="M12" s="5">
        <v>4985</v>
      </c>
      <c r="N12" s="5">
        <v>6594</v>
      </c>
      <c r="O12" s="5">
        <v>525</v>
      </c>
      <c r="P12" s="5">
        <v>951</v>
      </c>
      <c r="Q12" s="5">
        <v>497</v>
      </c>
      <c r="R12" s="5">
        <v>458</v>
      </c>
      <c r="S12" s="5">
        <v>472</v>
      </c>
      <c r="T12" s="5">
        <v>550</v>
      </c>
      <c r="U12" s="5">
        <v>348</v>
      </c>
      <c r="V12" s="5">
        <v>356</v>
      </c>
      <c r="W12" s="5">
        <v>436</v>
      </c>
      <c r="X12" s="5">
        <v>1054</v>
      </c>
      <c r="Y12" s="5">
        <v>475</v>
      </c>
      <c r="Z12" s="5">
        <v>368</v>
      </c>
      <c r="AA12" s="5">
        <v>415</v>
      </c>
      <c r="AB12" s="5">
        <v>566</v>
      </c>
      <c r="AC12" s="5">
        <v>574</v>
      </c>
      <c r="AD12" s="5">
        <v>637</v>
      </c>
      <c r="AE12" s="5">
        <v>488</v>
      </c>
      <c r="AF12" s="5">
        <v>515</v>
      </c>
      <c r="AG12" s="5">
        <v>377</v>
      </c>
      <c r="AH12" s="5">
        <v>1197</v>
      </c>
      <c r="AI12" s="5">
        <v>1232</v>
      </c>
      <c r="AJ12" s="5">
        <v>-1</v>
      </c>
      <c r="AK12" s="5">
        <v>911</v>
      </c>
      <c r="AL12" s="5">
        <v>888</v>
      </c>
      <c r="AM12" s="5">
        <v>876</v>
      </c>
      <c r="AN12" s="5">
        <v>988</v>
      </c>
      <c r="AO12" s="5">
        <v>792</v>
      </c>
      <c r="AP12" s="5">
        <v>1244</v>
      </c>
      <c r="AQ12" s="5">
        <v>1459</v>
      </c>
      <c r="AR12" s="5">
        <v>1215</v>
      </c>
      <c r="AS12" s="5">
        <v>506</v>
      </c>
      <c r="AT12" s="5">
        <v>919</v>
      </c>
      <c r="AU12" s="5">
        <v>489</v>
      </c>
      <c r="AV12" s="5">
        <v>338</v>
      </c>
      <c r="AW12" s="5">
        <v>265</v>
      </c>
      <c r="AX12" s="5">
        <v>720</v>
      </c>
      <c r="AY12" s="5">
        <v>1475</v>
      </c>
      <c r="AZ12" s="5">
        <v>805</v>
      </c>
      <c r="BA12" s="5">
        <v>857</v>
      </c>
      <c r="BB12" s="5">
        <v>10</v>
      </c>
      <c r="BC12" s="1">
        <v>0</v>
      </c>
      <c r="BD12">
        <f si="1" t="shared"/>
        <v>1265.4999999999989</v>
      </c>
      <c r="BE12">
        <f ref="BE12:BF12" si="10" t="shared">BD12+10000</f>
        <v>11265.499999999998</v>
      </c>
      <c r="BF12">
        <f si="10" t="shared"/>
        <v>21265.5</v>
      </c>
      <c r="BG12" s="14">
        <v>0</v>
      </c>
      <c r="BH12" s="14">
        <v>10</v>
      </c>
      <c r="BI12" s="14">
        <v>20</v>
      </c>
      <c r="BJ12" s="14">
        <v>30</v>
      </c>
      <c r="BK12">
        <f si="0" t="shared"/>
        <v>0.92246369478664625</v>
      </c>
      <c r="BL12" s="17">
        <v>1.2453197580495953E-3</v>
      </c>
      <c r="BM12" s="17">
        <v>4.2712589544632245</v>
      </c>
      <c r="BN12" t="s">
        <v>74</v>
      </c>
      <c r="BP12" s="16">
        <v>1.2887801204819278</v>
      </c>
    </row>
    <row r="13" spans="1:68" x14ac:dyDescent="0.25">
      <c r="A13" s="5">
        <v>11</v>
      </c>
      <c r="B13" s="5">
        <v>23142</v>
      </c>
      <c r="C13" s="5">
        <v>22101</v>
      </c>
      <c r="D13" s="5">
        <v>10865</v>
      </c>
      <c r="E13" s="5">
        <v>20351</v>
      </c>
      <c r="F13" s="5">
        <v>13836</v>
      </c>
      <c r="G13" s="5">
        <v>8552</v>
      </c>
      <c r="H13" s="5">
        <v>6400</v>
      </c>
      <c r="I13" s="5">
        <v>6453</v>
      </c>
      <c r="J13" s="5">
        <v>18325</v>
      </c>
      <c r="K13" s="5">
        <v>20818</v>
      </c>
      <c r="L13" s="5">
        <v>4605</v>
      </c>
      <c r="M13" s="5">
        <v>17351</v>
      </c>
      <c r="N13" s="5">
        <v>9216</v>
      </c>
      <c r="O13" s="5">
        <v>923</v>
      </c>
      <c r="P13" s="5">
        <v>2099</v>
      </c>
      <c r="Q13" s="5">
        <v>4869</v>
      </c>
      <c r="R13" s="5">
        <v>965</v>
      </c>
      <c r="S13" s="5">
        <v>4909</v>
      </c>
      <c r="T13" s="5">
        <v>8576</v>
      </c>
      <c r="U13" s="5">
        <v>2726</v>
      </c>
      <c r="V13" s="5">
        <v>1859</v>
      </c>
      <c r="W13" s="5">
        <v>1614</v>
      </c>
      <c r="X13" s="5">
        <v>2030</v>
      </c>
      <c r="Y13" s="5">
        <v>759</v>
      </c>
      <c r="Z13" s="5">
        <v>3603</v>
      </c>
      <c r="AA13" s="5">
        <v>6406</v>
      </c>
      <c r="AB13" s="5">
        <v>1104</v>
      </c>
      <c r="AC13" s="5">
        <v>8780</v>
      </c>
      <c r="AD13" s="5">
        <v>2432</v>
      </c>
      <c r="AE13" s="5">
        <v>2201</v>
      </c>
      <c r="AF13" s="5">
        <v>1691</v>
      </c>
      <c r="AG13" s="5">
        <v>431</v>
      </c>
      <c r="AH13" s="5">
        <v>1708</v>
      </c>
      <c r="AI13" s="5">
        <v>5528</v>
      </c>
      <c r="AJ13" s="5">
        <v>6776</v>
      </c>
      <c r="AK13" s="5">
        <v>4132</v>
      </c>
      <c r="AL13" s="5">
        <v>15500</v>
      </c>
      <c r="AM13" s="5">
        <v>4646</v>
      </c>
      <c r="AN13" s="5">
        <v>5441</v>
      </c>
      <c r="AO13" s="5">
        <v>6006</v>
      </c>
      <c r="AP13" s="5">
        <v>4773</v>
      </c>
      <c r="AQ13" s="5">
        <v>25432</v>
      </c>
      <c r="AR13" s="5">
        <v>1631</v>
      </c>
      <c r="AS13" s="5">
        <v>5887</v>
      </c>
      <c r="AT13" s="5">
        <v>5956</v>
      </c>
      <c r="AU13" s="5">
        <v>2224</v>
      </c>
      <c r="AV13" s="5">
        <v>180</v>
      </c>
      <c r="AW13" s="5">
        <v>674</v>
      </c>
      <c r="AX13" s="5">
        <v>3300</v>
      </c>
      <c r="AY13" s="5">
        <v>1755</v>
      </c>
      <c r="AZ13" s="5">
        <v>6286</v>
      </c>
      <c r="BA13" s="5">
        <v>3623</v>
      </c>
      <c r="BB13" s="5">
        <v>11</v>
      </c>
      <c r="BC13" s="1">
        <v>0</v>
      </c>
      <c r="BD13">
        <f si="1" t="shared"/>
        <v>6485.2999999999984</v>
      </c>
      <c r="BE13">
        <f ref="BE13:BF13" si="11" t="shared">BD13+10000</f>
        <v>16485.3</v>
      </c>
      <c r="BF13">
        <f si="11" t="shared"/>
        <v>26485.3</v>
      </c>
      <c r="BG13" s="14">
        <v>0</v>
      </c>
      <c r="BH13" s="14">
        <v>10</v>
      </c>
      <c r="BI13" s="14">
        <v>20</v>
      </c>
      <c r="BJ13" s="14">
        <v>30</v>
      </c>
      <c r="BK13">
        <f si="0" t="shared"/>
        <v>0.99082289234357268</v>
      </c>
      <c r="BL13" s="17">
        <v>1.1990220932606649E-3</v>
      </c>
      <c r="BM13" s="17">
        <v>2.9772555931136555</v>
      </c>
      <c r="BN13" t="s">
        <v>75</v>
      </c>
      <c r="BP13" s="16">
        <v>1.4482486692514951</v>
      </c>
    </row>
    <row r="14" spans="1:68" x14ac:dyDescent="0.25">
      <c r="A14" s="5">
        <v>12</v>
      </c>
      <c r="B14" s="5">
        <v>19200</v>
      </c>
      <c r="C14" s="5">
        <v>18954</v>
      </c>
      <c r="D14" s="5">
        <v>9985</v>
      </c>
      <c r="E14" s="5">
        <v>3944</v>
      </c>
      <c r="F14" s="5">
        <v>10672</v>
      </c>
      <c r="G14" s="5">
        <v>3940</v>
      </c>
      <c r="H14" s="5">
        <v>5161</v>
      </c>
      <c r="I14" s="5">
        <v>4209</v>
      </c>
      <c r="J14" s="5">
        <v>14165</v>
      </c>
      <c r="K14" s="5">
        <v>5284</v>
      </c>
      <c r="L14" s="5">
        <v>3131</v>
      </c>
      <c r="M14" s="5">
        <v>8298</v>
      </c>
      <c r="N14" s="5">
        <v>9027</v>
      </c>
      <c r="O14" s="5">
        <v>1231</v>
      </c>
      <c r="P14" s="5">
        <v>1119</v>
      </c>
      <c r="Q14" s="5">
        <v>853</v>
      </c>
      <c r="R14" s="5">
        <v>710</v>
      </c>
      <c r="S14" s="5">
        <v>1602</v>
      </c>
      <c r="T14" s="5">
        <v>1203</v>
      </c>
      <c r="U14" s="5">
        <v>430</v>
      </c>
      <c r="V14" s="5">
        <v>500</v>
      </c>
      <c r="W14" s="5">
        <v>733</v>
      </c>
      <c r="X14" s="5">
        <v>1351</v>
      </c>
      <c r="Y14" s="5">
        <v>721</v>
      </c>
      <c r="Z14" s="5">
        <v>-1</v>
      </c>
      <c r="AA14" s="5">
        <v>3291</v>
      </c>
      <c r="AB14" s="5">
        <v>712</v>
      </c>
      <c r="AC14" s="5">
        <v>1953</v>
      </c>
      <c r="AD14" s="5">
        <v>1194</v>
      </c>
      <c r="AE14" s="5">
        <v>841</v>
      </c>
      <c r="AF14" s="5">
        <v>-1</v>
      </c>
      <c r="AG14" s="5">
        <v>646</v>
      </c>
      <c r="AH14" s="5">
        <v>2475</v>
      </c>
      <c r="AI14" s="5">
        <v>1372</v>
      </c>
      <c r="AJ14" s="5">
        <v>2177</v>
      </c>
      <c r="AK14" s="5">
        <v>1199</v>
      </c>
      <c r="AL14" s="5">
        <v>1739</v>
      </c>
      <c r="AM14" s="5">
        <v>1785</v>
      </c>
      <c r="AN14" s="5">
        <v>1221</v>
      </c>
      <c r="AO14" s="5">
        <v>1106</v>
      </c>
      <c r="AP14" s="5">
        <v>2707</v>
      </c>
      <c r="AQ14" s="5">
        <v>5653</v>
      </c>
      <c r="AR14" s="5">
        <v>1635</v>
      </c>
      <c r="AS14" s="5">
        <v>817</v>
      </c>
      <c r="AT14" s="5">
        <v>1711</v>
      </c>
      <c r="AU14" s="5">
        <v>1354</v>
      </c>
      <c r="AV14" s="5">
        <v>1635</v>
      </c>
      <c r="AW14" s="5">
        <v>781</v>
      </c>
      <c r="AX14" s="5">
        <v>1457</v>
      </c>
      <c r="AY14" s="5">
        <v>1280</v>
      </c>
      <c r="AZ14" s="5">
        <v>373</v>
      </c>
      <c r="BA14" s="5">
        <v>472</v>
      </c>
      <c r="BB14" s="5">
        <v>12</v>
      </c>
      <c r="BC14" s="1">
        <v>0</v>
      </c>
      <c r="BD14">
        <f si="1" t="shared"/>
        <v>2749.3999999999978</v>
      </c>
      <c r="BE14">
        <f ref="BE14:BF14" si="12" t="shared">BD14+10000</f>
        <v>12749.399999999998</v>
      </c>
      <c r="BF14">
        <f si="12" t="shared"/>
        <v>22749.399999999998</v>
      </c>
      <c r="BG14" s="14">
        <v>0</v>
      </c>
      <c r="BH14" s="14">
        <v>10</v>
      </c>
      <c r="BI14" s="14">
        <v>20</v>
      </c>
      <c r="BJ14" s="14">
        <v>30</v>
      </c>
      <c r="BK14">
        <f si="0" t="shared"/>
        <v>0.95100698798556416</v>
      </c>
      <c r="BL14" s="17">
        <v>1.2250138225200148E-3</v>
      </c>
      <c r="BM14" s="17">
        <v>3.6395280634050131</v>
      </c>
      <c r="BN14" t="s">
        <v>76</v>
      </c>
      <c r="BP14" s="16">
        <v>1.409879096404709</v>
      </c>
    </row>
    <row r="15" spans="1:68" x14ac:dyDescent="0.25">
      <c r="A15" s="5">
        <v>13</v>
      </c>
      <c r="B15" s="5">
        <v>13994</v>
      </c>
      <c r="C15" s="5">
        <v>10790</v>
      </c>
      <c r="D15" s="5">
        <v>16489</v>
      </c>
      <c r="E15" s="5">
        <v>3152</v>
      </c>
      <c r="F15" s="5">
        <v>8190</v>
      </c>
      <c r="G15" s="5">
        <v>5682</v>
      </c>
      <c r="H15" s="5">
        <v>2982</v>
      </c>
      <c r="I15" s="5">
        <v>4454</v>
      </c>
      <c r="J15" s="5">
        <v>9324</v>
      </c>
      <c r="K15" s="5">
        <v>4818</v>
      </c>
      <c r="L15" s="5">
        <v>3286</v>
      </c>
      <c r="M15" s="5">
        <v>8500</v>
      </c>
      <c r="N15" s="5">
        <v>9833</v>
      </c>
      <c r="O15" s="5">
        <v>732</v>
      </c>
      <c r="P15" s="5">
        <v>604</v>
      </c>
      <c r="Q15" s="5">
        <v>953</v>
      </c>
      <c r="R15" s="5">
        <v>902</v>
      </c>
      <c r="S15" s="5">
        <v>1225</v>
      </c>
      <c r="T15" s="5">
        <v>768</v>
      </c>
      <c r="U15" s="5">
        <v>1543</v>
      </c>
      <c r="V15" s="5">
        <v>1717</v>
      </c>
      <c r="W15" s="5">
        <v>1105</v>
      </c>
      <c r="X15" s="5">
        <v>1553</v>
      </c>
      <c r="Y15" s="5">
        <v>639</v>
      </c>
      <c r="Z15" s="5">
        <v>605</v>
      </c>
      <c r="AA15" s="5">
        <v>4857</v>
      </c>
      <c r="AB15" s="5">
        <v>1017</v>
      </c>
      <c r="AC15" s="5">
        <v>2525</v>
      </c>
      <c r="AD15" s="5">
        <v>2306</v>
      </c>
      <c r="AE15" s="5">
        <v>950</v>
      </c>
      <c r="AF15" s="5">
        <v>1016</v>
      </c>
      <c r="AG15" s="5">
        <v>530</v>
      </c>
      <c r="AH15" s="5">
        <v>2618</v>
      </c>
      <c r="AI15" s="5">
        <v>3904</v>
      </c>
      <c r="AJ15" s="5">
        <v>1362</v>
      </c>
      <c r="AK15" s="5">
        <v>2166</v>
      </c>
      <c r="AL15" s="5">
        <v>826</v>
      </c>
      <c r="AM15" s="5">
        <v>1828</v>
      </c>
      <c r="AN15" s="5">
        <v>1298</v>
      </c>
      <c r="AO15" s="5">
        <v>972</v>
      </c>
      <c r="AP15" s="5">
        <v>1922</v>
      </c>
      <c r="AQ15" s="5">
        <v>1550</v>
      </c>
      <c r="AR15" s="5">
        <v>1305</v>
      </c>
      <c r="AS15" s="5">
        <v>743</v>
      </c>
      <c r="AT15" s="5">
        <v>4819</v>
      </c>
      <c r="AU15" s="5">
        <v>2005</v>
      </c>
      <c r="AV15" s="5">
        <v>342</v>
      </c>
      <c r="AW15" s="5">
        <v>506</v>
      </c>
      <c r="AX15" s="5">
        <v>1217</v>
      </c>
      <c r="AY15" s="5">
        <v>1481</v>
      </c>
      <c r="AZ15" s="5">
        <v>479</v>
      </c>
      <c r="BA15" s="5">
        <v>459</v>
      </c>
      <c r="BB15" s="5">
        <v>13</v>
      </c>
      <c r="BC15" s="1">
        <v>0</v>
      </c>
      <c r="BD15">
        <f si="1" t="shared"/>
        <v>2998.9999999999991</v>
      </c>
      <c r="BE15">
        <f ref="BE15:BF15" si="13" t="shared">BD15+10000</f>
        <v>12999</v>
      </c>
      <c r="BF15">
        <f si="13" t="shared"/>
        <v>22999</v>
      </c>
      <c r="BG15" s="14">
        <v>0</v>
      </c>
      <c r="BH15" s="14">
        <v>10</v>
      </c>
      <c r="BI15" s="14">
        <v>20</v>
      </c>
      <c r="BJ15" s="14">
        <v>30</v>
      </c>
      <c r="BK15">
        <f si="0" t="shared"/>
        <v>0.95499593620354695</v>
      </c>
      <c r="BL15" s="17">
        <v>1.2332740730356911E-3</v>
      </c>
      <c r="BM15" s="17">
        <v>3.881109276028468</v>
      </c>
      <c r="BN15" t="s">
        <v>77</v>
      </c>
      <c r="BP15" s="16">
        <v>1.3900726999247932</v>
      </c>
    </row>
    <row r="16" spans="1:68" x14ac:dyDescent="0.25">
      <c r="A16" s="5">
        <v>14</v>
      </c>
      <c r="B16" s="5">
        <v>4297</v>
      </c>
      <c r="C16" s="5">
        <v>6497</v>
      </c>
      <c r="D16" s="5">
        <v>8294</v>
      </c>
      <c r="E16" s="5">
        <v>8292</v>
      </c>
      <c r="F16" s="5">
        <v>6395</v>
      </c>
      <c r="G16" s="5">
        <v>5683</v>
      </c>
      <c r="H16" s="5">
        <v>2862</v>
      </c>
      <c r="I16" s="5">
        <v>7911</v>
      </c>
      <c r="J16" s="5">
        <v>9668</v>
      </c>
      <c r="K16" s="5">
        <v>9068</v>
      </c>
      <c r="L16" s="5">
        <v>3245</v>
      </c>
      <c r="M16" s="5">
        <v>7332</v>
      </c>
      <c r="N16" s="5">
        <v>7175</v>
      </c>
      <c r="O16" s="5">
        <v>1130</v>
      </c>
      <c r="P16" s="5">
        <v>472</v>
      </c>
      <c r="Q16" s="5">
        <v>592</v>
      </c>
      <c r="R16" s="5">
        <v>642</v>
      </c>
      <c r="S16" s="5">
        <v>731</v>
      </c>
      <c r="T16" s="5">
        <v>1202</v>
      </c>
      <c r="U16" s="5">
        <v>426</v>
      </c>
      <c r="V16" s="5">
        <v>1119</v>
      </c>
      <c r="W16" s="5">
        <v>742</v>
      </c>
      <c r="X16" s="5">
        <v>539</v>
      </c>
      <c r="Y16" s="5">
        <v>665</v>
      </c>
      <c r="Z16" s="5">
        <v>568</v>
      </c>
      <c r="AA16" s="5">
        <v>9332</v>
      </c>
      <c r="AB16" s="5">
        <v>773</v>
      </c>
      <c r="AC16" s="5">
        <v>1913</v>
      </c>
      <c r="AD16" s="5">
        <v>761</v>
      </c>
      <c r="AE16" s="5">
        <v>525</v>
      </c>
      <c r="AF16" s="5">
        <v>1334</v>
      </c>
      <c r="AG16" s="5">
        <v>419</v>
      </c>
      <c r="AH16" s="5">
        <v>3084</v>
      </c>
      <c r="AI16" s="5">
        <v>1227</v>
      </c>
      <c r="AJ16" s="5">
        <v>1607</v>
      </c>
      <c r="AK16" s="5">
        <v>799</v>
      </c>
      <c r="AL16" s="5">
        <v>805</v>
      </c>
      <c r="AM16" s="5">
        <v>1485</v>
      </c>
      <c r="AN16" s="5">
        <v>1412</v>
      </c>
      <c r="AO16" s="5">
        <v>835</v>
      </c>
      <c r="AP16" s="5">
        <v>2677</v>
      </c>
      <c r="AQ16" s="5">
        <v>1091</v>
      </c>
      <c r="AR16" s="5">
        <v>1348</v>
      </c>
      <c r="AS16" s="5">
        <v>617</v>
      </c>
      <c r="AT16" s="5">
        <v>3798</v>
      </c>
      <c r="AU16" s="5">
        <v>2809</v>
      </c>
      <c r="AV16" s="5">
        <v>482</v>
      </c>
      <c r="AW16" s="5">
        <v>617</v>
      </c>
      <c r="AX16" s="5">
        <v>615</v>
      </c>
      <c r="AY16" s="5">
        <v>1761</v>
      </c>
      <c r="AZ16" s="5">
        <v>540</v>
      </c>
      <c r="BA16" s="5">
        <v>465</v>
      </c>
      <c r="BB16" s="5">
        <v>14</v>
      </c>
      <c r="BC16" s="1">
        <v>0</v>
      </c>
      <c r="BD16">
        <f si="1" t="shared"/>
        <v>2884.1999999999989</v>
      </c>
      <c r="BE16">
        <f ref="BE16:BF16" si="14" t="shared">BD16+10000</f>
        <v>12884.199999999999</v>
      </c>
      <c r="BF16">
        <f si="14" t="shared"/>
        <v>22884.199999999997</v>
      </c>
      <c r="BG16" s="14">
        <v>0</v>
      </c>
      <c r="BH16" s="14">
        <v>10</v>
      </c>
      <c r="BI16" s="14">
        <v>20</v>
      </c>
      <c r="BJ16" s="14">
        <v>30</v>
      </c>
      <c r="BK16">
        <f si="0" t="shared"/>
        <v>0.95318862474153476</v>
      </c>
      <c r="BL16" s="17">
        <v>1.2482326711362706E-3</v>
      </c>
      <c r="BM16" s="17">
        <v>4.3739512997008205</v>
      </c>
      <c r="BN16" t="s">
        <v>78</v>
      </c>
      <c r="BP16" s="16">
        <v>1.6606846776553204</v>
      </c>
    </row>
    <row r="17" spans="1:68" x14ac:dyDescent="0.25">
      <c r="A17" s="5">
        <v>15</v>
      </c>
      <c r="B17" s="5">
        <v>16822</v>
      </c>
      <c r="C17" s="5">
        <v>21236</v>
      </c>
      <c r="D17" s="5">
        <v>7090</v>
      </c>
      <c r="E17" s="5">
        <v>15621</v>
      </c>
      <c r="F17" s="5">
        <v>6397</v>
      </c>
      <c r="G17" s="5">
        <v>3296</v>
      </c>
      <c r="H17" s="5">
        <v>3195</v>
      </c>
      <c r="I17" s="5">
        <v>5287</v>
      </c>
      <c r="J17" s="5">
        <v>7928</v>
      </c>
      <c r="K17" s="5">
        <v>9941</v>
      </c>
      <c r="L17" s="5">
        <v>2731</v>
      </c>
      <c r="M17" s="5">
        <v>12246</v>
      </c>
      <c r="N17" s="5">
        <v>4999</v>
      </c>
      <c r="O17" s="5">
        <v>988</v>
      </c>
      <c r="P17" s="5">
        <v>1446</v>
      </c>
      <c r="Q17" s="5">
        <v>538</v>
      </c>
      <c r="R17" s="5">
        <v>974</v>
      </c>
      <c r="S17" s="5">
        <v>3308</v>
      </c>
      <c r="T17" s="5">
        <v>1288</v>
      </c>
      <c r="U17" s="5">
        <v>1056</v>
      </c>
      <c r="V17" s="5">
        <v>566</v>
      </c>
      <c r="W17" s="5">
        <v>949</v>
      </c>
      <c r="X17" s="5">
        <v>1078</v>
      </c>
      <c r="Y17" s="5">
        <v>430</v>
      </c>
      <c r="Z17" s="5">
        <v>456</v>
      </c>
      <c r="AA17" s="5">
        <v>4416</v>
      </c>
      <c r="AB17" s="5">
        <v>586</v>
      </c>
      <c r="AC17" s="5">
        <v>12107</v>
      </c>
      <c r="AD17" s="5">
        <v>1680</v>
      </c>
      <c r="AE17" s="5">
        <v>1732</v>
      </c>
      <c r="AF17" s="5">
        <v>1816</v>
      </c>
      <c r="AG17" s="5">
        <v>322</v>
      </c>
      <c r="AH17" s="5">
        <v>1302</v>
      </c>
      <c r="AI17" s="5">
        <v>2024</v>
      </c>
      <c r="AJ17" s="5">
        <v>6750</v>
      </c>
      <c r="AK17" s="5">
        <v>2158</v>
      </c>
      <c r="AL17" s="5">
        <v>1161</v>
      </c>
      <c r="AM17" s="5">
        <v>3473</v>
      </c>
      <c r="AN17" s="5">
        <v>1122</v>
      </c>
      <c r="AO17" s="5">
        <v>1935</v>
      </c>
      <c r="AP17" s="5">
        <v>3040</v>
      </c>
      <c r="AQ17" s="5">
        <v>5630</v>
      </c>
      <c r="AR17" s="5">
        <v>2207</v>
      </c>
      <c r="AS17" s="5">
        <v>659</v>
      </c>
      <c r="AT17" s="5">
        <v>1142</v>
      </c>
      <c r="AU17" s="5">
        <v>4081</v>
      </c>
      <c r="AV17" s="5">
        <v>457</v>
      </c>
      <c r="AW17" s="5">
        <v>1227</v>
      </c>
      <c r="AX17" s="5">
        <v>1333</v>
      </c>
      <c r="AY17" s="5">
        <v>1123</v>
      </c>
      <c r="AZ17" s="5">
        <v>182</v>
      </c>
      <c r="BA17" s="5">
        <v>245</v>
      </c>
      <c r="BB17" s="5">
        <v>15</v>
      </c>
      <c r="BC17" s="1">
        <v>0</v>
      </c>
      <c r="BD17">
        <f si="1" t="shared"/>
        <v>3533.7999999999965</v>
      </c>
      <c r="BE17">
        <f ref="BE17:BF17" si="15" t="shared">BD17+10000</f>
        <v>13533.799999999996</v>
      </c>
      <c r="BF17">
        <f si="15" t="shared"/>
        <v>23533.799999999996</v>
      </c>
      <c r="BG17" s="14">
        <v>0</v>
      </c>
      <c r="BH17" s="14">
        <v>10</v>
      </c>
      <c r="BI17" s="14">
        <v>20</v>
      </c>
      <c r="BJ17" s="14">
        <v>30</v>
      </c>
      <c r="BK17">
        <f si="0" t="shared"/>
        <v>0.96281999474154201</v>
      </c>
      <c r="BL17" s="17">
        <v>1.2142405808605147E-3</v>
      </c>
      <c r="BM17" s="17">
        <v>3.3492098465707532</v>
      </c>
      <c r="BN17" t="s">
        <v>79</v>
      </c>
      <c r="BP17" s="16">
        <v>1.2606161532056619</v>
      </c>
    </row>
    <row r="18" spans="1:68" x14ac:dyDescent="0.25">
      <c r="A18" s="5">
        <v>16</v>
      </c>
      <c r="B18" s="5">
        <v>17270</v>
      </c>
      <c r="C18" s="5">
        <v>21626</v>
      </c>
      <c r="D18" s="5">
        <v>14935</v>
      </c>
      <c r="E18" s="5">
        <v>15394</v>
      </c>
      <c r="F18" s="5">
        <v>22293</v>
      </c>
      <c r="G18" s="5">
        <v>6518</v>
      </c>
      <c r="H18" s="5">
        <v>19814</v>
      </c>
      <c r="I18" s="5">
        <v>13400</v>
      </c>
      <c r="J18" s="5">
        <v>12251</v>
      </c>
      <c r="K18" s="5">
        <v>14122</v>
      </c>
      <c r="L18" s="5">
        <v>5566</v>
      </c>
      <c r="M18" s="5">
        <v>16459</v>
      </c>
      <c r="N18" s="5">
        <v>9225</v>
      </c>
      <c r="O18" s="5">
        <v>1073</v>
      </c>
      <c r="P18" s="5">
        <v>1343</v>
      </c>
      <c r="Q18" s="5">
        <v>1029</v>
      </c>
      <c r="R18" s="5">
        <v>3475</v>
      </c>
      <c r="S18" s="5">
        <v>7529</v>
      </c>
      <c r="T18" s="5">
        <v>4976</v>
      </c>
      <c r="U18" s="5">
        <v>837</v>
      </c>
      <c r="V18" s="5">
        <v>1134</v>
      </c>
      <c r="W18" s="5">
        <v>2341</v>
      </c>
      <c r="X18" s="5">
        <v>2786</v>
      </c>
      <c r="Y18" s="5">
        <v>6320</v>
      </c>
      <c r="Z18" s="5">
        <v>1656</v>
      </c>
      <c r="AA18" s="5">
        <v>8012</v>
      </c>
      <c r="AB18" s="5">
        <v>1280</v>
      </c>
      <c r="AC18" s="5">
        <v>16235</v>
      </c>
      <c r="AD18" s="5">
        <v>4176</v>
      </c>
      <c r="AE18" s="5">
        <v>2182</v>
      </c>
      <c r="AF18" s="5">
        <v>1910</v>
      </c>
      <c r="AG18" s="5">
        <v>5375</v>
      </c>
      <c r="AH18" s="5">
        <v>2500</v>
      </c>
      <c r="AI18" s="5">
        <v>2856</v>
      </c>
      <c r="AJ18" s="5">
        <v>3431</v>
      </c>
      <c r="AK18" s="5">
        <v>1284</v>
      </c>
      <c r="AL18" s="5">
        <v>1300</v>
      </c>
      <c r="AM18" s="5">
        <v>4226</v>
      </c>
      <c r="AN18" s="5">
        <v>3318</v>
      </c>
      <c r="AO18" s="5">
        <v>1669</v>
      </c>
      <c r="AP18" s="5">
        <v>8242</v>
      </c>
      <c r="AQ18" s="5">
        <v>3312</v>
      </c>
      <c r="AR18" s="5">
        <v>1747</v>
      </c>
      <c r="AS18" s="5">
        <v>4057</v>
      </c>
      <c r="AT18" s="5">
        <v>10925</v>
      </c>
      <c r="AU18" s="5">
        <v>1896</v>
      </c>
      <c r="AV18" s="5">
        <v>293</v>
      </c>
      <c r="AW18" s="5">
        <v>885</v>
      </c>
      <c r="AX18" s="5">
        <v>1306</v>
      </c>
      <c r="AY18" s="5">
        <v>3000</v>
      </c>
      <c r="AZ18" s="5">
        <v>267</v>
      </c>
      <c r="BA18" s="5">
        <v>401</v>
      </c>
      <c r="BB18" s="5">
        <v>16</v>
      </c>
      <c r="BC18" s="1">
        <v>0</v>
      </c>
      <c r="BD18">
        <f si="1" t="shared"/>
        <v>7577.2999999999975</v>
      </c>
      <c r="BE18">
        <f ref="BE18:BF18" si="16" t="shared">BD18+10000</f>
        <v>17577.299999999996</v>
      </c>
      <c r="BF18">
        <f si="16" t="shared"/>
        <v>27577.299999999996</v>
      </c>
      <c r="BG18" s="14">
        <v>0</v>
      </c>
      <c r="BH18" s="14">
        <v>10</v>
      </c>
      <c r="BI18" s="14">
        <v>20</v>
      </c>
      <c r="BJ18" s="14">
        <v>30</v>
      </c>
      <c r="BK18">
        <f si="0" t="shared"/>
        <v>0.99592134236519525</v>
      </c>
      <c r="BL18" s="17">
        <v>1.2055239085512837E-3</v>
      </c>
      <c r="BM18" s="17">
        <v>3.1313157393354736</v>
      </c>
      <c r="BN18" t="s">
        <v>80</v>
      </c>
      <c r="BP18" s="16">
        <v>1.7230888030888032</v>
      </c>
    </row>
    <row r="19" spans="1:68" x14ac:dyDescent="0.25">
      <c r="A19" s="6">
        <v>17</v>
      </c>
      <c r="B19" s="6">
        <v>17900</v>
      </c>
      <c r="C19" s="6">
        <v>22240</v>
      </c>
      <c r="D19" s="6">
        <v>20542</v>
      </c>
      <c r="E19" s="6">
        <v>17171</v>
      </c>
      <c r="F19" s="6">
        <v>18176</v>
      </c>
      <c r="G19" s="6">
        <v>17412</v>
      </c>
      <c r="H19" s="6">
        <v>18414</v>
      </c>
      <c r="I19" s="6">
        <v>17278</v>
      </c>
      <c r="J19" s="6">
        <v>20257</v>
      </c>
      <c r="K19" s="6">
        <v>19523</v>
      </c>
      <c r="L19" s="6">
        <v>12867</v>
      </c>
      <c r="M19" s="6">
        <v>21759</v>
      </c>
      <c r="N19" s="6">
        <v>21489</v>
      </c>
      <c r="O19" s="6">
        <v>13527</v>
      </c>
      <c r="P19" s="6">
        <v>2861</v>
      </c>
      <c r="Q19" s="6">
        <v>8511</v>
      </c>
      <c r="R19" s="6">
        <v>3944</v>
      </c>
      <c r="S19" s="6">
        <v>3666</v>
      </c>
      <c r="T19" s="6">
        <v>3452</v>
      </c>
      <c r="U19" s="6">
        <v>1518</v>
      </c>
      <c r="V19" s="6">
        <v>2583</v>
      </c>
      <c r="W19" s="6">
        <v>5901</v>
      </c>
      <c r="X19" s="6">
        <v>4176</v>
      </c>
      <c r="Y19" s="6">
        <v>3748</v>
      </c>
      <c r="Z19" s="6">
        <v>13270</v>
      </c>
      <c r="AA19" s="6">
        <v>14770</v>
      </c>
      <c r="AB19" s="6">
        <v>11373</v>
      </c>
      <c r="AC19" s="6">
        <v>21670</v>
      </c>
      <c r="AD19" s="6">
        <v>10379</v>
      </c>
      <c r="AE19" s="6">
        <v>1999</v>
      </c>
      <c r="AF19" s="6">
        <v>1787</v>
      </c>
      <c r="AG19" s="6">
        <v>7584</v>
      </c>
      <c r="AH19" s="6">
        <v>3633</v>
      </c>
      <c r="AI19" s="6">
        <v>5749</v>
      </c>
      <c r="AJ19" s="6">
        <v>14009</v>
      </c>
      <c r="AK19" s="6">
        <v>20428</v>
      </c>
      <c r="AL19" s="6">
        <v>4431</v>
      </c>
      <c r="AM19" s="6">
        <v>10543</v>
      </c>
      <c r="AN19" s="6">
        <v>15103</v>
      </c>
      <c r="AO19" s="6">
        <v>3955</v>
      </c>
      <c r="AP19" s="6">
        <v>7592</v>
      </c>
      <c r="AQ19" s="6">
        <v>17546</v>
      </c>
      <c r="AR19" s="6">
        <v>7262</v>
      </c>
      <c r="AS19" s="6">
        <v>3379</v>
      </c>
      <c r="AT19" s="6">
        <v>4813</v>
      </c>
      <c r="AU19" s="6">
        <v>2231</v>
      </c>
      <c r="AV19" s="6">
        <v>1487</v>
      </c>
      <c r="AW19" s="6">
        <v>1020</v>
      </c>
      <c r="AX19" s="6">
        <v>4655</v>
      </c>
      <c r="AY19" s="6">
        <v>7283</v>
      </c>
      <c r="AZ19" s="6">
        <v>2160</v>
      </c>
      <c r="BA19" s="6">
        <v>3749</v>
      </c>
      <c r="BB19" s="6">
        <v>17</v>
      </c>
      <c r="BC19" s="1">
        <v>0</v>
      </c>
      <c r="BD19">
        <f si="1" t="shared"/>
        <v>15309.799999999988</v>
      </c>
      <c r="BE19">
        <f ref="BE19:BF19" si="17" t="shared">BD19+10000</f>
        <v>25309.799999999988</v>
      </c>
      <c r="BF19">
        <f si="17" t="shared"/>
        <v>35309.799999999988</v>
      </c>
      <c r="BG19" s="14">
        <v>0</v>
      </c>
      <c r="BH19" s="14">
        <v>10</v>
      </c>
      <c r="BI19" s="14">
        <v>20</v>
      </c>
      <c r="BJ19" s="14">
        <v>30</v>
      </c>
      <c r="BK19" s="1">
        <f si="0" t="shared"/>
        <v>0.98756951494530243</v>
      </c>
      <c r="BL19" s="17">
        <v>1.1865484774640379E-3</v>
      </c>
      <c r="BM19" s="17">
        <v>2.6992002526900016</v>
      </c>
      <c r="BN19" t="s">
        <v>81</v>
      </c>
      <c r="BP19" s="16">
        <v>1.7361504611489542</v>
      </c>
    </row>
    <row r="20" spans="1:68" x14ac:dyDescent="0.25">
      <c r="A20" s="5">
        <v>18</v>
      </c>
      <c r="B20" s="5">
        <v>16746</v>
      </c>
      <c r="C20" s="5">
        <v>16926</v>
      </c>
      <c r="D20" s="5">
        <v>12366</v>
      </c>
      <c r="E20" s="5">
        <v>2984</v>
      </c>
      <c r="F20" s="5">
        <v>13137</v>
      </c>
      <c r="G20" s="5">
        <v>7248</v>
      </c>
      <c r="H20" s="5">
        <v>2927</v>
      </c>
      <c r="I20" s="5">
        <v>9132</v>
      </c>
      <c r="J20" s="5">
        <v>15108</v>
      </c>
      <c r="K20" s="5">
        <v>18873</v>
      </c>
      <c r="L20" s="5">
        <v>4903</v>
      </c>
      <c r="M20" s="5">
        <v>12749</v>
      </c>
      <c r="N20" s="5">
        <v>11488</v>
      </c>
      <c r="O20" s="5">
        <v>761</v>
      </c>
      <c r="P20" s="5">
        <v>773</v>
      </c>
      <c r="Q20" s="5">
        <v>2116</v>
      </c>
      <c r="R20" s="5">
        <v>760</v>
      </c>
      <c r="S20" s="5">
        <v>967</v>
      </c>
      <c r="T20" s="5">
        <v>1311</v>
      </c>
      <c r="U20" s="5">
        <v>801</v>
      </c>
      <c r="V20" s="5">
        <v>3882</v>
      </c>
      <c r="W20" s="5">
        <v>879</v>
      </c>
      <c r="X20" s="5">
        <v>1085</v>
      </c>
      <c r="Y20" s="5">
        <v>769</v>
      </c>
      <c r="Z20" s="5">
        <v>1148</v>
      </c>
      <c r="AA20" s="5">
        <v>3409</v>
      </c>
      <c r="AB20" s="5">
        <v>1678</v>
      </c>
      <c r="AC20" s="5">
        <v>1113</v>
      </c>
      <c r="AD20" s="5">
        <v>749</v>
      </c>
      <c r="AE20" s="5">
        <v>951</v>
      </c>
      <c r="AF20" s="5">
        <v>847</v>
      </c>
      <c r="AG20" s="5">
        <v>709</v>
      </c>
      <c r="AH20" s="5">
        <v>1429</v>
      </c>
      <c r="AI20" s="5">
        <v>1978</v>
      </c>
      <c r="AJ20" s="5">
        <v>-1</v>
      </c>
      <c r="AK20" s="5">
        <v>921</v>
      </c>
      <c r="AL20" s="5">
        <v>1026</v>
      </c>
      <c r="AM20" s="5">
        <v>1383</v>
      </c>
      <c r="AN20" s="5">
        <v>1653</v>
      </c>
      <c r="AO20" s="5">
        <v>755</v>
      </c>
      <c r="AP20" s="5">
        <v>2509</v>
      </c>
      <c r="AQ20" s="5">
        <v>1881</v>
      </c>
      <c r="AR20" s="5">
        <v>1236</v>
      </c>
      <c r="AS20" s="5">
        <v>1037</v>
      </c>
      <c r="AT20" s="5">
        <v>6343</v>
      </c>
      <c r="AU20" s="5">
        <v>2625</v>
      </c>
      <c r="AV20" s="5">
        <v>2844</v>
      </c>
      <c r="AW20" s="5">
        <v>1063</v>
      </c>
      <c r="AX20" s="5">
        <v>804</v>
      </c>
      <c r="AY20" s="5">
        <v>1907</v>
      </c>
      <c r="AZ20" s="5">
        <v>884</v>
      </c>
      <c r="BA20" s="5">
        <v>1955</v>
      </c>
      <c r="BB20" s="5">
        <v>18</v>
      </c>
      <c r="BC20" s="1">
        <v>0</v>
      </c>
      <c r="BD20">
        <f si="1" t="shared"/>
        <v>2932.7</v>
      </c>
      <c r="BE20">
        <f ref="BE20:BF20" si="18" t="shared">BD20+10000</f>
        <v>12932.7</v>
      </c>
      <c r="BF20">
        <f si="18" t="shared"/>
        <v>22932.7</v>
      </c>
      <c r="BG20" s="14">
        <v>0</v>
      </c>
      <c r="BH20" s="14">
        <v>10</v>
      </c>
      <c r="BI20" s="14">
        <v>20</v>
      </c>
      <c r="BJ20" s="14">
        <v>30</v>
      </c>
      <c r="BK20">
        <f si="0" t="shared"/>
        <v>0.9539578091742793</v>
      </c>
      <c r="BL20" s="17">
        <v>1.2414275302278456E-3</v>
      </c>
      <c r="BM20" s="17">
        <v>4.139526430242972</v>
      </c>
      <c r="BN20" t="s">
        <v>82</v>
      </c>
      <c r="BP20" s="16">
        <v>1.4781785012629807</v>
      </c>
    </row>
    <row r="21" spans="1:68" x14ac:dyDescent="0.25">
      <c r="A21" s="5">
        <v>19</v>
      </c>
      <c r="B21" s="5">
        <v>12496</v>
      </c>
      <c r="C21" s="5">
        <v>18770</v>
      </c>
      <c r="D21" s="5">
        <v>13053</v>
      </c>
      <c r="E21" s="5">
        <v>9708</v>
      </c>
      <c r="F21" s="5">
        <v>12555</v>
      </c>
      <c r="G21" s="5">
        <v>10025</v>
      </c>
      <c r="H21" s="5">
        <v>7569</v>
      </c>
      <c r="I21" s="5">
        <v>13746</v>
      </c>
      <c r="J21" s="5">
        <v>10970</v>
      </c>
      <c r="K21" s="5">
        <v>11579</v>
      </c>
      <c r="L21" s="5">
        <v>8663</v>
      </c>
      <c r="M21" s="5">
        <v>15446</v>
      </c>
      <c r="N21" s="5">
        <v>13541</v>
      </c>
      <c r="O21" s="5">
        <v>812</v>
      </c>
      <c r="P21" s="5">
        <v>1101</v>
      </c>
      <c r="Q21" s="5">
        <v>1906</v>
      </c>
      <c r="R21" s="5">
        <v>986</v>
      </c>
      <c r="S21" s="5">
        <v>2414</v>
      </c>
      <c r="T21" s="5">
        <v>1644</v>
      </c>
      <c r="U21" s="5">
        <v>764</v>
      </c>
      <c r="V21" s="5">
        <v>944</v>
      </c>
      <c r="W21" s="5">
        <v>1629</v>
      </c>
      <c r="X21" s="5">
        <v>2246</v>
      </c>
      <c r="Y21" s="5">
        <v>1891</v>
      </c>
      <c r="Z21" s="5">
        <v>1261</v>
      </c>
      <c r="AA21" s="5">
        <v>2924</v>
      </c>
      <c r="AB21" s="5">
        <v>1091</v>
      </c>
      <c r="AC21" s="5">
        <v>887</v>
      </c>
      <c r="AD21" s="5">
        <v>1563</v>
      </c>
      <c r="AE21" s="5">
        <v>2059</v>
      </c>
      <c r="AF21" s="5">
        <v>1212</v>
      </c>
      <c r="AG21" s="5">
        <v>999</v>
      </c>
      <c r="AH21" s="5">
        <v>3982</v>
      </c>
      <c r="AI21" s="5">
        <v>1920</v>
      </c>
      <c r="AJ21" s="5">
        <v>2605</v>
      </c>
      <c r="AK21" s="5">
        <v>1085</v>
      </c>
      <c r="AL21" s="5">
        <v>1039</v>
      </c>
      <c r="AM21" s="5">
        <v>3012</v>
      </c>
      <c r="AN21" s="5">
        <v>1938</v>
      </c>
      <c r="AO21" s="5">
        <v>1184</v>
      </c>
      <c r="AP21" s="5">
        <v>2854</v>
      </c>
      <c r="AQ21" s="5">
        <v>1908</v>
      </c>
      <c r="AR21" s="5">
        <v>1789</v>
      </c>
      <c r="AS21" s="5">
        <v>3370</v>
      </c>
      <c r="AT21" s="5">
        <v>2451</v>
      </c>
      <c r="AU21" s="5">
        <v>2341</v>
      </c>
      <c r="AV21" s="5">
        <v>810</v>
      </c>
      <c r="AW21" s="5">
        <v>650</v>
      </c>
      <c r="AX21" s="5">
        <v>1602</v>
      </c>
      <c r="AY21" s="5">
        <v>2549</v>
      </c>
      <c r="AZ21" s="5">
        <v>1216</v>
      </c>
      <c r="BA21" s="5">
        <v>1416</v>
      </c>
      <c r="BB21" s="5">
        <v>19</v>
      </c>
      <c r="BC21" s="1">
        <v>0</v>
      </c>
      <c r="BD21">
        <f si="1" t="shared"/>
        <v>3047.7999999999979</v>
      </c>
      <c r="BE21">
        <f ref="BE21:BF21" si="19" t="shared">BD21+10000</f>
        <v>13047.799999999997</v>
      </c>
      <c r="BF21">
        <f si="19" t="shared"/>
        <v>23047.799999999996</v>
      </c>
      <c r="BG21" s="14">
        <v>0</v>
      </c>
      <c r="BH21" s="14">
        <v>10</v>
      </c>
      <c r="BI21" s="14">
        <v>20</v>
      </c>
      <c r="BJ21" s="14">
        <v>30</v>
      </c>
      <c r="BK21">
        <f si="0" t="shared"/>
        <v>0.95575025421190807</v>
      </c>
      <c r="BL21" s="17">
        <v>1.2137514166981488E-3</v>
      </c>
      <c r="BM21" s="17">
        <v>3.3366074801662275</v>
      </c>
      <c r="BN21" t="s">
        <v>83</v>
      </c>
      <c r="BP21" s="16">
        <v>1.1800448294662871</v>
      </c>
    </row>
    <row r="22" spans="1:68" x14ac:dyDescent="0.25">
      <c r="A22" s="5">
        <v>20</v>
      </c>
      <c r="B22" s="5">
        <v>23237</v>
      </c>
      <c r="C22" s="5">
        <v>23094</v>
      </c>
      <c r="D22" s="5">
        <v>20714</v>
      </c>
      <c r="E22" s="5">
        <v>21951</v>
      </c>
      <c r="F22" s="5">
        <v>24201</v>
      </c>
      <c r="G22" s="5">
        <v>20837</v>
      </c>
      <c r="H22" s="5">
        <v>20993</v>
      </c>
      <c r="I22" s="5">
        <v>24390</v>
      </c>
      <c r="J22" s="5">
        <v>22744</v>
      </c>
      <c r="K22" s="5">
        <v>22394</v>
      </c>
      <c r="L22" s="5">
        <v>22077</v>
      </c>
      <c r="M22" s="5">
        <v>22785</v>
      </c>
      <c r="N22" s="5">
        <v>22755</v>
      </c>
      <c r="O22" s="5">
        <v>10105</v>
      </c>
      <c r="P22" s="5">
        <v>15457</v>
      </c>
      <c r="Q22" s="5">
        <v>7501</v>
      </c>
      <c r="R22" s="5">
        <v>5802</v>
      </c>
      <c r="S22" s="5">
        <v>13412</v>
      </c>
      <c r="T22" s="5">
        <v>23136</v>
      </c>
      <c r="U22" s="5">
        <v>5711</v>
      </c>
      <c r="V22" s="5">
        <v>6652</v>
      </c>
      <c r="W22" s="5">
        <v>7526</v>
      </c>
      <c r="X22" s="5">
        <v>18530</v>
      </c>
      <c r="Y22" s="5">
        <v>14098</v>
      </c>
      <c r="Z22" s="5">
        <v>11515</v>
      </c>
      <c r="AA22" s="5">
        <v>11638</v>
      </c>
      <c r="AB22" s="5">
        <v>10778</v>
      </c>
      <c r="AC22" s="5">
        <v>11643</v>
      </c>
      <c r="AD22" s="5">
        <v>15066</v>
      </c>
      <c r="AE22" s="5">
        <v>13052</v>
      </c>
      <c r="AF22" s="5">
        <v>7620</v>
      </c>
      <c r="AG22" s="5">
        <v>8550</v>
      </c>
      <c r="AH22" s="5">
        <v>13546</v>
      </c>
      <c r="AI22" s="5">
        <v>27170</v>
      </c>
      <c r="AJ22" s="5">
        <v>13631</v>
      </c>
      <c r="AK22" s="5">
        <v>11969</v>
      </c>
      <c r="AL22" s="5">
        <v>5108</v>
      </c>
      <c r="AM22" s="5">
        <v>14666</v>
      </c>
      <c r="AN22" s="5">
        <v>11304</v>
      </c>
      <c r="AO22" s="5">
        <v>11860</v>
      </c>
      <c r="AP22" s="5">
        <v>12834</v>
      </c>
      <c r="AQ22" s="5">
        <v>9748</v>
      </c>
      <c r="AR22" s="5">
        <v>8601</v>
      </c>
      <c r="AS22" s="5">
        <v>3758</v>
      </c>
      <c r="AT22" s="5">
        <v>5290</v>
      </c>
      <c r="AU22" s="5">
        <v>8506</v>
      </c>
      <c r="AV22" s="5">
        <v>335</v>
      </c>
      <c r="AW22" s="5">
        <v>4588</v>
      </c>
      <c r="AX22" s="5">
        <v>17096</v>
      </c>
      <c r="AY22" s="5">
        <v>10718</v>
      </c>
      <c r="AZ22" s="5">
        <v>14288</v>
      </c>
      <c r="BA22" s="5">
        <v>16085</v>
      </c>
      <c r="BB22" s="5">
        <v>20</v>
      </c>
      <c r="BC22" s="1">
        <v>0</v>
      </c>
      <c r="BD22">
        <f si="1" t="shared"/>
        <v>18748.399999999987</v>
      </c>
      <c r="BE22">
        <f ref="BE22:BF22" si="20" t="shared">BD22+10000</f>
        <v>28748.399999999987</v>
      </c>
      <c r="BF22">
        <f si="20" t="shared"/>
        <v>38748.399999999987</v>
      </c>
      <c r="BG22" s="14">
        <v>0</v>
      </c>
      <c r="BH22" s="14">
        <v>10</v>
      </c>
      <c r="BI22" s="14">
        <v>20</v>
      </c>
      <c r="BJ22" s="14">
        <v>30</v>
      </c>
      <c r="BK22">
        <f si="0" t="shared"/>
        <v>0.97199454754094794</v>
      </c>
      <c r="BL22" s="17">
        <v>9.3500036694897908E-4</v>
      </c>
      <c r="BM22" s="17">
        <v>-0.58493674144318852</v>
      </c>
      <c r="BN22" t="s">
        <v>84</v>
      </c>
      <c r="BP22" s="16">
        <v>1.1807809065215116</v>
      </c>
    </row>
    <row r="23" spans="1:68" x14ac:dyDescent="0.25">
      <c r="A23" s="5">
        <v>21</v>
      </c>
      <c r="B23" s="5">
        <v>6246</v>
      </c>
      <c r="C23" s="5">
        <v>12280</v>
      </c>
      <c r="D23" s="5">
        <v>7482</v>
      </c>
      <c r="E23" s="5">
        <v>2229</v>
      </c>
      <c r="F23" s="5">
        <v>4736</v>
      </c>
      <c r="G23" s="5">
        <v>4141</v>
      </c>
      <c r="H23" s="5">
        <v>2075</v>
      </c>
      <c r="I23" s="5">
        <f>H23/G23</f>
        <v>0.50108669403525719</v>
      </c>
      <c r="J23" s="5">
        <v>4596</v>
      </c>
      <c r="K23" s="5">
        <v>8969</v>
      </c>
      <c r="L23" s="5">
        <v>1965</v>
      </c>
      <c r="M23" s="5">
        <v>4939</v>
      </c>
      <c r="N23" s="5">
        <v>9817</v>
      </c>
      <c r="O23" s="5">
        <v>952</v>
      </c>
      <c r="P23" s="5">
        <v>625</v>
      </c>
      <c r="Q23" s="5">
        <v>855</v>
      </c>
      <c r="R23" s="5">
        <v>1038</v>
      </c>
      <c r="S23" s="5">
        <v>3118</v>
      </c>
      <c r="T23" s="5">
        <v>1168</v>
      </c>
      <c r="U23" s="5">
        <v>288</v>
      </c>
      <c r="V23" s="5">
        <v>903</v>
      </c>
      <c r="W23" s="5">
        <v>949</v>
      </c>
      <c r="X23" s="5">
        <v>499</v>
      </c>
      <c r="Y23" s="5">
        <v>696</v>
      </c>
      <c r="Z23" s="5">
        <v>499</v>
      </c>
      <c r="AA23" s="5">
        <v>2435</v>
      </c>
      <c r="AB23" s="5">
        <v>806</v>
      </c>
      <c r="AC23" s="5">
        <v>1195</v>
      </c>
      <c r="AD23" s="5">
        <v>912</v>
      </c>
      <c r="AE23" s="5">
        <v>815</v>
      </c>
      <c r="AF23" s="5">
        <v>889</v>
      </c>
      <c r="AG23" s="5">
        <v>620</v>
      </c>
      <c r="AH23" s="5">
        <v>1729</v>
      </c>
      <c r="AI23" s="5">
        <v>980</v>
      </c>
      <c r="AJ23" s="5">
        <v>1314</v>
      </c>
      <c r="AK23" s="5">
        <v>668</v>
      </c>
      <c r="AL23" s="5">
        <v>776</v>
      </c>
      <c r="AM23" s="5">
        <v>1246</v>
      </c>
      <c r="AN23" s="5">
        <v>807</v>
      </c>
      <c r="AO23" s="5">
        <v>883</v>
      </c>
      <c r="AP23" s="5">
        <v>1491</v>
      </c>
      <c r="AQ23" s="5">
        <v>1258</v>
      </c>
      <c r="AR23" s="5">
        <v>1382</v>
      </c>
      <c r="AS23" s="5">
        <v>956</v>
      </c>
      <c r="AT23" s="5">
        <v>2637</v>
      </c>
      <c r="AU23" s="5">
        <v>947</v>
      </c>
      <c r="AV23" s="5">
        <v>1547</v>
      </c>
      <c r="AW23" s="5">
        <v>308</v>
      </c>
      <c r="AX23" s="5">
        <v>817</v>
      </c>
      <c r="AY23" s="5">
        <v>1668</v>
      </c>
      <c r="AZ23" s="5">
        <v>1020</v>
      </c>
      <c r="BA23" s="5">
        <v>347</v>
      </c>
      <c r="BB23" s="5">
        <v>21</v>
      </c>
      <c r="BC23" s="1">
        <v>0</v>
      </c>
      <c r="BD23">
        <f>_xlfn.PERCENTILE.EXC(B23:BA23,0.7)</f>
        <v>1752.5999999999985</v>
      </c>
      <c r="BE23">
        <f ref="BE23:BF25" si="21" t="shared">BD23+10000</f>
        <v>11752.599999999999</v>
      </c>
      <c r="BF23">
        <f si="21" t="shared"/>
        <v>21752.6</v>
      </c>
      <c r="BG23" s="14">
        <v>0</v>
      </c>
      <c r="BH23" s="14">
        <v>10</v>
      </c>
      <c r="BI23" s="14">
        <v>20</v>
      </c>
      <c r="BJ23" s="14">
        <v>30</v>
      </c>
      <c r="BK23">
        <f si="0" t="shared"/>
        <v>0.93278533480145764</v>
      </c>
      <c r="BL23" s="17">
        <v>1.2340701818316657E-3</v>
      </c>
      <c r="BM23" s="17">
        <v>3.9054005477878668</v>
      </c>
      <c r="BN23" t="s">
        <v>85</v>
      </c>
      <c r="BP23" s="12">
        <v>1.3875037913254473</v>
      </c>
    </row>
    <row customFormat="1" r="24" s="12" spans="1:68" x14ac:dyDescent="0.25">
      <c r="A24" s="11">
        <v>22</v>
      </c>
      <c r="B24" s="11">
        <v>19797</v>
      </c>
      <c r="C24" s="11">
        <v>19074</v>
      </c>
      <c r="D24" s="11">
        <v>8475</v>
      </c>
      <c r="E24" s="11">
        <v>5990</v>
      </c>
      <c r="F24" s="11">
        <v>8731</v>
      </c>
      <c r="G24" s="11">
        <v>6869</v>
      </c>
      <c r="H24" s="11">
        <v>4520</v>
      </c>
      <c r="I24" s="11">
        <v>20227</v>
      </c>
      <c r="J24" s="11">
        <v>9199</v>
      </c>
      <c r="K24" s="11">
        <v>9225</v>
      </c>
      <c r="L24" s="11">
        <v>6292</v>
      </c>
      <c r="M24" s="11">
        <v>11170</v>
      </c>
      <c r="N24" s="11">
        <v>8789</v>
      </c>
      <c r="O24" s="11">
        <v>956</v>
      </c>
      <c r="P24" s="11">
        <v>1439</v>
      </c>
      <c r="Q24" s="11">
        <v>4115</v>
      </c>
      <c r="R24" s="11">
        <v>913</v>
      </c>
      <c r="S24" s="11">
        <v>1293</v>
      </c>
      <c r="T24" s="11">
        <v>2647</v>
      </c>
      <c r="U24" s="11">
        <v>1372</v>
      </c>
      <c r="V24" s="11">
        <v>815</v>
      </c>
      <c r="W24" s="11">
        <v>1212</v>
      </c>
      <c r="X24" s="11">
        <v>-1</v>
      </c>
      <c r="Y24" s="11">
        <v>3453</v>
      </c>
      <c r="Z24" s="11">
        <v>847</v>
      </c>
      <c r="AA24" s="11">
        <v>3329</v>
      </c>
      <c r="AB24" s="11">
        <v>1715</v>
      </c>
      <c r="AC24" s="11">
        <v>2817</v>
      </c>
      <c r="AD24" s="11">
        <v>13152</v>
      </c>
      <c r="AE24" s="11">
        <v>1177</v>
      </c>
      <c r="AF24" s="11">
        <v>918</v>
      </c>
      <c r="AG24" s="11">
        <v>845</v>
      </c>
      <c r="AH24" s="11">
        <v>2278</v>
      </c>
      <c r="AI24" s="11">
        <v>2010</v>
      </c>
      <c r="AJ24" s="11">
        <v>3718</v>
      </c>
      <c r="AK24" s="11">
        <v>2399</v>
      </c>
      <c r="AL24" s="11">
        <v>-1</v>
      </c>
      <c r="AM24" s="11">
        <v>2772</v>
      </c>
      <c r="AN24" s="11">
        <v>1510</v>
      </c>
      <c r="AO24" s="11">
        <v>5725</v>
      </c>
      <c r="AP24" s="11">
        <v>3231</v>
      </c>
      <c r="AQ24" s="11">
        <v>9040</v>
      </c>
      <c r="AR24" s="11">
        <v>1929</v>
      </c>
      <c r="AS24" s="11">
        <v>913</v>
      </c>
      <c r="AT24" s="11">
        <v>2500</v>
      </c>
      <c r="AU24" s="11">
        <v>-1</v>
      </c>
      <c r="AV24" s="11">
        <v>474</v>
      </c>
      <c r="AW24" s="11">
        <v>1525</v>
      </c>
      <c r="AX24" s="11">
        <v>1546</v>
      </c>
      <c r="AY24" s="11">
        <v>2337</v>
      </c>
      <c r="AZ24" s="11">
        <v>-1</v>
      </c>
      <c r="BA24" s="11">
        <v>-1</v>
      </c>
      <c r="BB24" s="11">
        <v>22</v>
      </c>
      <c r="BC24" s="12">
        <v>0</v>
      </c>
      <c r="BD24" s="12">
        <v>42777</v>
      </c>
      <c r="BE24" s="12">
        <v>53145</v>
      </c>
      <c r="BF24" s="12">
        <v>65227</v>
      </c>
      <c r="BG24" s="12">
        <v>0</v>
      </c>
      <c r="BH24" s="12">
        <v>10</v>
      </c>
      <c r="BI24" s="12">
        <v>20</v>
      </c>
      <c r="BJ24" s="12">
        <v>30</v>
      </c>
      <c r="BK24" s="12">
        <f si="0" t="shared"/>
        <v>0.87843753826436255</v>
      </c>
      <c r="BL24" s="18">
        <v>3.9524081811706898E-4</v>
      </c>
      <c r="BM24" s="18">
        <v>-1.9547935900747007</v>
      </c>
      <c r="BN24" s="12" t="s">
        <v>86</v>
      </c>
      <c r="BP24" s="16">
        <v>1.6830982775788019</v>
      </c>
    </row>
    <row r="25" spans="1:68" x14ac:dyDescent="0.25">
      <c r="A25" s="5">
        <v>23</v>
      </c>
      <c r="B25" s="5">
        <v>13970</v>
      </c>
      <c r="C25" s="5">
        <v>18517</v>
      </c>
      <c r="D25" s="5">
        <v>5409</v>
      </c>
      <c r="E25" s="5">
        <v>3732</v>
      </c>
      <c r="F25" s="5">
        <v>5443</v>
      </c>
      <c r="G25" s="5">
        <v>3126</v>
      </c>
      <c r="H25" s="5">
        <v>3590</v>
      </c>
      <c r="I25" s="5">
        <v>3331</v>
      </c>
      <c r="J25" s="5">
        <v>6100</v>
      </c>
      <c r="K25" s="5">
        <v>5430</v>
      </c>
      <c r="L25" s="5">
        <v>3508</v>
      </c>
      <c r="M25" s="5">
        <v>5066</v>
      </c>
      <c r="N25" s="5">
        <v>6850</v>
      </c>
      <c r="O25" s="5">
        <v>716</v>
      </c>
      <c r="P25" s="5">
        <v>563</v>
      </c>
      <c r="Q25" s="5">
        <v>569</v>
      </c>
      <c r="R25" s="5">
        <v>474</v>
      </c>
      <c r="S25" s="5">
        <v>950</v>
      </c>
      <c r="T25" s="5">
        <v>1331</v>
      </c>
      <c r="U25" s="5">
        <v>596</v>
      </c>
      <c r="V25" s="5">
        <v>590</v>
      </c>
      <c r="W25" s="5">
        <v>637</v>
      </c>
      <c r="X25" s="5">
        <v>580</v>
      </c>
      <c r="Y25" s="5">
        <v>395</v>
      </c>
      <c r="Z25" s="5">
        <v>451</v>
      </c>
      <c r="AA25" s="5">
        <v>4067</v>
      </c>
      <c r="AB25" s="5">
        <v>586</v>
      </c>
      <c r="AC25" s="5">
        <v>2060</v>
      </c>
      <c r="AD25" s="5">
        <v>1603</v>
      </c>
      <c r="AE25" s="5">
        <v>508</v>
      </c>
      <c r="AF25" s="5">
        <v>553</v>
      </c>
      <c r="AG25" s="5">
        <v>415</v>
      </c>
      <c r="AH25" s="5">
        <v>1015</v>
      </c>
      <c r="AI25" s="5">
        <v>1111</v>
      </c>
      <c r="AJ25" s="5">
        <v>2864</v>
      </c>
      <c r="AK25" s="5">
        <v>-1</v>
      </c>
      <c r="AL25" s="5">
        <v>952</v>
      </c>
      <c r="AM25" s="5">
        <v>1914</v>
      </c>
      <c r="AN25" s="5">
        <v>834</v>
      </c>
      <c r="AO25" s="5">
        <v>941</v>
      </c>
      <c r="AP25" s="5">
        <v>1889</v>
      </c>
      <c r="AQ25" s="5">
        <v>1210</v>
      </c>
      <c r="AR25" s="5">
        <v>1027</v>
      </c>
      <c r="AS25" s="5">
        <v>582</v>
      </c>
      <c r="AT25" s="5">
        <v>1266</v>
      </c>
      <c r="AU25" s="5">
        <v>1131</v>
      </c>
      <c r="AV25" s="5">
        <v>482</v>
      </c>
      <c r="AW25" s="5">
        <v>286</v>
      </c>
      <c r="AX25" s="5">
        <v>805</v>
      </c>
      <c r="AY25" s="5">
        <v>918</v>
      </c>
      <c r="AZ25" s="5">
        <v>304</v>
      </c>
      <c r="BA25" s="5">
        <v>231</v>
      </c>
      <c r="BB25" s="5">
        <v>23</v>
      </c>
      <c r="BC25" s="1">
        <v>0</v>
      </c>
      <c r="BD25">
        <f>_xlfn.PERCENTILE.EXC(B25:BA25,0.7)</f>
        <v>2140.3999999999955</v>
      </c>
      <c r="BE25">
        <f si="21" t="shared"/>
        <v>12140.399999999996</v>
      </c>
      <c r="BF25">
        <f si="21" t="shared"/>
        <v>22140.399999999994</v>
      </c>
      <c r="BG25" s="14">
        <v>0</v>
      </c>
      <c r="BH25" s="14">
        <v>10</v>
      </c>
      <c r="BI25" s="14">
        <v>20</v>
      </c>
      <c r="BJ25" s="14">
        <v>30</v>
      </c>
      <c r="BK25">
        <f si="0" t="shared"/>
        <v>0.94032370952830979</v>
      </c>
      <c r="BL25" s="17">
        <v>1.2282628560112575E-3</v>
      </c>
      <c r="BM25" s="17">
        <v>3.7323771575237288</v>
      </c>
      <c r="BN25" t="s">
        <v>87</v>
      </c>
      <c r="BP25" s="16">
        <v>1.4000702699537388</v>
      </c>
    </row>
    <row r="26" spans="1:68" x14ac:dyDescent="0.25">
      <c r="A26" s="5">
        <v>24</v>
      </c>
      <c r="B26" s="5">
        <v>11656</v>
      </c>
      <c r="C26" s="5">
        <v>19567</v>
      </c>
      <c r="D26" s="5">
        <v>5885</v>
      </c>
      <c r="E26" s="5">
        <v>20492</v>
      </c>
      <c r="F26" s="5">
        <v>5398</v>
      </c>
      <c r="G26" s="5">
        <v>4064</v>
      </c>
      <c r="H26" s="5">
        <v>3015</v>
      </c>
      <c r="I26" s="5">
        <v>7535</v>
      </c>
      <c r="J26" s="5">
        <v>8153</v>
      </c>
      <c r="K26" s="5">
        <v>7869</v>
      </c>
      <c r="L26" s="5">
        <v>3176</v>
      </c>
      <c r="M26" s="5">
        <v>5956</v>
      </c>
      <c r="N26" s="5">
        <v>4175</v>
      </c>
      <c r="O26" s="5">
        <v>605</v>
      </c>
      <c r="P26" s="5">
        <v>623</v>
      </c>
      <c r="Q26" s="5">
        <v>2230</v>
      </c>
      <c r="R26" s="5">
        <v>1885</v>
      </c>
      <c r="S26" s="5">
        <v>1171</v>
      </c>
      <c r="T26" s="5">
        <v>-1</v>
      </c>
      <c r="U26" s="5">
        <v>1024</v>
      </c>
      <c r="V26" s="5">
        <v>559</v>
      </c>
      <c r="W26" s="5">
        <v>704</v>
      </c>
      <c r="X26" s="5">
        <v>723</v>
      </c>
      <c r="Y26" s="5">
        <v>736</v>
      </c>
      <c r="Z26" s="5">
        <v>1562</v>
      </c>
      <c r="AA26" s="5">
        <v>4448</v>
      </c>
      <c r="AB26" s="5">
        <v>921</v>
      </c>
      <c r="AC26" s="5">
        <v>7402</v>
      </c>
      <c r="AD26" s="5">
        <v>975</v>
      </c>
      <c r="AE26" s="5">
        <v>487</v>
      </c>
      <c r="AF26" s="5">
        <v>10185</v>
      </c>
      <c r="AG26" s="5">
        <v>448</v>
      </c>
      <c r="AH26" s="5">
        <v>2909</v>
      </c>
      <c r="AI26" s="5">
        <v>1359</v>
      </c>
      <c r="AJ26" s="5">
        <v>3661</v>
      </c>
      <c r="AK26" s="5">
        <v>2140</v>
      </c>
      <c r="AL26" s="5">
        <v>1050</v>
      </c>
      <c r="AM26" s="5">
        <v>20969</v>
      </c>
      <c r="AN26" s="5">
        <v>1311</v>
      </c>
      <c r="AO26" s="5">
        <v>1316</v>
      </c>
      <c r="AP26" s="5">
        <v>3606</v>
      </c>
      <c r="AQ26" s="5">
        <v>1655</v>
      </c>
      <c r="AR26" s="5">
        <v>1209</v>
      </c>
      <c r="AS26" s="5">
        <v>1140</v>
      </c>
      <c r="AT26" s="5">
        <v>1441</v>
      </c>
      <c r="AU26" s="5">
        <v>1447</v>
      </c>
      <c r="AV26" s="5">
        <v>326</v>
      </c>
      <c r="AW26" s="5">
        <v>400</v>
      </c>
      <c r="AX26" s="5">
        <v>698</v>
      </c>
      <c r="AY26" s="5">
        <v>1519</v>
      </c>
      <c r="AZ26" s="5">
        <v>398</v>
      </c>
      <c r="BA26" s="5">
        <v>383</v>
      </c>
      <c r="BB26" s="5">
        <v>24</v>
      </c>
      <c r="BC26" s="1">
        <v>0</v>
      </c>
      <c r="BD26">
        <f ref="BD26:BD91" si="22" t="shared">_xlfn.PERCENTILE.EXC(B26:BA26,0.7)</f>
        <v>3701.2999999999979</v>
      </c>
      <c r="BE26">
        <f ref="BE26:BF26" si="23" t="shared">BD26+10000</f>
        <v>13701.299999999997</v>
      </c>
      <c r="BF26">
        <f si="23" t="shared"/>
        <v>23701.299999999996</v>
      </c>
      <c r="BG26" s="14">
        <v>0</v>
      </c>
      <c r="BH26" s="14">
        <v>10</v>
      </c>
      <c r="BI26" s="14">
        <v>20</v>
      </c>
      <c r="BJ26" s="14">
        <v>30</v>
      </c>
      <c r="BK26">
        <f si="0" t="shared"/>
        <v>0.96507544453847827</v>
      </c>
      <c r="BL26" s="17">
        <v>1.2227192867964082E-3</v>
      </c>
      <c r="BM26" s="17">
        <v>3.5755223438177595</v>
      </c>
      <c r="BN26" t="s">
        <v>88</v>
      </c>
      <c r="BP26" s="16">
        <v>3.8041854565952651</v>
      </c>
    </row>
    <row r="27" spans="1:68" x14ac:dyDescent="0.25">
      <c r="A27" s="5">
        <v>25</v>
      </c>
      <c r="B27" s="5">
        <v>3774</v>
      </c>
      <c r="C27" s="5">
        <v>9261</v>
      </c>
      <c r="D27" s="5">
        <v>9529</v>
      </c>
      <c r="E27" s="5">
        <v>2075</v>
      </c>
      <c r="F27" s="5">
        <v>6410</v>
      </c>
      <c r="G27" s="5">
        <v>3853</v>
      </c>
      <c r="H27" s="5">
        <v>2429</v>
      </c>
      <c r="I27" s="5">
        <v>3301</v>
      </c>
      <c r="J27" s="5">
        <v>6701</v>
      </c>
      <c r="K27" s="5">
        <v>4119</v>
      </c>
      <c r="L27" s="5">
        <v>1938</v>
      </c>
      <c r="M27" s="5">
        <v>6661</v>
      </c>
      <c r="N27" s="5">
        <v>7234</v>
      </c>
      <c r="O27" s="5">
        <v>484</v>
      </c>
      <c r="P27" s="5">
        <v>520</v>
      </c>
      <c r="Q27" s="5">
        <v>597</v>
      </c>
      <c r="R27" s="5">
        <v>401</v>
      </c>
      <c r="S27" s="5">
        <v>717</v>
      </c>
      <c r="T27" s="5">
        <v>-1</v>
      </c>
      <c r="U27" s="5">
        <v>277</v>
      </c>
      <c r="V27" s="5">
        <v>421</v>
      </c>
      <c r="W27" s="5">
        <v>352</v>
      </c>
      <c r="X27" s="5">
        <v>361</v>
      </c>
      <c r="Y27" s="5">
        <v>559</v>
      </c>
      <c r="Z27" s="5">
        <v>400</v>
      </c>
      <c r="AA27" s="5">
        <v>5028</v>
      </c>
      <c r="AB27" s="5">
        <v>761</v>
      </c>
      <c r="AC27" s="5">
        <v>880</v>
      </c>
      <c r="AD27" s="5">
        <v>740</v>
      </c>
      <c r="AE27" s="5">
        <v>617</v>
      </c>
      <c r="AF27" s="5">
        <v>714</v>
      </c>
      <c r="AG27" s="5">
        <v>845</v>
      </c>
      <c r="AH27" s="5">
        <v>791</v>
      </c>
      <c r="AI27" s="5">
        <v>1480</v>
      </c>
      <c r="AJ27" s="5">
        <v>1057</v>
      </c>
      <c r="AK27" s="5">
        <v>637</v>
      </c>
      <c r="AL27" s="5">
        <v>818</v>
      </c>
      <c r="AM27" s="5">
        <v>1761</v>
      </c>
      <c r="AN27" s="5">
        <v>939</v>
      </c>
      <c r="AO27" s="5">
        <v>532</v>
      </c>
      <c r="AP27" s="5">
        <v>1912</v>
      </c>
      <c r="AQ27" s="5">
        <v>1627</v>
      </c>
      <c r="AR27" s="5">
        <v>858</v>
      </c>
      <c r="AS27" s="5">
        <v>565</v>
      </c>
      <c r="AT27" s="5">
        <v>5814</v>
      </c>
      <c r="AU27" s="5">
        <v>2362</v>
      </c>
      <c r="AV27" s="5">
        <v>4398</v>
      </c>
      <c r="AW27" s="5">
        <v>546</v>
      </c>
      <c r="AX27" s="5">
        <v>405</v>
      </c>
      <c r="AY27" s="5">
        <v>816</v>
      </c>
      <c r="AZ27" s="5">
        <v>435</v>
      </c>
      <c r="BA27" s="5">
        <v>314</v>
      </c>
      <c r="BB27" s="5">
        <v>25</v>
      </c>
      <c r="BC27" s="1">
        <v>0</v>
      </c>
      <c r="BD27">
        <f si="22" t="shared"/>
        <v>2103.6999999999985</v>
      </c>
      <c r="BE27">
        <f ref="BE27:BF27" si="24" t="shared">BD27+10000</f>
        <v>12103.699999999999</v>
      </c>
      <c r="BF27">
        <f si="24" t="shared"/>
        <v>22103.699999999997</v>
      </c>
      <c r="BG27" s="14">
        <v>0</v>
      </c>
      <c r="BH27" s="14">
        <v>10</v>
      </c>
      <c r="BI27" s="14">
        <v>20</v>
      </c>
      <c r="BJ27" s="14">
        <v>30</v>
      </c>
      <c r="BK27">
        <f si="0" t="shared"/>
        <v>0.93963538099879085</v>
      </c>
      <c r="BL27" s="17">
        <v>1.2495111140391384E-3</v>
      </c>
      <c r="BM27" s="17">
        <v>4.4202332085413598</v>
      </c>
      <c r="BN27" t="s">
        <v>89</v>
      </c>
      <c r="BP27" s="16">
        <v>1.4093482061100475</v>
      </c>
    </row>
    <row r="28" spans="1:68" x14ac:dyDescent="0.25">
      <c r="A28" s="5">
        <v>26</v>
      </c>
      <c r="B28" s="5">
        <v>4388</v>
      </c>
      <c r="C28" s="5">
        <v>11678</v>
      </c>
      <c r="D28" s="5">
        <v>4620</v>
      </c>
      <c r="E28" s="5">
        <v>2034</v>
      </c>
      <c r="F28" s="5">
        <v>5208</v>
      </c>
      <c r="G28" s="5">
        <v>5960</v>
      </c>
      <c r="H28" s="5">
        <v>2823</v>
      </c>
      <c r="I28" s="5">
        <v>5478</v>
      </c>
      <c r="J28" s="5">
        <v>6208</v>
      </c>
      <c r="K28" s="5">
        <v>3243</v>
      </c>
      <c r="L28" s="5">
        <v>1912</v>
      </c>
      <c r="M28" s="5">
        <v>5234</v>
      </c>
      <c r="N28" s="5">
        <v>5154</v>
      </c>
      <c r="O28" s="5">
        <v>485</v>
      </c>
      <c r="P28" s="5">
        <v>509</v>
      </c>
      <c r="Q28" s="5">
        <v>681</v>
      </c>
      <c r="R28" s="5">
        <v>449</v>
      </c>
      <c r="S28" s="5">
        <v>587</v>
      </c>
      <c r="T28" s="5">
        <v>601</v>
      </c>
      <c r="U28" s="5">
        <v>228</v>
      </c>
      <c r="V28" s="5">
        <v>2620</v>
      </c>
      <c r="W28" s="5">
        <v>495</v>
      </c>
      <c r="X28" s="5">
        <v>689</v>
      </c>
      <c r="Y28" s="5">
        <v>836</v>
      </c>
      <c r="Z28" s="5">
        <v>523</v>
      </c>
      <c r="AA28" s="5">
        <v>1762</v>
      </c>
      <c r="AB28" s="5">
        <v>731</v>
      </c>
      <c r="AC28" s="5">
        <v>721</v>
      </c>
      <c r="AD28" s="5">
        <v>1191</v>
      </c>
      <c r="AE28" s="5">
        <v>680</v>
      </c>
      <c r="AF28" s="5">
        <v>992</v>
      </c>
      <c r="AG28" s="5">
        <v>406</v>
      </c>
      <c r="AH28" s="5">
        <v>3308</v>
      </c>
      <c r="AI28" s="5">
        <v>3063</v>
      </c>
      <c r="AJ28" s="5">
        <v>1018</v>
      </c>
      <c r="AK28" s="5">
        <v>820</v>
      </c>
      <c r="AL28" s="5">
        <v>1066</v>
      </c>
      <c r="AM28" s="5">
        <v>1234</v>
      </c>
      <c r="AN28" s="5">
        <v>916</v>
      </c>
      <c r="AO28" s="5">
        <v>568</v>
      </c>
      <c r="AP28" s="5">
        <v>865</v>
      </c>
      <c r="AQ28" s="5">
        <v>1133</v>
      </c>
      <c r="AR28" s="5">
        <v>916</v>
      </c>
      <c r="AS28" s="5">
        <v>804</v>
      </c>
      <c r="AT28" s="5">
        <v>4499</v>
      </c>
      <c r="AU28" s="5">
        <v>1485</v>
      </c>
      <c r="AV28" s="5">
        <v>764</v>
      </c>
      <c r="AW28" s="5">
        <v>403</v>
      </c>
      <c r="AX28" s="5">
        <v>436</v>
      </c>
      <c r="AY28" s="5">
        <v>908</v>
      </c>
      <c r="AZ28" s="5">
        <v>270</v>
      </c>
      <c r="BA28" s="5">
        <v>231</v>
      </c>
      <c r="BB28" s="5">
        <v>26</v>
      </c>
      <c r="BC28" s="1">
        <v>0</v>
      </c>
      <c r="BD28">
        <f si="22" t="shared"/>
        <v>2092.5999999999967</v>
      </c>
      <c r="BE28">
        <f ref="BE28:BF28" si="25" t="shared">BD28+10000</f>
        <v>12092.599999999997</v>
      </c>
      <c r="BF28">
        <f si="25" t="shared"/>
        <v>22092.6</v>
      </c>
      <c r="BG28" s="14">
        <v>0</v>
      </c>
      <c r="BH28" s="14">
        <v>10</v>
      </c>
      <c r="BI28" s="14">
        <v>20</v>
      </c>
      <c r="BJ28" s="14">
        <v>30</v>
      </c>
      <c r="BK28">
        <f si="0" t="shared"/>
        <v>0.93942617396025507</v>
      </c>
      <c r="BL28" s="17">
        <v>1.2484011658370369E-3</v>
      </c>
      <c r="BM28" s="17">
        <v>4.3800073323700559</v>
      </c>
      <c r="BN28" t="s">
        <v>90</v>
      </c>
      <c r="BP28" s="16">
        <v>1.6114037806011776</v>
      </c>
    </row>
    <row r="29" spans="1:68" x14ac:dyDescent="0.25">
      <c r="A29" s="5">
        <v>27</v>
      </c>
      <c r="B29" s="5">
        <v>10179</v>
      </c>
      <c r="C29" s="5">
        <v>17059</v>
      </c>
      <c r="D29" s="5">
        <v>4650</v>
      </c>
      <c r="E29" s="5">
        <v>2041</v>
      </c>
      <c r="F29" s="5">
        <v>4728</v>
      </c>
      <c r="G29" s="5">
        <v>2389</v>
      </c>
      <c r="H29" s="5">
        <v>1957</v>
      </c>
      <c r="I29" s="5">
        <v>3225</v>
      </c>
      <c r="J29" s="5">
        <v>7919</v>
      </c>
      <c r="K29" s="5">
        <v>3532</v>
      </c>
      <c r="L29" s="5">
        <v>1972</v>
      </c>
      <c r="M29" s="5">
        <v>7479</v>
      </c>
      <c r="N29" s="5">
        <v>4399</v>
      </c>
      <c r="O29" s="5">
        <v>729</v>
      </c>
      <c r="P29" s="5">
        <v>763</v>
      </c>
      <c r="Q29" s="5">
        <v>552</v>
      </c>
      <c r="R29" s="5">
        <v>386</v>
      </c>
      <c r="S29" s="5">
        <v>985</v>
      </c>
      <c r="T29" s="5">
        <v>1166</v>
      </c>
      <c r="U29" s="5">
        <v>389</v>
      </c>
      <c r="V29" s="5">
        <v>294</v>
      </c>
      <c r="W29" s="5">
        <v>698</v>
      </c>
      <c r="X29" s="5">
        <v>584</v>
      </c>
      <c r="Y29" s="5">
        <v>523</v>
      </c>
      <c r="Z29" s="5">
        <v>613</v>
      </c>
      <c r="AA29" s="5">
        <v>1496</v>
      </c>
      <c r="AB29" s="5">
        <v>777</v>
      </c>
      <c r="AC29" s="5">
        <v>1317</v>
      </c>
      <c r="AD29" s="5">
        <v>859</v>
      </c>
      <c r="AE29" s="5">
        <v>2127</v>
      </c>
      <c r="AF29" s="5">
        <v>795</v>
      </c>
      <c r="AG29" s="5">
        <v>410</v>
      </c>
      <c r="AH29" s="5">
        <v>808</v>
      </c>
      <c r="AI29" s="5">
        <v>2305</v>
      </c>
      <c r="AJ29" s="5">
        <v>1416</v>
      </c>
      <c r="AK29" s="5">
        <v>2726</v>
      </c>
      <c r="AL29" s="5">
        <v>716</v>
      </c>
      <c r="AM29" s="5">
        <v>1918</v>
      </c>
      <c r="AN29" s="5">
        <v>1136</v>
      </c>
      <c r="AO29" s="5">
        <v>803</v>
      </c>
      <c r="AP29" s="5">
        <v>1448</v>
      </c>
      <c r="AQ29" s="5">
        <v>1776</v>
      </c>
      <c r="AR29" s="5">
        <v>861</v>
      </c>
      <c r="AS29" s="5">
        <v>818</v>
      </c>
      <c r="AT29" s="5">
        <v>1604</v>
      </c>
      <c r="AU29" s="5">
        <v>645</v>
      </c>
      <c r="AV29" s="5">
        <v>633</v>
      </c>
      <c r="AW29" s="5">
        <v>254</v>
      </c>
      <c r="AX29" s="5">
        <v>766</v>
      </c>
      <c r="AY29" s="5">
        <v>1120</v>
      </c>
      <c r="AZ29" s="5">
        <v>182</v>
      </c>
      <c r="BA29" s="5">
        <v>195</v>
      </c>
      <c r="BB29" s="5">
        <v>27</v>
      </c>
      <c r="BC29" s="1">
        <v>0</v>
      </c>
      <c r="BD29">
        <f>_xlfn.PERCENTILE.EXC(B29:BA29,0.9)</f>
        <v>4704.6000000000004</v>
      </c>
      <c r="BE29">
        <f ref="BE29:BF29" si="26" t="shared">BD29+10000</f>
        <v>14704.6</v>
      </c>
      <c r="BF29">
        <f si="26" t="shared"/>
        <v>24704.6</v>
      </c>
      <c r="BG29" s="14">
        <v>0</v>
      </c>
      <c r="BH29" s="14">
        <v>10</v>
      </c>
      <c r="BI29" s="14">
        <v>20</v>
      </c>
      <c r="BJ29" s="14">
        <v>30</v>
      </c>
      <c r="BK29">
        <f si="0" t="shared"/>
        <v>0.97677222621119031</v>
      </c>
      <c r="BL29" s="17">
        <v>1.2577300399090159E-3</v>
      </c>
      <c r="BM29" s="17">
        <v>4.7383378206373283</v>
      </c>
      <c r="BN29" t="s">
        <v>91</v>
      </c>
      <c r="BP29" s="16">
        <v>1.5022983702465524</v>
      </c>
    </row>
    <row r="30" spans="1:68" x14ac:dyDescent="0.25">
      <c r="A30" s="5">
        <v>28</v>
      </c>
      <c r="B30" s="5">
        <v>4384</v>
      </c>
      <c r="C30" s="5">
        <v>11115</v>
      </c>
      <c r="D30" s="5">
        <v>12769</v>
      </c>
      <c r="E30" s="5">
        <v>2152</v>
      </c>
      <c r="F30" s="5">
        <v>8044</v>
      </c>
      <c r="G30" s="5">
        <v>9589</v>
      </c>
      <c r="H30" s="5">
        <v>2884</v>
      </c>
      <c r="I30" s="5">
        <v>8345</v>
      </c>
      <c r="J30" s="5">
        <v>11197</v>
      </c>
      <c r="K30" s="5">
        <v>9640</v>
      </c>
      <c r="L30" s="5">
        <v>2565</v>
      </c>
      <c r="M30" s="5">
        <v>7646</v>
      </c>
      <c r="N30" s="5">
        <v>12145</v>
      </c>
      <c r="O30" s="5">
        <v>490</v>
      </c>
      <c r="P30" s="5">
        <v>726</v>
      </c>
      <c r="Q30" s="5">
        <v>1583</v>
      </c>
      <c r="R30" s="5">
        <v>538</v>
      </c>
      <c r="S30" s="5">
        <v>1316</v>
      </c>
      <c r="T30" s="5">
        <v>960</v>
      </c>
      <c r="U30" s="5">
        <v>319</v>
      </c>
      <c r="V30" s="5">
        <v>531</v>
      </c>
      <c r="W30" s="5">
        <v>741</v>
      </c>
      <c r="X30" s="5">
        <v>632</v>
      </c>
      <c r="Y30" s="5">
        <v>1129</v>
      </c>
      <c r="Z30" s="5">
        <v>693</v>
      </c>
      <c r="AA30" s="5">
        <v>5316</v>
      </c>
      <c r="AB30" s="5">
        <v>1044</v>
      </c>
      <c r="AC30" s="5">
        <v>990</v>
      </c>
      <c r="AD30" s="5">
        <v>707</v>
      </c>
      <c r="AE30" s="5">
        <v>590</v>
      </c>
      <c r="AF30" s="5">
        <v>544</v>
      </c>
      <c r="AG30" s="5">
        <v>650</v>
      </c>
      <c r="AH30" s="5">
        <v>1499</v>
      </c>
      <c r="AI30" s="5">
        <v>1257</v>
      </c>
      <c r="AJ30" s="5">
        <v>845</v>
      </c>
      <c r="AK30" s="5">
        <v>645</v>
      </c>
      <c r="AL30" s="5">
        <v>1049</v>
      </c>
      <c r="AM30" s="5">
        <v>1435</v>
      </c>
      <c r="AN30" s="5">
        <v>1152</v>
      </c>
      <c r="AO30" s="5">
        <v>662</v>
      </c>
      <c r="AP30" s="5">
        <v>1890</v>
      </c>
      <c r="AQ30" s="5">
        <v>1049</v>
      </c>
      <c r="AR30" s="5">
        <v>1289</v>
      </c>
      <c r="AS30" s="5">
        <v>813</v>
      </c>
      <c r="AT30" s="5">
        <v>3673</v>
      </c>
      <c r="AU30" s="5">
        <v>2835</v>
      </c>
      <c r="AV30" s="5">
        <v>217</v>
      </c>
      <c r="AW30" s="5">
        <v>639</v>
      </c>
      <c r="AX30" s="5">
        <v>726</v>
      </c>
      <c r="AY30" s="5">
        <v>1772</v>
      </c>
      <c r="AZ30" s="5">
        <v>599</v>
      </c>
      <c r="BA30" s="5">
        <v>714</v>
      </c>
      <c r="BB30" s="5">
        <v>28</v>
      </c>
      <c r="BC30" s="1">
        <v>0</v>
      </c>
      <c r="BD30">
        <f si="22" t="shared"/>
        <v>2193.2999999999975</v>
      </c>
      <c r="BE30">
        <f ref="BE30:BF30" si="27" t="shared">BD30+10000</f>
        <v>12193.299999999997</v>
      </c>
      <c r="BF30">
        <f si="27" t="shared"/>
        <v>22193.299999999996</v>
      </c>
      <c r="BG30" s="14">
        <v>0</v>
      </c>
      <c r="BH30" s="14">
        <v>10</v>
      </c>
      <c r="BI30" s="14">
        <v>20</v>
      </c>
      <c r="BJ30" s="14">
        <v>30</v>
      </c>
      <c r="BK30">
        <f si="0" t="shared"/>
        <v>0.94130679374589943</v>
      </c>
      <c r="BL30" s="17">
        <v>1.2530862930670197E-3</v>
      </c>
      <c r="BM30" s="17">
        <v>4.5539593894200578</v>
      </c>
      <c r="BN30" t="s">
        <v>92</v>
      </c>
      <c r="BP30" s="16">
        <v>1.9875453363443509</v>
      </c>
    </row>
    <row r="31" spans="1:68" x14ac:dyDescent="0.25">
      <c r="A31" s="5">
        <v>29</v>
      </c>
      <c r="B31" s="5">
        <v>24096</v>
      </c>
      <c r="C31" s="5">
        <v>24485</v>
      </c>
      <c r="D31" s="5">
        <v>14210</v>
      </c>
      <c r="E31" s="5">
        <v>7501</v>
      </c>
      <c r="F31" s="5">
        <v>8655</v>
      </c>
      <c r="G31" s="5">
        <v>7773</v>
      </c>
      <c r="H31" s="5">
        <v>3514</v>
      </c>
      <c r="I31" s="5">
        <v>8093</v>
      </c>
      <c r="J31" s="5">
        <v>10318</v>
      </c>
      <c r="K31" s="5">
        <v>19570</v>
      </c>
      <c r="L31" s="5">
        <v>5095</v>
      </c>
      <c r="M31" s="5">
        <v>10615</v>
      </c>
      <c r="N31" s="5">
        <v>10883</v>
      </c>
      <c r="O31" s="5">
        <v>1237</v>
      </c>
      <c r="P31" s="5">
        <v>1213</v>
      </c>
      <c r="Q31" s="5">
        <v>1279</v>
      </c>
      <c r="R31" s="5">
        <v>797</v>
      </c>
      <c r="S31" s="5">
        <v>3391</v>
      </c>
      <c r="T31" s="5">
        <v>4251</v>
      </c>
      <c r="U31" s="5">
        <v>1709</v>
      </c>
      <c r="V31" s="5">
        <v>647</v>
      </c>
      <c r="W31" s="5">
        <v>2904</v>
      </c>
      <c r="X31" s="5">
        <v>4010</v>
      </c>
      <c r="Y31" s="5">
        <v>1320</v>
      </c>
      <c r="Z31" s="5">
        <v>1011</v>
      </c>
      <c r="AA31" s="5">
        <v>14412</v>
      </c>
      <c r="AB31" s="5">
        <v>1219</v>
      </c>
      <c r="AC31" s="5">
        <v>6478</v>
      </c>
      <c r="AD31" s="5">
        <v>1074</v>
      </c>
      <c r="AE31" s="5">
        <v>2175</v>
      </c>
      <c r="AF31" s="5">
        <v>1045</v>
      </c>
      <c r="AG31" s="5">
        <v>568</v>
      </c>
      <c r="AH31" s="5">
        <v>1475</v>
      </c>
      <c r="AI31" s="5">
        <v>1732</v>
      </c>
      <c r="AJ31" s="5">
        <v>6842</v>
      </c>
      <c r="AK31" s="5">
        <v>2825</v>
      </c>
      <c r="AL31" s="5">
        <v>1671</v>
      </c>
      <c r="AM31" s="5">
        <v>3165</v>
      </c>
      <c r="AN31" s="5">
        <v>1368</v>
      </c>
      <c r="AO31" s="5">
        <v>1599</v>
      </c>
      <c r="AP31" s="5">
        <v>4724</v>
      </c>
      <c r="AQ31" s="5">
        <v>2368</v>
      </c>
      <c r="AR31" s="5">
        <v>1489</v>
      </c>
      <c r="AS31" s="5">
        <v>1714</v>
      </c>
      <c r="AT31" s="5">
        <v>1682</v>
      </c>
      <c r="AU31" s="5">
        <v>2433</v>
      </c>
      <c r="AV31" s="5">
        <v>690</v>
      </c>
      <c r="AW31" s="5">
        <v>379</v>
      </c>
      <c r="AX31" s="5">
        <v>2725</v>
      </c>
      <c r="AY31" s="5">
        <v>2741</v>
      </c>
      <c r="AZ31" s="5">
        <v>680</v>
      </c>
      <c r="BA31" s="5">
        <v>659</v>
      </c>
      <c r="BB31" s="5">
        <v>29</v>
      </c>
      <c r="BC31" s="1">
        <v>0</v>
      </c>
      <c r="BD31">
        <f si="22" t="shared"/>
        <v>4761.0999999999976</v>
      </c>
      <c r="BE31">
        <f ref="BE31:BF31" si="28" t="shared">BD31+10000</f>
        <v>14761.099999999999</v>
      </c>
      <c r="BF31">
        <f si="28" t="shared"/>
        <v>24761.1</v>
      </c>
      <c r="BG31" s="14">
        <v>0</v>
      </c>
      <c r="BH31" s="14">
        <v>10</v>
      </c>
      <c r="BI31" s="14">
        <v>20</v>
      </c>
      <c r="BJ31" s="14">
        <v>30</v>
      </c>
      <c r="BK31">
        <f si="0" t="shared"/>
        <v>0.97734335655553073</v>
      </c>
      <c r="BL31" s="17">
        <v>1.210601650462289E-3</v>
      </c>
      <c r="BM31" s="17">
        <v>3.2565586896905661</v>
      </c>
      <c r="BN31" t="s">
        <v>93</v>
      </c>
      <c r="BP31" s="16">
        <v>1.6122213942144841</v>
      </c>
    </row>
    <row r="32" spans="1:68" x14ac:dyDescent="0.25">
      <c r="A32" s="5">
        <v>30</v>
      </c>
      <c r="B32" s="5">
        <v>19556</v>
      </c>
      <c r="C32" s="5">
        <v>22304</v>
      </c>
      <c r="D32" s="5">
        <v>11877</v>
      </c>
      <c r="E32" s="5">
        <v>12282</v>
      </c>
      <c r="F32" s="5">
        <v>16939</v>
      </c>
      <c r="G32" s="5">
        <v>7683</v>
      </c>
      <c r="H32" s="5">
        <v>15564</v>
      </c>
      <c r="I32" s="5">
        <v>22583</v>
      </c>
      <c r="J32" s="5">
        <v>11297</v>
      </c>
      <c r="K32" s="5">
        <v>12788</v>
      </c>
      <c r="L32" s="5">
        <v>4340</v>
      </c>
      <c r="M32" s="5">
        <v>21928</v>
      </c>
      <c r="N32" s="5">
        <v>18207</v>
      </c>
      <c r="O32" s="5">
        <v>5353</v>
      </c>
      <c r="P32" s="5">
        <v>2196</v>
      </c>
      <c r="Q32" s="5">
        <v>9346</v>
      </c>
      <c r="R32" s="5">
        <v>3521</v>
      </c>
      <c r="S32" s="5">
        <v>11791</v>
      </c>
      <c r="T32" s="5">
        <v>3767</v>
      </c>
      <c r="U32" s="5">
        <v>1375</v>
      </c>
      <c r="V32" s="5">
        <v>891</v>
      </c>
      <c r="W32" s="5">
        <v>3406</v>
      </c>
      <c r="X32" s="5">
        <v>3359</v>
      </c>
      <c r="Y32" s="5">
        <v>4245</v>
      </c>
      <c r="Z32" s="5">
        <v>2004</v>
      </c>
      <c r="AA32" s="5">
        <v>16374</v>
      </c>
      <c r="AB32" s="5">
        <v>1729</v>
      </c>
      <c r="AC32" s="5">
        <v>10632</v>
      </c>
      <c r="AD32" s="5">
        <v>3218</v>
      </c>
      <c r="AE32" s="5">
        <v>3925</v>
      </c>
      <c r="AF32" s="5">
        <v>1927</v>
      </c>
      <c r="AG32" s="5">
        <v>1180</v>
      </c>
      <c r="AH32" s="5">
        <v>1311</v>
      </c>
      <c r="AI32" s="5">
        <v>1732</v>
      </c>
      <c r="AJ32" s="5">
        <v>4355</v>
      </c>
      <c r="AK32" s="5">
        <v>1778</v>
      </c>
      <c r="AL32" s="5">
        <v>1431</v>
      </c>
      <c r="AM32" s="5">
        <v>3975</v>
      </c>
      <c r="AN32" s="5">
        <v>1993</v>
      </c>
      <c r="AO32" s="5">
        <v>1833</v>
      </c>
      <c r="AP32" s="5">
        <v>6660</v>
      </c>
      <c r="AQ32" s="5">
        <v>2905</v>
      </c>
      <c r="AR32" s="5">
        <v>4813</v>
      </c>
      <c r="AS32" s="5">
        <v>8663</v>
      </c>
      <c r="AT32" s="5">
        <v>12105</v>
      </c>
      <c r="AU32" s="5">
        <v>1096</v>
      </c>
      <c r="AV32" s="5">
        <v>323</v>
      </c>
      <c r="AW32" s="5">
        <v>1217</v>
      </c>
      <c r="AX32" s="5">
        <v>12356</v>
      </c>
      <c r="AY32" s="5">
        <v>6215</v>
      </c>
      <c r="AZ32" s="5">
        <v>7582</v>
      </c>
      <c r="BA32" s="5">
        <v>1048</v>
      </c>
      <c r="BB32" s="5">
        <v>30</v>
      </c>
      <c r="BC32" s="1">
        <v>0</v>
      </c>
      <c r="BD32">
        <f si="22" t="shared"/>
        <v>10698.499999999996</v>
      </c>
      <c r="BE32">
        <f ref="BE32:BF32" si="29" t="shared">BD32+10000</f>
        <v>20698.499999999996</v>
      </c>
      <c r="BF32">
        <f si="29" t="shared"/>
        <v>30698.499999999996</v>
      </c>
      <c r="BG32" s="14">
        <v>0</v>
      </c>
      <c r="BH32" s="14">
        <v>10</v>
      </c>
      <c r="BI32" s="14">
        <v>20</v>
      </c>
      <c r="BJ32" s="14">
        <v>30</v>
      </c>
      <c r="BK32">
        <f si="0" t="shared"/>
        <v>0.9997192311539651</v>
      </c>
      <c r="BL32" s="17">
        <v>8.8566161587529937E-4</v>
      </c>
      <c r="BM32" s="17">
        <v>-0.95220490203993968</v>
      </c>
      <c r="BN32" t="s">
        <v>94</v>
      </c>
      <c r="BP32" s="16">
        <v>1.2865981022101096</v>
      </c>
    </row>
    <row r="33" spans="1:68" x14ac:dyDescent="0.25">
      <c r="A33" s="5">
        <v>31</v>
      </c>
      <c r="B33" s="5">
        <v>18338</v>
      </c>
      <c r="C33" s="5">
        <v>18979</v>
      </c>
      <c r="D33" s="5">
        <v>18853</v>
      </c>
      <c r="E33" s="5">
        <v>13915</v>
      </c>
      <c r="F33" s="5">
        <v>17725</v>
      </c>
      <c r="G33" s="5">
        <v>13494</v>
      </c>
      <c r="H33" s="5">
        <v>16449</v>
      </c>
      <c r="I33" s="5">
        <v>19781</v>
      </c>
      <c r="J33" s="5">
        <v>19061</v>
      </c>
      <c r="K33" s="5">
        <v>19450</v>
      </c>
      <c r="L33" s="5">
        <v>3314</v>
      </c>
      <c r="M33" s="5">
        <v>18449</v>
      </c>
      <c r="N33" s="5">
        <v>10034</v>
      </c>
      <c r="O33" s="5">
        <v>4963</v>
      </c>
      <c r="P33" s="5">
        <v>1583</v>
      </c>
      <c r="Q33" s="5">
        <v>3045</v>
      </c>
      <c r="R33" s="5">
        <v>7472</v>
      </c>
      <c r="S33" s="5">
        <v>18144</v>
      </c>
      <c r="T33" s="5">
        <v>4632</v>
      </c>
      <c r="U33" s="5">
        <v>3675</v>
      </c>
      <c r="V33" s="5">
        <v>7954</v>
      </c>
      <c r="W33" s="5">
        <v>3599</v>
      </c>
      <c r="X33" s="5">
        <v>3046</v>
      </c>
      <c r="Y33" s="5">
        <v>5642</v>
      </c>
      <c r="Z33" s="5">
        <v>6097</v>
      </c>
      <c r="AA33" s="5">
        <v>6864</v>
      </c>
      <c r="AB33" s="5">
        <v>4561</v>
      </c>
      <c r="AC33" s="5">
        <v>12061</v>
      </c>
      <c r="AD33" s="5">
        <v>9557</v>
      </c>
      <c r="AE33" s="5">
        <v>2763</v>
      </c>
      <c r="AF33" s="5">
        <v>1745</v>
      </c>
      <c r="AG33" s="5">
        <v>6910</v>
      </c>
      <c r="AH33" s="5">
        <v>10304</v>
      </c>
      <c r="AI33" s="5">
        <v>15664</v>
      </c>
      <c r="AJ33" s="5">
        <v>14968</v>
      </c>
      <c r="AK33" s="5">
        <v>1487</v>
      </c>
      <c r="AL33" s="5">
        <v>6056</v>
      </c>
      <c r="AM33" s="5">
        <v>13402</v>
      </c>
      <c r="AN33" s="5">
        <v>2781</v>
      </c>
      <c r="AO33" s="5">
        <v>17768</v>
      </c>
      <c r="AP33" s="5">
        <v>5048</v>
      </c>
      <c r="AQ33" s="5">
        <v>9861</v>
      </c>
      <c r="AR33" s="5">
        <v>9985</v>
      </c>
      <c r="AS33" s="5">
        <v>4406</v>
      </c>
      <c r="AT33" s="5">
        <v>5259</v>
      </c>
      <c r="AU33" s="5">
        <v>2639</v>
      </c>
      <c r="AV33" s="5">
        <v>743</v>
      </c>
      <c r="AW33" s="5">
        <v>1096</v>
      </c>
      <c r="AX33" s="5">
        <v>7861</v>
      </c>
      <c r="AY33" s="5">
        <v>4238</v>
      </c>
      <c r="AZ33" s="5">
        <v>6855</v>
      </c>
      <c r="BA33" s="5">
        <v>1953</v>
      </c>
      <c r="BB33" s="5">
        <v>31</v>
      </c>
      <c r="BC33" s="1">
        <v>0</v>
      </c>
      <c r="BD33">
        <f si="22" t="shared"/>
        <v>13411.199999999999</v>
      </c>
      <c r="BE33">
        <f ref="BE33:BF33" si="30" t="shared">BD33+10000</f>
        <v>23411.199999999997</v>
      </c>
      <c r="BF33">
        <f si="30" t="shared"/>
        <v>33411.199999999997</v>
      </c>
      <c r="BG33" s="14">
        <v>0</v>
      </c>
      <c r="BH33" s="14">
        <v>10</v>
      </c>
      <c r="BI33" s="14">
        <v>20</v>
      </c>
      <c r="BJ33" s="14">
        <v>30</v>
      </c>
      <c r="BK33">
        <f si="0" t="shared"/>
        <v>0.99428719394071918</v>
      </c>
      <c r="BL33" s="17">
        <v>9.9047628399855699E-4</v>
      </c>
      <c r="BM33" s="17">
        <v>-9.3744282318510841E-2</v>
      </c>
      <c r="BN33" t="s">
        <v>95</v>
      </c>
      <c r="BP33" s="16">
        <v>2.1117596932253941</v>
      </c>
    </row>
    <row r="34" spans="1:68" x14ac:dyDescent="0.25">
      <c r="A34" s="5">
        <v>32</v>
      </c>
      <c r="B34" s="5">
        <v>8483</v>
      </c>
      <c r="C34" s="5">
        <v>12076</v>
      </c>
      <c r="D34" s="5">
        <v>3789</v>
      </c>
      <c r="E34" s="5">
        <v>2460</v>
      </c>
      <c r="F34" s="5">
        <v>3127</v>
      </c>
      <c r="G34" s="5">
        <v>2175</v>
      </c>
      <c r="H34" s="5">
        <v>1879</v>
      </c>
      <c r="I34" s="5">
        <v>2666</v>
      </c>
      <c r="J34" s="5">
        <v>3627</v>
      </c>
      <c r="K34" s="5">
        <v>5144</v>
      </c>
      <c r="L34" s="5">
        <v>2113</v>
      </c>
      <c r="M34" s="5">
        <v>3492</v>
      </c>
      <c r="N34" s="5">
        <v>4768</v>
      </c>
      <c r="O34" s="5">
        <v>555</v>
      </c>
      <c r="P34" s="5">
        <v>751</v>
      </c>
      <c r="Q34" s="5">
        <v>522</v>
      </c>
      <c r="R34" s="5">
        <v>414</v>
      </c>
      <c r="S34" s="5">
        <v>837</v>
      </c>
      <c r="T34" s="5">
        <v>938</v>
      </c>
      <c r="U34" s="5">
        <v>353</v>
      </c>
      <c r="V34" s="5">
        <v>803</v>
      </c>
      <c r="W34" s="5">
        <v>1640</v>
      </c>
      <c r="X34" s="5">
        <v>713</v>
      </c>
      <c r="Y34" s="5">
        <v>497</v>
      </c>
      <c r="Z34" s="5">
        <v>398</v>
      </c>
      <c r="AA34" s="5">
        <v>1181</v>
      </c>
      <c r="AB34" s="5">
        <v>647</v>
      </c>
      <c r="AC34" s="5">
        <v>1247</v>
      </c>
      <c r="AD34" s="5">
        <v>1324</v>
      </c>
      <c r="AE34" s="5">
        <v>466</v>
      </c>
      <c r="AF34" s="5">
        <v>464</v>
      </c>
      <c r="AG34" s="5">
        <v>350</v>
      </c>
      <c r="AH34" s="5">
        <v>2564</v>
      </c>
      <c r="AI34" s="5">
        <v>888</v>
      </c>
      <c r="AJ34" s="5">
        <v>834</v>
      </c>
      <c r="AK34" s="5">
        <v>612</v>
      </c>
      <c r="AL34" s="5">
        <v>809</v>
      </c>
      <c r="AM34" s="5">
        <v>1058</v>
      </c>
      <c r="AN34" s="5">
        <v>579</v>
      </c>
      <c r="AO34" s="5">
        <v>845</v>
      </c>
      <c r="AP34" s="5">
        <v>1154</v>
      </c>
      <c r="AQ34" s="5">
        <v>853</v>
      </c>
      <c r="AR34" s="5">
        <v>1357</v>
      </c>
      <c r="AS34" s="5">
        <v>764</v>
      </c>
      <c r="AT34" s="5">
        <v>972</v>
      </c>
      <c r="AU34" s="5">
        <v>688</v>
      </c>
      <c r="AV34" s="5">
        <v>1462</v>
      </c>
      <c r="AW34" s="5">
        <v>258</v>
      </c>
      <c r="AX34" s="5">
        <v>850</v>
      </c>
      <c r="AY34" s="5">
        <v>612</v>
      </c>
      <c r="AZ34" s="5">
        <v>1039</v>
      </c>
      <c r="BA34" s="5">
        <v>164</v>
      </c>
      <c r="BB34" s="5">
        <v>32</v>
      </c>
      <c r="BC34" s="1">
        <v>0</v>
      </c>
      <c r="BD34">
        <f si="22" t="shared"/>
        <v>1479.799999999999</v>
      </c>
      <c r="BE34">
        <f ref="BE34:BF34" si="31" t="shared">BD34+10000</f>
        <v>11479.8</v>
      </c>
      <c r="BF34">
        <f si="31" t="shared"/>
        <v>21479.8</v>
      </c>
      <c r="BG34" s="14">
        <v>0</v>
      </c>
      <c r="BH34" s="14">
        <v>10</v>
      </c>
      <c r="BI34" s="14">
        <v>20</v>
      </c>
      <c r="BJ34" s="14">
        <v>30</v>
      </c>
      <c r="BK34">
        <f si="0" t="shared"/>
        <v>0.92712424929126913</v>
      </c>
      <c r="BL34" s="17">
        <v>1.2276585156533958E-3</v>
      </c>
      <c r="BM34" s="17">
        <v>3.7149025521706154</v>
      </c>
      <c r="BN34" t="s">
        <v>96</v>
      </c>
      <c r="BP34" s="16">
        <v>1.3347110106554729</v>
      </c>
    </row>
    <row r="35" spans="1:68" x14ac:dyDescent="0.25">
      <c r="A35" s="5">
        <v>33</v>
      </c>
      <c r="B35" s="5">
        <v>8435</v>
      </c>
      <c r="C35" s="5">
        <v>13641</v>
      </c>
      <c r="D35" s="5">
        <v>6323</v>
      </c>
      <c r="E35" s="5">
        <v>1896</v>
      </c>
      <c r="F35" s="5">
        <v>3764</v>
      </c>
      <c r="G35" s="5">
        <v>1556</v>
      </c>
      <c r="H35" s="5">
        <v>1744</v>
      </c>
      <c r="I35" s="5">
        <v>2388</v>
      </c>
      <c r="J35" s="5">
        <v>5369</v>
      </c>
      <c r="K35" s="5">
        <v>4015</v>
      </c>
      <c r="L35" s="5">
        <v>1567</v>
      </c>
      <c r="M35" s="5">
        <v>5966</v>
      </c>
      <c r="N35" s="5">
        <v>2811</v>
      </c>
      <c r="O35" s="5">
        <v>1531</v>
      </c>
      <c r="P35" s="5">
        <v>562</v>
      </c>
      <c r="Q35" s="5">
        <v>348</v>
      </c>
      <c r="R35" s="5">
        <v>303</v>
      </c>
      <c r="S35" s="5">
        <v>970</v>
      </c>
      <c r="T35" s="5">
        <v>837</v>
      </c>
      <c r="U35" s="5">
        <v>283</v>
      </c>
      <c r="V35" s="5">
        <v>249</v>
      </c>
      <c r="W35" s="5">
        <v>481</v>
      </c>
      <c r="X35" s="5">
        <v>330</v>
      </c>
      <c r="Y35" s="5">
        <v>286</v>
      </c>
      <c r="Z35" s="5">
        <v>1130</v>
      </c>
      <c r="AA35" s="5">
        <v>1404</v>
      </c>
      <c r="AB35" s="5">
        <v>437</v>
      </c>
      <c r="AC35" s="5">
        <v>1005</v>
      </c>
      <c r="AD35" s="5">
        <v>418</v>
      </c>
      <c r="AE35" s="5">
        <v>1386</v>
      </c>
      <c r="AF35" s="5">
        <v>357</v>
      </c>
      <c r="AG35" s="5">
        <v>230</v>
      </c>
      <c r="AH35" s="5">
        <v>669</v>
      </c>
      <c r="AI35" s="5">
        <v>1324</v>
      </c>
      <c r="AJ35" s="5">
        <v>1697</v>
      </c>
      <c r="AK35" s="5">
        <v>3347</v>
      </c>
      <c r="AL35" s="5">
        <v>631</v>
      </c>
      <c r="AM35" s="5">
        <v>2012</v>
      </c>
      <c r="AN35" s="5">
        <v>723</v>
      </c>
      <c r="AO35" s="5">
        <v>1081</v>
      </c>
      <c r="AP35" s="5">
        <v>2658</v>
      </c>
      <c r="AQ35" s="5">
        <v>1959</v>
      </c>
      <c r="AR35" s="5">
        <v>1624</v>
      </c>
      <c r="AS35" s="5">
        <v>515</v>
      </c>
      <c r="AT35" s="5">
        <v>894</v>
      </c>
      <c r="AU35" s="5">
        <v>1048</v>
      </c>
      <c r="AV35" s="5">
        <v>246</v>
      </c>
      <c r="AW35" s="5">
        <v>230</v>
      </c>
      <c r="AX35" s="5">
        <v>919</v>
      </c>
      <c r="AY35" s="5">
        <v>455</v>
      </c>
      <c r="AZ35" s="5">
        <v>235</v>
      </c>
      <c r="BA35" s="5">
        <v>249</v>
      </c>
      <c r="BB35" s="5">
        <v>33</v>
      </c>
      <c r="BC35" s="1">
        <v>0</v>
      </c>
      <c r="BD35">
        <f si="22" t="shared"/>
        <v>1701.6999999999998</v>
      </c>
      <c r="BE35">
        <f ref="BE35:BF35" si="32" t="shared">BD35+10000</f>
        <v>11701.7</v>
      </c>
      <c r="BF35">
        <f si="32" t="shared"/>
        <v>21701.7</v>
      </c>
      <c r="BG35" s="14">
        <v>0</v>
      </c>
      <c r="BH35" s="14">
        <v>10</v>
      </c>
      <c r="BI35" s="14">
        <v>20</v>
      </c>
      <c r="BJ35" s="14">
        <v>30</v>
      </c>
      <c r="BK35">
        <f ref="BK35:BK66" si="33" t="shared">RSQ($BO$6:$BO$9,BC35:BF35)</f>
        <v>0.93175184472941552</v>
      </c>
      <c r="BL35" s="17">
        <v>1.2375937279688754E-3</v>
      </c>
      <c r="BM35" s="17">
        <v>4.0152727697642572</v>
      </c>
      <c r="BN35" t="s">
        <v>97</v>
      </c>
      <c r="BP35" s="16">
        <v>1.5618249656346141</v>
      </c>
    </row>
    <row r="36" spans="1:68" x14ac:dyDescent="0.25">
      <c r="A36" s="5">
        <v>34</v>
      </c>
      <c r="B36" s="5">
        <v>14753</v>
      </c>
      <c r="C36" s="5">
        <v>9861</v>
      </c>
      <c r="D36" s="5">
        <v>7928</v>
      </c>
      <c r="E36" s="5">
        <v>15005</v>
      </c>
      <c r="F36" s="5">
        <v>10577</v>
      </c>
      <c r="G36" s="5">
        <v>13099</v>
      </c>
      <c r="H36" s="5">
        <v>7978</v>
      </c>
      <c r="I36" s="5">
        <v>12718</v>
      </c>
      <c r="J36" s="5">
        <v>16444</v>
      </c>
      <c r="K36" s="5">
        <v>14789</v>
      </c>
      <c r="L36" s="5">
        <v>9947</v>
      </c>
      <c r="M36" s="5">
        <v>19171</v>
      </c>
      <c r="N36" s="5">
        <v>14286</v>
      </c>
      <c r="O36" s="5">
        <v>2753</v>
      </c>
      <c r="P36" s="5">
        <v>1217</v>
      </c>
      <c r="Q36" s="5">
        <v>1557</v>
      </c>
      <c r="R36" s="5">
        <v>2260</v>
      </c>
      <c r="S36" s="5">
        <v>2809</v>
      </c>
      <c r="T36" s="5">
        <v>5879</v>
      </c>
      <c r="U36" s="5">
        <v>2838</v>
      </c>
      <c r="V36" s="5">
        <v>694</v>
      </c>
      <c r="W36" s="5">
        <v>1457</v>
      </c>
      <c r="X36" s="5">
        <v>3211</v>
      </c>
      <c r="Y36" s="5">
        <v>2168</v>
      </c>
      <c r="Z36" s="5">
        <v>1329</v>
      </c>
      <c r="AA36" s="5">
        <v>1009</v>
      </c>
      <c r="AB36" s="5">
        <v>1030</v>
      </c>
      <c r="AC36" s="5">
        <v>3361</v>
      </c>
      <c r="AD36" s="5">
        <v>2051</v>
      </c>
      <c r="AE36" s="5">
        <v>2253</v>
      </c>
      <c r="AF36" s="5">
        <v>2463</v>
      </c>
      <c r="AG36" s="5">
        <v>3364</v>
      </c>
      <c r="AH36" s="5">
        <v>3107</v>
      </c>
      <c r="AI36" s="5">
        <v>4714</v>
      </c>
      <c r="AJ36" s="5">
        <v>10735</v>
      </c>
      <c r="AK36" s="5">
        <v>3176</v>
      </c>
      <c r="AL36" s="5">
        <v>5441</v>
      </c>
      <c r="AM36" s="5">
        <v>13420</v>
      </c>
      <c r="AN36" s="5">
        <v>2485</v>
      </c>
      <c r="AO36" s="5">
        <v>6166</v>
      </c>
      <c r="AP36" s="5">
        <v>3903</v>
      </c>
      <c r="AQ36" s="5">
        <v>4440</v>
      </c>
      <c r="AR36" s="5">
        <v>4899</v>
      </c>
      <c r="AS36" s="5">
        <v>2164</v>
      </c>
      <c r="AT36" s="5">
        <v>7323</v>
      </c>
      <c r="AU36" s="5">
        <v>2857</v>
      </c>
      <c r="AV36" s="5">
        <v>243</v>
      </c>
      <c r="AW36" s="5">
        <v>3278</v>
      </c>
      <c r="AX36" s="5">
        <v>1717</v>
      </c>
      <c r="AY36" s="5">
        <v>1845</v>
      </c>
      <c r="AZ36" s="5">
        <v>441</v>
      </c>
      <c r="BA36" s="5">
        <v>442</v>
      </c>
      <c r="BB36" s="5">
        <v>34</v>
      </c>
      <c r="BC36" s="1">
        <v>0</v>
      </c>
      <c r="BD36">
        <f si="22" t="shared"/>
        <v>7383.4999999999964</v>
      </c>
      <c r="BE36">
        <f ref="BE36:BF36" si="34" t="shared">BD36+10000</f>
        <v>17383.499999999996</v>
      </c>
      <c r="BF36">
        <f si="34" t="shared"/>
        <v>27383.499999999996</v>
      </c>
      <c r="BG36" s="14">
        <v>0</v>
      </c>
      <c r="BH36" s="14">
        <v>10</v>
      </c>
      <c r="BI36" s="14">
        <v>20</v>
      </c>
      <c r="BJ36" s="14">
        <v>30</v>
      </c>
      <c r="BK36">
        <f si="33" t="shared"/>
        <v>0.99518604954734857</v>
      </c>
      <c r="BL36" s="17">
        <v>1.0973092794599264E-3</v>
      </c>
      <c r="BM36" s="17">
        <v>1.1570319486332306</v>
      </c>
      <c r="BN36" t="s">
        <v>98</v>
      </c>
      <c r="BP36" s="16">
        <v>1.5832882076061148</v>
      </c>
    </row>
    <row r="37" spans="1:68" x14ac:dyDescent="0.25">
      <c r="A37" s="5">
        <v>35</v>
      </c>
      <c r="B37" s="5">
        <v>11837</v>
      </c>
      <c r="C37" s="5">
        <v>12369</v>
      </c>
      <c r="D37" s="5">
        <v>18344</v>
      </c>
      <c r="E37" s="5">
        <v>7509</v>
      </c>
      <c r="F37" s="5">
        <v>17555</v>
      </c>
      <c r="G37" s="5">
        <v>3973</v>
      </c>
      <c r="H37" s="5">
        <v>3069</v>
      </c>
      <c r="I37" s="5">
        <v>3856</v>
      </c>
      <c r="J37" s="5">
        <v>9116</v>
      </c>
      <c r="K37" s="5">
        <v>4593</v>
      </c>
      <c r="L37" s="5">
        <v>4700</v>
      </c>
      <c r="M37" s="5">
        <v>7250</v>
      </c>
      <c r="N37" s="5">
        <v>6231</v>
      </c>
      <c r="O37" s="5">
        <v>649</v>
      </c>
      <c r="P37" s="5">
        <v>425</v>
      </c>
      <c r="Q37" s="5">
        <v>1221</v>
      </c>
      <c r="R37" s="5">
        <v>2006</v>
      </c>
      <c r="S37" s="5">
        <v>1080</v>
      </c>
      <c r="T37" s="5">
        <v>1151</v>
      </c>
      <c r="U37" s="5">
        <v>373</v>
      </c>
      <c r="V37" s="5">
        <v>537</v>
      </c>
      <c r="W37" s="5">
        <v>927</v>
      </c>
      <c r="X37" s="5">
        <v>2520</v>
      </c>
      <c r="Y37" s="5">
        <v>728</v>
      </c>
      <c r="Z37" s="5">
        <v>631</v>
      </c>
      <c r="AA37" s="5">
        <v>3410</v>
      </c>
      <c r="AB37" s="5">
        <v>860</v>
      </c>
      <c r="AC37" s="5">
        <v>5235</v>
      </c>
      <c r="AD37" s="5">
        <v>2248</v>
      </c>
      <c r="AE37" s="5">
        <v>575</v>
      </c>
      <c r="AF37" s="5">
        <v>713</v>
      </c>
      <c r="AG37" s="5">
        <v>1063</v>
      </c>
      <c r="AH37" s="5">
        <v>1663</v>
      </c>
      <c r="AI37" s="5">
        <v>1626</v>
      </c>
      <c r="AJ37" s="5">
        <v>1902</v>
      </c>
      <c r="AK37" s="5">
        <v>994</v>
      </c>
      <c r="AL37" s="5">
        <v>868</v>
      </c>
      <c r="AM37" s="5">
        <v>4331</v>
      </c>
      <c r="AN37" s="5">
        <v>2091</v>
      </c>
      <c r="AO37" s="5">
        <v>1405</v>
      </c>
      <c r="AP37" s="5">
        <v>1903</v>
      </c>
      <c r="AQ37" s="5">
        <v>2676</v>
      </c>
      <c r="AR37" s="5">
        <v>2207</v>
      </c>
      <c r="AS37" s="5">
        <v>1049</v>
      </c>
      <c r="AT37" s="5">
        <v>3931</v>
      </c>
      <c r="AU37" s="5">
        <v>1707</v>
      </c>
      <c r="AV37" s="5">
        <v>1318</v>
      </c>
      <c r="AW37" s="5">
        <v>730</v>
      </c>
      <c r="AX37" s="5">
        <v>785</v>
      </c>
      <c r="AY37" s="5">
        <v>1067</v>
      </c>
      <c r="AZ37" s="5">
        <v>522</v>
      </c>
      <c r="BA37" s="5">
        <v>283</v>
      </c>
      <c r="BB37" s="5">
        <v>35</v>
      </c>
      <c r="BC37" s="1">
        <v>0</v>
      </c>
      <c r="BD37">
        <f si="22" t="shared"/>
        <v>3454.5999999999976</v>
      </c>
      <c r="BE37">
        <f ref="BE37:BF37" si="35" t="shared">BD37+10000</f>
        <v>13454.599999999999</v>
      </c>
      <c r="BF37">
        <f si="35" t="shared"/>
        <v>23454.6</v>
      </c>
      <c r="BG37" s="14">
        <v>0</v>
      </c>
      <c r="BH37" s="14">
        <v>10</v>
      </c>
      <c r="BI37" s="14">
        <v>20</v>
      </c>
      <c r="BJ37" s="14">
        <v>30</v>
      </c>
      <c r="BK37">
        <f si="33" t="shared"/>
        <v>0.9617217440820619</v>
      </c>
      <c r="BL37" s="17">
        <v>1.2121487753813771E-3</v>
      </c>
      <c r="BM37" s="17">
        <v>3.2956429435143448</v>
      </c>
      <c r="BN37" t="s">
        <v>99</v>
      </c>
      <c r="BP37" s="16">
        <v>1.6824167312161116</v>
      </c>
    </row>
    <row r="38" spans="1:68" x14ac:dyDescent="0.25">
      <c r="A38" s="5">
        <v>36</v>
      </c>
      <c r="B38" s="5">
        <v>8606</v>
      </c>
      <c r="C38" s="5">
        <v>19001</v>
      </c>
      <c r="D38" s="5">
        <v>5695</v>
      </c>
      <c r="E38" s="5">
        <v>2231</v>
      </c>
      <c r="F38" s="5">
        <v>2977</v>
      </c>
      <c r="G38" s="5">
        <v>1825</v>
      </c>
      <c r="H38" s="5">
        <v>1883</v>
      </c>
      <c r="I38" s="5">
        <v>2768</v>
      </c>
      <c r="J38" s="5">
        <v>6240</v>
      </c>
      <c r="K38" s="5">
        <v>2310</v>
      </c>
      <c r="L38" s="5">
        <v>1515</v>
      </c>
      <c r="M38" s="5">
        <v>6246</v>
      </c>
      <c r="N38" s="5">
        <v>7803</v>
      </c>
      <c r="O38" s="5">
        <v>510</v>
      </c>
      <c r="P38" s="5">
        <v>381</v>
      </c>
      <c r="Q38" s="5">
        <v>503</v>
      </c>
      <c r="R38" s="5">
        <v>427</v>
      </c>
      <c r="S38" s="5">
        <v>961</v>
      </c>
      <c r="T38" s="5">
        <v>875</v>
      </c>
      <c r="U38" s="5">
        <v>319</v>
      </c>
      <c r="V38" s="5">
        <v>330</v>
      </c>
      <c r="W38" s="5">
        <v>650</v>
      </c>
      <c r="X38" s="5">
        <v>560</v>
      </c>
      <c r="Y38" s="5">
        <v>1007</v>
      </c>
      <c r="Z38" s="5">
        <v>400</v>
      </c>
      <c r="AA38" s="5">
        <v>920</v>
      </c>
      <c r="AB38" s="5">
        <v>559</v>
      </c>
      <c r="AC38" s="5">
        <v>1407</v>
      </c>
      <c r="AD38" s="5">
        <v>837</v>
      </c>
      <c r="AE38" s="5">
        <v>1432</v>
      </c>
      <c r="AF38" s="5">
        <v>1331</v>
      </c>
      <c r="AG38" s="5">
        <v>321</v>
      </c>
      <c r="AH38" s="5">
        <v>917</v>
      </c>
      <c r="AI38" s="5">
        <v>1916</v>
      </c>
      <c r="AJ38" s="5">
        <v>1603</v>
      </c>
      <c r="AK38" s="5">
        <v>3756</v>
      </c>
      <c r="AL38" s="5">
        <v>951</v>
      </c>
      <c r="AM38" s="5">
        <v>3182</v>
      </c>
      <c r="AN38" s="5">
        <v>2142</v>
      </c>
      <c r="AO38" s="5">
        <v>3155</v>
      </c>
      <c r="AP38" s="5">
        <v>1298</v>
      </c>
      <c r="AQ38" s="5">
        <v>1249</v>
      </c>
      <c r="AR38" s="5">
        <v>858</v>
      </c>
      <c r="AS38" s="5">
        <v>782</v>
      </c>
      <c r="AT38" s="5">
        <v>1257</v>
      </c>
      <c r="AU38" s="5">
        <v>760</v>
      </c>
      <c r="AV38" s="5">
        <v>648</v>
      </c>
      <c r="AW38" s="5">
        <v>253</v>
      </c>
      <c r="AX38" s="5">
        <v>1344</v>
      </c>
      <c r="AY38" s="5">
        <v>-1</v>
      </c>
      <c r="AZ38" s="5">
        <v>177</v>
      </c>
      <c r="BA38" s="5">
        <v>151</v>
      </c>
      <c r="BB38" s="5">
        <v>36</v>
      </c>
      <c r="BC38" s="1">
        <v>0</v>
      </c>
      <c r="BD38">
        <f si="22" t="shared"/>
        <v>1886.2999999999997</v>
      </c>
      <c r="BE38">
        <f ref="BE38:BF38" si="36" t="shared">BD38+10000</f>
        <v>11886.3</v>
      </c>
      <c r="BF38">
        <f si="36" t="shared"/>
        <v>21886.3</v>
      </c>
      <c r="BG38" s="14">
        <v>0</v>
      </c>
      <c r="BH38" s="14">
        <v>10</v>
      </c>
      <c r="BI38" s="14">
        <v>20</v>
      </c>
      <c r="BJ38" s="14">
        <v>30</v>
      </c>
      <c r="BK38">
        <f si="33" t="shared"/>
        <v>0.93545091358989407</v>
      </c>
      <c r="BL38" s="17">
        <v>1.2485904239632839E-3</v>
      </c>
      <c r="BM38" s="17">
        <v>4.3868253225090914</v>
      </c>
      <c r="BN38" t="s">
        <v>100</v>
      </c>
      <c r="BP38" s="16">
        <v>1.683045165843331</v>
      </c>
    </row>
    <row r="39" spans="1:68" x14ac:dyDescent="0.25">
      <c r="A39" s="5">
        <v>37</v>
      </c>
      <c r="B39" s="5">
        <v>12906</v>
      </c>
      <c r="C39" s="5">
        <v>20598</v>
      </c>
      <c r="D39" s="5">
        <v>18209</v>
      </c>
      <c r="E39" s="5">
        <v>10830</v>
      </c>
      <c r="F39" s="5">
        <v>19718</v>
      </c>
      <c r="G39" s="5">
        <v>3823</v>
      </c>
      <c r="H39" s="5">
        <v>2881</v>
      </c>
      <c r="I39" s="5">
        <v>3379</v>
      </c>
      <c r="J39" s="5">
        <v>11406</v>
      </c>
      <c r="K39" s="5">
        <v>19231</v>
      </c>
      <c r="L39" s="5">
        <v>2726</v>
      </c>
      <c r="M39" s="5">
        <v>10331</v>
      </c>
      <c r="N39" s="5">
        <v>4832</v>
      </c>
      <c r="O39" s="5">
        <v>1296</v>
      </c>
      <c r="P39" s="5">
        <v>900</v>
      </c>
      <c r="Q39" s="5">
        <v>24667</v>
      </c>
      <c r="R39" s="5">
        <v>685</v>
      </c>
      <c r="S39" s="5">
        <v>12790</v>
      </c>
      <c r="T39" s="5">
        <v>2022</v>
      </c>
      <c r="U39" s="5">
        <v>835</v>
      </c>
      <c r="V39" s="5">
        <v>388</v>
      </c>
      <c r="W39" s="5">
        <v>1337</v>
      </c>
      <c r="X39" s="5">
        <v>5958</v>
      </c>
      <c r="Y39" s="5">
        <v>496</v>
      </c>
      <c r="Z39" s="5">
        <v>2068</v>
      </c>
      <c r="AA39" s="5">
        <v>2940</v>
      </c>
      <c r="AB39" s="5">
        <v>811</v>
      </c>
      <c r="AC39" s="5">
        <v>17799</v>
      </c>
      <c r="AD39" s="5">
        <v>3544</v>
      </c>
      <c r="AE39" s="5">
        <v>1676</v>
      </c>
      <c r="AF39" s="5">
        <v>835</v>
      </c>
      <c r="AG39" s="5">
        <v>543</v>
      </c>
      <c r="AH39" s="5">
        <v>1324</v>
      </c>
      <c r="AI39" s="5">
        <v>5349</v>
      </c>
      <c r="AJ39" s="5">
        <v>7446</v>
      </c>
      <c r="AK39" s="5">
        <v>4883</v>
      </c>
      <c r="AL39" s="5">
        <v>1088</v>
      </c>
      <c r="AM39" s="5">
        <v>22459</v>
      </c>
      <c r="AN39" s="5">
        <v>731</v>
      </c>
      <c r="AO39" s="5">
        <v>9901</v>
      </c>
      <c r="AP39" s="5">
        <v>6950</v>
      </c>
      <c r="AQ39" s="5">
        <v>2296</v>
      </c>
      <c r="AR39" s="5">
        <v>2043</v>
      </c>
      <c r="AS39" s="5">
        <v>22223</v>
      </c>
      <c r="AT39" s="5">
        <v>26850</v>
      </c>
      <c r="AU39" s="5">
        <v>1839</v>
      </c>
      <c r="AV39" s="5">
        <v>281</v>
      </c>
      <c r="AW39" s="5">
        <v>1833</v>
      </c>
      <c r="AX39" s="5">
        <v>7792</v>
      </c>
      <c r="AY39" s="5">
        <v>1327</v>
      </c>
      <c r="AZ39" s="5">
        <v>1302</v>
      </c>
      <c r="BA39" s="5">
        <v>253</v>
      </c>
      <c r="BB39" s="5">
        <v>37</v>
      </c>
      <c r="BC39" s="1">
        <v>0</v>
      </c>
      <c r="BD39">
        <f si="22" t="shared"/>
        <v>8002.8999999999878</v>
      </c>
      <c r="BE39">
        <f ref="BE39:BF39" si="37" t="shared">BD39+10000</f>
        <v>18002.899999999987</v>
      </c>
      <c r="BF39">
        <f si="37" t="shared"/>
        <v>28002.899999999987</v>
      </c>
      <c r="BG39" s="14">
        <v>0</v>
      </c>
      <c r="BH39" s="14">
        <v>10</v>
      </c>
      <c r="BI39" s="14">
        <v>20</v>
      </c>
      <c r="BJ39" s="14">
        <v>30</v>
      </c>
      <c r="BK39">
        <f si="33" t="shared"/>
        <v>0.99729952356961138</v>
      </c>
      <c r="BL39" s="17">
        <v>1.0977555133282789E-3</v>
      </c>
      <c r="BM39" s="17">
        <v>1.1633406322537088</v>
      </c>
      <c r="BN39" t="s">
        <v>101</v>
      </c>
      <c r="BP39" s="16">
        <v>1.4660294703305456</v>
      </c>
    </row>
    <row r="40" spans="1:68" x14ac:dyDescent="0.25">
      <c r="A40" s="5">
        <v>38</v>
      </c>
      <c r="B40" s="5">
        <v>9199</v>
      </c>
      <c r="C40" s="5">
        <v>19354</v>
      </c>
      <c r="D40" s="5">
        <v>4968</v>
      </c>
      <c r="E40" s="5">
        <v>2499</v>
      </c>
      <c r="F40" s="5">
        <v>4593</v>
      </c>
      <c r="G40" s="5">
        <v>3058</v>
      </c>
      <c r="H40" s="5">
        <v>2438</v>
      </c>
      <c r="I40" s="5">
        <v>2966</v>
      </c>
      <c r="J40" s="5">
        <v>4260</v>
      </c>
      <c r="K40" s="5">
        <v>5782</v>
      </c>
      <c r="L40" s="5">
        <v>1671</v>
      </c>
      <c r="M40" s="5">
        <v>4984</v>
      </c>
      <c r="N40" s="5">
        <v>5680</v>
      </c>
      <c r="O40" s="5">
        <v>620</v>
      </c>
      <c r="P40" s="5">
        <v>776</v>
      </c>
      <c r="Q40" s="5">
        <v>1579</v>
      </c>
      <c r="R40" s="5">
        <v>443</v>
      </c>
      <c r="S40" s="5">
        <v>1287</v>
      </c>
      <c r="T40" s="5">
        <v>2205</v>
      </c>
      <c r="U40" s="5">
        <v>441</v>
      </c>
      <c r="V40" s="5">
        <v>417</v>
      </c>
      <c r="W40" s="5">
        <v>1096</v>
      </c>
      <c r="X40" s="5">
        <v>721</v>
      </c>
      <c r="Y40" s="5">
        <v>557</v>
      </c>
      <c r="Z40" s="5">
        <v>640</v>
      </c>
      <c r="AA40" s="5">
        <v>1996</v>
      </c>
      <c r="AB40" s="5">
        <v>860</v>
      </c>
      <c r="AC40" s="5">
        <v>1796</v>
      </c>
      <c r="AD40" s="5">
        <v>862</v>
      </c>
      <c r="AE40" s="5">
        <v>846</v>
      </c>
      <c r="AF40" s="5">
        <v>1293</v>
      </c>
      <c r="AG40" s="5">
        <v>452</v>
      </c>
      <c r="AH40" s="5">
        <v>1326</v>
      </c>
      <c r="AI40" s="5">
        <v>3835</v>
      </c>
      <c r="AJ40" s="5">
        <v>1118</v>
      </c>
      <c r="AK40" s="5">
        <v>993</v>
      </c>
      <c r="AL40" s="5">
        <v>1309</v>
      </c>
      <c r="AM40" s="5">
        <v>1462</v>
      </c>
      <c r="AN40" s="5">
        <v>675</v>
      </c>
      <c r="AO40" s="5">
        <v>1575</v>
      </c>
      <c r="AP40" s="5">
        <v>2007</v>
      </c>
      <c r="AQ40" s="5">
        <v>1424</v>
      </c>
      <c r="AR40" s="5">
        <v>1646</v>
      </c>
      <c r="AS40" s="5">
        <v>1143</v>
      </c>
      <c r="AT40" s="5">
        <v>2544</v>
      </c>
      <c r="AU40" s="5">
        <v>1198</v>
      </c>
      <c r="AV40" s="5">
        <v>345</v>
      </c>
      <c r="AW40" s="5">
        <v>341</v>
      </c>
      <c r="AX40" s="5">
        <v>1604</v>
      </c>
      <c r="AY40" s="5">
        <v>969</v>
      </c>
      <c r="AZ40" s="5">
        <v>262</v>
      </c>
      <c r="BA40" s="5">
        <v>196</v>
      </c>
      <c r="BB40" s="5">
        <v>38</v>
      </c>
      <c r="BC40" s="1">
        <v>0</v>
      </c>
      <c r="BD40">
        <f si="22" t="shared"/>
        <v>2026.7999999999988</v>
      </c>
      <c r="BE40">
        <f ref="BE40:BF40" si="38" t="shared">BD40+10000</f>
        <v>12026.8</v>
      </c>
      <c r="BF40">
        <f si="38" t="shared"/>
        <v>22026.799999999999</v>
      </c>
      <c r="BG40" s="14">
        <v>0</v>
      </c>
      <c r="BH40" s="14">
        <v>10</v>
      </c>
      <c r="BI40" s="14">
        <v>20</v>
      </c>
      <c r="BJ40" s="14">
        <v>30</v>
      </c>
      <c r="BK40">
        <f si="33" t="shared"/>
        <v>0.93817623900495994</v>
      </c>
      <c r="BL40" s="17">
        <v>1.2250138225200148E-3</v>
      </c>
      <c r="BM40" s="17">
        <v>3.6395280634050131</v>
      </c>
      <c r="BN40" t="s">
        <v>102</v>
      </c>
      <c r="BP40" s="16">
        <v>1.399921722113503</v>
      </c>
    </row>
    <row r="41" spans="1:68" x14ac:dyDescent="0.25">
      <c r="A41" s="5">
        <v>39</v>
      </c>
      <c r="B41" s="5">
        <v>4848</v>
      </c>
      <c r="C41" s="5">
        <v>7677</v>
      </c>
      <c r="D41" s="5">
        <v>5021</v>
      </c>
      <c r="E41" s="5">
        <v>2414</v>
      </c>
      <c r="F41" s="5">
        <v>4554</v>
      </c>
      <c r="G41" s="5">
        <v>2845</v>
      </c>
      <c r="H41" s="5">
        <v>1963</v>
      </c>
      <c r="I41" s="5">
        <v>3229</v>
      </c>
      <c r="J41" s="5">
        <v>5699</v>
      </c>
      <c r="K41" s="5">
        <v>5712</v>
      </c>
      <c r="L41" s="5">
        <v>1919</v>
      </c>
      <c r="M41" s="5">
        <v>4558</v>
      </c>
      <c r="N41" s="5">
        <v>6417</v>
      </c>
      <c r="O41" s="5">
        <v>521</v>
      </c>
      <c r="P41" s="5">
        <v>875</v>
      </c>
      <c r="Q41" s="5">
        <v>1746</v>
      </c>
      <c r="R41" s="5">
        <v>546</v>
      </c>
      <c r="S41" s="5">
        <v>1038</v>
      </c>
      <c r="T41" s="5">
        <v>1377</v>
      </c>
      <c r="U41" s="5">
        <v>542</v>
      </c>
      <c r="V41" s="5">
        <v>505</v>
      </c>
      <c r="W41" s="5">
        <v>774</v>
      </c>
      <c r="X41" s="5">
        <v>765</v>
      </c>
      <c r="Y41" s="5">
        <v>774</v>
      </c>
      <c r="Z41" s="5">
        <v>559</v>
      </c>
      <c r="AA41" s="5">
        <v>1582</v>
      </c>
      <c r="AB41" s="5">
        <v>1111</v>
      </c>
      <c r="AC41" s="5">
        <v>1342</v>
      </c>
      <c r="AD41" s="5">
        <v>685</v>
      </c>
      <c r="AE41" s="5">
        <v>855</v>
      </c>
      <c r="AF41" s="5">
        <v>734</v>
      </c>
      <c r="AG41" s="5">
        <v>559</v>
      </c>
      <c r="AH41" s="5">
        <v>1009</v>
      </c>
      <c r="AI41" s="5">
        <v>1311</v>
      </c>
      <c r="AJ41" s="5">
        <v>1885</v>
      </c>
      <c r="AK41" s="5">
        <v>678</v>
      </c>
      <c r="AL41" s="5">
        <v>836</v>
      </c>
      <c r="AM41" s="5">
        <v>941</v>
      </c>
      <c r="AN41" s="5">
        <v>1036</v>
      </c>
      <c r="AO41" s="5">
        <v>1225</v>
      </c>
      <c r="AP41" s="5">
        <v>1356</v>
      </c>
      <c r="AQ41" s="5">
        <v>1028</v>
      </c>
      <c r="AR41" s="5">
        <v>2261</v>
      </c>
      <c r="AS41" s="5">
        <v>831</v>
      </c>
      <c r="AT41" s="5">
        <v>1417</v>
      </c>
      <c r="AU41" s="5">
        <v>600</v>
      </c>
      <c r="AV41" s="5">
        <v>337</v>
      </c>
      <c r="AW41" s="5">
        <v>346</v>
      </c>
      <c r="AX41" s="5">
        <v>2153</v>
      </c>
      <c r="AY41" s="5">
        <v>1148</v>
      </c>
      <c r="AZ41" s="5">
        <v>334</v>
      </c>
      <c r="BA41" s="5">
        <v>282</v>
      </c>
      <c r="BB41" s="5">
        <v>39</v>
      </c>
      <c r="BC41" s="1">
        <v>0</v>
      </c>
      <c r="BD41">
        <f si="22" t="shared"/>
        <v>1888.3999999999999</v>
      </c>
      <c r="BE41">
        <f ref="BE41:BF41" si="39" t="shared">BD41+10000</f>
        <v>11888.4</v>
      </c>
      <c r="BF41">
        <f si="39" t="shared"/>
        <v>21888.400000000001</v>
      </c>
      <c r="BG41" s="14">
        <v>0</v>
      </c>
      <c r="BH41" s="14">
        <v>10</v>
      </c>
      <c r="BI41" s="14">
        <v>20</v>
      </c>
      <c r="BJ41" s="14">
        <v>30</v>
      </c>
      <c r="BK41">
        <f si="33" t="shared"/>
        <v>0.93549221740375743</v>
      </c>
      <c r="BL41" s="17">
        <v>1.2289614903926373E-3</v>
      </c>
      <c r="BM41" s="17">
        <v>3.7526980601128823</v>
      </c>
      <c r="BN41" t="s">
        <v>103</v>
      </c>
      <c r="BP41" s="16">
        <v>1.3559639909977494</v>
      </c>
    </row>
    <row r="42" spans="1:68" x14ac:dyDescent="0.25">
      <c r="A42" s="5">
        <v>40</v>
      </c>
      <c r="B42" s="5">
        <v>21782</v>
      </c>
      <c r="C42" s="5">
        <v>23788</v>
      </c>
      <c r="D42" s="5">
        <v>13174</v>
      </c>
      <c r="E42" s="5">
        <v>10953</v>
      </c>
      <c r="F42" s="5">
        <v>10407</v>
      </c>
      <c r="G42" s="5">
        <v>6369</v>
      </c>
      <c r="H42" s="5">
        <v>7804</v>
      </c>
      <c r="I42" s="5">
        <v>9465</v>
      </c>
      <c r="J42" s="5">
        <v>11749</v>
      </c>
      <c r="K42" s="5">
        <v>22712</v>
      </c>
      <c r="L42" s="5">
        <v>6003</v>
      </c>
      <c r="M42" s="5">
        <v>15018</v>
      </c>
      <c r="N42" s="5">
        <v>18587</v>
      </c>
      <c r="O42" s="5">
        <v>1554</v>
      </c>
      <c r="P42" s="5">
        <v>1976</v>
      </c>
      <c r="Q42" s="5">
        <v>1936</v>
      </c>
      <c r="R42" s="5">
        <v>1153</v>
      </c>
      <c r="S42" s="5">
        <v>3538</v>
      </c>
      <c r="T42" s="5">
        <v>2908</v>
      </c>
      <c r="U42" s="5">
        <v>1000</v>
      </c>
      <c r="V42" s="5">
        <v>599</v>
      </c>
      <c r="W42" s="5">
        <v>1399</v>
      </c>
      <c r="X42" s="5">
        <v>1608</v>
      </c>
      <c r="Y42" s="5">
        <v>1024</v>
      </c>
      <c r="Z42" s="5">
        <v>906</v>
      </c>
      <c r="AA42" s="5">
        <v>5258</v>
      </c>
      <c r="AB42" s="5">
        <v>1140</v>
      </c>
      <c r="AC42" s="5">
        <v>4844</v>
      </c>
      <c r="AD42" s="5">
        <v>1633</v>
      </c>
      <c r="AE42" s="5">
        <v>2999</v>
      </c>
      <c r="AF42" s="5">
        <v>2876</v>
      </c>
      <c r="AG42" s="5">
        <v>3468</v>
      </c>
      <c r="AH42" s="5">
        <v>1402</v>
      </c>
      <c r="AI42" s="5">
        <v>4736</v>
      </c>
      <c r="AJ42" s="5">
        <v>5389</v>
      </c>
      <c r="AK42" s="5">
        <v>9217</v>
      </c>
      <c r="AL42" s="5">
        <v>1801</v>
      </c>
      <c r="AM42" s="5">
        <v>4671</v>
      </c>
      <c r="AN42" s="5">
        <v>2091</v>
      </c>
      <c r="AO42" s="5">
        <v>4031</v>
      </c>
      <c r="AP42" s="5">
        <v>3654</v>
      </c>
      <c r="AQ42" s="5">
        <v>2148</v>
      </c>
      <c r="AR42" s="5">
        <v>2150</v>
      </c>
      <c r="AS42" s="5">
        <v>1294</v>
      </c>
      <c r="AT42" s="5">
        <v>2611</v>
      </c>
      <c r="AU42" s="5">
        <v>1415</v>
      </c>
      <c r="AV42" s="5">
        <v>377</v>
      </c>
      <c r="AW42" s="5">
        <v>757</v>
      </c>
      <c r="AX42" s="5">
        <v>4593</v>
      </c>
      <c r="AY42" s="5">
        <v>2364</v>
      </c>
      <c r="AZ42" s="5">
        <v>1476</v>
      </c>
      <c r="BA42" s="5">
        <v>463</v>
      </c>
      <c r="BB42" s="5">
        <v>40</v>
      </c>
      <c r="BC42" s="1">
        <v>0</v>
      </c>
      <c r="BD42">
        <f si="22" t="shared"/>
        <v>5271.0999999999995</v>
      </c>
      <c r="BE42">
        <f ref="BE42:BF42" si="40" t="shared">BD42+10000</f>
        <v>15271.099999999999</v>
      </c>
      <c r="BF42">
        <f si="40" t="shared"/>
        <v>25271.1</v>
      </c>
      <c r="BG42" s="14">
        <v>0</v>
      </c>
      <c r="BH42" s="14">
        <v>10</v>
      </c>
      <c r="BI42" s="14">
        <v>20</v>
      </c>
      <c r="BJ42" s="14">
        <v>30</v>
      </c>
      <c r="BK42">
        <f si="33" t="shared"/>
        <v>0.98210546441337665</v>
      </c>
      <c r="BL42" s="17">
        <v>1.1954705773157602E-3</v>
      </c>
      <c r="BM42" s="17">
        <v>2.8958604046779275</v>
      </c>
      <c r="BN42" t="s">
        <v>104</v>
      </c>
      <c r="BP42" s="16">
        <v>1.6149397197784294</v>
      </c>
    </row>
    <row r="43" spans="1:68" x14ac:dyDescent="0.25">
      <c r="A43" s="5">
        <v>41</v>
      </c>
      <c r="B43" s="5">
        <v>19919</v>
      </c>
      <c r="C43" s="5">
        <v>20481</v>
      </c>
      <c r="D43" s="5">
        <v>6714</v>
      </c>
      <c r="E43" s="5">
        <v>8602</v>
      </c>
      <c r="F43" s="5">
        <v>5418</v>
      </c>
      <c r="G43" s="5">
        <v>4165</v>
      </c>
      <c r="H43" s="5">
        <v>12823</v>
      </c>
      <c r="I43" s="5">
        <v>4535</v>
      </c>
      <c r="J43" s="5">
        <v>7704</v>
      </c>
      <c r="K43" s="5">
        <v>6662</v>
      </c>
      <c r="L43" s="5">
        <v>4494</v>
      </c>
      <c r="M43" s="5">
        <v>7041</v>
      </c>
      <c r="N43" s="5">
        <v>7661</v>
      </c>
      <c r="O43" s="5">
        <v>688</v>
      </c>
      <c r="P43" s="5">
        <v>1047</v>
      </c>
      <c r="Q43" s="5">
        <v>681</v>
      </c>
      <c r="R43" s="5">
        <v>1208</v>
      </c>
      <c r="S43" s="5">
        <v>1358</v>
      </c>
      <c r="T43" s="5">
        <v>2830</v>
      </c>
      <c r="U43" s="5">
        <v>1011</v>
      </c>
      <c r="V43" s="5">
        <v>569</v>
      </c>
      <c r="W43" s="5">
        <v>1200</v>
      </c>
      <c r="X43" s="5">
        <v>1440</v>
      </c>
      <c r="Y43" s="5">
        <v>366</v>
      </c>
      <c r="Z43" s="5">
        <v>775</v>
      </c>
      <c r="AA43" s="5">
        <v>7128</v>
      </c>
      <c r="AB43" s="5">
        <v>641</v>
      </c>
      <c r="AC43" s="5">
        <v>5742</v>
      </c>
      <c r="AD43" s="5">
        <v>1285</v>
      </c>
      <c r="AE43" s="5">
        <v>751</v>
      </c>
      <c r="AF43" s="5">
        <v>801</v>
      </c>
      <c r="AG43" s="5">
        <v>602</v>
      </c>
      <c r="AH43" s="5">
        <v>1242</v>
      </c>
      <c r="AI43" s="5">
        <v>1272</v>
      </c>
      <c r="AJ43" s="5">
        <v>3543</v>
      </c>
      <c r="AK43" s="5">
        <v>1207</v>
      </c>
      <c r="AL43" s="5">
        <v>1236</v>
      </c>
      <c r="AM43" s="5">
        <v>1805</v>
      </c>
      <c r="AN43" s="5">
        <v>833</v>
      </c>
      <c r="AO43" s="5">
        <v>1144</v>
      </c>
      <c r="AP43" s="5">
        <v>3540</v>
      </c>
      <c r="AQ43" s="5">
        <v>1310</v>
      </c>
      <c r="AR43" s="5">
        <v>1543</v>
      </c>
      <c r="AS43" s="5">
        <v>1401</v>
      </c>
      <c r="AT43" s="5">
        <v>1774</v>
      </c>
      <c r="AU43" s="5">
        <v>1180</v>
      </c>
      <c r="AV43" s="5">
        <v>657</v>
      </c>
      <c r="AW43" s="5">
        <v>672</v>
      </c>
      <c r="AX43" s="5">
        <v>2082</v>
      </c>
      <c r="AY43" s="5">
        <v>1095</v>
      </c>
      <c r="AZ43" s="5">
        <v>725</v>
      </c>
      <c r="BA43" s="5">
        <v>381</v>
      </c>
      <c r="BB43" s="5">
        <v>41</v>
      </c>
      <c r="BC43" s="1">
        <v>0</v>
      </c>
      <c r="BD43">
        <f si="22" t="shared"/>
        <v>3605.1999999999966</v>
      </c>
      <c r="BE43">
        <f ref="BE43:BF43" si="41" t="shared">BD43+10000</f>
        <v>13605.199999999997</v>
      </c>
      <c r="BF43">
        <f si="41" t="shared"/>
        <v>23605.199999999997</v>
      </c>
      <c r="BG43" s="14">
        <v>0</v>
      </c>
      <c r="BH43" s="14">
        <v>10</v>
      </c>
      <c r="BI43" s="14">
        <v>20</v>
      </c>
      <c r="BJ43" s="14">
        <v>30</v>
      </c>
      <c r="BK43">
        <f si="33" t="shared"/>
        <v>0.96379251745405115</v>
      </c>
      <c r="BL43" s="17">
        <v>1.2231653468967795E-3</v>
      </c>
      <c r="BM43" s="17">
        <v>3.5878673134530477</v>
      </c>
      <c r="BN43" t="s">
        <v>105</v>
      </c>
      <c r="BP43" s="16">
        <v>1.4423158072411173</v>
      </c>
    </row>
    <row r="44" spans="1:68" x14ac:dyDescent="0.25">
      <c r="A44" s="5">
        <v>42</v>
      </c>
      <c r="B44" s="5">
        <v>20009</v>
      </c>
      <c r="C44" s="5">
        <v>19490</v>
      </c>
      <c r="D44" s="5">
        <v>9816</v>
      </c>
      <c r="E44" s="5">
        <v>6761</v>
      </c>
      <c r="F44" s="5">
        <v>6805</v>
      </c>
      <c r="G44" s="5">
        <v>3964</v>
      </c>
      <c r="H44" s="5">
        <v>3133</v>
      </c>
      <c r="I44" s="5">
        <v>4800</v>
      </c>
      <c r="J44" s="5">
        <v>11727</v>
      </c>
      <c r="K44" s="5">
        <v>7927</v>
      </c>
      <c r="L44" s="5">
        <v>3288</v>
      </c>
      <c r="M44" s="5">
        <v>9622</v>
      </c>
      <c r="N44" s="5">
        <v>7977</v>
      </c>
      <c r="O44" s="5">
        <v>803</v>
      </c>
      <c r="P44" s="5">
        <v>1881</v>
      </c>
      <c r="Q44" s="5">
        <v>1432</v>
      </c>
      <c r="R44" s="5">
        <v>542</v>
      </c>
      <c r="S44" s="5">
        <v>2242</v>
      </c>
      <c r="T44" s="5">
        <v>2576</v>
      </c>
      <c r="U44" s="5">
        <v>-1</v>
      </c>
      <c r="V44" s="5">
        <v>683</v>
      </c>
      <c r="W44" s="5">
        <v>1365</v>
      </c>
      <c r="X44" s="5">
        <v>988</v>
      </c>
      <c r="Y44" s="5">
        <v>853</v>
      </c>
      <c r="Z44" s="5">
        <v>768</v>
      </c>
      <c r="AA44" s="5">
        <v>5571</v>
      </c>
      <c r="AB44" s="5">
        <v>1198</v>
      </c>
      <c r="AC44" s="5">
        <v>4704</v>
      </c>
      <c r="AD44" s="5">
        <v>804</v>
      </c>
      <c r="AE44" s="5">
        <v>722</v>
      </c>
      <c r="AF44" s="5">
        <v>975</v>
      </c>
      <c r="AG44" s="5">
        <v>495</v>
      </c>
      <c r="AH44" s="5">
        <v>1501</v>
      </c>
      <c r="AI44" s="5">
        <v>1446</v>
      </c>
      <c r="AJ44" s="5">
        <v>3966</v>
      </c>
      <c r="AK44" s="5">
        <v>1359</v>
      </c>
      <c r="AL44" s="5">
        <v>1390</v>
      </c>
      <c r="AM44" s="5">
        <v>2003</v>
      </c>
      <c r="AN44" s="5">
        <v>1018</v>
      </c>
      <c r="AO44" s="5">
        <v>1427</v>
      </c>
      <c r="AP44" s="5">
        <v>3569</v>
      </c>
      <c r="AQ44" s="5">
        <v>3037</v>
      </c>
      <c r="AR44" s="5">
        <v>1632</v>
      </c>
      <c r="AS44" s="5">
        <v>1162</v>
      </c>
      <c r="AT44" s="5">
        <v>2312</v>
      </c>
      <c r="AU44" s="5">
        <v>1060</v>
      </c>
      <c r="AV44" s="5">
        <v>631</v>
      </c>
      <c r="AW44" s="5">
        <v>766</v>
      </c>
      <c r="AX44" s="5">
        <v>2682</v>
      </c>
      <c r="AY44" s="5">
        <v>1373</v>
      </c>
      <c r="AZ44" s="5">
        <v>490</v>
      </c>
      <c r="BA44" s="5">
        <v>268</v>
      </c>
      <c r="BB44" s="5">
        <v>42</v>
      </c>
      <c r="BC44" s="1">
        <v>0</v>
      </c>
      <c r="BD44">
        <f si="22" t="shared"/>
        <v>3316.0999999999985</v>
      </c>
      <c r="BE44">
        <f ref="BE44:BF44" si="42" t="shared">BD44+10000</f>
        <v>13316.099999999999</v>
      </c>
      <c r="BF44">
        <f si="42" t="shared"/>
        <v>23316.1</v>
      </c>
      <c r="BG44" s="14">
        <v>0</v>
      </c>
      <c r="BH44" s="14">
        <v>10</v>
      </c>
      <c r="BI44" s="14">
        <v>20</v>
      </c>
      <c r="BJ44" s="14">
        <v>30</v>
      </c>
      <c r="BK44">
        <f si="33" t="shared"/>
        <v>0.95975134249419769</v>
      </c>
      <c r="BL44" s="17">
        <v>1.2133258636454216E-3</v>
      </c>
      <c r="BM44" s="17">
        <v>3.3256818714696657</v>
      </c>
      <c r="BN44" t="s">
        <v>106</v>
      </c>
      <c r="BP44" s="16">
        <v>1.5666291026905197</v>
      </c>
    </row>
    <row r="45" spans="1:68" x14ac:dyDescent="0.25">
      <c r="A45" s="5">
        <v>43</v>
      </c>
      <c r="B45" s="5">
        <v>2777</v>
      </c>
      <c r="C45" s="5">
        <v>3587</v>
      </c>
      <c r="D45" s="5">
        <v>1817</v>
      </c>
      <c r="E45" s="5">
        <v>2114</v>
      </c>
      <c r="F45" s="5">
        <v>3475</v>
      </c>
      <c r="G45" s="5">
        <v>1707</v>
      </c>
      <c r="H45" s="5">
        <v>1840</v>
      </c>
      <c r="I45" s="5">
        <v>2028</v>
      </c>
      <c r="J45" s="5">
        <v>3432</v>
      </c>
      <c r="K45" s="5">
        <v>4213</v>
      </c>
      <c r="L45" s="5">
        <v>1207</v>
      </c>
      <c r="M45" s="5">
        <v>4371</v>
      </c>
      <c r="N45" s="5">
        <v>4075</v>
      </c>
      <c r="O45" s="5">
        <v>342</v>
      </c>
      <c r="P45" s="5">
        <v>345</v>
      </c>
      <c r="Q45" s="5">
        <v>344</v>
      </c>
      <c r="R45" s="5">
        <v>523</v>
      </c>
      <c r="S45" s="5">
        <v>379</v>
      </c>
      <c r="T45" s="5">
        <v>809</v>
      </c>
      <c r="U45" s="5">
        <v>255</v>
      </c>
      <c r="V45" s="5">
        <v>520</v>
      </c>
      <c r="W45" s="5">
        <v>793</v>
      </c>
      <c r="X45" s="5">
        <v>946</v>
      </c>
      <c r="Y45" s="5">
        <v>539</v>
      </c>
      <c r="Z45" s="5">
        <v>357</v>
      </c>
      <c r="AA45" s="5">
        <v>451</v>
      </c>
      <c r="AB45" s="5">
        <v>547</v>
      </c>
      <c r="AC45" s="5">
        <v>633</v>
      </c>
      <c r="AD45" s="5">
        <v>310</v>
      </c>
      <c r="AE45" s="5">
        <v>257</v>
      </c>
      <c r="AF45" s="5">
        <v>340</v>
      </c>
      <c r="AG45" s="5">
        <v>514</v>
      </c>
      <c r="AH45" s="5">
        <v>928</v>
      </c>
      <c r="AI45" s="5">
        <v>-1</v>
      </c>
      <c r="AJ45" s="5">
        <v>708</v>
      </c>
      <c r="AK45" s="5">
        <v>703</v>
      </c>
      <c r="AL45" s="5">
        <v>693</v>
      </c>
      <c r="AM45" s="5">
        <v>672</v>
      </c>
      <c r="AN45" s="5">
        <v>862</v>
      </c>
      <c r="AO45" s="5">
        <v>588</v>
      </c>
      <c r="AP45" s="5">
        <v>1119</v>
      </c>
      <c r="AQ45" s="5">
        <v>768</v>
      </c>
      <c r="AR45" s="5">
        <v>1304</v>
      </c>
      <c r="AS45" s="5">
        <v>539</v>
      </c>
      <c r="AT45" s="5">
        <v>1371</v>
      </c>
      <c r="AU45" s="5">
        <v>718</v>
      </c>
      <c r="AV45" s="5">
        <v>526</v>
      </c>
      <c r="AW45" s="5">
        <v>536</v>
      </c>
      <c r="AX45" s="5">
        <v>695</v>
      </c>
      <c r="AY45" s="5">
        <v>618</v>
      </c>
      <c r="AZ45" s="5">
        <v>282</v>
      </c>
      <c r="BA45" s="5">
        <v>202</v>
      </c>
      <c r="BB45" s="5">
        <v>43</v>
      </c>
      <c r="BC45" s="1">
        <v>0</v>
      </c>
      <c r="BD45">
        <f si="22" t="shared"/>
        <v>1127.7999999999995</v>
      </c>
      <c r="BE45">
        <f ref="BE45:BF45" si="43" t="shared">BD45+10000</f>
        <v>11127.8</v>
      </c>
      <c r="BF45">
        <f si="43" t="shared"/>
        <v>21127.8</v>
      </c>
      <c r="BG45" s="14">
        <v>0</v>
      </c>
      <c r="BH45" s="14">
        <v>10</v>
      </c>
      <c r="BI45" s="14">
        <v>20</v>
      </c>
      <c r="BJ45" s="14">
        <v>30</v>
      </c>
      <c r="BK45">
        <f si="33" t="shared"/>
        <v>0.91936796776247776</v>
      </c>
      <c r="BL45" s="17">
        <v>1.2485378839945675E-3</v>
      </c>
      <c r="BM45" s="17">
        <v>4.3849309102781877</v>
      </c>
      <c r="BN45" t="s">
        <v>107</v>
      </c>
      <c r="BP45" s="16">
        <v>1.6924761457844517</v>
      </c>
    </row>
    <row r="46" spans="1:68" x14ac:dyDescent="0.25">
      <c r="A46" s="5">
        <v>44</v>
      </c>
      <c r="B46" s="5">
        <v>2540</v>
      </c>
      <c r="C46" s="5">
        <v>2415</v>
      </c>
      <c r="D46" s="5">
        <v>3864</v>
      </c>
      <c r="E46" s="5">
        <v>1442</v>
      </c>
      <c r="F46" s="5">
        <v>2962</v>
      </c>
      <c r="G46" s="5">
        <v>1621</v>
      </c>
      <c r="H46" s="5">
        <v>3824</v>
      </c>
      <c r="I46" s="5">
        <v>1969</v>
      </c>
      <c r="J46" s="5">
        <v>4899</v>
      </c>
      <c r="K46" s="5">
        <v>4327</v>
      </c>
      <c r="L46" s="5">
        <v>1354</v>
      </c>
      <c r="M46" s="5">
        <v>2748</v>
      </c>
      <c r="N46" s="5">
        <v>3727</v>
      </c>
      <c r="O46" s="5">
        <v>393</v>
      </c>
      <c r="P46" s="5">
        <v>347</v>
      </c>
      <c r="Q46" s="5">
        <v>566</v>
      </c>
      <c r="R46" s="5">
        <v>383</v>
      </c>
      <c r="S46" s="5">
        <v>412</v>
      </c>
      <c r="T46" s="5">
        <v>648</v>
      </c>
      <c r="U46" s="5">
        <v>281</v>
      </c>
      <c r="V46" s="5">
        <v>311</v>
      </c>
      <c r="W46" s="5">
        <v>413</v>
      </c>
      <c r="X46" s="5">
        <v>393</v>
      </c>
      <c r="Y46" s="5">
        <v>310</v>
      </c>
      <c r="Z46" s="5">
        <v>768</v>
      </c>
      <c r="AA46" s="5">
        <v>2646</v>
      </c>
      <c r="AB46" s="5">
        <v>471</v>
      </c>
      <c r="AC46" s="5">
        <v>533</v>
      </c>
      <c r="AD46" s="5">
        <v>925</v>
      </c>
      <c r="AE46" s="5">
        <v>252</v>
      </c>
      <c r="AF46" s="5">
        <v>311</v>
      </c>
      <c r="AG46" s="5">
        <v>533</v>
      </c>
      <c r="AH46" s="5">
        <v>500</v>
      </c>
      <c r="AI46" s="5">
        <v>803</v>
      </c>
      <c r="AJ46" s="5">
        <v>766</v>
      </c>
      <c r="AK46" s="5">
        <v>473</v>
      </c>
      <c r="AL46" s="5">
        <v>820</v>
      </c>
      <c r="AM46" s="5">
        <v>768</v>
      </c>
      <c r="AN46" s="5">
        <v>1039</v>
      </c>
      <c r="AO46" s="5">
        <v>603</v>
      </c>
      <c r="AP46" s="5">
        <v>1670</v>
      </c>
      <c r="AQ46" s="5">
        <v>1172</v>
      </c>
      <c r="AR46" s="5">
        <v>1243</v>
      </c>
      <c r="AS46" s="5">
        <v>720</v>
      </c>
      <c r="AT46" s="5">
        <v>2713</v>
      </c>
      <c r="AU46" s="5">
        <v>1829</v>
      </c>
      <c r="AV46" s="5">
        <v>412</v>
      </c>
      <c r="AW46" s="5">
        <v>1196</v>
      </c>
      <c r="AX46" s="5">
        <v>885</v>
      </c>
      <c r="AY46" s="5">
        <v>604</v>
      </c>
      <c r="AZ46" s="5">
        <v>312</v>
      </c>
      <c r="BA46" s="5">
        <v>474</v>
      </c>
      <c r="BB46" s="5">
        <v>44</v>
      </c>
      <c r="BC46" s="1">
        <v>0</v>
      </c>
      <c r="BD46">
        <f si="22" t="shared"/>
        <v>1459.899999999999</v>
      </c>
      <c r="BE46">
        <f ref="BE46:BF46" si="44" t="shared">BD46+10000</f>
        <v>11459.9</v>
      </c>
      <c r="BF46">
        <f si="44" t="shared"/>
        <v>21459.9</v>
      </c>
      <c r="BG46" s="14">
        <v>0</v>
      </c>
      <c r="BH46" s="14">
        <v>10</v>
      </c>
      <c r="BI46" s="14">
        <v>20</v>
      </c>
      <c r="BJ46" s="14">
        <v>30</v>
      </c>
      <c r="BK46">
        <f si="33" t="shared"/>
        <v>0.92669945160199052</v>
      </c>
      <c r="BL46" s="17">
        <v>1.2358012688174977E-3</v>
      </c>
      <c r="BM46" s="17">
        <v>3.9588880389086682</v>
      </c>
      <c r="BN46" t="s">
        <v>108</v>
      </c>
      <c r="BP46" s="16">
        <v>1.8922749822820695</v>
      </c>
    </row>
    <row r="47" spans="1:68" x14ac:dyDescent="0.25">
      <c r="A47" s="5">
        <v>45</v>
      </c>
      <c r="B47" s="5">
        <v>2988</v>
      </c>
      <c r="C47" s="5">
        <v>3084</v>
      </c>
      <c r="D47" s="5">
        <v>2074</v>
      </c>
      <c r="E47" s="5">
        <v>3272</v>
      </c>
      <c r="F47" s="5">
        <v>2250</v>
      </c>
      <c r="G47" s="5">
        <v>1321</v>
      </c>
      <c r="H47" s="5">
        <v>3014</v>
      </c>
      <c r="I47" s="5">
        <v>2297</v>
      </c>
      <c r="J47" s="5">
        <v>2545</v>
      </c>
      <c r="K47" s="5">
        <v>2749</v>
      </c>
      <c r="L47" s="5">
        <v>1767</v>
      </c>
      <c r="M47" s="5">
        <v>2493</v>
      </c>
      <c r="N47" s="5">
        <v>3013</v>
      </c>
      <c r="O47" s="5">
        <v>305</v>
      </c>
      <c r="P47" s="5">
        <v>298</v>
      </c>
      <c r="Q47" s="5">
        <v>333</v>
      </c>
      <c r="R47" s="5">
        <v>320</v>
      </c>
      <c r="S47" s="5">
        <v>478</v>
      </c>
      <c r="T47" s="5">
        <v>425</v>
      </c>
      <c r="U47" s="5">
        <v>255</v>
      </c>
      <c r="V47" s="5">
        <v>252</v>
      </c>
      <c r="W47" s="5">
        <v>328</v>
      </c>
      <c r="X47" s="5">
        <v>510</v>
      </c>
      <c r="Y47" s="5">
        <v>265</v>
      </c>
      <c r="Z47" s="5">
        <v>329</v>
      </c>
      <c r="AA47" s="5">
        <v>343</v>
      </c>
      <c r="AB47" s="5">
        <v>404</v>
      </c>
      <c r="AC47" s="5">
        <v>691</v>
      </c>
      <c r="AD47" s="5">
        <v>471</v>
      </c>
      <c r="AE47" s="5">
        <v>329</v>
      </c>
      <c r="AF47" s="5">
        <v>466</v>
      </c>
      <c r="AG47" s="5">
        <v>250</v>
      </c>
      <c r="AH47" s="5">
        <v>606</v>
      </c>
      <c r="AI47" s="5">
        <v>754</v>
      </c>
      <c r="AJ47" s="5">
        <v>652</v>
      </c>
      <c r="AK47" s="5">
        <v>461</v>
      </c>
      <c r="AL47" s="5">
        <v>513</v>
      </c>
      <c r="AM47" s="5">
        <v>1216</v>
      </c>
      <c r="AN47" s="5">
        <v>586</v>
      </c>
      <c r="AO47" s="5">
        <v>740</v>
      </c>
      <c r="AP47" s="5">
        <v>736</v>
      </c>
      <c r="AQ47" s="5">
        <v>752</v>
      </c>
      <c r="AR47" s="5">
        <v>583</v>
      </c>
      <c r="AS47" s="5">
        <v>512</v>
      </c>
      <c r="AT47" s="5">
        <v>824</v>
      </c>
      <c r="AU47" s="5">
        <v>498</v>
      </c>
      <c r="AV47" s="5">
        <v>501</v>
      </c>
      <c r="AW47" s="5">
        <v>274</v>
      </c>
      <c r="AX47" s="5">
        <v>1175</v>
      </c>
      <c r="AY47" s="5">
        <v>489</v>
      </c>
      <c r="AZ47" s="5">
        <v>191</v>
      </c>
      <c r="BA47" s="5">
        <v>169</v>
      </c>
      <c r="BB47" s="5">
        <v>45</v>
      </c>
      <c r="BC47" s="1">
        <v>0</v>
      </c>
      <c r="BD47">
        <f si="22" t="shared"/>
        <v>859.09999999999798</v>
      </c>
      <c r="BE47">
        <f ref="BE47:BF47" si="45" t="shared">BD47+10000</f>
        <v>10859.099999999999</v>
      </c>
      <c r="BF47">
        <f si="45" t="shared"/>
        <v>20859.099999999999</v>
      </c>
      <c r="BG47" s="14">
        <v>0</v>
      </c>
      <c r="BH47" s="14">
        <v>10</v>
      </c>
      <c r="BI47" s="14">
        <v>20</v>
      </c>
      <c r="BJ47" s="14">
        <v>30</v>
      </c>
      <c r="BK47">
        <f si="33" t="shared"/>
        <v>0.91309522812051314</v>
      </c>
      <c r="BL47" s="17">
        <v>1.2246085673801976E-3</v>
      </c>
      <c r="BM47" s="17">
        <v>3.6281317672365621</v>
      </c>
      <c r="BN47" t="s">
        <v>109</v>
      </c>
      <c r="BP47" s="16">
        <v>1.6830162195882721</v>
      </c>
    </row>
    <row r="48" spans="1:68" x14ac:dyDescent="0.25">
      <c r="A48" s="5">
        <v>46</v>
      </c>
      <c r="B48" s="5">
        <v>18253</v>
      </c>
      <c r="C48" s="5">
        <v>17939</v>
      </c>
      <c r="D48" s="5">
        <v>17558</v>
      </c>
      <c r="E48" s="5">
        <v>16512</v>
      </c>
      <c r="F48" s="5">
        <v>18867</v>
      </c>
      <c r="G48" s="5">
        <v>10138</v>
      </c>
      <c r="H48" s="5">
        <v>17047</v>
      </c>
      <c r="I48" s="5">
        <v>17689</v>
      </c>
      <c r="J48" s="5">
        <v>16141</v>
      </c>
      <c r="K48" s="5">
        <v>19352</v>
      </c>
      <c r="L48" s="5">
        <v>3970</v>
      </c>
      <c r="M48" s="5">
        <v>17466</v>
      </c>
      <c r="N48" s="5">
        <v>5847</v>
      </c>
      <c r="O48" s="5">
        <v>2901</v>
      </c>
      <c r="P48" s="5">
        <v>970</v>
      </c>
      <c r="Q48" s="5">
        <v>1141</v>
      </c>
      <c r="R48" s="5">
        <v>5296</v>
      </c>
      <c r="S48" s="5">
        <v>20860</v>
      </c>
      <c r="T48" s="5">
        <v>3548</v>
      </c>
      <c r="U48" s="5">
        <v>3677</v>
      </c>
      <c r="V48" s="5">
        <v>4319</v>
      </c>
      <c r="W48" s="5">
        <v>4457</v>
      </c>
      <c r="X48" s="5">
        <v>3795</v>
      </c>
      <c r="Y48" s="5">
        <v>3962</v>
      </c>
      <c r="Z48" s="5">
        <v>7817</v>
      </c>
      <c r="AA48" s="5">
        <v>4843</v>
      </c>
      <c r="AB48" s="5">
        <v>8319</v>
      </c>
      <c r="AC48" s="5">
        <v>12673</v>
      </c>
      <c r="AD48" s="5">
        <v>10275</v>
      </c>
      <c r="AE48" s="5">
        <v>2433</v>
      </c>
      <c r="AF48" s="5">
        <v>2212</v>
      </c>
      <c r="AG48" s="5">
        <v>6020</v>
      </c>
      <c r="AH48" s="5">
        <v>14137</v>
      </c>
      <c r="AI48" s="5">
        <v>12909</v>
      </c>
      <c r="AJ48" s="5">
        <v>12214</v>
      </c>
      <c r="AK48" s="5">
        <v>1663</v>
      </c>
      <c r="AL48" s="5">
        <v>6238</v>
      </c>
      <c r="AM48" s="5">
        <v>13768</v>
      </c>
      <c r="AN48" s="5">
        <v>3879</v>
      </c>
      <c r="AO48" s="5">
        <v>14536</v>
      </c>
      <c r="AP48" s="5">
        <v>4213</v>
      </c>
      <c r="AQ48" s="5">
        <v>10423</v>
      </c>
      <c r="AR48" s="5">
        <v>-1</v>
      </c>
      <c r="AS48" s="5">
        <v>6653</v>
      </c>
      <c r="AT48" s="5">
        <v>4999</v>
      </c>
      <c r="AU48" s="5">
        <v>3127</v>
      </c>
      <c r="AV48" s="5">
        <v>220</v>
      </c>
      <c r="AW48" s="5">
        <v>1150</v>
      </c>
      <c r="AX48" s="5">
        <v>5888</v>
      </c>
      <c r="AY48" s="5">
        <v>-1</v>
      </c>
      <c r="AZ48" s="5">
        <v>1930</v>
      </c>
      <c r="BA48" s="5">
        <v>758</v>
      </c>
      <c r="BB48" s="5">
        <v>46</v>
      </c>
      <c r="BC48" s="1">
        <v>0</v>
      </c>
      <c r="BD48">
        <f si="22" t="shared"/>
        <v>12696.599999999999</v>
      </c>
      <c r="BE48">
        <f ref="BE48:BF48" si="46" t="shared">BD48+10000</f>
        <v>22696.6</v>
      </c>
      <c r="BF48">
        <f si="46" t="shared"/>
        <v>32696.6</v>
      </c>
      <c r="BG48" s="14">
        <v>0</v>
      </c>
      <c r="BH48" s="14">
        <v>10</v>
      </c>
      <c r="BI48" s="14">
        <v>20</v>
      </c>
      <c r="BJ48" s="14">
        <v>30</v>
      </c>
      <c r="BK48">
        <f si="33" t="shared"/>
        <v>0.99627954464167179</v>
      </c>
      <c r="BL48" s="17">
        <v>9.3221244224545366E-4</v>
      </c>
      <c r="BM48" s="17">
        <v>-0.60733376118394666</v>
      </c>
      <c r="BN48" t="s">
        <v>110</v>
      </c>
      <c r="BP48" s="16">
        <v>1.5658627087198516</v>
      </c>
    </row>
    <row r="49" spans="1:68" x14ac:dyDescent="0.25">
      <c r="A49" s="5">
        <v>47</v>
      </c>
      <c r="B49" s="5">
        <v>18164</v>
      </c>
      <c r="C49" s="5">
        <v>16700</v>
      </c>
      <c r="D49" s="5">
        <v>12256</v>
      </c>
      <c r="E49" s="5">
        <v>5858</v>
      </c>
      <c r="F49" s="5">
        <v>7804</v>
      </c>
      <c r="G49" s="5">
        <v>12182</v>
      </c>
      <c r="H49" s="5">
        <v>17970</v>
      </c>
      <c r="I49" s="5">
        <v>10284</v>
      </c>
      <c r="J49" s="5">
        <v>10726</v>
      </c>
      <c r="K49" s="5">
        <v>10872</v>
      </c>
      <c r="L49" s="5">
        <v>16291</v>
      </c>
      <c r="M49" s="5">
        <v>16368</v>
      </c>
      <c r="N49" s="5">
        <v>20545</v>
      </c>
      <c r="O49" s="5">
        <v>5025</v>
      </c>
      <c r="P49" s="5">
        <v>3844</v>
      </c>
      <c r="Q49" s="5">
        <v>6532</v>
      </c>
      <c r="R49" s="5">
        <v>2473</v>
      </c>
      <c r="S49" s="5">
        <v>4847</v>
      </c>
      <c r="T49" s="5">
        <v>2356</v>
      </c>
      <c r="U49" s="5">
        <v>734</v>
      </c>
      <c r="V49" s="5">
        <v>4035</v>
      </c>
      <c r="W49" s="5">
        <v>2259</v>
      </c>
      <c r="X49" s="5">
        <v>7610</v>
      </c>
      <c r="Y49" s="5">
        <v>2188</v>
      </c>
      <c r="Z49" s="5">
        <v>3794</v>
      </c>
      <c r="AA49" s="5">
        <v>2002</v>
      </c>
      <c r="AB49" s="5">
        <v>3405</v>
      </c>
      <c r="AC49" s="5">
        <v>3867</v>
      </c>
      <c r="AD49" s="5">
        <v>20808</v>
      </c>
      <c r="AE49" s="5">
        <v>1548</v>
      </c>
      <c r="AF49" s="5">
        <v>2645</v>
      </c>
      <c r="AG49" s="5">
        <v>10798</v>
      </c>
      <c r="AH49" s="5">
        <v>4336</v>
      </c>
      <c r="AI49" s="5">
        <v>4611</v>
      </c>
      <c r="AJ49" s="5">
        <v>6679</v>
      </c>
      <c r="AK49" s="5">
        <v>4419</v>
      </c>
      <c r="AL49" s="5">
        <v>2085</v>
      </c>
      <c r="AM49" s="5">
        <v>9531</v>
      </c>
      <c r="AN49" s="5">
        <v>2056</v>
      </c>
      <c r="AO49" s="5">
        <v>2122</v>
      </c>
      <c r="AP49" s="5">
        <v>3100</v>
      </c>
      <c r="AQ49" s="5">
        <v>1717</v>
      </c>
      <c r="AR49" s="5">
        <v>8250</v>
      </c>
      <c r="AS49" s="5">
        <v>4006</v>
      </c>
      <c r="AT49" s="5">
        <v>2393</v>
      </c>
      <c r="AU49" s="5">
        <v>2595</v>
      </c>
      <c r="AV49" s="5">
        <v>1501</v>
      </c>
      <c r="AW49" s="5">
        <v>950</v>
      </c>
      <c r="AX49" s="5">
        <v>2974</v>
      </c>
      <c r="AY49" s="5">
        <v>6509</v>
      </c>
      <c r="AZ49" s="5">
        <v>358</v>
      </c>
      <c r="BA49" s="5">
        <v>286</v>
      </c>
      <c r="BB49" s="5">
        <v>47</v>
      </c>
      <c r="BC49" s="1">
        <v>0</v>
      </c>
      <c r="BD49">
        <f si="22" t="shared"/>
        <v>7848.5999999999976</v>
      </c>
      <c r="BE49">
        <f ref="BE49:BF49" si="47" t="shared">BD49+10000</f>
        <v>17848.599999999999</v>
      </c>
      <c r="BF49">
        <f si="47" t="shared"/>
        <v>27848.6</v>
      </c>
      <c r="BG49" s="14">
        <v>0</v>
      </c>
      <c r="BH49" s="14">
        <v>10</v>
      </c>
      <c r="BI49" s="14">
        <v>20</v>
      </c>
      <c r="BJ49" s="14">
        <v>30</v>
      </c>
      <c r="BK49">
        <f si="33" t="shared"/>
        <v>0.99683649212154679</v>
      </c>
      <c r="BL49" s="17">
        <v>9.6170621874618241E-4</v>
      </c>
      <c r="BM49" s="17">
        <v>-0.35965044614996522</v>
      </c>
      <c r="BN49" t="s">
        <v>111</v>
      </c>
      <c r="BP49" s="16">
        <v>1.0459043916232218</v>
      </c>
    </row>
    <row r="50" spans="1:68" x14ac:dyDescent="0.25">
      <c r="A50" s="5">
        <v>48</v>
      </c>
      <c r="B50" s="5">
        <v>22504</v>
      </c>
      <c r="C50" s="5">
        <v>22378</v>
      </c>
      <c r="D50" s="5">
        <v>18297</v>
      </c>
      <c r="E50" s="5">
        <v>21048</v>
      </c>
      <c r="F50" s="5">
        <v>20625</v>
      </c>
      <c r="G50" s="5">
        <v>21409</v>
      </c>
      <c r="H50" s="5">
        <v>20353</v>
      </c>
      <c r="I50" s="5">
        <v>19508</v>
      </c>
      <c r="J50" s="5">
        <v>21142</v>
      </c>
      <c r="K50" s="5">
        <v>20313</v>
      </c>
      <c r="L50" s="5">
        <v>19858</v>
      </c>
      <c r="M50" s="5">
        <v>20261</v>
      </c>
      <c r="N50" s="5">
        <v>20798</v>
      </c>
      <c r="O50" s="5">
        <v>40050</v>
      </c>
      <c r="P50" s="5">
        <v>47099</v>
      </c>
      <c r="Q50" s="5">
        <v>27878</v>
      </c>
      <c r="R50" s="5">
        <v>10322</v>
      </c>
      <c r="S50" s="5">
        <v>21681</v>
      </c>
      <c r="T50" s="5">
        <v>46235</v>
      </c>
      <c r="U50" s="5">
        <v>31810</v>
      </c>
      <c r="V50" s="5">
        <v>12953</v>
      </c>
      <c r="W50" s="5">
        <v>29494</v>
      </c>
      <c r="X50" s="5">
        <v>44355</v>
      </c>
      <c r="Y50" s="5">
        <v>35774</v>
      </c>
      <c r="Z50" s="5">
        <v>22964</v>
      </c>
      <c r="AA50" s="5">
        <v>21637</v>
      </c>
      <c r="AB50" s="5">
        <v>37683</v>
      </c>
      <c r="AC50" s="5">
        <v>28574</v>
      </c>
      <c r="AD50" s="5">
        <v>31831</v>
      </c>
      <c r="AE50" s="5">
        <v>26307</v>
      </c>
      <c r="AF50" s="5">
        <v>20084</v>
      </c>
      <c r="AG50" s="5">
        <v>29113</v>
      </c>
      <c r="AH50" s="5">
        <v>40777</v>
      </c>
      <c r="AI50" s="5">
        <v>48066</v>
      </c>
      <c r="AJ50" s="5">
        <v>28527</v>
      </c>
      <c r="AK50" s="5">
        <v>30473</v>
      </c>
      <c r="AL50" s="5">
        <v>7313</v>
      </c>
      <c r="AM50" s="5">
        <v>27121</v>
      </c>
      <c r="AN50" s="5">
        <v>16820</v>
      </c>
      <c r="AO50" s="5">
        <v>29334</v>
      </c>
      <c r="AP50" s="5">
        <v>29277</v>
      </c>
      <c r="AQ50" s="5">
        <v>19268</v>
      </c>
      <c r="AR50" s="5">
        <v>34639</v>
      </c>
      <c r="AS50" s="5">
        <v>12385</v>
      </c>
      <c r="AT50" s="5">
        <v>27612</v>
      </c>
      <c r="AU50" s="5">
        <v>20699</v>
      </c>
      <c r="AV50" s="5">
        <v>1509</v>
      </c>
      <c r="AW50" s="5">
        <v>13913</v>
      </c>
      <c r="AX50" s="5">
        <v>15961</v>
      </c>
      <c r="AY50" s="5">
        <v>22080</v>
      </c>
      <c r="AZ50" s="5">
        <v>6591</v>
      </c>
      <c r="BA50" s="5">
        <v>4305</v>
      </c>
      <c r="BB50" s="5">
        <v>48</v>
      </c>
      <c r="BC50" s="1">
        <v>0</v>
      </c>
      <c r="BD50">
        <f>_xlfn.PERCENTILE.EXC(B50:BA50,0.8)</f>
        <v>31818.400000000001</v>
      </c>
      <c r="BE50">
        <f ref="BE50:BF50" si="48" t="shared">BD50+10000</f>
        <v>41818.400000000001</v>
      </c>
      <c r="BF50">
        <f si="48" t="shared"/>
        <v>51818.400000000001</v>
      </c>
      <c r="BG50" s="14">
        <v>0</v>
      </c>
      <c r="BH50" s="14">
        <v>10</v>
      </c>
      <c r="BI50" s="14">
        <v>20</v>
      </c>
      <c r="BJ50" s="14">
        <v>30</v>
      </c>
      <c r="BK50">
        <f si="33" t="shared"/>
        <v>0.90552110910729078</v>
      </c>
      <c r="BL50" s="17">
        <v>3.5881038763638755E-4</v>
      </c>
      <c r="BM50" s="17">
        <v>-1.3286534179598171</v>
      </c>
      <c r="BN50" t="s">
        <v>112</v>
      </c>
      <c r="BP50" s="16">
        <v>1.0931915906622427</v>
      </c>
    </row>
    <row r="51" spans="1:68" x14ac:dyDescent="0.25">
      <c r="A51" s="5">
        <v>49</v>
      </c>
      <c r="B51" s="5">
        <v>23847</v>
      </c>
      <c r="C51" s="5">
        <v>22016</v>
      </c>
      <c r="D51" s="5">
        <v>11195</v>
      </c>
      <c r="E51" s="5">
        <v>7698</v>
      </c>
      <c r="F51" s="5">
        <v>14285</v>
      </c>
      <c r="G51" s="5">
        <v>19241</v>
      </c>
      <c r="H51" s="5">
        <v>8521</v>
      </c>
      <c r="I51" s="5">
        <v>19163</v>
      </c>
      <c r="J51" s="5">
        <v>12816</v>
      </c>
      <c r="K51" s="5">
        <v>10817</v>
      </c>
      <c r="L51" s="5">
        <v>4833</v>
      </c>
      <c r="M51" s="5">
        <v>18821</v>
      </c>
      <c r="N51" s="5">
        <v>21373</v>
      </c>
      <c r="O51" s="5">
        <v>3002</v>
      </c>
      <c r="P51" s="5">
        <v>8156</v>
      </c>
      <c r="Q51" s="5">
        <v>5791</v>
      </c>
      <c r="R51" s="5">
        <v>4673</v>
      </c>
      <c r="S51" s="5">
        <v>4342</v>
      </c>
      <c r="T51" s="5">
        <v>10993</v>
      </c>
      <c r="U51" s="5">
        <v>2712</v>
      </c>
      <c r="V51" s="5">
        <v>1588</v>
      </c>
      <c r="W51" s="5">
        <v>4421</v>
      </c>
      <c r="X51" s="5">
        <v>7071</v>
      </c>
      <c r="Y51" s="5">
        <v>13929</v>
      </c>
      <c r="Z51" s="5">
        <v>2748</v>
      </c>
      <c r="AA51" s="5">
        <v>2711</v>
      </c>
      <c r="AB51" s="5">
        <v>3376</v>
      </c>
      <c r="AC51" s="5">
        <v>8208</v>
      </c>
      <c r="AD51" s="5">
        <v>1654</v>
      </c>
      <c r="AE51" s="5">
        <v>2056</v>
      </c>
      <c r="AF51" s="5">
        <v>3582</v>
      </c>
      <c r="AG51" s="5">
        <v>3159</v>
      </c>
      <c r="AH51" s="5">
        <v>3403</v>
      </c>
      <c r="AI51" s="5">
        <v>11485</v>
      </c>
      <c r="AJ51" s="5">
        <v>6814</v>
      </c>
      <c r="AK51" s="5">
        <v>2393</v>
      </c>
      <c r="AL51" s="5">
        <v>1701</v>
      </c>
      <c r="AM51" s="5">
        <v>1806</v>
      </c>
      <c r="AN51" s="5">
        <v>2532</v>
      </c>
      <c r="AO51" s="5">
        <v>5001</v>
      </c>
      <c r="AP51" s="5">
        <v>4462</v>
      </c>
      <c r="AQ51" s="5">
        <v>5706</v>
      </c>
      <c r="AR51" s="5">
        <v>4398</v>
      </c>
      <c r="AS51" s="5">
        <v>3824</v>
      </c>
      <c r="AT51" s="5">
        <v>5091</v>
      </c>
      <c r="AU51" s="5">
        <v>2125</v>
      </c>
      <c r="AV51" s="5">
        <v>4692</v>
      </c>
      <c r="AW51" s="5">
        <v>2498</v>
      </c>
      <c r="AX51" s="5">
        <v>7476</v>
      </c>
      <c r="AY51" s="5">
        <v>3618</v>
      </c>
      <c r="AZ51" s="5">
        <v>1246</v>
      </c>
      <c r="BA51" s="5">
        <v>877</v>
      </c>
      <c r="BB51" s="5">
        <v>49</v>
      </c>
      <c r="BC51" s="1">
        <v>0</v>
      </c>
      <c r="BD51">
        <f si="22" t="shared"/>
        <v>8161.2</v>
      </c>
      <c r="BE51">
        <f ref="BE51:BF51" si="49" t="shared">BD51+10000</f>
        <v>18161.2</v>
      </c>
      <c r="BF51">
        <f si="49" t="shared"/>
        <v>28161.200000000001</v>
      </c>
      <c r="BG51" s="14">
        <v>0</v>
      </c>
      <c r="BH51" s="14">
        <v>10</v>
      </c>
      <c r="BI51" s="14">
        <v>20</v>
      </c>
      <c r="BJ51" s="14">
        <v>30</v>
      </c>
      <c r="BK51">
        <f si="33" t="shared"/>
        <v>0.99773263439934534</v>
      </c>
      <c r="BL51" s="17">
        <v>1.0926134780881694E-3</v>
      </c>
      <c r="BM51" s="17">
        <v>1.0913035773071247</v>
      </c>
      <c r="BN51" t="s">
        <v>113</v>
      </c>
      <c r="BP51" s="16">
        <v>1.1172434466908703</v>
      </c>
    </row>
    <row r="52" spans="1:68" x14ac:dyDescent="0.25">
      <c r="A52" s="5">
        <v>50</v>
      </c>
      <c r="B52" s="5">
        <v>21962</v>
      </c>
      <c r="C52" s="5">
        <v>23305</v>
      </c>
      <c r="D52" s="5">
        <v>17393</v>
      </c>
      <c r="E52" s="5">
        <v>7484</v>
      </c>
      <c r="F52" s="5">
        <v>8076</v>
      </c>
      <c r="G52" s="5">
        <v>8044</v>
      </c>
      <c r="H52" s="5">
        <v>4963</v>
      </c>
      <c r="I52" s="5">
        <v>8374</v>
      </c>
      <c r="J52" s="5">
        <v>17880</v>
      </c>
      <c r="K52" s="5">
        <v>9272</v>
      </c>
      <c r="L52" s="5">
        <v>4884</v>
      </c>
      <c r="M52" s="5">
        <v>16855</v>
      </c>
      <c r="N52" s="5">
        <v>19650</v>
      </c>
      <c r="O52" s="5">
        <v>8256</v>
      </c>
      <c r="P52" s="5">
        <v>3712</v>
      </c>
      <c r="Q52" s="5">
        <v>5775</v>
      </c>
      <c r="R52" s="5">
        <v>1467</v>
      </c>
      <c r="S52" s="5">
        <v>3690</v>
      </c>
      <c r="T52" s="5">
        <v>3583</v>
      </c>
      <c r="U52" s="5">
        <v>965</v>
      </c>
      <c r="V52" s="5">
        <v>802</v>
      </c>
      <c r="W52" s="5">
        <v>2153</v>
      </c>
      <c r="X52" s="5">
        <v>3180</v>
      </c>
      <c r="Y52" s="5">
        <v>1342</v>
      </c>
      <c r="Z52" s="5">
        <v>1061</v>
      </c>
      <c r="AA52" s="5">
        <v>5006</v>
      </c>
      <c r="AB52" s="5">
        <v>2779</v>
      </c>
      <c r="AC52" s="5">
        <v>5779</v>
      </c>
      <c r="AD52" s="5">
        <v>2907</v>
      </c>
      <c r="AE52" s="5">
        <v>2465</v>
      </c>
      <c r="AF52" s="5">
        <v>2307</v>
      </c>
      <c r="AG52" s="5">
        <v>1195</v>
      </c>
      <c r="AH52" s="5">
        <v>2493</v>
      </c>
      <c r="AI52" s="5">
        <v>3796</v>
      </c>
      <c r="AJ52" s="5">
        <v>3630</v>
      </c>
      <c r="AK52" s="5">
        <v>2947</v>
      </c>
      <c r="AL52" s="5">
        <v>2562</v>
      </c>
      <c r="AM52" s="5">
        <v>21277</v>
      </c>
      <c r="AN52" s="5">
        <v>1988</v>
      </c>
      <c r="AO52" s="5">
        <v>2389</v>
      </c>
      <c r="AP52" s="5">
        <v>2714</v>
      </c>
      <c r="AQ52" s="5">
        <v>4044</v>
      </c>
      <c r="AR52" s="5">
        <v>2170</v>
      </c>
      <c r="AS52" s="5">
        <v>2141</v>
      </c>
      <c r="AT52" s="5">
        <v>4424</v>
      </c>
      <c r="AU52" s="5">
        <v>2145</v>
      </c>
      <c r="AV52" s="5">
        <v>394</v>
      </c>
      <c r="AW52" s="5">
        <v>1265</v>
      </c>
      <c r="AX52" s="5">
        <v>6841</v>
      </c>
      <c r="AY52" s="5">
        <v>2299</v>
      </c>
      <c r="AZ52" s="5">
        <v>3063</v>
      </c>
      <c r="BA52" s="5">
        <v>1644</v>
      </c>
      <c r="BB52" s="5">
        <v>50</v>
      </c>
      <c r="BC52" s="1">
        <v>0</v>
      </c>
      <c r="BD52">
        <f si="22" t="shared"/>
        <v>5775.4</v>
      </c>
      <c r="BE52">
        <f ref="BE52:BF52" si="50" t="shared">BD52+10000</f>
        <v>15775.4</v>
      </c>
      <c r="BF52">
        <f si="50" t="shared"/>
        <v>25775.4</v>
      </c>
      <c r="BG52" s="14">
        <v>0</v>
      </c>
      <c r="BH52" s="14">
        <v>10</v>
      </c>
      <c r="BI52" s="14">
        <v>20</v>
      </c>
      <c r="BJ52" s="14">
        <v>30</v>
      </c>
      <c r="BK52">
        <f si="33" t="shared"/>
        <v>0.98615231066087938</v>
      </c>
      <c r="BL52" s="17">
        <v>1.2231405902302147E-3</v>
      </c>
      <c r="BM52" s="17">
        <v>3.5871809377094248</v>
      </c>
      <c r="BN52" t="s">
        <v>114</v>
      </c>
      <c r="BP52" s="16">
        <v>2.0049176297024833</v>
      </c>
    </row>
    <row r="53" spans="1:68" x14ac:dyDescent="0.25">
      <c r="A53" s="5">
        <v>51</v>
      </c>
      <c r="B53" s="5">
        <v>5481</v>
      </c>
      <c r="C53" s="5">
        <v>13470</v>
      </c>
      <c r="D53" s="5">
        <v>12534</v>
      </c>
      <c r="E53" s="5">
        <v>5885</v>
      </c>
      <c r="F53" s="5">
        <v>8358</v>
      </c>
      <c r="G53" s="5">
        <v>5895</v>
      </c>
      <c r="H53" s="5">
        <v>10979</v>
      </c>
      <c r="I53" s="5">
        <v>12752</v>
      </c>
      <c r="J53" s="5">
        <v>11130</v>
      </c>
      <c r="K53" s="5">
        <v>18818</v>
      </c>
      <c r="L53" s="5">
        <v>4651</v>
      </c>
      <c r="M53" s="5">
        <v>14863</v>
      </c>
      <c r="N53" s="5">
        <v>13280</v>
      </c>
      <c r="O53" s="5">
        <v>1321</v>
      </c>
      <c r="P53" s="5">
        <v>1526</v>
      </c>
      <c r="Q53" s="5">
        <v>1159</v>
      </c>
      <c r="R53" s="5">
        <v>2203</v>
      </c>
      <c r="S53" s="5">
        <v>3987</v>
      </c>
      <c r="T53" s="5">
        <v>1942</v>
      </c>
      <c r="U53" s="5">
        <v>763</v>
      </c>
      <c r="V53" s="5">
        <v>824</v>
      </c>
      <c r="W53" s="5">
        <v>1345</v>
      </c>
      <c r="X53" s="5">
        <v>593</v>
      </c>
      <c r="Y53" s="5">
        <v>1478</v>
      </c>
      <c r="Z53" s="5">
        <v>1146</v>
      </c>
      <c r="AA53" s="5">
        <v>7722</v>
      </c>
      <c r="AB53" s="5">
        <v>2890</v>
      </c>
      <c r="AC53" s="5">
        <v>4958</v>
      </c>
      <c r="AD53" s="5">
        <v>2493</v>
      </c>
      <c r="AE53" s="5">
        <v>836</v>
      </c>
      <c r="AF53" s="5">
        <v>1590</v>
      </c>
      <c r="AG53" s="5">
        <v>1862</v>
      </c>
      <c r="AH53" s="5">
        <v>1864</v>
      </c>
      <c r="AI53" s="5">
        <v>2478</v>
      </c>
      <c r="AJ53" s="5">
        <v>1555</v>
      </c>
      <c r="AK53" s="5">
        <v>1232</v>
      </c>
      <c r="AL53" s="5">
        <v>2113</v>
      </c>
      <c r="AM53" s="5">
        <v>2962</v>
      </c>
      <c r="AN53" s="5">
        <v>6253</v>
      </c>
      <c r="AO53" s="5">
        <v>1433</v>
      </c>
      <c r="AP53" s="5">
        <v>1812</v>
      </c>
      <c r="AQ53" s="5">
        <v>1579</v>
      </c>
      <c r="AR53" s="5">
        <v>3933</v>
      </c>
      <c r="AS53" s="5">
        <v>2054</v>
      </c>
      <c r="AT53" s="5">
        <v>3994</v>
      </c>
      <c r="AU53" s="5">
        <v>2445</v>
      </c>
      <c r="AV53" s="5">
        <v>925</v>
      </c>
      <c r="AW53" s="5">
        <v>2058</v>
      </c>
      <c r="AX53" s="5">
        <v>1770</v>
      </c>
      <c r="AY53" s="5">
        <v>1706</v>
      </c>
      <c r="AZ53" s="5">
        <v>1799</v>
      </c>
      <c r="BA53" s="5">
        <v>916</v>
      </c>
      <c r="BB53" s="5">
        <v>51</v>
      </c>
      <c r="BC53" s="1">
        <v>0</v>
      </c>
      <c r="BD53">
        <f si="22" t="shared"/>
        <v>4681.699999999998</v>
      </c>
      <c r="BE53">
        <f ref="BE53:BF53" si="51" t="shared">BD53+10000</f>
        <v>14681.699999999997</v>
      </c>
      <c r="BF53">
        <f si="51" t="shared"/>
        <v>24681.699999999997</v>
      </c>
      <c r="BG53" s="14">
        <v>0</v>
      </c>
      <c r="BH53" s="14">
        <v>10</v>
      </c>
      <c r="BI53" s="14">
        <v>20</v>
      </c>
      <c r="BJ53" s="14">
        <v>30</v>
      </c>
      <c r="BK53">
        <f si="33" t="shared"/>
        <v>0.97653819864270419</v>
      </c>
      <c r="BL53" s="17">
        <v>1.2283714342721959E-3</v>
      </c>
      <c r="BM53" s="17">
        <v>3.7355268548653946</v>
      </c>
      <c r="BN53" t="s">
        <v>115</v>
      </c>
      <c r="BP53" s="16">
        <v>1.3670644026311765</v>
      </c>
    </row>
    <row r="54" spans="1:68" x14ac:dyDescent="0.25">
      <c r="A54" s="5">
        <v>52</v>
      </c>
      <c r="B54" s="5">
        <v>21078</v>
      </c>
      <c r="C54" s="5">
        <v>20214</v>
      </c>
      <c r="D54" s="5">
        <v>17267</v>
      </c>
      <c r="E54" s="5">
        <v>13912</v>
      </c>
      <c r="F54" s="5">
        <v>20691</v>
      </c>
      <c r="G54" s="5">
        <v>17006</v>
      </c>
      <c r="H54" s="5">
        <v>8645</v>
      </c>
      <c r="I54" s="5">
        <v>15732</v>
      </c>
      <c r="J54" s="5">
        <v>20384</v>
      </c>
      <c r="K54" s="5">
        <v>18844</v>
      </c>
      <c r="L54" s="5">
        <v>12290</v>
      </c>
      <c r="M54" s="5">
        <v>18713</v>
      </c>
      <c r="N54" s="5">
        <v>13996</v>
      </c>
      <c r="O54" s="5">
        <v>1668</v>
      </c>
      <c r="P54" s="5">
        <v>2479</v>
      </c>
      <c r="Q54" s="5">
        <v>2141</v>
      </c>
      <c r="R54" s="5">
        <v>1079</v>
      </c>
      <c r="S54" s="5">
        <v>6609</v>
      </c>
      <c r="T54" s="5">
        <v>6781</v>
      </c>
      <c r="U54" s="5">
        <v>3728</v>
      </c>
      <c r="V54" s="5">
        <v>1521</v>
      </c>
      <c r="W54" s="5">
        <v>4508</v>
      </c>
      <c r="X54" s="5">
        <v>5581</v>
      </c>
      <c r="Y54" s="5">
        <v>6734</v>
      </c>
      <c r="Z54" s="5">
        <v>3783</v>
      </c>
      <c r="AA54" s="5">
        <v>5907</v>
      </c>
      <c r="AB54" s="5">
        <v>2044</v>
      </c>
      <c r="AC54" s="5">
        <v>12308</v>
      </c>
      <c r="AD54" s="5">
        <v>8027</v>
      </c>
      <c r="AE54" s="5">
        <v>1393</v>
      </c>
      <c r="AF54" s="5">
        <v>2560</v>
      </c>
      <c r="AG54" s="5">
        <v>1412</v>
      </c>
      <c r="AH54" s="5">
        <v>2256</v>
      </c>
      <c r="AI54" s="5">
        <v>3669</v>
      </c>
      <c r="AJ54" s="5">
        <v>26427</v>
      </c>
      <c r="AK54" s="5">
        <v>2400</v>
      </c>
      <c r="AL54" s="5">
        <v>5343</v>
      </c>
      <c r="AM54" s="5">
        <v>12663</v>
      </c>
      <c r="AN54" s="5">
        <v>2332</v>
      </c>
      <c r="AO54" s="5">
        <v>6359</v>
      </c>
      <c r="AP54" s="5">
        <v>4922</v>
      </c>
      <c r="AQ54" s="5">
        <v>1608</v>
      </c>
      <c r="AR54" s="5">
        <v>10536</v>
      </c>
      <c r="AS54" s="5">
        <v>6152</v>
      </c>
      <c r="AT54" s="5">
        <v>6740</v>
      </c>
      <c r="AU54" s="5">
        <v>1292</v>
      </c>
      <c r="AV54" s="5">
        <v>930</v>
      </c>
      <c r="AW54" s="5">
        <v>1368</v>
      </c>
      <c r="AX54" s="5">
        <v>3461</v>
      </c>
      <c r="AY54" s="5">
        <v>1405</v>
      </c>
      <c r="AZ54" s="5">
        <v>3390</v>
      </c>
      <c r="BA54" s="5">
        <v>1113</v>
      </c>
      <c r="BB54" s="5">
        <v>52</v>
      </c>
      <c r="BC54" s="1">
        <v>0</v>
      </c>
      <c r="BD54">
        <f si="22" t="shared"/>
        <v>10711.399999999991</v>
      </c>
      <c r="BE54">
        <f ref="BE54:BF54" si="52" t="shared">BD54+10000</f>
        <v>20711.399999999991</v>
      </c>
      <c r="BF54">
        <f si="52" t="shared"/>
        <v>30711.399999999991</v>
      </c>
      <c r="BG54" s="14">
        <v>0</v>
      </c>
      <c r="BH54" s="14">
        <v>10</v>
      </c>
      <c r="BI54" s="14">
        <v>20</v>
      </c>
      <c r="BJ54" s="14">
        <v>30</v>
      </c>
      <c r="BK54">
        <f si="33" t="shared"/>
        <v>0.99970898847686873</v>
      </c>
      <c r="BL54" s="17">
        <v>1.1561658845657093E-3</v>
      </c>
      <c r="BM54" s="17">
        <v>2.0993565392802438</v>
      </c>
      <c r="BN54" t="s">
        <v>116</v>
      </c>
      <c r="BP54" s="16">
        <v>1.4314511048958096</v>
      </c>
    </row>
    <row r="55" spans="1:68" x14ac:dyDescent="0.25">
      <c r="A55" s="5">
        <v>53</v>
      </c>
      <c r="B55" s="5">
        <v>15358</v>
      </c>
      <c r="C55" s="5">
        <v>17092</v>
      </c>
      <c r="D55" s="5">
        <v>4222</v>
      </c>
      <c r="E55" s="5">
        <v>2348</v>
      </c>
      <c r="F55" s="5">
        <v>2850</v>
      </c>
      <c r="G55" s="5">
        <v>2526</v>
      </c>
      <c r="H55" s="5">
        <v>1866</v>
      </c>
      <c r="I55" s="5">
        <v>3135</v>
      </c>
      <c r="J55" s="5">
        <v>9816</v>
      </c>
      <c r="K55" s="5">
        <v>2747</v>
      </c>
      <c r="L55" s="5">
        <v>1655</v>
      </c>
      <c r="M55" s="5">
        <v>5979</v>
      </c>
      <c r="N55" s="5">
        <v>3426</v>
      </c>
      <c r="O55" s="5">
        <v>476</v>
      </c>
      <c r="P55" s="5">
        <v>1005</v>
      </c>
      <c r="Q55" s="5">
        <v>550</v>
      </c>
      <c r="R55" s="5">
        <v>437</v>
      </c>
      <c r="S55" s="5">
        <v>1222</v>
      </c>
      <c r="T55" s="5">
        <v>1486</v>
      </c>
      <c r="U55" s="5">
        <v>410</v>
      </c>
      <c r="V55" s="5">
        <v>293</v>
      </c>
      <c r="W55" s="5">
        <v>617</v>
      </c>
      <c r="X55" s="5">
        <v>827</v>
      </c>
      <c r="Y55" s="5">
        <v>363</v>
      </c>
      <c r="Z55" s="5">
        <v>556</v>
      </c>
      <c r="AA55" s="5">
        <v>1426</v>
      </c>
      <c r="AB55" s="5">
        <v>521</v>
      </c>
      <c r="AC55" s="5">
        <v>2117</v>
      </c>
      <c r="AD55" s="5">
        <v>453</v>
      </c>
      <c r="AE55" s="5">
        <v>610</v>
      </c>
      <c r="AF55" s="5">
        <v>639</v>
      </c>
      <c r="AG55" s="5">
        <v>285</v>
      </c>
      <c r="AH55" s="5">
        <v>915</v>
      </c>
      <c r="AI55" s="5">
        <v>1060</v>
      </c>
      <c r="AJ55" s="5">
        <v>1727</v>
      </c>
      <c r="AK55" s="5">
        <v>1857</v>
      </c>
      <c r="AL55" s="5">
        <v>814</v>
      </c>
      <c r="AM55" s="5">
        <v>1682</v>
      </c>
      <c r="AN55" s="5">
        <v>585</v>
      </c>
      <c r="AO55" s="5">
        <v>778</v>
      </c>
      <c r="AP55" s="5">
        <v>1541</v>
      </c>
      <c r="AQ55" s="5">
        <v>1176</v>
      </c>
      <c r="AR55" s="5">
        <v>1098</v>
      </c>
      <c r="AS55" s="5">
        <v>684</v>
      </c>
      <c r="AT55" s="5">
        <v>1323</v>
      </c>
      <c r="AU55" s="5">
        <v>745</v>
      </c>
      <c r="AV55" s="5">
        <v>781</v>
      </c>
      <c r="AW55" s="5">
        <v>353</v>
      </c>
      <c r="AX55" s="5">
        <v>1317</v>
      </c>
      <c r="AY55" s="5">
        <v>585</v>
      </c>
      <c r="AZ55" s="5">
        <v>322</v>
      </c>
      <c r="BA55" s="5">
        <v>239</v>
      </c>
      <c r="BB55" s="5">
        <v>53</v>
      </c>
      <c r="BC55" s="1">
        <v>0</v>
      </c>
      <c r="BD55">
        <f si="22" t="shared"/>
        <v>1686.4999999999998</v>
      </c>
      <c r="BE55">
        <f ref="BE55:BF55" si="53" t="shared">BD55+10000</f>
        <v>11686.5</v>
      </c>
      <c r="BF55">
        <f si="53" t="shared"/>
        <v>21686.5</v>
      </c>
      <c r="BG55" s="14">
        <v>0</v>
      </c>
      <c r="BH55" s="14">
        <v>10</v>
      </c>
      <c r="BI55" s="14">
        <v>20</v>
      </c>
      <c r="BJ55" s="14">
        <v>30</v>
      </c>
      <c r="BK55">
        <f si="33" t="shared"/>
        <v>0.93144120661784968</v>
      </c>
      <c r="BL55" s="17">
        <v>1.2282628560112575E-3</v>
      </c>
      <c r="BM55" s="17">
        <v>3.7323771575237288</v>
      </c>
      <c r="BN55" t="s">
        <v>117</v>
      </c>
      <c r="BP55" s="16">
        <v>1.2606519426891072</v>
      </c>
    </row>
    <row r="56" spans="1:68" x14ac:dyDescent="0.25">
      <c r="A56" s="6">
        <v>54</v>
      </c>
      <c r="B56" s="6">
        <v>15285</v>
      </c>
      <c r="C56" s="6">
        <v>19939</v>
      </c>
      <c r="D56" s="6">
        <v>5489</v>
      </c>
      <c r="E56" s="6">
        <v>2388</v>
      </c>
      <c r="F56" s="6">
        <v>3771</v>
      </c>
      <c r="G56" s="6">
        <v>1393</v>
      </c>
      <c r="H56" s="6">
        <v>1915</v>
      </c>
      <c r="I56" s="6">
        <v>2888</v>
      </c>
      <c r="J56" s="6">
        <v>4500</v>
      </c>
      <c r="K56" s="6">
        <v>2685</v>
      </c>
      <c r="L56" s="6">
        <v>1558</v>
      </c>
      <c r="M56" s="6">
        <v>6224</v>
      </c>
      <c r="N56" s="6">
        <v>3223</v>
      </c>
      <c r="O56" s="6">
        <v>584</v>
      </c>
      <c r="P56" s="6">
        <v>665</v>
      </c>
      <c r="Q56" s="6">
        <v>686</v>
      </c>
      <c r="R56" s="6">
        <v>312</v>
      </c>
      <c r="S56" s="6">
        <v>1293</v>
      </c>
      <c r="T56" s="6">
        <v>1828</v>
      </c>
      <c r="U56" s="6">
        <v>398</v>
      </c>
      <c r="V56" s="6">
        <v>281</v>
      </c>
      <c r="W56" s="6">
        <v>545</v>
      </c>
      <c r="X56" s="6">
        <v>782</v>
      </c>
      <c r="Y56" s="6">
        <v>431</v>
      </c>
      <c r="Z56" s="6">
        <v>454</v>
      </c>
      <c r="AA56" s="6">
        <v>1949</v>
      </c>
      <c r="AB56" s="6">
        <v>489</v>
      </c>
      <c r="AC56" s="6">
        <v>2175</v>
      </c>
      <c r="AD56" s="6">
        <v>655</v>
      </c>
      <c r="AE56" s="6">
        <v>1032</v>
      </c>
      <c r="AF56" s="6">
        <v>477</v>
      </c>
      <c r="AG56" s="6">
        <v>256</v>
      </c>
      <c r="AH56" s="6">
        <v>919</v>
      </c>
      <c r="AI56" s="6">
        <v>1173</v>
      </c>
      <c r="AJ56" s="6">
        <v>2853</v>
      </c>
      <c r="AK56" s="6">
        <v>3392</v>
      </c>
      <c r="AL56" s="6">
        <v>664</v>
      </c>
      <c r="AM56" s="6">
        <v>2497</v>
      </c>
      <c r="AN56" s="6">
        <v>866</v>
      </c>
      <c r="AO56" s="6">
        <v>829</v>
      </c>
      <c r="AP56" s="6">
        <v>1501</v>
      </c>
      <c r="AQ56" s="6">
        <v>1426</v>
      </c>
      <c r="AR56" s="6">
        <v>710</v>
      </c>
      <c r="AS56" s="6">
        <v>758</v>
      </c>
      <c r="AT56" s="6">
        <v>1597</v>
      </c>
      <c r="AU56" s="6">
        <v>1084</v>
      </c>
      <c r="AV56" s="6">
        <v>336</v>
      </c>
      <c r="AW56" s="6">
        <v>542</v>
      </c>
      <c r="AX56" s="6">
        <v>1463</v>
      </c>
      <c r="AY56" s="6">
        <v>595</v>
      </c>
      <c r="AZ56" s="6">
        <v>275</v>
      </c>
      <c r="BA56" s="6">
        <v>222</v>
      </c>
      <c r="BB56" s="6">
        <v>54</v>
      </c>
      <c r="BC56" s="1">
        <v>0</v>
      </c>
      <c r="BD56">
        <f si="22" t="shared"/>
        <v>1918.3999999999999</v>
      </c>
      <c r="BE56">
        <f ref="BE56:BF56" si="54" t="shared">BD56+10000</f>
        <v>11918.4</v>
      </c>
      <c r="BF56">
        <f si="54" t="shared"/>
        <v>21918.400000000001</v>
      </c>
      <c r="BG56" s="14">
        <v>0</v>
      </c>
      <c r="BH56" s="14">
        <v>10</v>
      </c>
      <c r="BI56" s="14">
        <v>20</v>
      </c>
      <c r="BJ56" s="14">
        <v>30</v>
      </c>
      <c r="BK56" s="1">
        <f si="33" t="shared"/>
        <v>0.93608037825016643</v>
      </c>
      <c r="BL56" s="17">
        <v>1.236470102414783E-3</v>
      </c>
      <c r="BM56" s="17">
        <v>3.9798056534654442</v>
      </c>
      <c r="BN56" t="s">
        <v>118</v>
      </c>
      <c r="BP56" s="16">
        <v>1.6353739467601223</v>
      </c>
    </row>
    <row r="57" spans="1:68" x14ac:dyDescent="0.25">
      <c r="A57" s="5">
        <v>55</v>
      </c>
      <c r="B57" s="5">
        <v>9956</v>
      </c>
      <c r="C57" s="5">
        <v>7651</v>
      </c>
      <c r="D57" s="5">
        <v>4874</v>
      </c>
      <c r="E57" s="5">
        <v>1882</v>
      </c>
      <c r="F57" s="5">
        <v>3277</v>
      </c>
      <c r="G57" s="5">
        <v>2246</v>
      </c>
      <c r="H57" s="5">
        <v>3055</v>
      </c>
      <c r="I57" s="5">
        <v>2924</v>
      </c>
      <c r="J57" s="5">
        <v>3680</v>
      </c>
      <c r="K57" s="5">
        <v>3109</v>
      </c>
      <c r="L57" s="5">
        <v>2926</v>
      </c>
      <c r="M57" s="5">
        <v>3737</v>
      </c>
      <c r="N57" s="5">
        <v>3348</v>
      </c>
      <c r="O57" s="5">
        <v>421</v>
      </c>
      <c r="P57" s="5">
        <v>786</v>
      </c>
      <c r="Q57" s="5">
        <v>515</v>
      </c>
      <c r="R57" s="5">
        <v>370</v>
      </c>
      <c r="S57" s="5">
        <v>755</v>
      </c>
      <c r="T57" s="5">
        <v>754</v>
      </c>
      <c r="U57" s="5">
        <v>381</v>
      </c>
      <c r="V57" s="5">
        <v>374</v>
      </c>
      <c r="W57" s="5">
        <v>558</v>
      </c>
      <c r="X57" s="5">
        <v>1140</v>
      </c>
      <c r="Y57" s="5">
        <v>283</v>
      </c>
      <c r="Z57" s="5">
        <v>347</v>
      </c>
      <c r="AA57" s="5">
        <v>796</v>
      </c>
      <c r="AB57" s="5">
        <v>518</v>
      </c>
      <c r="AC57" s="5">
        <v>910</v>
      </c>
      <c r="AD57" s="5">
        <v>545</v>
      </c>
      <c r="AE57" s="5">
        <v>417</v>
      </c>
      <c r="AF57" s="5">
        <v>697</v>
      </c>
      <c r="AG57" s="5">
        <v>316</v>
      </c>
      <c r="AH57" s="5">
        <v>709</v>
      </c>
      <c r="AI57" s="5">
        <v>637</v>
      </c>
      <c r="AJ57" s="5">
        <v>1245</v>
      </c>
      <c r="AK57" s="5">
        <v>665</v>
      </c>
      <c r="AL57" s="5">
        <v>720</v>
      </c>
      <c r="AM57" s="5">
        <v>663</v>
      </c>
      <c r="AN57" s="5">
        <v>960</v>
      </c>
      <c r="AO57" s="5">
        <v>741</v>
      </c>
      <c r="AP57" s="5">
        <v>1263</v>
      </c>
      <c r="AQ57" s="5">
        <v>957</v>
      </c>
      <c r="AR57" s="5">
        <v>899</v>
      </c>
      <c r="AS57" s="5">
        <v>726</v>
      </c>
      <c r="AT57" s="5">
        <v>1218</v>
      </c>
      <c r="AU57" s="5">
        <v>561</v>
      </c>
      <c r="AV57" s="5">
        <v>396</v>
      </c>
      <c r="AW57" s="5">
        <v>317</v>
      </c>
      <c r="AX57" s="5">
        <v>979</v>
      </c>
      <c r="AY57" s="5">
        <v>966</v>
      </c>
      <c r="AZ57" s="5">
        <v>224</v>
      </c>
      <c r="BA57" s="5">
        <v>157</v>
      </c>
      <c r="BB57" s="5">
        <v>55</v>
      </c>
      <c r="BC57" s="1">
        <v>0</v>
      </c>
      <c r="BD57">
        <f si="22" t="shared"/>
        <v>1220.6999999999998</v>
      </c>
      <c r="BE57">
        <f ref="BE57:BF57" si="55" t="shared">BD57+10000</f>
        <v>11220.7</v>
      </c>
      <c r="BF57">
        <f si="55" t="shared"/>
        <v>21220.7</v>
      </c>
      <c r="BG57" s="14">
        <v>0</v>
      </c>
      <c r="BH57" s="14">
        <v>10</v>
      </c>
      <c r="BI57" s="14">
        <v>20</v>
      </c>
      <c r="BJ57" s="14">
        <v>30</v>
      </c>
      <c r="BK57">
        <f si="33" t="shared"/>
        <v>0.92146526092346992</v>
      </c>
      <c r="BL57" s="17">
        <v>1.2349670710838769E-3</v>
      </c>
      <c r="BM57" s="17">
        <v>3.9329969633657225</v>
      </c>
      <c r="BN57" t="s">
        <v>119</v>
      </c>
      <c r="BP57" s="16">
        <v>1.4497274379164142</v>
      </c>
    </row>
    <row r="58" spans="1:68" x14ac:dyDescent="0.25">
      <c r="A58" s="5">
        <v>56</v>
      </c>
      <c r="B58" s="5">
        <v>18634</v>
      </c>
      <c r="C58" s="5">
        <v>20134</v>
      </c>
      <c r="D58" s="5">
        <v>11220</v>
      </c>
      <c r="E58" s="5">
        <v>3034</v>
      </c>
      <c r="F58" s="5">
        <v>4614</v>
      </c>
      <c r="G58" s="5">
        <v>2566</v>
      </c>
      <c r="H58" s="5">
        <v>2225</v>
      </c>
      <c r="I58" s="5">
        <v>2792</v>
      </c>
      <c r="J58" s="5">
        <v>5566</v>
      </c>
      <c r="K58" s="5">
        <v>6084</v>
      </c>
      <c r="L58" s="5">
        <v>3580</v>
      </c>
      <c r="M58" s="5">
        <v>5891</v>
      </c>
      <c r="N58" s="5">
        <v>5273</v>
      </c>
      <c r="O58" s="5">
        <v>2035</v>
      </c>
      <c r="P58" s="5">
        <v>1040</v>
      </c>
      <c r="Q58" s="5">
        <v>470</v>
      </c>
      <c r="R58" s="5">
        <v>344</v>
      </c>
      <c r="S58" s="5">
        <v>2397</v>
      </c>
      <c r="T58" s="5">
        <v>1116</v>
      </c>
      <c r="U58" s="5">
        <v>521</v>
      </c>
      <c r="V58" s="5">
        <v>330</v>
      </c>
      <c r="W58" s="5">
        <v>751</v>
      </c>
      <c r="X58" s="5">
        <v>585</v>
      </c>
      <c r="Y58" s="5">
        <v>365</v>
      </c>
      <c r="Z58" s="5">
        <v>1753</v>
      </c>
      <c r="AA58" s="5">
        <v>3744</v>
      </c>
      <c r="AB58" s="5">
        <v>776</v>
      </c>
      <c r="AC58" s="5">
        <v>2545</v>
      </c>
      <c r="AD58" s="5">
        <v>573</v>
      </c>
      <c r="AE58" s="5">
        <v>1362</v>
      </c>
      <c r="AF58" s="5">
        <v>979</v>
      </c>
      <c r="AG58" s="5">
        <v>300</v>
      </c>
      <c r="AH58" s="5">
        <v>834</v>
      </c>
      <c r="AI58" s="5">
        <v>966</v>
      </c>
      <c r="AJ58" s="5">
        <v>3367</v>
      </c>
      <c r="AK58" s="5">
        <v>1409</v>
      </c>
      <c r="AL58" s="5">
        <v>848</v>
      </c>
      <c r="AM58" s="5">
        <v>1522</v>
      </c>
      <c r="AN58" s="5">
        <v>968</v>
      </c>
      <c r="AO58" s="5">
        <v>1649</v>
      </c>
      <c r="AP58" s="5">
        <v>3358</v>
      </c>
      <c r="AQ58" s="5">
        <v>2217</v>
      </c>
      <c r="AR58" s="5">
        <v>2447</v>
      </c>
      <c r="AS58" s="5">
        <v>1155</v>
      </c>
      <c r="AT58" s="5">
        <v>1075</v>
      </c>
      <c r="AU58" s="5">
        <v>1719</v>
      </c>
      <c r="AV58" s="5">
        <v>243</v>
      </c>
      <c r="AW58" s="5">
        <v>276</v>
      </c>
      <c r="AX58" s="5">
        <v>1346</v>
      </c>
      <c r="AY58" s="5">
        <v>959</v>
      </c>
      <c r="AZ58" s="5">
        <v>199</v>
      </c>
      <c r="BA58" s="5">
        <v>226</v>
      </c>
      <c r="BB58" s="5">
        <v>56</v>
      </c>
      <c r="BC58" s="1">
        <v>0</v>
      </c>
      <c r="BD58">
        <f si="22" t="shared"/>
        <v>2547.1</v>
      </c>
      <c r="BE58">
        <f ref="BE58:BF58" si="56" t="shared">BD58+10000</f>
        <v>12547.1</v>
      </c>
      <c r="BF58">
        <f si="56" t="shared"/>
        <v>22547.1</v>
      </c>
      <c r="BG58" s="14">
        <v>0</v>
      </c>
      <c r="BH58" s="14">
        <v>10</v>
      </c>
      <c r="BI58" s="14">
        <v>20</v>
      </c>
      <c r="BJ58" s="14">
        <v>30</v>
      </c>
      <c r="BK58">
        <f si="33" t="shared"/>
        <v>0.94761028826033666</v>
      </c>
      <c r="BL58" s="17">
        <v>1.1966719797028424E-3</v>
      </c>
      <c r="BM58" s="17">
        <v>2.9231863808389154</v>
      </c>
      <c r="BN58" t="s">
        <v>120</v>
      </c>
      <c r="BP58" s="16">
        <v>1.5469920629033453</v>
      </c>
    </row>
    <row r="59" spans="1:68" x14ac:dyDescent="0.25">
      <c r="A59" s="5">
        <v>57</v>
      </c>
      <c r="B59" s="5">
        <v>15354</v>
      </c>
      <c r="C59" s="5">
        <v>20707</v>
      </c>
      <c r="D59" s="5">
        <v>12081</v>
      </c>
      <c r="E59" s="5">
        <v>8737</v>
      </c>
      <c r="F59" s="5">
        <v>10207</v>
      </c>
      <c r="G59" s="5">
        <v>8833</v>
      </c>
      <c r="H59" s="5">
        <v>3137</v>
      </c>
      <c r="I59" s="5">
        <v>6458</v>
      </c>
      <c r="J59" s="5">
        <v>15621</v>
      </c>
      <c r="K59" s="5">
        <v>6947</v>
      </c>
      <c r="L59" s="5">
        <v>3602</v>
      </c>
      <c r="M59" s="5">
        <v>7566</v>
      </c>
      <c r="N59" s="5">
        <v>8367</v>
      </c>
      <c r="O59" s="5">
        <v>1010</v>
      </c>
      <c r="P59" s="5">
        <v>1326</v>
      </c>
      <c r="Q59" s="5">
        <v>4456</v>
      </c>
      <c r="R59" s="5">
        <v>718</v>
      </c>
      <c r="S59" s="5">
        <v>2076</v>
      </c>
      <c r="T59" s="5">
        <v>1698</v>
      </c>
      <c r="U59" s="5">
        <v>1093</v>
      </c>
      <c r="V59" s="5">
        <v>646</v>
      </c>
      <c r="W59" s="5">
        <v>1478</v>
      </c>
      <c r="X59" s="5">
        <v>2626</v>
      </c>
      <c r="Y59" s="5">
        <v>920</v>
      </c>
      <c r="Z59" s="5">
        <v>2014</v>
      </c>
      <c r="AA59" s="5">
        <v>4193</v>
      </c>
      <c r="AB59" s="5">
        <v>1029</v>
      </c>
      <c r="AC59" s="5">
        <v>6110</v>
      </c>
      <c r="AD59" s="5">
        <v>1184</v>
      </c>
      <c r="AE59" s="5">
        <v>859</v>
      </c>
      <c r="AF59" s="5">
        <v>1003</v>
      </c>
      <c r="AG59" s="5">
        <v>779</v>
      </c>
      <c r="AH59" s="5">
        <v>1661</v>
      </c>
      <c r="AI59" s="5">
        <v>2156</v>
      </c>
      <c r="AJ59" s="5">
        <v>2425</v>
      </c>
      <c r="AK59" s="5">
        <v>1533</v>
      </c>
      <c r="AL59" s="5">
        <v>1324</v>
      </c>
      <c r="AM59" s="5">
        <v>3287</v>
      </c>
      <c r="AN59" s="5">
        <v>2145</v>
      </c>
      <c r="AO59" s="5">
        <v>1995</v>
      </c>
      <c r="AP59" s="5">
        <v>3937</v>
      </c>
      <c r="AQ59" s="5">
        <v>1531</v>
      </c>
      <c r="AR59" s="5">
        <v>1486</v>
      </c>
      <c r="AS59" s="5">
        <v>2043</v>
      </c>
      <c r="AT59" s="5">
        <v>2872</v>
      </c>
      <c r="AU59" s="5">
        <v>1881</v>
      </c>
      <c r="AV59" s="5">
        <v>294</v>
      </c>
      <c r="AW59" s="5">
        <v>587</v>
      </c>
      <c r="AX59" s="5">
        <v>1807</v>
      </c>
      <c r="AY59" s="5">
        <v>1272</v>
      </c>
      <c r="AZ59" s="5">
        <v>279</v>
      </c>
      <c r="BA59" s="5">
        <v>253</v>
      </c>
      <c r="BB59" s="5">
        <v>57</v>
      </c>
      <c r="BC59" s="1">
        <v>0</v>
      </c>
      <c r="BD59">
        <f si="22" t="shared"/>
        <v>3635.4999999999982</v>
      </c>
      <c r="BE59">
        <f ref="BE59:BF59" si="57" t="shared">BD59+10000</f>
        <v>13635.499999999998</v>
      </c>
      <c r="BF59">
        <f si="57" t="shared"/>
        <v>23635.5</v>
      </c>
      <c r="BG59" s="14">
        <v>0</v>
      </c>
      <c r="BH59" s="14">
        <v>10</v>
      </c>
      <c r="BI59" s="14">
        <v>20</v>
      </c>
      <c r="BJ59" s="14">
        <v>30</v>
      </c>
      <c r="BK59">
        <f si="33" t="shared"/>
        <v>0.96420023014826861</v>
      </c>
      <c r="BL59" s="17">
        <v>1.2001439692609494E-3</v>
      </c>
      <c r="BM59" s="17">
        <v>3.0033608832675505</v>
      </c>
      <c r="BN59" t="s">
        <v>121</v>
      </c>
      <c r="BP59" s="16">
        <v>1.3232128900378766</v>
      </c>
    </row>
    <row r="60" spans="1:68" x14ac:dyDescent="0.25">
      <c r="A60" s="5">
        <v>58</v>
      </c>
      <c r="B60" s="5">
        <v>3409</v>
      </c>
      <c r="C60" s="5">
        <v>14347</v>
      </c>
      <c r="D60" s="5">
        <v>7649</v>
      </c>
      <c r="E60" s="5">
        <v>3769</v>
      </c>
      <c r="F60" s="5">
        <v>6860</v>
      </c>
      <c r="G60" s="5">
        <v>5892</v>
      </c>
      <c r="H60" s="5">
        <v>2571</v>
      </c>
      <c r="I60" s="5">
        <v>6578</v>
      </c>
      <c r="J60" s="5">
        <v>7115</v>
      </c>
      <c r="K60" s="5">
        <v>2946</v>
      </c>
      <c r="L60" s="5">
        <v>1993</v>
      </c>
      <c r="M60" s="5">
        <v>9288</v>
      </c>
      <c r="N60" s="5">
        <v>8905</v>
      </c>
      <c r="O60" s="5">
        <v>760</v>
      </c>
      <c r="P60" s="5">
        <v>1136</v>
      </c>
      <c r="Q60" s="5">
        <v>1218</v>
      </c>
      <c r="R60" s="5">
        <v>2272</v>
      </c>
      <c r="S60" s="5">
        <v>3878</v>
      </c>
      <c r="T60" s="5">
        <v>2135</v>
      </c>
      <c r="U60" s="5">
        <v>444</v>
      </c>
      <c r="V60" s="5">
        <v>428</v>
      </c>
      <c r="W60" s="5">
        <v>996</v>
      </c>
      <c r="X60" s="5">
        <v>806</v>
      </c>
      <c r="Y60" s="5">
        <v>716</v>
      </c>
      <c r="Z60" s="5">
        <v>1287</v>
      </c>
      <c r="AA60" s="5">
        <v>2805</v>
      </c>
      <c r="AB60" s="5">
        <v>1836</v>
      </c>
      <c r="AC60" s="5">
        <v>1027</v>
      </c>
      <c r="AD60" s="5">
        <v>779</v>
      </c>
      <c r="AE60" s="5">
        <v>735</v>
      </c>
      <c r="AF60" s="5">
        <v>1244</v>
      </c>
      <c r="AG60" s="5">
        <v>1099</v>
      </c>
      <c r="AH60" s="5">
        <v>2329</v>
      </c>
      <c r="AI60" s="5">
        <v>982</v>
      </c>
      <c r="AJ60" s="5">
        <v>1675</v>
      </c>
      <c r="AK60" s="5">
        <v>1047</v>
      </c>
      <c r="AL60" s="5">
        <v>944</v>
      </c>
      <c r="AM60" s="5">
        <v>838</v>
      </c>
      <c r="AN60" s="5">
        <v>1090</v>
      </c>
      <c r="AO60" s="5">
        <v>1171</v>
      </c>
      <c r="AP60" s="5">
        <v>1383</v>
      </c>
      <c r="AQ60" s="5">
        <v>1563</v>
      </c>
      <c r="AR60" s="5">
        <v>1233</v>
      </c>
      <c r="AS60" s="5">
        <v>1253</v>
      </c>
      <c r="AT60" s="5">
        <v>4260</v>
      </c>
      <c r="AU60" s="5">
        <v>1917</v>
      </c>
      <c r="AV60" s="5">
        <v>545</v>
      </c>
      <c r="AW60" s="5">
        <v>659</v>
      </c>
      <c r="AX60" s="5">
        <v>1205</v>
      </c>
      <c r="AY60" s="5">
        <v>1526</v>
      </c>
      <c r="AZ60" s="5">
        <v>560</v>
      </c>
      <c r="BA60" s="5">
        <v>369</v>
      </c>
      <c r="BB60" s="5">
        <v>58</v>
      </c>
      <c r="BC60" s="1">
        <v>0</v>
      </c>
      <c r="BD60">
        <f si="22" t="shared"/>
        <v>2353.1999999999985</v>
      </c>
      <c r="BE60">
        <f ref="BE60:BF60" si="58" t="shared">BD60+10000</f>
        <v>12353.199999999999</v>
      </c>
      <c r="BF60">
        <f si="58" t="shared"/>
        <v>22353.199999999997</v>
      </c>
      <c r="BG60" s="14">
        <v>0</v>
      </c>
      <c r="BH60" s="14">
        <v>10</v>
      </c>
      <c r="BI60" s="14">
        <v>20</v>
      </c>
      <c r="BJ60" s="14">
        <v>30</v>
      </c>
      <c r="BK60">
        <f si="33" t="shared"/>
        <v>0.94421370580253994</v>
      </c>
      <c r="BL60" s="17">
        <v>1.2420159310220487E-3</v>
      </c>
      <c r="BM60" s="17">
        <v>4.1590639460740473</v>
      </c>
      <c r="BN60" t="s">
        <v>122</v>
      </c>
      <c r="BP60" s="16">
        <v>1.888041216684831</v>
      </c>
    </row>
    <row r="61" spans="1:68" x14ac:dyDescent="0.25">
      <c r="A61" s="5">
        <v>59</v>
      </c>
      <c r="B61" s="5">
        <v>11466</v>
      </c>
      <c r="C61" s="5">
        <v>17523</v>
      </c>
      <c r="D61" s="5">
        <v>15164</v>
      </c>
      <c r="E61" s="5">
        <v>4918</v>
      </c>
      <c r="F61" s="5">
        <v>10290</v>
      </c>
      <c r="G61" s="5">
        <v>13689</v>
      </c>
      <c r="H61" s="5">
        <v>2679</v>
      </c>
      <c r="I61" s="5">
        <v>12419</v>
      </c>
      <c r="J61" s="5">
        <v>14537</v>
      </c>
      <c r="K61" s="5">
        <v>7761</v>
      </c>
      <c r="L61" s="5">
        <v>4206</v>
      </c>
      <c r="M61" s="5">
        <v>9412</v>
      </c>
      <c r="N61" s="5">
        <v>13716</v>
      </c>
      <c r="O61" s="5">
        <v>3179</v>
      </c>
      <c r="P61" s="5">
        <v>2073</v>
      </c>
      <c r="Q61" s="5">
        <v>2093</v>
      </c>
      <c r="R61" s="5">
        <v>918</v>
      </c>
      <c r="S61" s="5">
        <v>1634</v>
      </c>
      <c r="T61" s="5">
        <v>3914</v>
      </c>
      <c r="U61" s="5">
        <v>470</v>
      </c>
      <c r="V61" s="5">
        <v>1037</v>
      </c>
      <c r="W61" s="5">
        <v>1012</v>
      </c>
      <c r="X61" s="5">
        <v>721</v>
      </c>
      <c r="Y61" s="5">
        <v>1194</v>
      </c>
      <c r="Z61" s="5">
        <v>1170</v>
      </c>
      <c r="AA61" s="5">
        <v>13230</v>
      </c>
      <c r="AB61" s="5">
        <v>2439</v>
      </c>
      <c r="AC61" s="5">
        <v>2295</v>
      </c>
      <c r="AD61" s="5">
        <v>704</v>
      </c>
      <c r="AE61" s="5">
        <v>1189</v>
      </c>
      <c r="AF61" s="5">
        <v>1207</v>
      </c>
      <c r="AG61" s="5">
        <v>1049</v>
      </c>
      <c r="AH61" s="5">
        <v>1826</v>
      </c>
      <c r="AI61" s="5">
        <v>1495</v>
      </c>
      <c r="AJ61" s="5">
        <v>1918</v>
      </c>
      <c r="AK61" s="5">
        <v>848</v>
      </c>
      <c r="AL61" s="5">
        <v>982</v>
      </c>
      <c r="AM61" s="5">
        <v>2172</v>
      </c>
      <c r="AN61" s="5">
        <v>1349</v>
      </c>
      <c r="AO61" s="5">
        <v>1177</v>
      </c>
      <c r="AP61" s="5">
        <v>3738</v>
      </c>
      <c r="AQ61" s="5">
        <v>975</v>
      </c>
      <c r="AR61" s="5">
        <v>1220</v>
      </c>
      <c r="AS61" s="5">
        <v>2724</v>
      </c>
      <c r="AT61" s="5">
        <v>4194</v>
      </c>
      <c r="AU61" s="5">
        <v>2575</v>
      </c>
      <c r="AV61" s="5">
        <v>497</v>
      </c>
      <c r="AW61" s="5">
        <v>1483</v>
      </c>
      <c r="AX61" s="5">
        <v>2470</v>
      </c>
      <c r="AY61" s="5">
        <v>1383</v>
      </c>
      <c r="AZ61" s="5">
        <v>2552</v>
      </c>
      <c r="BA61" s="5">
        <v>1104</v>
      </c>
      <c r="BB61" s="5">
        <v>59</v>
      </c>
      <c r="BC61" s="1">
        <v>0</v>
      </c>
      <c r="BD61">
        <f si="22" t="shared"/>
        <v>3755.599999999999</v>
      </c>
      <c r="BE61">
        <f ref="BE61:BF61" si="59" t="shared">BD61+10000</f>
        <v>13755.599999999999</v>
      </c>
      <c r="BF61">
        <f si="59" t="shared"/>
        <v>23755.599999999999</v>
      </c>
      <c r="BG61" s="14">
        <v>0</v>
      </c>
      <c r="BH61" s="14">
        <v>10</v>
      </c>
      <c r="BI61" s="14">
        <v>20</v>
      </c>
      <c r="BJ61" s="14">
        <v>30</v>
      </c>
      <c r="BK61">
        <f si="33" t="shared"/>
        <v>0.9657872617119625</v>
      </c>
      <c r="BL61" s="17">
        <v>1.2493025352844458E-3</v>
      </c>
      <c r="BM61" s="17">
        <v>4.4126295019150543</v>
      </c>
      <c r="BN61" t="s">
        <v>123</v>
      </c>
      <c r="BP61" s="16">
        <v>1.8828687754462887</v>
      </c>
    </row>
    <row r="62" spans="1:68" x14ac:dyDescent="0.25">
      <c r="A62" s="5">
        <v>60</v>
      </c>
      <c r="B62" s="5">
        <v>4545</v>
      </c>
      <c r="C62" s="5">
        <v>8234</v>
      </c>
      <c r="D62" s="5">
        <v>13738</v>
      </c>
      <c r="E62" s="5">
        <v>5071</v>
      </c>
      <c r="F62" s="5">
        <v>7655</v>
      </c>
      <c r="G62" s="5">
        <v>6142</v>
      </c>
      <c r="H62" s="5">
        <v>3186</v>
      </c>
      <c r="I62" s="5">
        <v>6322</v>
      </c>
      <c r="J62" s="5">
        <v>12254</v>
      </c>
      <c r="K62" s="5">
        <v>9571</v>
      </c>
      <c r="L62" s="5">
        <v>2435</v>
      </c>
      <c r="M62" s="5">
        <v>9991</v>
      </c>
      <c r="N62" s="5">
        <v>14549</v>
      </c>
      <c r="O62" s="5">
        <v>2207</v>
      </c>
      <c r="P62" s="5">
        <v>3122</v>
      </c>
      <c r="Q62" s="5">
        <v>1802</v>
      </c>
      <c r="R62" s="5">
        <v>740</v>
      </c>
      <c r="S62" s="5">
        <v>1235</v>
      </c>
      <c r="T62" s="5">
        <v>-1</v>
      </c>
      <c r="U62" s="5">
        <v>574</v>
      </c>
      <c r="V62" s="5">
        <v>856</v>
      </c>
      <c r="W62" s="5">
        <v>790</v>
      </c>
      <c r="X62" s="5">
        <v>644</v>
      </c>
      <c r="Y62" s="5">
        <v>637</v>
      </c>
      <c r="Z62" s="5">
        <v>1400</v>
      </c>
      <c r="AA62" s="5">
        <v>10278</v>
      </c>
      <c r="AB62" s="5">
        <v>-1</v>
      </c>
      <c r="AC62" s="5">
        <v>1880</v>
      </c>
      <c r="AD62" s="5">
        <v>899</v>
      </c>
      <c r="AE62" s="5">
        <v>606</v>
      </c>
      <c r="AF62" s="5">
        <v>719</v>
      </c>
      <c r="AG62" s="5">
        <v>1356</v>
      </c>
      <c r="AH62" s="5">
        <v>1339</v>
      </c>
      <c r="AI62" s="5">
        <v>1513</v>
      </c>
      <c r="AJ62" s="5">
        <v>1309</v>
      </c>
      <c r="AK62" s="5">
        <v>872</v>
      </c>
      <c r="AL62" s="5">
        <v>1765</v>
      </c>
      <c r="AM62" s="5">
        <v>1227</v>
      </c>
      <c r="AN62" s="5">
        <v>950</v>
      </c>
      <c r="AO62" s="5">
        <v>1193</v>
      </c>
      <c r="AP62" s="5">
        <v>1711</v>
      </c>
      <c r="AQ62" s="5">
        <v>1194</v>
      </c>
      <c r="AR62" s="5">
        <v>1254</v>
      </c>
      <c r="AS62" s="5">
        <v>1224</v>
      </c>
      <c r="AT62" s="5">
        <v>3663</v>
      </c>
      <c r="AU62" s="5">
        <v>1677</v>
      </c>
      <c r="AV62" s="5">
        <v>426</v>
      </c>
      <c r="AW62" s="5">
        <v>888</v>
      </c>
      <c r="AX62" s="5">
        <v>1804</v>
      </c>
      <c r="AY62" s="5">
        <v>1376</v>
      </c>
      <c r="AZ62" s="5">
        <v>4659</v>
      </c>
      <c r="BA62" s="5">
        <v>1773</v>
      </c>
      <c r="BB62" s="5">
        <v>60</v>
      </c>
      <c r="BC62" s="1">
        <v>0</v>
      </c>
      <c r="BD62">
        <f si="22" t="shared"/>
        <v>3128.3999999999996</v>
      </c>
      <c r="BE62">
        <f ref="BE62:BF62" si="60" t="shared">BD62+10000</f>
        <v>13128.4</v>
      </c>
      <c r="BF62">
        <f si="60" t="shared"/>
        <v>23128.400000000001</v>
      </c>
      <c r="BG62" s="14">
        <v>0</v>
      </c>
      <c r="BH62" s="14">
        <v>10</v>
      </c>
      <c r="BI62" s="14">
        <v>20</v>
      </c>
      <c r="BJ62" s="14">
        <v>30</v>
      </c>
      <c r="BK62">
        <f si="33" t="shared"/>
        <v>0.95697806978909672</v>
      </c>
      <c r="BL62" s="17">
        <v>1.2459123218385797E-3</v>
      </c>
      <c r="BM62" s="17">
        <v>4.2918508109180973</v>
      </c>
      <c r="BN62" t="s">
        <v>124</v>
      </c>
      <c r="BP62" s="16">
        <v>1.8387547649301144</v>
      </c>
    </row>
    <row r="63" spans="1:68" x14ac:dyDescent="0.25">
      <c r="A63" s="5">
        <v>61</v>
      </c>
      <c r="B63" s="5">
        <v>8928</v>
      </c>
      <c r="C63" s="5">
        <v>12958</v>
      </c>
      <c r="D63" s="5">
        <v>16775</v>
      </c>
      <c r="E63" s="5">
        <v>2526</v>
      </c>
      <c r="F63" s="5">
        <v>6209</v>
      </c>
      <c r="G63" s="5">
        <v>5271</v>
      </c>
      <c r="H63" s="5">
        <v>2079</v>
      </c>
      <c r="I63" s="5">
        <v>2733</v>
      </c>
      <c r="J63" s="5">
        <v>6118</v>
      </c>
      <c r="K63" s="5">
        <v>5682</v>
      </c>
      <c r="L63" s="5">
        <v>3623</v>
      </c>
      <c r="M63" s="5">
        <v>9095</v>
      </c>
      <c r="N63" s="5">
        <v>7013</v>
      </c>
      <c r="O63" s="5">
        <v>799</v>
      </c>
      <c r="P63" s="5">
        <v>790</v>
      </c>
      <c r="Q63" s="5">
        <v>1026</v>
      </c>
      <c r="R63" s="5">
        <v>859</v>
      </c>
      <c r="S63" s="5">
        <v>991</v>
      </c>
      <c r="T63" s="5">
        <v>1202</v>
      </c>
      <c r="U63" s="5">
        <v>2354</v>
      </c>
      <c r="V63" s="5">
        <v>896</v>
      </c>
      <c r="W63" s="5">
        <v>1229</v>
      </c>
      <c r="X63" s="5">
        <v>2133</v>
      </c>
      <c r="Y63" s="5">
        <v>655</v>
      </c>
      <c r="Z63" s="5">
        <v>731</v>
      </c>
      <c r="AA63" s="5">
        <v>2823</v>
      </c>
      <c r="AB63" s="5">
        <v>1451</v>
      </c>
      <c r="AC63" s="5">
        <v>4087</v>
      </c>
      <c r="AD63" s="5">
        <v>1616</v>
      </c>
      <c r="AE63" s="5">
        <v>422</v>
      </c>
      <c r="AF63" s="5">
        <v>1012</v>
      </c>
      <c r="AG63" s="5">
        <v>473</v>
      </c>
      <c r="AH63" s="5">
        <v>1286</v>
      </c>
      <c r="AI63" s="5">
        <v>1593</v>
      </c>
      <c r="AJ63" s="5">
        <v>996</v>
      </c>
      <c r="AK63" s="5">
        <v>3618</v>
      </c>
      <c r="AL63" s="5">
        <v>829</v>
      </c>
      <c r="AM63" s="5">
        <v>1090</v>
      </c>
      <c r="AN63" s="5">
        <v>1446</v>
      </c>
      <c r="AO63" s="5">
        <v>1118</v>
      </c>
      <c r="AP63" s="5">
        <v>1768</v>
      </c>
      <c r="AQ63" s="5">
        <v>1076</v>
      </c>
      <c r="AR63" s="5">
        <v>1173</v>
      </c>
      <c r="AS63" s="5">
        <v>2826</v>
      </c>
      <c r="AT63" s="5">
        <v>2706</v>
      </c>
      <c r="AU63" s="5">
        <v>1167</v>
      </c>
      <c r="AV63" s="5">
        <v>748</v>
      </c>
      <c r="AW63" s="5">
        <v>537</v>
      </c>
      <c r="AX63" s="5">
        <v>2115</v>
      </c>
      <c r="AY63" s="5">
        <v>-1</v>
      </c>
      <c r="AZ63" s="5">
        <v>1640</v>
      </c>
      <c r="BA63" s="5">
        <v>788</v>
      </c>
      <c r="BB63" s="5">
        <v>61</v>
      </c>
      <c r="BC63" s="1">
        <v>0</v>
      </c>
      <c r="BD63">
        <f si="22" t="shared"/>
        <v>2708.7</v>
      </c>
      <c r="BE63">
        <f ref="BE63:BF63" si="61" t="shared">BD63+10000</f>
        <v>12708.7</v>
      </c>
      <c r="BF63">
        <f si="61" t="shared"/>
        <v>22708.7</v>
      </c>
      <c r="BG63" s="14">
        <v>0</v>
      </c>
      <c r="BH63" s="14">
        <v>10</v>
      </c>
      <c r="BI63" s="14">
        <v>20</v>
      </c>
      <c r="BJ63" s="14">
        <v>30</v>
      </c>
      <c r="BK63">
        <f si="33" t="shared"/>
        <v>0.95033552385921094</v>
      </c>
      <c r="BL63" s="17">
        <v>1.2545647643830377E-3</v>
      </c>
      <c r="BM63" s="17">
        <v>4.6112628273351604</v>
      </c>
      <c r="BN63" t="s">
        <v>125</v>
      </c>
      <c r="BP63" s="16">
        <v>1.4088549041820071</v>
      </c>
    </row>
    <row r="64" spans="1:68" x14ac:dyDescent="0.25">
      <c r="A64" s="5">
        <v>62</v>
      </c>
      <c r="B64" s="5">
        <v>19476</v>
      </c>
      <c r="C64" s="5">
        <v>19129</v>
      </c>
      <c r="D64" s="5">
        <v>11559</v>
      </c>
      <c r="E64" s="5">
        <v>5838</v>
      </c>
      <c r="F64" s="5">
        <v>6366</v>
      </c>
      <c r="G64" s="5">
        <v>6728</v>
      </c>
      <c r="H64" s="5">
        <v>2200</v>
      </c>
      <c r="I64" s="5">
        <v>3884</v>
      </c>
      <c r="J64" s="5">
        <v>8618</v>
      </c>
      <c r="K64" s="5">
        <v>6915</v>
      </c>
      <c r="L64" s="5">
        <v>4638</v>
      </c>
      <c r="M64" s="5">
        <v>11277</v>
      </c>
      <c r="N64" s="5">
        <v>11345</v>
      </c>
      <c r="O64" s="5">
        <v>869</v>
      </c>
      <c r="P64" s="5">
        <v>1645</v>
      </c>
      <c r="Q64" s="5">
        <v>1752</v>
      </c>
      <c r="R64" s="5">
        <v>495</v>
      </c>
      <c r="S64" s="5">
        <v>2227</v>
      </c>
      <c r="T64" s="5">
        <v>4195</v>
      </c>
      <c r="U64" s="5">
        <v>1005</v>
      </c>
      <c r="V64" s="5">
        <v>537</v>
      </c>
      <c r="W64" s="5">
        <v>1197</v>
      </c>
      <c r="X64" s="5">
        <v>1333</v>
      </c>
      <c r="Y64" s="5">
        <v>645</v>
      </c>
      <c r="Z64" s="5">
        <v>794</v>
      </c>
      <c r="AA64" s="5">
        <v>3743</v>
      </c>
      <c r="AB64" s="5">
        <v>932</v>
      </c>
      <c r="AC64" s="5">
        <v>4874</v>
      </c>
      <c r="AD64" s="5">
        <v>1385</v>
      </c>
      <c r="AE64" s="5">
        <v>645</v>
      </c>
      <c r="AF64" s="5">
        <v>1086</v>
      </c>
      <c r="AG64" s="5">
        <v>539</v>
      </c>
      <c r="AH64" s="5">
        <v>1555</v>
      </c>
      <c r="AI64" s="5">
        <v>1200</v>
      </c>
      <c r="AJ64" s="5">
        <v>3491</v>
      </c>
      <c r="AK64" s="5">
        <v>2240</v>
      </c>
      <c r="AL64" s="5">
        <v>1453</v>
      </c>
      <c r="AM64" s="5">
        <v>1984</v>
      </c>
      <c r="AN64" s="5">
        <v>1099</v>
      </c>
      <c r="AO64" s="5">
        <v>1742</v>
      </c>
      <c r="AP64" s="5">
        <v>3595</v>
      </c>
      <c r="AQ64" s="5">
        <v>1252</v>
      </c>
      <c r="AR64" s="5">
        <v>1866</v>
      </c>
      <c r="AS64" s="5">
        <v>2068</v>
      </c>
      <c r="AT64" s="5">
        <v>2266</v>
      </c>
      <c r="AU64" s="5">
        <v>1581</v>
      </c>
      <c r="AV64" s="5">
        <v>751</v>
      </c>
      <c r="AW64" s="5">
        <v>912</v>
      </c>
      <c r="AX64" s="5">
        <v>6420</v>
      </c>
      <c r="AY64" s="5">
        <v>2084</v>
      </c>
      <c r="AZ64" s="5">
        <v>638</v>
      </c>
      <c r="BA64" s="5">
        <v>543</v>
      </c>
      <c r="BB64" s="5">
        <v>62</v>
      </c>
      <c r="BC64" s="1">
        <v>0</v>
      </c>
      <c r="BD64">
        <f si="22" t="shared"/>
        <v>3757.099999999999</v>
      </c>
      <c r="BE64">
        <f ref="BE64:BF64" si="62" t="shared">BD64+10000</f>
        <v>13757.099999999999</v>
      </c>
      <c r="BF64">
        <f si="62" t="shared"/>
        <v>23757.1</v>
      </c>
      <c r="BG64" s="14">
        <v>0</v>
      </c>
      <c r="BH64" s="14">
        <v>10</v>
      </c>
      <c r="BI64" s="14">
        <v>20</v>
      </c>
      <c r="BJ64" s="14">
        <v>30</v>
      </c>
      <c r="BK64">
        <f si="33" t="shared"/>
        <v>0.96580679193648444</v>
      </c>
      <c r="BL64" s="17">
        <v>1.2038741216042969E-3</v>
      </c>
      <c r="BM64" s="17">
        <v>3.0915781576206953</v>
      </c>
      <c r="BN64" t="s">
        <v>126</v>
      </c>
      <c r="BP64" s="16">
        <v>1.4586779093022</v>
      </c>
    </row>
    <row r="65" spans="1:68" x14ac:dyDescent="0.25">
      <c r="A65" s="5">
        <v>63</v>
      </c>
      <c r="B65" s="5">
        <v>20192</v>
      </c>
      <c r="C65" s="5">
        <v>19859</v>
      </c>
      <c r="D65" s="5">
        <v>8103</v>
      </c>
      <c r="E65" s="5">
        <v>15886</v>
      </c>
      <c r="F65" s="5">
        <v>7088</v>
      </c>
      <c r="G65" s="5">
        <v>4124</v>
      </c>
      <c r="H65" s="5">
        <v>5036</v>
      </c>
      <c r="I65" s="5">
        <v>3703</v>
      </c>
      <c r="J65" s="5">
        <v>7567</v>
      </c>
      <c r="K65" s="5">
        <v>5623</v>
      </c>
      <c r="L65" s="5">
        <v>7276</v>
      </c>
      <c r="M65" s="5">
        <v>8312</v>
      </c>
      <c r="N65" s="5">
        <v>6878</v>
      </c>
      <c r="O65" s="5">
        <v>860</v>
      </c>
      <c r="P65" s="5">
        <v>1077</v>
      </c>
      <c r="Q65" s="5">
        <v>2737</v>
      </c>
      <c r="R65" s="5">
        <v>448</v>
      </c>
      <c r="S65" s="5">
        <v>5532</v>
      </c>
      <c r="T65" s="5">
        <v>5458</v>
      </c>
      <c r="U65" s="5">
        <v>962</v>
      </c>
      <c r="V65" s="5">
        <v>824</v>
      </c>
      <c r="W65" s="5">
        <v>1486</v>
      </c>
      <c r="X65" s="5">
        <v>827</v>
      </c>
      <c r="Y65" s="5">
        <v>672</v>
      </c>
      <c r="Z65" s="5">
        <v>-1</v>
      </c>
      <c r="AA65" s="5">
        <v>6056</v>
      </c>
      <c r="AB65" s="5">
        <v>611</v>
      </c>
      <c r="AC65" s="5">
        <v>9844</v>
      </c>
      <c r="AD65" s="5">
        <v>810</v>
      </c>
      <c r="AE65" s="5">
        <v>1017</v>
      </c>
      <c r="AF65" s="5">
        <v>731</v>
      </c>
      <c r="AG65" s="5">
        <v>808</v>
      </c>
      <c r="AH65" s="5">
        <v>2286</v>
      </c>
      <c r="AI65" s="5">
        <v>1460</v>
      </c>
      <c r="AJ65" s="5">
        <v>10497</v>
      </c>
      <c r="AK65" s="5">
        <v>1508</v>
      </c>
      <c r="AL65" s="5">
        <v>1631</v>
      </c>
      <c r="AM65" s="5">
        <v>1014</v>
      </c>
      <c r="AN65" s="5">
        <v>-1</v>
      </c>
      <c r="AO65" s="5">
        <v>1801</v>
      </c>
      <c r="AP65" s="5">
        <v>6938</v>
      </c>
      <c r="AQ65" s="5">
        <v>1010</v>
      </c>
      <c r="AR65" s="5">
        <v>1634</v>
      </c>
      <c r="AS65" s="5">
        <v>2335</v>
      </c>
      <c r="AT65" s="5">
        <v>1748</v>
      </c>
      <c r="AU65" s="5">
        <v>2838</v>
      </c>
      <c r="AV65" s="5">
        <v>749</v>
      </c>
      <c r="AW65" s="5">
        <v>400</v>
      </c>
      <c r="AX65" s="5">
        <v>2475</v>
      </c>
      <c r="AY65" s="5">
        <v>442</v>
      </c>
      <c r="AZ65" s="5">
        <v>587</v>
      </c>
      <c r="BA65" s="5">
        <v>452</v>
      </c>
      <c r="BB65" s="5">
        <v>63</v>
      </c>
      <c r="BC65" s="1">
        <v>0</v>
      </c>
      <c r="BD65">
        <f si="22" t="shared"/>
        <v>5465.4</v>
      </c>
      <c r="BE65">
        <f ref="BE65:BF65" si="63" t="shared">BD65+10000</f>
        <v>15465.4</v>
      </c>
      <c r="BF65">
        <f si="63" t="shared"/>
        <v>25465.4</v>
      </c>
      <c r="BG65" s="14">
        <v>0</v>
      </c>
      <c r="BH65" s="14">
        <v>10</v>
      </c>
      <c r="BI65" s="14">
        <v>20</v>
      </c>
      <c r="BJ65" s="14">
        <v>30</v>
      </c>
      <c r="BK65">
        <f si="33" t="shared"/>
        <v>0.98374001013318113</v>
      </c>
      <c r="BL65" s="17">
        <v>1.0741118608061685E-3</v>
      </c>
      <c r="BM65" s="17">
        <v>0.84347420253990002</v>
      </c>
      <c r="BN65" t="s">
        <v>127</v>
      </c>
      <c r="BP65" s="16">
        <v>1.4257393864127685</v>
      </c>
    </row>
    <row r="66" spans="1:68" x14ac:dyDescent="0.25">
      <c r="A66" s="5">
        <v>64</v>
      </c>
      <c r="B66" s="5">
        <v>17627</v>
      </c>
      <c r="C66" s="5">
        <v>19431</v>
      </c>
      <c r="D66" s="5">
        <v>9114</v>
      </c>
      <c r="E66" s="5">
        <v>14038</v>
      </c>
      <c r="F66" s="5">
        <v>17856</v>
      </c>
      <c r="G66" s="5">
        <v>20074</v>
      </c>
      <c r="H66" s="5">
        <v>17293</v>
      </c>
      <c r="I66" s="5">
        <v>18013</v>
      </c>
      <c r="J66" s="5">
        <v>17574</v>
      </c>
      <c r="K66" s="5">
        <v>18220</v>
      </c>
      <c r="L66" s="5">
        <v>12441</v>
      </c>
      <c r="M66" s="5">
        <v>17716</v>
      </c>
      <c r="N66" s="5">
        <v>14599</v>
      </c>
      <c r="O66" s="5">
        <v>7608</v>
      </c>
      <c r="P66" s="5">
        <v>6706</v>
      </c>
      <c r="Q66" s="5">
        <v>3758</v>
      </c>
      <c r="R66" s="5">
        <v>1189</v>
      </c>
      <c r="S66" s="5">
        <v>3582</v>
      </c>
      <c r="T66" s="5">
        <v>-1</v>
      </c>
      <c r="U66" s="5">
        <v>3276</v>
      </c>
      <c r="V66" s="5">
        <v>3011</v>
      </c>
      <c r="W66" s="5">
        <v>8456</v>
      </c>
      <c r="X66" s="5">
        <v>10375</v>
      </c>
      <c r="Y66" s="5">
        <v>7153</v>
      </c>
      <c r="Z66" s="5">
        <v>-1</v>
      </c>
      <c r="AA66" s="5">
        <v>2941</v>
      </c>
      <c r="AB66" s="5">
        <v>6267</v>
      </c>
      <c r="AC66" s="5">
        <v>8057</v>
      </c>
      <c r="AD66" s="5">
        <v>9019</v>
      </c>
      <c r="AE66" s="5">
        <v>2315</v>
      </c>
      <c r="AF66" s="5">
        <v>3433</v>
      </c>
      <c r="AG66" s="5">
        <v>5409</v>
      </c>
      <c r="AH66" s="5">
        <v>5955</v>
      </c>
      <c r="AI66" s="5">
        <v>8468</v>
      </c>
      <c r="AJ66" s="5">
        <v>4574</v>
      </c>
      <c r="AK66" s="5">
        <v>4591</v>
      </c>
      <c r="AL66" s="5">
        <v>1031</v>
      </c>
      <c r="AM66" s="5">
        <v>4978</v>
      </c>
      <c r="AN66" s="5">
        <v>3815</v>
      </c>
      <c r="AO66" s="5">
        <v>8267</v>
      </c>
      <c r="AP66" s="5">
        <v>3632</v>
      </c>
      <c r="AQ66" s="5">
        <v>1221</v>
      </c>
      <c r="AR66" s="5">
        <v>5207</v>
      </c>
      <c r="AS66" s="5">
        <v>1360</v>
      </c>
      <c r="AT66" s="5">
        <v>5360</v>
      </c>
      <c r="AU66" s="5">
        <v>3112</v>
      </c>
      <c r="AV66" s="5">
        <v>877</v>
      </c>
      <c r="AW66" s="5">
        <v>3399</v>
      </c>
      <c r="AX66" s="5">
        <v>2078</v>
      </c>
      <c r="AY66" s="5">
        <v>4156</v>
      </c>
      <c r="AZ66" s="5">
        <v>1348</v>
      </c>
      <c r="BA66" s="5">
        <v>363</v>
      </c>
      <c r="BB66" s="5">
        <v>64</v>
      </c>
      <c r="BC66" s="1">
        <v>0</v>
      </c>
      <c r="BD66">
        <f si="22" t="shared"/>
        <v>8523.0999999999967</v>
      </c>
      <c r="BE66">
        <f ref="BE66:BF66" si="64" t="shared">BD66+10000</f>
        <v>18523.099999999999</v>
      </c>
      <c r="BF66">
        <f si="64" t="shared"/>
        <v>28523.1</v>
      </c>
      <c r="BG66" s="14">
        <v>0</v>
      </c>
      <c r="BH66" s="14">
        <v>10</v>
      </c>
      <c r="BI66" s="14">
        <v>20</v>
      </c>
      <c r="BJ66" s="14">
        <v>30</v>
      </c>
      <c r="BK66">
        <f si="33" t="shared"/>
        <v>0.99856914783445405</v>
      </c>
      <c r="BL66" s="17">
        <v>9.7440853102719093E-4</v>
      </c>
      <c r="BM66" s="17">
        <v>-0.24535227431867312</v>
      </c>
      <c r="BN66" t="s">
        <v>128</v>
      </c>
      <c r="BP66" s="16">
        <v>1.1189873417721519</v>
      </c>
    </row>
    <row r="67" spans="1:68" x14ac:dyDescent="0.25">
      <c r="A67" s="5">
        <v>65</v>
      </c>
      <c r="B67" s="5">
        <v>5726</v>
      </c>
      <c r="C67" s="5">
        <v>7548</v>
      </c>
      <c r="D67" s="5">
        <v>3818</v>
      </c>
      <c r="E67" s="5">
        <v>4021</v>
      </c>
      <c r="F67" s="5">
        <v>3424</v>
      </c>
      <c r="G67" s="5">
        <v>3496</v>
      </c>
      <c r="H67" s="5">
        <v>1998</v>
      </c>
      <c r="I67" s="5">
        <v>7933</v>
      </c>
      <c r="J67" s="5">
        <v>4265</v>
      </c>
      <c r="K67" s="5">
        <v>2703</v>
      </c>
      <c r="L67" s="5">
        <v>1831</v>
      </c>
      <c r="M67" s="5">
        <v>7130</v>
      </c>
      <c r="N67" s="5">
        <v>7023</v>
      </c>
      <c r="O67" s="5">
        <v>408</v>
      </c>
      <c r="P67" s="5">
        <v>511</v>
      </c>
      <c r="Q67" s="5">
        <v>482</v>
      </c>
      <c r="R67" s="5">
        <v>644</v>
      </c>
      <c r="S67" s="5">
        <v>861</v>
      </c>
      <c r="T67" s="5">
        <v>717</v>
      </c>
      <c r="U67" s="5">
        <v>406</v>
      </c>
      <c r="V67" s="5">
        <v>515</v>
      </c>
      <c r="W67" s="5">
        <v>535</v>
      </c>
      <c r="X67" s="5">
        <v>1686</v>
      </c>
      <c r="Y67" s="5">
        <v>531</v>
      </c>
      <c r="Z67" s="5">
        <v>470</v>
      </c>
      <c r="AA67" s="5">
        <v>1010</v>
      </c>
      <c r="AB67" s="5">
        <v>662</v>
      </c>
      <c r="AC67" s="5">
        <v>1018</v>
      </c>
      <c r="AD67" s="5">
        <v>694</v>
      </c>
      <c r="AE67" s="5">
        <v>477</v>
      </c>
      <c r="AF67" s="5">
        <v>1071</v>
      </c>
      <c r="AG67" s="5">
        <v>1387</v>
      </c>
      <c r="AH67" s="5">
        <v>1509</v>
      </c>
      <c r="AI67" s="5">
        <v>1231</v>
      </c>
      <c r="AJ67" s="5">
        <v>3492</v>
      </c>
      <c r="AK67" s="5">
        <v>1491</v>
      </c>
      <c r="AL67" s="5">
        <v>1096</v>
      </c>
      <c r="AM67" s="5">
        <v>725</v>
      </c>
      <c r="AN67" s="5">
        <v>3892</v>
      </c>
      <c r="AO67" s="5">
        <v>1138</v>
      </c>
      <c r="AP67" s="5">
        <v>1884</v>
      </c>
      <c r="AQ67" s="5">
        <v>1024</v>
      </c>
      <c r="AR67" s="5">
        <v>2043</v>
      </c>
      <c r="AS67" s="5">
        <v>1399</v>
      </c>
      <c r="AT67" s="5">
        <v>2312</v>
      </c>
      <c r="AU67" s="5">
        <v>2695</v>
      </c>
      <c r="AV67" s="5">
        <v>847</v>
      </c>
      <c r="AW67" s="5">
        <v>876</v>
      </c>
      <c r="AX67" s="5">
        <v>10658</v>
      </c>
      <c r="AY67" s="5">
        <v>1252</v>
      </c>
      <c r="AZ67" s="5">
        <v>575</v>
      </c>
      <c r="BA67" s="5">
        <v>318</v>
      </c>
      <c r="BB67" s="5">
        <v>65</v>
      </c>
      <c r="BC67" s="1">
        <v>0</v>
      </c>
      <c r="BD67">
        <f si="22" t="shared"/>
        <v>2350.2999999999979</v>
      </c>
      <c r="BE67">
        <f ref="BE67:BF67" si="65" t="shared">BD67+10000</f>
        <v>12350.299999999997</v>
      </c>
      <c r="BF67">
        <f si="65" t="shared"/>
        <v>22350.299999999996</v>
      </c>
      <c r="BG67" s="14">
        <v>0</v>
      </c>
      <c r="BH67" s="14">
        <v>10</v>
      </c>
      <c r="BI67" s="14">
        <v>20</v>
      </c>
      <c r="BJ67" s="14">
        <v>30</v>
      </c>
      <c r="BK67">
        <f ref="BK67:BK98" si="66" t="shared">RSQ($BO$6:$BO$9,BC67:BF67)</f>
        <v>0.94416184355058008</v>
      </c>
      <c r="BL67" s="17">
        <v>1.222222575434315E-3</v>
      </c>
      <c r="BM67" s="17">
        <v>3.5618300277979635</v>
      </c>
      <c r="BN67" t="s">
        <v>129</v>
      </c>
      <c r="BP67" s="16">
        <v>1.6381217954484124</v>
      </c>
    </row>
    <row r="68" spans="1:68" x14ac:dyDescent="0.25">
      <c r="A68" s="5">
        <v>66</v>
      </c>
      <c r="B68" s="5">
        <v>20805</v>
      </c>
      <c r="C68" s="5">
        <v>19174</v>
      </c>
      <c r="D68" s="5">
        <v>18774</v>
      </c>
      <c r="E68" s="5">
        <v>5196</v>
      </c>
      <c r="F68" s="5">
        <v>17294</v>
      </c>
      <c r="G68" s="5">
        <v>16257</v>
      </c>
      <c r="H68" s="5">
        <v>18972</v>
      </c>
      <c r="I68" s="5">
        <v>16368</v>
      </c>
      <c r="J68" s="5">
        <v>20076</v>
      </c>
      <c r="K68" s="5">
        <v>11816</v>
      </c>
      <c r="L68" s="5">
        <v>10413</v>
      </c>
      <c r="M68" s="5">
        <v>18379</v>
      </c>
      <c r="N68" s="5">
        <v>18975</v>
      </c>
      <c r="O68" s="5">
        <v>3488</v>
      </c>
      <c r="P68" s="5">
        <v>15401</v>
      </c>
      <c r="Q68" s="5">
        <v>7143</v>
      </c>
      <c r="R68" s="5">
        <v>2985</v>
      </c>
      <c r="S68" s="5">
        <v>13788</v>
      </c>
      <c r="T68" s="5">
        <v>7039</v>
      </c>
      <c r="U68" s="5">
        <v>3618</v>
      </c>
      <c r="V68" s="5">
        <v>808</v>
      </c>
      <c r="W68" s="5">
        <v>4697</v>
      </c>
      <c r="X68" s="5">
        <v>16501</v>
      </c>
      <c r="Y68" s="5">
        <v>1188</v>
      </c>
      <c r="Z68" s="5">
        <v>1075</v>
      </c>
      <c r="AA68" s="5">
        <v>2441</v>
      </c>
      <c r="AB68" s="5">
        <v>3855</v>
      </c>
      <c r="AC68" s="5">
        <v>4041</v>
      </c>
      <c r="AD68" s="5">
        <v>1200</v>
      </c>
      <c r="AE68" s="5">
        <v>2767</v>
      </c>
      <c r="AF68" s="5">
        <v>6531</v>
      </c>
      <c r="AG68" s="5">
        <v>1278</v>
      </c>
      <c r="AH68" s="5">
        <v>6652</v>
      </c>
      <c r="AI68" s="5">
        <v>2779</v>
      </c>
      <c r="AJ68" s="5">
        <v>7442</v>
      </c>
      <c r="AK68" s="5">
        <v>6808</v>
      </c>
      <c r="AL68" s="5">
        <v>1381</v>
      </c>
      <c r="AM68" s="5">
        <v>1832</v>
      </c>
      <c r="AN68" s="5">
        <v>5094</v>
      </c>
      <c r="AO68" s="5">
        <v>3150</v>
      </c>
      <c r="AP68" s="5">
        <v>27039</v>
      </c>
      <c r="AQ68" s="5">
        <v>14224</v>
      </c>
      <c r="AR68" s="5">
        <v>3959</v>
      </c>
      <c r="AS68" s="5">
        <v>3499</v>
      </c>
      <c r="AT68" s="5">
        <v>3067</v>
      </c>
      <c r="AU68" s="5">
        <v>3670</v>
      </c>
      <c r="AV68" s="5">
        <v>787</v>
      </c>
      <c r="AW68" s="5">
        <v>2459</v>
      </c>
      <c r="AX68" s="5">
        <v>6574</v>
      </c>
      <c r="AY68" s="5">
        <v>13159</v>
      </c>
      <c r="AZ68" s="5">
        <v>2405</v>
      </c>
      <c r="BA68" s="5">
        <v>372</v>
      </c>
      <c r="BB68" s="5">
        <v>66</v>
      </c>
      <c r="BC68" s="1">
        <v>0</v>
      </c>
      <c r="BD68">
        <f si="22" t="shared"/>
        <v>13221.899999999996</v>
      </c>
      <c r="BE68">
        <f ref="BE68:BF68" si="67" t="shared">BD68+10000</f>
        <v>23221.899999999994</v>
      </c>
      <c r="BF68">
        <f si="67" t="shared"/>
        <v>33221.899999999994</v>
      </c>
      <c r="BG68" s="14">
        <v>0</v>
      </c>
      <c r="BH68" s="14">
        <v>10</v>
      </c>
      <c r="BI68" s="14">
        <v>20</v>
      </c>
      <c r="BJ68" s="14">
        <v>30</v>
      </c>
      <c r="BK68">
        <f si="66" t="shared"/>
        <v>0.99484782756415979</v>
      </c>
      <c r="BL68" s="17">
        <v>1.0440080602032548E-3</v>
      </c>
      <c r="BM68" s="17">
        <v>0.47445485637706497</v>
      </c>
      <c r="BN68" t="s">
        <v>130</v>
      </c>
      <c r="BP68" s="16">
        <v>1.3047256925583921</v>
      </c>
    </row>
    <row r="69" spans="1:68" x14ac:dyDescent="0.25">
      <c r="A69" s="5">
        <v>67</v>
      </c>
      <c r="B69" s="5">
        <v>20985</v>
      </c>
      <c r="C69" s="5">
        <v>20306</v>
      </c>
      <c r="D69" s="5">
        <v>16298</v>
      </c>
      <c r="E69" s="5">
        <v>4795</v>
      </c>
      <c r="F69" s="5">
        <v>6098</v>
      </c>
      <c r="G69" s="5">
        <v>6390</v>
      </c>
      <c r="H69" s="5">
        <v>6109</v>
      </c>
      <c r="I69" s="5">
        <v>4063</v>
      </c>
      <c r="J69" s="5">
        <v>9888</v>
      </c>
      <c r="K69" s="5">
        <v>6088</v>
      </c>
      <c r="L69" s="5">
        <v>3793</v>
      </c>
      <c r="M69" s="5">
        <v>10233</v>
      </c>
      <c r="N69" s="5">
        <v>5603</v>
      </c>
      <c r="O69" s="5">
        <v>1236</v>
      </c>
      <c r="P69" s="5">
        <v>1559</v>
      </c>
      <c r="Q69" s="5">
        <v>2259</v>
      </c>
      <c r="R69" s="5">
        <v>630</v>
      </c>
      <c r="S69" s="5">
        <v>4126</v>
      </c>
      <c r="T69" s="5">
        <v>3026</v>
      </c>
      <c r="U69" s="5">
        <v>1205</v>
      </c>
      <c r="V69" s="5">
        <v>550</v>
      </c>
      <c r="W69" s="5">
        <v>1800</v>
      </c>
      <c r="X69" s="5">
        <v>3824</v>
      </c>
      <c r="Y69" s="5">
        <v>679</v>
      </c>
      <c r="Z69" s="5">
        <v>920</v>
      </c>
      <c r="AA69" s="5">
        <v>3634</v>
      </c>
      <c r="AB69" s="5">
        <v>1230</v>
      </c>
      <c r="AC69" s="5">
        <v>2959</v>
      </c>
      <c r="AD69" s="5">
        <v>648</v>
      </c>
      <c r="AE69" s="5">
        <v>971</v>
      </c>
      <c r="AF69" s="5">
        <v>1479</v>
      </c>
      <c r="AG69" s="5">
        <v>523</v>
      </c>
      <c r="AH69" s="5">
        <v>1374</v>
      </c>
      <c r="AI69" s="5">
        <v>917</v>
      </c>
      <c r="AJ69" s="5">
        <v>7919</v>
      </c>
      <c r="AK69" s="5">
        <v>3182</v>
      </c>
      <c r="AL69" s="5">
        <v>2726</v>
      </c>
      <c r="AM69" s="5">
        <v>2963</v>
      </c>
      <c r="AN69" s="5">
        <v>1945</v>
      </c>
      <c r="AO69" s="5">
        <v>1114</v>
      </c>
      <c r="AP69" s="5">
        <v>2635</v>
      </c>
      <c r="AQ69" s="5">
        <v>3146</v>
      </c>
      <c r="AR69" s="5">
        <v>1707</v>
      </c>
      <c r="AS69" s="5">
        <v>1155</v>
      </c>
      <c r="AT69" s="5">
        <v>996</v>
      </c>
      <c r="AU69" s="5">
        <v>2144</v>
      </c>
      <c r="AV69" s="5">
        <v>897</v>
      </c>
      <c r="AW69" s="5">
        <v>541</v>
      </c>
      <c r="AX69" s="5">
        <v>2338</v>
      </c>
      <c r="AY69" s="5">
        <v>1348</v>
      </c>
      <c r="AZ69" s="5">
        <v>506</v>
      </c>
      <c r="BA69" s="5">
        <v>244</v>
      </c>
      <c r="BB69" s="5">
        <v>67</v>
      </c>
      <c r="BC69" s="1">
        <v>0</v>
      </c>
      <c r="BD69">
        <f si="22" t="shared"/>
        <v>3796.1</v>
      </c>
      <c r="BE69">
        <f ref="BE69:BF69" si="68" t="shared">BD69+10000</f>
        <v>13796.1</v>
      </c>
      <c r="BF69">
        <f si="68" t="shared"/>
        <v>23796.1</v>
      </c>
      <c r="BG69" s="14">
        <v>0</v>
      </c>
      <c r="BH69" s="14">
        <v>10</v>
      </c>
      <c r="BI69" s="14">
        <v>20</v>
      </c>
      <c r="BJ69" s="14">
        <v>30</v>
      </c>
      <c r="BK69">
        <f si="66" t="shared"/>
        <v>0.96631207360790305</v>
      </c>
      <c r="BL69" s="17">
        <v>1.2342219477889682E-3</v>
      </c>
      <c r="BM69" s="17">
        <v>3.9100529658857006</v>
      </c>
      <c r="BN69" t="s">
        <v>131</v>
      </c>
      <c r="BP69" s="16">
        <v>1.4914276927808103</v>
      </c>
    </row>
    <row r="70" spans="1:68" x14ac:dyDescent="0.25">
      <c r="A70" s="5">
        <v>68</v>
      </c>
      <c r="B70" s="5">
        <v>11203</v>
      </c>
      <c r="C70" s="5">
        <v>19869</v>
      </c>
      <c r="D70" s="5">
        <v>10123</v>
      </c>
      <c r="E70" s="5">
        <v>11485</v>
      </c>
      <c r="F70" s="5">
        <v>15254</v>
      </c>
      <c r="G70" s="5">
        <v>18086</v>
      </c>
      <c r="H70" s="5">
        <v>2885</v>
      </c>
      <c r="I70" s="5">
        <v>8918</v>
      </c>
      <c r="J70" s="5">
        <v>15059</v>
      </c>
      <c r="K70" s="5">
        <v>11366</v>
      </c>
      <c r="L70" s="5">
        <v>9660</v>
      </c>
      <c r="M70" s="5">
        <v>12578</v>
      </c>
      <c r="N70" s="5">
        <v>14533</v>
      </c>
      <c r="O70" s="5">
        <v>1663</v>
      </c>
      <c r="P70" s="5">
        <v>3403</v>
      </c>
      <c r="Q70" s="5">
        <v>2991</v>
      </c>
      <c r="R70" s="5">
        <v>3849</v>
      </c>
      <c r="S70" s="5">
        <v>4049</v>
      </c>
      <c r="T70" s="5">
        <v>4710</v>
      </c>
      <c r="U70" s="5">
        <v>891</v>
      </c>
      <c r="V70" s="5">
        <v>3066</v>
      </c>
      <c r="W70" s="5">
        <v>8345</v>
      </c>
      <c r="X70" s="5">
        <v>3030</v>
      </c>
      <c r="Y70" s="5">
        <v>2806</v>
      </c>
      <c r="Z70" s="5">
        <v>1662</v>
      </c>
      <c r="AA70" s="5">
        <v>3309</v>
      </c>
      <c r="AB70" s="5">
        <v>3153</v>
      </c>
      <c r="AC70" s="5">
        <v>3500</v>
      </c>
      <c r="AD70" s="5">
        <v>1038</v>
      </c>
      <c r="AE70" s="5">
        <v>1227</v>
      </c>
      <c r="AF70" s="5">
        <v>3191</v>
      </c>
      <c r="AG70" s="5">
        <v>2623</v>
      </c>
      <c r="AH70" s="5">
        <v>3838</v>
      </c>
      <c r="AI70" s="5">
        <v>2812</v>
      </c>
      <c r="AJ70" s="5">
        <v>3065</v>
      </c>
      <c r="AK70" s="5">
        <v>1802</v>
      </c>
      <c r="AL70" s="5">
        <v>-1</v>
      </c>
      <c r="AM70" s="5">
        <v>1263</v>
      </c>
      <c r="AN70" s="5">
        <v>2231</v>
      </c>
      <c r="AO70" s="5">
        <v>1543</v>
      </c>
      <c r="AP70" s="5">
        <v>2828</v>
      </c>
      <c r="AQ70" s="5">
        <v>1313</v>
      </c>
      <c r="AR70" s="5">
        <v>3399</v>
      </c>
      <c r="AS70" s="5">
        <v>2852</v>
      </c>
      <c r="AT70" s="5">
        <v>1833</v>
      </c>
      <c r="AU70" s="5">
        <v>2147</v>
      </c>
      <c r="AV70" s="5">
        <v>348</v>
      </c>
      <c r="AW70" s="5">
        <v>1191</v>
      </c>
      <c r="AX70" s="5">
        <v>2959</v>
      </c>
      <c r="AY70" s="5">
        <v>1810</v>
      </c>
      <c r="AZ70" s="5">
        <v>402</v>
      </c>
      <c r="BA70" s="5">
        <v>328</v>
      </c>
      <c r="BB70" s="5">
        <v>68</v>
      </c>
      <c r="BC70" s="1">
        <v>0</v>
      </c>
      <c r="BD70">
        <f si="22" t="shared"/>
        <v>3868.9999999999991</v>
      </c>
      <c r="BE70">
        <f ref="BE70:BF70" si="69" t="shared">BD70+10000</f>
        <v>13869</v>
      </c>
      <c r="BF70">
        <f si="69" t="shared"/>
        <v>23869</v>
      </c>
      <c r="BG70" s="14">
        <v>0</v>
      </c>
      <c r="BH70" s="14">
        <v>10</v>
      </c>
      <c r="BI70" s="14">
        <v>20</v>
      </c>
      <c r="BJ70" s="14">
        <v>30</v>
      </c>
      <c r="BK70">
        <f si="66" t="shared"/>
        <v>0.96724369075369077</v>
      </c>
      <c r="BL70" s="17">
        <v>1.2098836269945265E-3</v>
      </c>
      <c r="BM70" s="17">
        <v>3.2385700265328339</v>
      </c>
      <c r="BN70" t="s">
        <v>132</v>
      </c>
      <c r="BP70" s="16">
        <v>1.368045363575717</v>
      </c>
    </row>
    <row r="71" spans="1:68" x14ac:dyDescent="0.25">
      <c r="A71" s="5">
        <v>69</v>
      </c>
      <c r="B71" s="5">
        <v>24118</v>
      </c>
      <c r="C71" s="5">
        <v>24221</v>
      </c>
      <c r="D71" s="5">
        <v>13188</v>
      </c>
      <c r="E71" s="5">
        <v>3996</v>
      </c>
      <c r="F71" s="5">
        <v>8224</v>
      </c>
      <c r="G71" s="5">
        <v>5374</v>
      </c>
      <c r="H71" s="5">
        <v>5062</v>
      </c>
      <c r="I71" s="5">
        <v>5879</v>
      </c>
      <c r="J71" s="5">
        <v>9525</v>
      </c>
      <c r="K71" s="5">
        <v>5002</v>
      </c>
      <c r="L71" s="5">
        <v>4742</v>
      </c>
      <c r="M71" s="5">
        <v>-1</v>
      </c>
      <c r="N71" s="5">
        <v>8537</v>
      </c>
      <c r="O71" s="5">
        <v>1583</v>
      </c>
      <c r="P71" s="5">
        <v>3725</v>
      </c>
      <c r="Q71" s="5">
        <v>1978</v>
      </c>
      <c r="R71" s="5">
        <v>640</v>
      </c>
      <c r="S71" s="5">
        <v>4000</v>
      </c>
      <c r="T71" s="5">
        <v>5096</v>
      </c>
      <c r="U71" s="5">
        <v>1039</v>
      </c>
      <c r="V71" s="5">
        <v>602</v>
      </c>
      <c r="W71" s="5">
        <v>1015</v>
      </c>
      <c r="X71" s="5">
        <v>3557</v>
      </c>
      <c r="Y71" s="5">
        <v>714</v>
      </c>
      <c r="Z71" s="5">
        <v>584</v>
      </c>
      <c r="AA71" s="5">
        <v>7643</v>
      </c>
      <c r="AB71" s="5">
        <v>1120</v>
      </c>
      <c r="AC71" s="5">
        <v>3819</v>
      </c>
      <c r="AD71" s="5">
        <v>569</v>
      </c>
      <c r="AE71" s="5">
        <v>1188</v>
      </c>
      <c r="AF71" s="5">
        <v>1585</v>
      </c>
      <c r="AG71" s="5">
        <v>765</v>
      </c>
      <c r="AH71" s="5">
        <v>1461</v>
      </c>
      <c r="AI71" s="5">
        <v>1442</v>
      </c>
      <c r="AJ71" s="5">
        <v>9996</v>
      </c>
      <c r="AK71" s="5">
        <v>1239</v>
      </c>
      <c r="AL71" s="5">
        <v>1299</v>
      </c>
      <c r="AM71" s="5">
        <v>1896</v>
      </c>
      <c r="AN71" s="5">
        <v>1295</v>
      </c>
      <c r="AO71" s="5">
        <v>1087</v>
      </c>
      <c r="AP71" s="5">
        <v>5369</v>
      </c>
      <c r="AQ71" s="5">
        <v>1731</v>
      </c>
      <c r="AR71" s="5">
        <v>2026</v>
      </c>
      <c r="AS71" s="5">
        <v>1983</v>
      </c>
      <c r="AT71" s="5">
        <v>1631</v>
      </c>
      <c r="AU71" s="5">
        <v>1513</v>
      </c>
      <c r="AV71" s="5">
        <v>729</v>
      </c>
      <c r="AW71" s="5">
        <v>381</v>
      </c>
      <c r="AX71" s="5">
        <v>3218</v>
      </c>
      <c r="AY71" s="5">
        <v>2338</v>
      </c>
      <c r="AZ71" s="5">
        <v>572</v>
      </c>
      <c r="BA71" s="5">
        <v>394</v>
      </c>
      <c r="BB71" s="5">
        <v>69</v>
      </c>
      <c r="BC71" s="1">
        <v>0</v>
      </c>
      <c r="BD71">
        <f si="22" t="shared"/>
        <v>4074.1999999999957</v>
      </c>
      <c r="BE71">
        <f ref="BE71:BF71" si="70" t="shared">BD71+10000</f>
        <v>14074.199999999995</v>
      </c>
      <c r="BF71">
        <f si="70" t="shared"/>
        <v>24074.199999999997</v>
      </c>
      <c r="BG71" s="14">
        <v>0</v>
      </c>
      <c r="BH71" s="14">
        <v>10</v>
      </c>
      <c r="BI71" s="14">
        <v>20</v>
      </c>
      <c r="BJ71" s="14">
        <v>30</v>
      </c>
      <c r="BK71">
        <f si="66" t="shared"/>
        <v>0.96977719389449946</v>
      </c>
      <c r="BL71" s="17">
        <v>1.1778089966950791E-3</v>
      </c>
      <c r="BM71" s="17">
        <v>2.5164024440288557</v>
      </c>
      <c r="BN71" t="s">
        <v>133</v>
      </c>
      <c r="BP71" s="16">
        <v>1.4528254709118187</v>
      </c>
    </row>
    <row r="72" spans="1:68" x14ac:dyDescent="0.25">
      <c r="A72" s="5">
        <v>70</v>
      </c>
      <c r="B72" s="5">
        <v>4252</v>
      </c>
      <c r="C72" s="5">
        <v>10029</v>
      </c>
      <c r="D72" s="5">
        <v>8601</v>
      </c>
      <c r="E72" s="5">
        <v>2685</v>
      </c>
      <c r="F72" s="5">
        <v>3303</v>
      </c>
      <c r="G72" s="5">
        <v>3656</v>
      </c>
      <c r="H72" s="5">
        <v>1652</v>
      </c>
      <c r="I72" s="5">
        <v>3893</v>
      </c>
      <c r="J72" s="5">
        <v>10077</v>
      </c>
      <c r="K72" s="5">
        <v>6590</v>
      </c>
      <c r="L72" s="5">
        <v>2031</v>
      </c>
      <c r="M72" s="5">
        <v>6817</v>
      </c>
      <c r="N72" s="5">
        <v>8646</v>
      </c>
      <c r="O72" s="5">
        <v>2834</v>
      </c>
      <c r="P72" s="5">
        <v>1284</v>
      </c>
      <c r="Q72" s="5">
        <v>1523</v>
      </c>
      <c r="R72" s="5">
        <v>591</v>
      </c>
      <c r="S72" s="5">
        <v>1415</v>
      </c>
      <c r="T72" s="5">
        <v>1780</v>
      </c>
      <c r="U72" s="5">
        <v>968</v>
      </c>
      <c r="V72" s="5">
        <v>635</v>
      </c>
      <c r="W72" s="5">
        <v>687</v>
      </c>
      <c r="X72" s="5">
        <v>752</v>
      </c>
      <c r="Y72" s="5">
        <v>630</v>
      </c>
      <c r="Z72" s="5">
        <v>588</v>
      </c>
      <c r="AA72" s="5">
        <v>6143</v>
      </c>
      <c r="AB72" s="5">
        <v>1511</v>
      </c>
      <c r="AC72" s="5">
        <v>924</v>
      </c>
      <c r="AD72" s="5">
        <v>649</v>
      </c>
      <c r="AE72" s="5">
        <v>473</v>
      </c>
      <c r="AF72" s="5">
        <v>728</v>
      </c>
      <c r="AG72" s="5">
        <v>419</v>
      </c>
      <c r="AH72" s="5">
        <v>1361</v>
      </c>
      <c r="AI72" s="5">
        <v>1383</v>
      </c>
      <c r="AJ72" s="5">
        <v>1075</v>
      </c>
      <c r="AK72" s="5">
        <v>846</v>
      </c>
      <c r="AL72" s="5">
        <v>908</v>
      </c>
      <c r="AM72" s="5">
        <v>1796</v>
      </c>
      <c r="AN72" s="5">
        <v>1241</v>
      </c>
      <c r="AO72" s="5">
        <v>966</v>
      </c>
      <c r="AP72" s="5">
        <v>3232</v>
      </c>
      <c r="AQ72" s="5">
        <v>1291</v>
      </c>
      <c r="AR72" s="5">
        <v>1159</v>
      </c>
      <c r="AS72" s="5">
        <v>1439</v>
      </c>
      <c r="AT72" s="5">
        <v>1753</v>
      </c>
      <c r="AU72" s="5">
        <v>974</v>
      </c>
      <c r="AV72" s="5">
        <v>538</v>
      </c>
      <c r="AW72" s="5">
        <v>803</v>
      </c>
      <c r="AX72" s="5">
        <v>1228</v>
      </c>
      <c r="AY72" s="5">
        <v>1685</v>
      </c>
      <c r="AZ72" s="5">
        <v>1400</v>
      </c>
      <c r="BA72" s="5">
        <v>1036</v>
      </c>
      <c r="BB72" s="5">
        <v>70</v>
      </c>
      <c r="BC72" s="1">
        <v>0</v>
      </c>
      <c r="BD72">
        <f si="22" t="shared"/>
        <v>1819.4999999999986</v>
      </c>
      <c r="BE72">
        <f ref="BE72:BF72" si="71" t="shared">BD72+10000</f>
        <v>11819.499999999998</v>
      </c>
      <c r="BF72">
        <f si="71" t="shared"/>
        <v>21819.5</v>
      </c>
      <c r="BG72" s="14">
        <v>0</v>
      </c>
      <c r="BH72" s="14">
        <v>10</v>
      </c>
      <c r="BI72" s="14">
        <v>20</v>
      </c>
      <c r="BJ72" s="14">
        <v>30</v>
      </c>
      <c r="BK72">
        <f si="66" t="shared"/>
        <v>0.93412797831738337</v>
      </c>
      <c r="BL72" s="17">
        <v>1.2487374058385388E-3</v>
      </c>
      <c r="BM72" s="17">
        <v>4.3921318295773428</v>
      </c>
      <c r="BN72" t="s">
        <v>134</v>
      </c>
      <c r="BP72" s="16">
        <v>1.9292689033550325</v>
      </c>
    </row>
    <row r="73" spans="1:68" x14ac:dyDescent="0.25">
      <c r="A73" s="5">
        <v>71</v>
      </c>
      <c r="B73" s="5">
        <v>18280</v>
      </c>
      <c r="C73" s="5">
        <v>22681</v>
      </c>
      <c r="D73" s="5">
        <v>19536</v>
      </c>
      <c r="E73" s="5">
        <v>11501</v>
      </c>
      <c r="F73" s="5">
        <v>10537</v>
      </c>
      <c r="G73" s="5">
        <v>6820</v>
      </c>
      <c r="H73" s="5">
        <v>4470</v>
      </c>
      <c r="I73" s="5">
        <v>5334</v>
      </c>
      <c r="J73" s="5">
        <v>14285</v>
      </c>
      <c r="K73" s="5">
        <v>9983</v>
      </c>
      <c r="L73" s="5">
        <v>4986</v>
      </c>
      <c r="M73" s="5">
        <v>13419</v>
      </c>
      <c r="N73" s="5">
        <v>9778</v>
      </c>
      <c r="O73" s="5">
        <v>1456</v>
      </c>
      <c r="P73" s="5">
        <v>882</v>
      </c>
      <c r="Q73" s="5">
        <v>4096</v>
      </c>
      <c r="R73" s="5">
        <v>900</v>
      </c>
      <c r="S73" s="5">
        <v>2055</v>
      </c>
      <c r="T73" s="5">
        <v>4028</v>
      </c>
      <c r="U73" s="5">
        <v>754</v>
      </c>
      <c r="V73" s="5">
        <v>559</v>
      </c>
      <c r="W73" s="5">
        <v>1309</v>
      </c>
      <c r="X73" s="5">
        <v>2463</v>
      </c>
      <c r="Y73" s="5">
        <v>1417</v>
      </c>
      <c r="Z73" s="5">
        <v>879</v>
      </c>
      <c r="AA73" s="5">
        <v>3965</v>
      </c>
      <c r="AB73" s="5">
        <v>834</v>
      </c>
      <c r="AC73" s="5">
        <v>6591</v>
      </c>
      <c r="AD73" s="5">
        <v>1513</v>
      </c>
      <c r="AE73" s="5">
        <v>603</v>
      </c>
      <c r="AF73" s="5">
        <v>926</v>
      </c>
      <c r="AG73" s="5">
        <v>793</v>
      </c>
      <c r="AH73" s="5">
        <v>2240</v>
      </c>
      <c r="AI73" s="5">
        <v>2162</v>
      </c>
      <c r="AJ73" s="5">
        <v>4219</v>
      </c>
      <c r="AK73" s="5">
        <v>1637</v>
      </c>
      <c r="AL73" s="5">
        <v>1089</v>
      </c>
      <c r="AM73" s="5">
        <v>3462</v>
      </c>
      <c r="AN73" s="5">
        <v>1706</v>
      </c>
      <c r="AO73" s="5">
        <v>2589</v>
      </c>
      <c r="AP73" s="5">
        <v>2675</v>
      </c>
      <c r="AQ73" s="5">
        <v>1669</v>
      </c>
      <c r="AR73" s="5">
        <v>1781</v>
      </c>
      <c r="AS73" s="5">
        <v>2014</v>
      </c>
      <c r="AT73" s="5">
        <v>5475</v>
      </c>
      <c r="AU73" s="5">
        <v>1531</v>
      </c>
      <c r="AV73" s="5">
        <v>595</v>
      </c>
      <c r="AW73" s="5">
        <v>1319</v>
      </c>
      <c r="AX73" s="5">
        <v>8589</v>
      </c>
      <c r="AY73" s="5">
        <v>-1</v>
      </c>
      <c r="AZ73" s="5">
        <v>1398</v>
      </c>
      <c r="BA73" s="5">
        <v>1163</v>
      </c>
      <c r="BB73" s="5">
        <v>71</v>
      </c>
      <c r="BC73" s="1">
        <v>0</v>
      </c>
      <c r="BD73">
        <f si="22" t="shared"/>
        <v>4521.5999999999967</v>
      </c>
      <c r="BE73">
        <f ref="BE73:BF73" si="72" t="shared">BD73+10000</f>
        <v>14521.599999999997</v>
      </c>
      <c r="BF73">
        <f si="72" t="shared"/>
        <v>24521.599999999999</v>
      </c>
      <c r="BG73" s="14">
        <v>0</v>
      </c>
      <c r="BH73" s="14">
        <v>10</v>
      </c>
      <c r="BI73" s="14">
        <v>20</v>
      </c>
      <c r="BJ73" s="14">
        <v>30</v>
      </c>
      <c r="BK73">
        <f si="66" t="shared"/>
        <v>0.97486062361082826</v>
      </c>
      <c r="BL73" s="17">
        <v>1.2100143149363556E-3</v>
      </c>
      <c r="BM73" s="17">
        <v>3.2418371463953317</v>
      </c>
      <c r="BN73" t="s">
        <v>135</v>
      </c>
      <c r="BP73" s="16">
        <v>1.2492876548936451</v>
      </c>
    </row>
    <row r="74" spans="1:68" x14ac:dyDescent="0.25">
      <c r="A74" s="5">
        <v>72</v>
      </c>
      <c r="B74" s="5">
        <v>18164</v>
      </c>
      <c r="C74" s="5">
        <v>19484</v>
      </c>
      <c r="D74" s="5">
        <v>5457</v>
      </c>
      <c r="E74" s="5">
        <v>3845</v>
      </c>
      <c r="F74" s="5">
        <v>4302</v>
      </c>
      <c r="G74" s="5">
        <v>3789</v>
      </c>
      <c r="H74" s="5">
        <v>3695</v>
      </c>
      <c r="I74" s="5">
        <v>4309</v>
      </c>
      <c r="J74" s="5">
        <v>8270</v>
      </c>
      <c r="K74" s="5">
        <v>5554</v>
      </c>
      <c r="L74" s="5">
        <v>2736</v>
      </c>
      <c r="M74" s="5">
        <v>6266</v>
      </c>
      <c r="N74" s="5">
        <v>5784</v>
      </c>
      <c r="O74" s="5">
        <v>473</v>
      </c>
      <c r="P74" s="5">
        <v>1781</v>
      </c>
      <c r="Q74" s="5">
        <v>832</v>
      </c>
      <c r="R74" s="5">
        <v>421</v>
      </c>
      <c r="S74" s="5">
        <v>2540</v>
      </c>
      <c r="T74" s="5">
        <v>1941</v>
      </c>
      <c r="U74" s="5">
        <v>621</v>
      </c>
      <c r="V74" s="5">
        <v>485</v>
      </c>
      <c r="W74" s="5">
        <v>786</v>
      </c>
      <c r="X74" s="5">
        <v>992</v>
      </c>
      <c r="Y74" s="5">
        <v>382</v>
      </c>
      <c r="Z74" s="5">
        <v>464</v>
      </c>
      <c r="AA74" s="5">
        <v>4198</v>
      </c>
      <c r="AB74" s="5">
        <v>529</v>
      </c>
      <c r="AC74" s="5">
        <v>2504</v>
      </c>
      <c r="AD74" s="5">
        <v>818</v>
      </c>
      <c r="AE74" s="5">
        <v>1000</v>
      </c>
      <c r="AF74" s="5">
        <v>686</v>
      </c>
      <c r="AG74" s="5">
        <v>359</v>
      </c>
      <c r="AH74" s="5">
        <v>1265</v>
      </c>
      <c r="AI74" s="5">
        <v>803</v>
      </c>
      <c r="AJ74" s="5">
        <v>2461</v>
      </c>
      <c r="AK74" s="5">
        <v>905</v>
      </c>
      <c r="AL74" s="5">
        <v>787</v>
      </c>
      <c r="AM74" s="5">
        <v>1139</v>
      </c>
      <c r="AN74" s="5">
        <v>730</v>
      </c>
      <c r="AO74" s="5">
        <v>875</v>
      </c>
      <c r="AP74" s="5">
        <v>1584</v>
      </c>
      <c r="AQ74" s="5">
        <v>1043</v>
      </c>
      <c r="AR74" s="5">
        <v>1252</v>
      </c>
      <c r="AS74" s="5">
        <v>1261</v>
      </c>
      <c r="AT74" s="5">
        <v>1432</v>
      </c>
      <c r="AU74" s="5">
        <v>1240</v>
      </c>
      <c r="AV74" s="5">
        <v>904</v>
      </c>
      <c r="AW74" s="5">
        <v>568</v>
      </c>
      <c r="AX74" s="5">
        <v>1919</v>
      </c>
      <c r="AY74" s="5">
        <v>1803</v>
      </c>
      <c r="AZ74" s="5">
        <v>577</v>
      </c>
      <c r="BA74" s="5">
        <v>466</v>
      </c>
      <c r="BB74" s="5">
        <v>72</v>
      </c>
      <c r="BC74" s="1">
        <v>0</v>
      </c>
      <c r="BD74">
        <f si="22" t="shared"/>
        <v>2507.6</v>
      </c>
      <c r="BE74">
        <f ref="BE74:BF74" si="73" t="shared">BD74+10000</f>
        <v>12507.6</v>
      </c>
      <c r="BF74">
        <f si="73" t="shared"/>
        <v>22507.599999999999</v>
      </c>
      <c r="BG74" s="14">
        <v>0</v>
      </c>
      <c r="BH74" s="14">
        <v>10</v>
      </c>
      <c r="BI74" s="14">
        <v>20</v>
      </c>
      <c r="BJ74" s="14">
        <v>30</v>
      </c>
      <c r="BK74">
        <f si="66" t="shared"/>
        <v>0.9469296472788824</v>
      </c>
      <c r="BL74" s="17">
        <v>1.218865545669487E-3</v>
      </c>
      <c r="BM74" s="17">
        <v>3.4707508035123222</v>
      </c>
      <c r="BN74" t="s">
        <v>136</v>
      </c>
      <c r="BP74" s="16">
        <v>1.045277416960475</v>
      </c>
    </row>
    <row r="75" spans="1:68" x14ac:dyDescent="0.25">
      <c r="A75" s="5">
        <v>73</v>
      </c>
      <c r="B75" s="5">
        <v>6246</v>
      </c>
      <c r="C75" s="5">
        <v>7035</v>
      </c>
      <c r="D75" s="5">
        <v>17930</v>
      </c>
      <c r="E75" s="5">
        <v>3196</v>
      </c>
      <c r="F75" s="5">
        <v>7514</v>
      </c>
      <c r="G75" s="5">
        <v>3256</v>
      </c>
      <c r="H75" s="5">
        <v>4407</v>
      </c>
      <c r="I75" s="5">
        <v>3480</v>
      </c>
      <c r="J75" s="5">
        <v>6901</v>
      </c>
      <c r="K75" s="5">
        <v>6944</v>
      </c>
      <c r="L75" s="5">
        <v>4496</v>
      </c>
      <c r="M75" s="5">
        <v>8357</v>
      </c>
      <c r="N75" s="5">
        <v>7038</v>
      </c>
      <c r="O75" s="5">
        <v>633</v>
      </c>
      <c r="P75" s="5">
        <v>390</v>
      </c>
      <c r="Q75" s="5">
        <v>853</v>
      </c>
      <c r="R75" s="5">
        <v>461</v>
      </c>
      <c r="S75" s="5">
        <v>912</v>
      </c>
      <c r="T75" s="5">
        <v>1511</v>
      </c>
      <c r="U75" s="5">
        <v>3183</v>
      </c>
      <c r="V75" s="5">
        <v>659</v>
      </c>
      <c r="W75" s="5">
        <v>2102</v>
      </c>
      <c r="X75" s="5">
        <v>1329</v>
      </c>
      <c r="Y75" s="5">
        <v>961</v>
      </c>
      <c r="Z75" s="5">
        <v>1200</v>
      </c>
      <c r="AA75" s="5">
        <v>2986</v>
      </c>
      <c r="AB75" s="5">
        <v>554</v>
      </c>
      <c r="AC75" s="5">
        <v>2452</v>
      </c>
      <c r="AD75" s="5">
        <v>825</v>
      </c>
      <c r="AE75" s="5">
        <v>467</v>
      </c>
      <c r="AF75" s="5">
        <v>728</v>
      </c>
      <c r="AG75" s="5">
        <v>493</v>
      </c>
      <c r="AH75" s="5">
        <v>1256</v>
      </c>
      <c r="AI75" s="5">
        <v>1708</v>
      </c>
      <c r="AJ75" s="5">
        <v>1078</v>
      </c>
      <c r="AK75" s="5">
        <v>1995</v>
      </c>
      <c r="AL75" s="5">
        <v>968</v>
      </c>
      <c r="AM75" s="5">
        <v>1540</v>
      </c>
      <c r="AN75" s="5">
        <v>964</v>
      </c>
      <c r="AO75" s="5">
        <v>801</v>
      </c>
      <c r="AP75" s="5">
        <v>5637</v>
      </c>
      <c r="AQ75" s="5">
        <v>1318</v>
      </c>
      <c r="AR75" s="5">
        <v>1160</v>
      </c>
      <c r="AS75" s="5">
        <v>1972</v>
      </c>
      <c r="AT75" s="5">
        <v>2570</v>
      </c>
      <c r="AU75" s="5">
        <v>2154</v>
      </c>
      <c r="AV75" s="5">
        <v>575</v>
      </c>
      <c r="AW75" s="5">
        <v>1060</v>
      </c>
      <c r="AX75" s="5">
        <v>6290</v>
      </c>
      <c r="AY75" s="5">
        <v>1281</v>
      </c>
      <c r="AZ75" s="5">
        <v>796</v>
      </c>
      <c r="BA75" s="5">
        <v>736</v>
      </c>
      <c r="BB75" s="5">
        <v>73</v>
      </c>
      <c r="BC75" s="1">
        <v>0</v>
      </c>
      <c r="BD75">
        <f si="22" t="shared"/>
        <v>3184.2999999999997</v>
      </c>
      <c r="BE75">
        <f ref="BE75:BF75" si="74" t="shared">BD75+10000</f>
        <v>13184.3</v>
      </c>
      <c r="BF75">
        <f si="74" t="shared"/>
        <v>23184.3</v>
      </c>
      <c r="BG75" s="14">
        <v>0</v>
      </c>
      <c r="BH75" s="14">
        <v>10</v>
      </c>
      <c r="BI75" s="14">
        <v>20</v>
      </c>
      <c r="BJ75" s="14">
        <v>30</v>
      </c>
      <c r="BK75">
        <f si="66" t="shared"/>
        <v>0.95781651352591723</v>
      </c>
      <c r="BL75" s="17">
        <v>1.2334500099038803E-3</v>
      </c>
      <c r="BM75" s="17">
        <v>3.8864612295148007</v>
      </c>
      <c r="BN75" t="s">
        <v>137</v>
      </c>
      <c r="BP75" s="16">
        <v>1.524711228933914</v>
      </c>
    </row>
    <row r="76" spans="1:68" x14ac:dyDescent="0.25">
      <c r="A76" s="5">
        <v>74</v>
      </c>
      <c r="B76" s="5">
        <v>19225</v>
      </c>
      <c r="C76" s="5">
        <v>20487</v>
      </c>
      <c r="D76" s="5">
        <v>20821</v>
      </c>
      <c r="E76" s="5">
        <v>20472</v>
      </c>
      <c r="F76" s="5">
        <v>20121</v>
      </c>
      <c r="G76" s="5">
        <v>3258</v>
      </c>
      <c r="H76" s="5">
        <v>3448</v>
      </c>
      <c r="I76" s="5">
        <v>5448</v>
      </c>
      <c r="J76" s="5">
        <v>18038</v>
      </c>
      <c r="K76" s="5">
        <v>14174</v>
      </c>
      <c r="L76" s="5">
        <v>2679</v>
      </c>
      <c r="M76" s="5">
        <v>7758</v>
      </c>
      <c r="N76" s="5">
        <v>7496</v>
      </c>
      <c r="O76" s="5">
        <v>2423</v>
      </c>
      <c r="P76" s="5">
        <v>827</v>
      </c>
      <c r="Q76" s="5">
        <v>1209</v>
      </c>
      <c r="R76" s="5">
        <v>464</v>
      </c>
      <c r="S76" s="5">
        <v>2372</v>
      </c>
      <c r="T76" s="5">
        <v>3343</v>
      </c>
      <c r="U76" s="5">
        <v>612</v>
      </c>
      <c r="V76" s="5">
        <v>348</v>
      </c>
      <c r="W76" s="5">
        <v>924</v>
      </c>
      <c r="X76" s="5">
        <v>8793</v>
      </c>
      <c r="Y76" s="5">
        <v>560</v>
      </c>
      <c r="Z76" s="5">
        <v>47506</v>
      </c>
      <c r="AA76" s="5">
        <v>5702</v>
      </c>
      <c r="AB76" s="5">
        <v>796</v>
      </c>
      <c r="AC76" s="5">
        <v>-1</v>
      </c>
      <c r="AD76" s="5">
        <v>1007</v>
      </c>
      <c r="AE76" s="5">
        <v>1258</v>
      </c>
      <c r="AF76" s="5">
        <v>1089</v>
      </c>
      <c r="AG76" s="5">
        <v>390</v>
      </c>
      <c r="AH76" s="5">
        <v>3721</v>
      </c>
      <c r="AI76" s="5">
        <v>2757</v>
      </c>
      <c r="AJ76" s="5">
        <v>4598</v>
      </c>
      <c r="AK76" s="5">
        <v>1069</v>
      </c>
      <c r="AL76" s="5">
        <v>1094</v>
      </c>
      <c r="AM76" s="5">
        <v>1714</v>
      </c>
      <c r="AN76" s="5">
        <v>2428</v>
      </c>
      <c r="AO76" s="5">
        <v>6577</v>
      </c>
      <c r="AP76" s="5">
        <v>2897</v>
      </c>
      <c r="AQ76" s="5">
        <v>1597</v>
      </c>
      <c r="AR76" s="5">
        <v>1871</v>
      </c>
      <c r="AS76" s="5">
        <v>1968</v>
      </c>
      <c r="AT76" s="5">
        <v>19830</v>
      </c>
      <c r="AU76" s="5">
        <v>6717</v>
      </c>
      <c r="AV76" s="5">
        <v>724</v>
      </c>
      <c r="AW76" s="5">
        <v>433</v>
      </c>
      <c r="AX76" s="5">
        <v>7081</v>
      </c>
      <c r="AY76" s="5">
        <v>702</v>
      </c>
      <c r="AZ76" s="5">
        <v>1846</v>
      </c>
      <c r="BA76" s="5">
        <v>10828</v>
      </c>
      <c r="BB76" s="5">
        <v>74</v>
      </c>
      <c r="BC76" s="1">
        <v>0</v>
      </c>
      <c r="BD76">
        <f si="22" t="shared"/>
        <v>6590.9999999999991</v>
      </c>
      <c r="BE76">
        <f ref="BE76:BF76" si="75" t="shared">BD76+10000</f>
        <v>16591</v>
      </c>
      <c r="BF76">
        <f si="75" t="shared"/>
        <v>26591</v>
      </c>
      <c r="BG76" s="14">
        <v>0</v>
      </c>
      <c r="BH76" s="14">
        <v>10</v>
      </c>
      <c r="BI76" s="14">
        <v>20</v>
      </c>
      <c r="BJ76" s="14">
        <v>30</v>
      </c>
      <c r="BK76">
        <f si="66" t="shared"/>
        <v>0.9914222685506171</v>
      </c>
      <c r="BL76" s="17">
        <v>1.1951559220942693E-3</v>
      </c>
      <c r="BM76" s="17">
        <v>2.8887380689674611</v>
      </c>
      <c r="BN76" t="s">
        <v>138</v>
      </c>
      <c r="BP76" s="16">
        <v>1.5749784490836176</v>
      </c>
    </row>
    <row r="77" spans="1:68" x14ac:dyDescent="0.25">
      <c r="A77" s="5">
        <v>75</v>
      </c>
      <c r="B77" s="5">
        <v>19981</v>
      </c>
      <c r="C77" s="5">
        <v>21943</v>
      </c>
      <c r="D77" s="5">
        <v>6446</v>
      </c>
      <c r="E77" s="5">
        <v>6677</v>
      </c>
      <c r="F77" s="5">
        <v>9365</v>
      </c>
      <c r="G77" s="5">
        <v>3609</v>
      </c>
      <c r="H77" s="5">
        <v>14389</v>
      </c>
      <c r="I77" s="5">
        <v>16377</v>
      </c>
      <c r="J77" s="5">
        <v>10477</v>
      </c>
      <c r="K77" s="5">
        <v>14090</v>
      </c>
      <c r="L77" s="5">
        <v>3718</v>
      </c>
      <c r="M77" s="5">
        <v>13848</v>
      </c>
      <c r="N77" s="5">
        <v>5078</v>
      </c>
      <c r="O77" s="5">
        <v>1040</v>
      </c>
      <c r="P77" s="5">
        <v>1407</v>
      </c>
      <c r="Q77" s="5">
        <v>603</v>
      </c>
      <c r="R77" s="5">
        <v>2697</v>
      </c>
      <c r="S77" s="5">
        <v>12577</v>
      </c>
      <c r="T77" s="5">
        <v>2909</v>
      </c>
      <c r="U77" s="5">
        <v>2127</v>
      </c>
      <c r="V77" s="5">
        <v>3123</v>
      </c>
      <c r="W77" s="5">
        <v>1687</v>
      </c>
      <c r="X77" s="5">
        <v>2430</v>
      </c>
      <c r="Y77" s="5">
        <v>2532</v>
      </c>
      <c r="Z77" s="5">
        <v>4666</v>
      </c>
      <c r="AA77" s="5">
        <v>4310</v>
      </c>
      <c r="AB77" s="5">
        <v>3131</v>
      </c>
      <c r="AC77" s="5">
        <v>5509</v>
      </c>
      <c r="AD77" s="5">
        <v>3292</v>
      </c>
      <c r="AE77" s="5">
        <v>2659</v>
      </c>
      <c r="AF77" s="5">
        <v>1091</v>
      </c>
      <c r="AG77" s="5">
        <v>1818</v>
      </c>
      <c r="AH77" s="5">
        <v>3077</v>
      </c>
      <c r="AI77" s="5">
        <v>4255</v>
      </c>
      <c r="AJ77" s="5">
        <v>7534</v>
      </c>
      <c r="AK77" s="5">
        <v>1209</v>
      </c>
      <c r="AL77" s="5">
        <v>2854</v>
      </c>
      <c r="AM77" s="5">
        <v>2702</v>
      </c>
      <c r="AN77" s="5">
        <v>1256</v>
      </c>
      <c r="AO77" s="5">
        <v>7637</v>
      </c>
      <c r="AP77" s="5">
        <v>1712</v>
      </c>
      <c r="AQ77" s="5">
        <v>3192</v>
      </c>
      <c r="AR77" s="5">
        <v>4612</v>
      </c>
      <c r="AS77" s="5">
        <v>3636</v>
      </c>
      <c r="AT77" s="5">
        <v>2041</v>
      </c>
      <c r="AU77" s="5">
        <v>1805</v>
      </c>
      <c r="AV77" s="5">
        <v>1930</v>
      </c>
      <c r="AW77" s="5">
        <v>364</v>
      </c>
      <c r="AX77" s="5">
        <v>4137</v>
      </c>
      <c r="AY77" s="5">
        <v>1504</v>
      </c>
      <c r="AZ77" s="5">
        <v>1191</v>
      </c>
      <c r="BA77" s="5">
        <v>1063</v>
      </c>
      <c r="BB77" s="5">
        <v>75</v>
      </c>
      <c r="BC77" s="1">
        <v>0</v>
      </c>
      <c r="BD77">
        <f si="22" t="shared"/>
        <v>4707.199999999998</v>
      </c>
      <c r="BE77">
        <f ref="BE77:BF77" si="76" t="shared">BD77+10000</f>
        <v>14707.199999999997</v>
      </c>
      <c r="BF77">
        <f si="76" t="shared"/>
        <v>24707.199999999997</v>
      </c>
      <c r="BG77" s="14">
        <v>0</v>
      </c>
      <c r="BH77" s="14">
        <v>10</v>
      </c>
      <c r="BI77" s="14">
        <v>20</v>
      </c>
      <c r="BJ77" s="14">
        <v>30</v>
      </c>
      <c r="BK77">
        <f si="66" t="shared"/>
        <v>0.97679870407536606</v>
      </c>
      <c r="BL77" s="17">
        <v>9.3277784420073393E-4</v>
      </c>
      <c r="BM77" s="17">
        <v>-0.60280819440672673</v>
      </c>
      <c r="BN77" t="s">
        <v>139</v>
      </c>
      <c r="BP77" s="16">
        <v>1.6833912649236815</v>
      </c>
    </row>
    <row r="78" spans="1:68" x14ac:dyDescent="0.25">
      <c r="A78" s="5">
        <v>76</v>
      </c>
      <c r="B78" s="5">
        <v>16695</v>
      </c>
      <c r="C78" s="5">
        <v>19955</v>
      </c>
      <c r="D78" s="5">
        <v>13528</v>
      </c>
      <c r="E78" s="5">
        <v>2642</v>
      </c>
      <c r="F78" s="5">
        <v>4255</v>
      </c>
      <c r="G78" s="5">
        <v>2969</v>
      </c>
      <c r="H78" s="5">
        <v>2213</v>
      </c>
      <c r="I78" s="5">
        <v>5657</v>
      </c>
      <c r="J78" s="5">
        <v>11585</v>
      </c>
      <c r="K78" s="5">
        <v>3842</v>
      </c>
      <c r="L78" s="5">
        <v>3310</v>
      </c>
      <c r="M78" s="5">
        <v>9635</v>
      </c>
      <c r="N78" s="5">
        <v>6001</v>
      </c>
      <c r="O78" s="5">
        <v>973</v>
      </c>
      <c r="P78" s="5">
        <v>675</v>
      </c>
      <c r="Q78" s="5">
        <v>600</v>
      </c>
      <c r="R78" s="5">
        <v>422</v>
      </c>
      <c r="S78" s="5">
        <v>2635</v>
      </c>
      <c r="T78" s="5">
        <v>2306</v>
      </c>
      <c r="U78" s="5">
        <v>704</v>
      </c>
      <c r="V78" s="5">
        <v>439</v>
      </c>
      <c r="W78" s="5">
        <v>1048</v>
      </c>
      <c r="X78" s="5">
        <v>2377</v>
      </c>
      <c r="Y78" s="5">
        <v>768</v>
      </c>
      <c r="Z78" s="5">
        <v>945</v>
      </c>
      <c r="AA78" s="5">
        <v>4852</v>
      </c>
      <c r="AB78" s="5">
        <v>877</v>
      </c>
      <c r="AC78" s="5">
        <v>3252</v>
      </c>
      <c r="AD78" s="5">
        <v>636</v>
      </c>
      <c r="AE78" s="5">
        <v>4773</v>
      </c>
      <c r="AF78" s="5">
        <v>742</v>
      </c>
      <c r="AG78" s="5">
        <v>364</v>
      </c>
      <c r="AH78" s="5">
        <v>1002</v>
      </c>
      <c r="AI78" s="5">
        <v>1889</v>
      </c>
      <c r="AJ78" s="5">
        <v>2347</v>
      </c>
      <c r="AK78" s="5">
        <v>9083</v>
      </c>
      <c r="AL78" s="5">
        <v>1100</v>
      </c>
      <c r="AM78" s="5">
        <v>5742</v>
      </c>
      <c r="AN78" s="5">
        <v>1166</v>
      </c>
      <c r="AO78" s="5">
        <v>2108</v>
      </c>
      <c r="AP78" s="5">
        <v>2765</v>
      </c>
      <c r="AQ78" s="5">
        <v>2516</v>
      </c>
      <c r="AR78" s="5">
        <v>1193</v>
      </c>
      <c r="AS78" s="5">
        <v>1037</v>
      </c>
      <c r="AT78" s="5">
        <v>2057</v>
      </c>
      <c r="AU78" s="5">
        <v>1796</v>
      </c>
      <c r="AV78" s="5">
        <v>612</v>
      </c>
      <c r="AW78" s="5">
        <v>461</v>
      </c>
      <c r="AX78" s="5">
        <v>4876</v>
      </c>
      <c r="AY78" s="5">
        <v>1713</v>
      </c>
      <c r="AZ78" s="5">
        <v>427</v>
      </c>
      <c r="BA78" s="5">
        <v>352</v>
      </c>
      <c r="BB78" s="5">
        <v>76</v>
      </c>
      <c r="BC78" s="1">
        <v>0</v>
      </c>
      <c r="BD78">
        <f si="22" t="shared"/>
        <v>3257.7999999999997</v>
      </c>
      <c r="BE78">
        <f ref="BE78:BF78" si="77" t="shared">BD78+10000</f>
        <v>13257.8</v>
      </c>
      <c r="BF78">
        <f si="77" t="shared"/>
        <v>23257.8</v>
      </c>
      <c r="BG78" s="14">
        <v>0</v>
      </c>
      <c r="BH78" s="14">
        <v>10</v>
      </c>
      <c r="BI78" s="14">
        <v>20</v>
      </c>
      <c r="BJ78" s="14">
        <v>30</v>
      </c>
      <c r="BK78">
        <f si="66" t="shared"/>
        <v>0.95890274002278919</v>
      </c>
      <c r="BL78" s="17">
        <v>1.2340701818316657E-3</v>
      </c>
      <c r="BM78" s="17">
        <v>3.9054005477878668</v>
      </c>
      <c r="BN78" t="s">
        <v>140</v>
      </c>
      <c r="BP78" s="16">
        <v>1.5526338778719315</v>
      </c>
    </row>
    <row r="79" spans="1:68" x14ac:dyDescent="0.25">
      <c r="A79" s="5">
        <v>77</v>
      </c>
      <c r="B79" s="5">
        <v>20379</v>
      </c>
      <c r="C79" s="5">
        <v>20846</v>
      </c>
      <c r="D79" s="5">
        <v>9466</v>
      </c>
      <c r="E79" s="5">
        <v>4058</v>
      </c>
      <c r="F79" s="5">
        <v>6303</v>
      </c>
      <c r="G79" s="5">
        <v>6985</v>
      </c>
      <c r="H79" s="5">
        <v>2731</v>
      </c>
      <c r="I79" s="5">
        <v>6345</v>
      </c>
      <c r="J79" s="5">
        <v>15692</v>
      </c>
      <c r="K79" s="5">
        <v>4868</v>
      </c>
      <c r="L79" s="5">
        <v>3658</v>
      </c>
      <c r="M79" s="5">
        <v>8846</v>
      </c>
      <c r="N79" s="5">
        <v>7690</v>
      </c>
      <c r="O79" s="5">
        <v>742</v>
      </c>
      <c r="P79" s="5">
        <v>2712</v>
      </c>
      <c r="Q79" s="5">
        <v>668</v>
      </c>
      <c r="R79" s="5">
        <v>602</v>
      </c>
      <c r="S79" s="5">
        <v>3306</v>
      </c>
      <c r="T79" s="5">
        <v>3554</v>
      </c>
      <c r="U79" s="5">
        <v>1098</v>
      </c>
      <c r="V79" s="5">
        <v>506</v>
      </c>
      <c r="W79" s="5">
        <v>1252</v>
      </c>
      <c r="X79" s="5">
        <v>1779</v>
      </c>
      <c r="Y79" s="5">
        <v>888</v>
      </c>
      <c r="Z79" s="5">
        <v>682</v>
      </c>
      <c r="AA79" s="5">
        <v>7335</v>
      </c>
      <c r="AB79" s="5">
        <v>1196</v>
      </c>
      <c r="AC79" s="5">
        <v>6338</v>
      </c>
      <c r="AD79" s="5">
        <v>385</v>
      </c>
      <c r="AE79" s="5">
        <v>2281</v>
      </c>
      <c r="AF79" s="5">
        <v>1622</v>
      </c>
      <c r="AG79" s="5">
        <v>359</v>
      </c>
      <c r="AH79" s="5">
        <v>2670</v>
      </c>
      <c r="AI79" s="5">
        <v>1709</v>
      </c>
      <c r="AJ79" s="5">
        <v>5349</v>
      </c>
      <c r="AK79" s="5">
        <v>4180</v>
      </c>
      <c r="AL79" s="5">
        <v>1447</v>
      </c>
      <c r="AM79" s="5">
        <v>2338</v>
      </c>
      <c r="AN79" s="5">
        <v>1156</v>
      </c>
      <c r="AO79" s="5">
        <v>1509</v>
      </c>
      <c r="AP79" s="5">
        <v>4004</v>
      </c>
      <c r="AQ79" s="5">
        <v>1877</v>
      </c>
      <c r="AR79" s="5">
        <v>1587</v>
      </c>
      <c r="AS79" s="5">
        <v>2002</v>
      </c>
      <c r="AT79" s="5">
        <v>1824</v>
      </c>
      <c r="AU79" s="5">
        <v>2403</v>
      </c>
      <c r="AV79" s="5">
        <v>519</v>
      </c>
      <c r="AW79" s="5">
        <v>798</v>
      </c>
      <c r="AX79" s="5">
        <v>5369</v>
      </c>
      <c r="AY79" s="5">
        <v>1445</v>
      </c>
      <c r="AZ79" s="5">
        <v>293</v>
      </c>
      <c r="BA79" s="5">
        <v>337</v>
      </c>
      <c r="BB79" s="5">
        <v>77</v>
      </c>
      <c r="BC79" s="1">
        <v>0</v>
      </c>
      <c r="BD79">
        <f si="22" t="shared"/>
        <v>4070.1999999999994</v>
      </c>
      <c r="BE79">
        <f ref="BE79:BF79" si="78" t="shared">BD79+10000</f>
        <v>14070.199999999999</v>
      </c>
      <c r="BF79">
        <f si="78" t="shared"/>
        <v>24070.199999999997</v>
      </c>
      <c r="BG79" s="14">
        <v>0</v>
      </c>
      <c r="BH79" s="14">
        <v>10</v>
      </c>
      <c r="BI79" s="14">
        <v>20</v>
      </c>
      <c r="BJ79" s="14">
        <v>30</v>
      </c>
      <c r="BK79">
        <f si="66" t="shared"/>
        <v>0.9697290458529062</v>
      </c>
      <c r="BL79" s="17">
        <v>1.2326509660631796E-3</v>
      </c>
      <c r="BM79" s="17">
        <v>3.862228114765383</v>
      </c>
      <c r="BN79" t="s">
        <v>141</v>
      </c>
      <c r="BP79" s="16">
        <v>1.7201548720154871</v>
      </c>
    </row>
    <row r="80" spans="1:68" x14ac:dyDescent="0.25">
      <c r="A80" s="5">
        <v>78</v>
      </c>
      <c r="B80" s="5">
        <v>4915</v>
      </c>
      <c r="C80" s="5">
        <v>17159</v>
      </c>
      <c r="D80" s="5">
        <v>4295</v>
      </c>
      <c r="E80" s="5">
        <v>1789</v>
      </c>
      <c r="F80" s="5">
        <v>4879</v>
      </c>
      <c r="G80" s="5">
        <v>2829</v>
      </c>
      <c r="H80" s="5">
        <v>2842</v>
      </c>
      <c r="I80" s="5">
        <v>3516</v>
      </c>
      <c r="J80" s="5">
        <v>5955</v>
      </c>
      <c r="K80" s="5">
        <v>3112</v>
      </c>
      <c r="L80" s="5">
        <v>2515</v>
      </c>
      <c r="M80" s="5">
        <v>4963</v>
      </c>
      <c r="N80" s="5">
        <v>6309</v>
      </c>
      <c r="O80" s="5">
        <v>278</v>
      </c>
      <c r="P80" s="5">
        <v>576</v>
      </c>
      <c r="Q80" s="5">
        <v>391</v>
      </c>
      <c r="R80" s="5">
        <v>591</v>
      </c>
      <c r="S80" s="5">
        <v>825</v>
      </c>
      <c r="T80" s="5">
        <v>696</v>
      </c>
      <c r="U80" s="5">
        <v>357</v>
      </c>
      <c r="V80" s="5">
        <v>441</v>
      </c>
      <c r="W80" s="5">
        <v>725</v>
      </c>
      <c r="X80" s="5">
        <v>491</v>
      </c>
      <c r="Y80" s="5">
        <v>317</v>
      </c>
      <c r="Z80" s="5">
        <v>379</v>
      </c>
      <c r="AA80" s="5">
        <v>1367</v>
      </c>
      <c r="AB80" s="5">
        <v>697</v>
      </c>
      <c r="AC80" s="5">
        <v>1070</v>
      </c>
      <c r="AD80" s="5">
        <v>264</v>
      </c>
      <c r="AE80" s="5">
        <v>1218</v>
      </c>
      <c r="AF80" s="5">
        <v>619</v>
      </c>
      <c r="AG80" s="5">
        <v>381</v>
      </c>
      <c r="AH80" s="5">
        <v>2045</v>
      </c>
      <c r="AI80" s="5">
        <v>2566</v>
      </c>
      <c r="AJ80" s="5">
        <v>1014</v>
      </c>
      <c r="AK80" s="5">
        <v>855</v>
      </c>
      <c r="AL80" s="5">
        <v>2530</v>
      </c>
      <c r="AM80" s="5">
        <v>1049</v>
      </c>
      <c r="AN80" s="5">
        <v>1034</v>
      </c>
      <c r="AO80" s="5">
        <v>1000</v>
      </c>
      <c r="AP80" s="5">
        <v>1355</v>
      </c>
      <c r="AQ80" s="5">
        <v>988</v>
      </c>
      <c r="AR80" s="5">
        <v>1216</v>
      </c>
      <c r="AS80" s="5">
        <v>793</v>
      </c>
      <c r="AT80" s="5">
        <v>1026</v>
      </c>
      <c r="AU80" s="5">
        <v>998</v>
      </c>
      <c r="AV80" s="5">
        <v>645</v>
      </c>
      <c r="AW80" s="5">
        <v>306</v>
      </c>
      <c r="AX80" s="5">
        <v>14436</v>
      </c>
      <c r="AY80" s="5">
        <v>1347</v>
      </c>
      <c r="AZ80" s="5">
        <v>304</v>
      </c>
      <c r="BA80" s="5">
        <v>242</v>
      </c>
      <c r="BB80" s="5">
        <v>78</v>
      </c>
      <c r="BC80" s="1">
        <v>0</v>
      </c>
      <c r="BD80">
        <f si="22" t="shared"/>
        <v>2091.9999999999973</v>
      </c>
      <c r="BE80">
        <f ref="BE80:BF80" si="79" t="shared">BD80+10000</f>
        <v>12091.999999999996</v>
      </c>
      <c r="BF80">
        <f si="79" t="shared"/>
        <v>22091.999999999996</v>
      </c>
      <c r="BG80" s="14">
        <v>0</v>
      </c>
      <c r="BH80" s="14">
        <v>10</v>
      </c>
      <c r="BI80" s="14">
        <v>20</v>
      </c>
      <c r="BJ80" s="14">
        <v>30</v>
      </c>
      <c r="BK80">
        <f si="66" t="shared"/>
        <v>0.93941485194706331</v>
      </c>
      <c r="BL80" s="17">
        <v>1.2034736616799051E-3</v>
      </c>
      <c r="BM80" s="17">
        <v>3.0820003283838986</v>
      </c>
      <c r="BN80" t="s">
        <v>142</v>
      </c>
      <c r="BP80" s="16">
        <v>2.0260839720855737</v>
      </c>
    </row>
    <row r="81" spans="1:70" x14ac:dyDescent="0.25">
      <c r="A81" s="5">
        <v>79</v>
      </c>
      <c r="B81" s="5">
        <v>9071</v>
      </c>
      <c r="C81" s="5">
        <v>16436</v>
      </c>
      <c r="D81" s="5">
        <v>9313</v>
      </c>
      <c r="E81" s="5">
        <v>2488</v>
      </c>
      <c r="F81" s="5">
        <v>7617</v>
      </c>
      <c r="G81" s="5">
        <v>9305</v>
      </c>
      <c r="H81" s="5">
        <v>2264</v>
      </c>
      <c r="I81" s="5">
        <v>12868</v>
      </c>
      <c r="J81" s="5">
        <v>14443</v>
      </c>
      <c r="K81" s="5">
        <v>4930</v>
      </c>
      <c r="L81" s="5">
        <v>2553</v>
      </c>
      <c r="M81" s="5">
        <v>7610</v>
      </c>
      <c r="N81" s="5">
        <v>8151</v>
      </c>
      <c r="O81" s="5">
        <v>1734</v>
      </c>
      <c r="P81" s="5">
        <v>981</v>
      </c>
      <c r="Q81" s="5">
        <v>1116</v>
      </c>
      <c r="R81" s="5">
        <v>-1</v>
      </c>
      <c r="S81" s="5">
        <v>1036</v>
      </c>
      <c r="T81" s="5">
        <v>1260</v>
      </c>
      <c r="U81" s="5">
        <v>395</v>
      </c>
      <c r="V81" s="5">
        <v>482</v>
      </c>
      <c r="W81" s="5">
        <v>704</v>
      </c>
      <c r="X81" s="5">
        <v>988</v>
      </c>
      <c r="Y81" s="5">
        <v>649</v>
      </c>
      <c r="Z81" s="5">
        <v>814</v>
      </c>
      <c r="AA81" s="5">
        <v>3689</v>
      </c>
      <c r="AB81" s="5">
        <v>1254</v>
      </c>
      <c r="AC81" s="5">
        <v>974</v>
      </c>
      <c r="AD81" s="5">
        <v>410</v>
      </c>
      <c r="AE81" s="5">
        <v>471</v>
      </c>
      <c r="AF81" s="5">
        <v>790</v>
      </c>
      <c r="AG81" s="5">
        <v>673</v>
      </c>
      <c r="AH81" s="5">
        <v>2053</v>
      </c>
      <c r="AI81" s="5">
        <v>1524</v>
      </c>
      <c r="AJ81" s="5">
        <v>1515</v>
      </c>
      <c r="AK81" s="5">
        <v>1182</v>
      </c>
      <c r="AL81" s="5">
        <v>1118</v>
      </c>
      <c r="AM81" s="5">
        <v>894</v>
      </c>
      <c r="AN81" s="5">
        <v>1460</v>
      </c>
      <c r="AO81" s="5">
        <v>1205</v>
      </c>
      <c r="AP81" s="5">
        <v>1196</v>
      </c>
      <c r="AQ81" s="5">
        <v>764</v>
      </c>
      <c r="AR81" s="5">
        <v>1071</v>
      </c>
      <c r="AS81" s="5">
        <v>1203</v>
      </c>
      <c r="AT81" s="5">
        <v>2457</v>
      </c>
      <c r="AU81" s="5">
        <v>1506</v>
      </c>
      <c r="AV81" s="5">
        <v>310</v>
      </c>
      <c r="AW81" s="5">
        <v>605</v>
      </c>
      <c r="AX81" s="5">
        <v>2340</v>
      </c>
      <c r="AY81" s="5">
        <v>1400</v>
      </c>
      <c r="AZ81" s="5">
        <v>575</v>
      </c>
      <c r="BA81" s="5">
        <v>466</v>
      </c>
      <c r="BB81" s="5">
        <v>79</v>
      </c>
      <c r="BC81" s="1">
        <v>0</v>
      </c>
      <c r="BD81">
        <f si="22" t="shared"/>
        <v>2271.5999999999995</v>
      </c>
      <c r="BE81">
        <f ref="BE81:BF81" si="80" t="shared">BD81+10000</f>
        <v>12271.599999999999</v>
      </c>
      <c r="BF81">
        <f si="80" t="shared"/>
        <v>22271.599999999999</v>
      </c>
      <c r="BG81" s="14">
        <v>0</v>
      </c>
      <c r="BH81" s="14">
        <v>10</v>
      </c>
      <c r="BI81" s="14">
        <v>20</v>
      </c>
      <c r="BJ81" s="14">
        <v>30</v>
      </c>
      <c r="BK81">
        <f si="66" t="shared"/>
        <v>0.94274233468169266</v>
      </c>
      <c r="BL81" s="17">
        <v>1.2478526479728649E-3</v>
      </c>
      <c r="BM81" s="17">
        <v>4.3603403786403643</v>
      </c>
      <c r="BN81" t="s">
        <v>143</v>
      </c>
      <c r="BP81" s="16">
        <v>1.8028558268079227</v>
      </c>
    </row>
    <row r="82" spans="1:70" x14ac:dyDescent="0.25">
      <c r="A82" s="5">
        <v>80</v>
      </c>
      <c r="B82" s="5">
        <v>18197</v>
      </c>
      <c r="C82" s="5">
        <v>24219</v>
      </c>
      <c r="D82" s="5">
        <v>18364</v>
      </c>
      <c r="E82" s="5">
        <v>14706</v>
      </c>
      <c r="F82" s="5">
        <v>14720</v>
      </c>
      <c r="G82" s="5">
        <v>8589</v>
      </c>
      <c r="H82" s="5">
        <v>5603</v>
      </c>
      <c r="I82" s="5">
        <v>8450</v>
      </c>
      <c r="J82" s="5">
        <v>24847</v>
      </c>
      <c r="K82" s="5">
        <v>7784</v>
      </c>
      <c r="L82" s="5">
        <v>4115</v>
      </c>
      <c r="M82" s="5">
        <v>13998</v>
      </c>
      <c r="N82" s="5">
        <v>14238</v>
      </c>
      <c r="O82" s="5">
        <v>4146</v>
      </c>
      <c r="P82" s="5">
        <v>1762</v>
      </c>
      <c r="Q82" s="5">
        <v>24547</v>
      </c>
      <c r="R82" s="5">
        <v>1112</v>
      </c>
      <c r="S82" s="5">
        <v>2605</v>
      </c>
      <c r="T82" s="5">
        <v>3555</v>
      </c>
      <c r="U82" s="5">
        <v>1378</v>
      </c>
      <c r="V82" s="5">
        <v>764</v>
      </c>
      <c r="W82" s="5">
        <v>2177</v>
      </c>
      <c r="X82" s="5">
        <v>4566</v>
      </c>
      <c r="Y82" s="5">
        <v>901</v>
      </c>
      <c r="Z82" s="5">
        <v>2156</v>
      </c>
      <c r="AA82" s="5">
        <v>6095</v>
      </c>
      <c r="AB82" s="5">
        <v>1366</v>
      </c>
      <c r="AC82" s="5">
        <v>4689</v>
      </c>
      <c r="AD82" s="5">
        <v>1850</v>
      </c>
      <c r="AE82" s="5">
        <v>736</v>
      </c>
      <c r="AF82" s="5">
        <v>1355</v>
      </c>
      <c r="AG82" s="5">
        <v>779</v>
      </c>
      <c r="AH82" s="5">
        <v>2454</v>
      </c>
      <c r="AI82" s="5">
        <v>3026</v>
      </c>
      <c r="AJ82" s="5">
        <v>3113</v>
      </c>
      <c r="AK82" s="5">
        <v>1734</v>
      </c>
      <c r="AL82" s="5">
        <v>1167</v>
      </c>
      <c r="AM82" s="5">
        <v>5166</v>
      </c>
      <c r="AN82" s="5">
        <v>1882</v>
      </c>
      <c r="AO82" s="5">
        <v>3070</v>
      </c>
      <c r="AP82" s="5">
        <v>14290</v>
      </c>
      <c r="AQ82" s="5">
        <v>2380</v>
      </c>
      <c r="AR82" s="5">
        <v>2578</v>
      </c>
      <c r="AS82" s="5">
        <v>5903</v>
      </c>
      <c r="AT82" s="5">
        <v>6134</v>
      </c>
      <c r="AU82" s="5">
        <v>1993</v>
      </c>
      <c r="AV82" s="5">
        <v>609</v>
      </c>
      <c r="AW82" s="5">
        <v>4244</v>
      </c>
      <c r="AX82" s="5">
        <v>3641</v>
      </c>
      <c r="AY82" s="5">
        <v>3247</v>
      </c>
      <c r="AZ82" s="5">
        <v>3848</v>
      </c>
      <c r="BA82" s="5">
        <v>-1</v>
      </c>
      <c r="BB82" s="5">
        <v>80</v>
      </c>
      <c r="BC82" s="1">
        <v>0</v>
      </c>
      <c r="BD82">
        <f si="22" t="shared"/>
        <v>5922.1999999999989</v>
      </c>
      <c r="BE82">
        <f ref="BE82:BF82" si="81" t="shared">BD82+10000</f>
        <v>15922.199999999999</v>
      </c>
      <c r="BF82">
        <f si="81" t="shared"/>
        <v>25922.199999999997</v>
      </c>
      <c r="BG82" s="14">
        <v>0</v>
      </c>
      <c r="BH82" s="14">
        <v>10</v>
      </c>
      <c r="BI82" s="14">
        <v>20</v>
      </c>
      <c r="BJ82" s="14">
        <v>30</v>
      </c>
      <c r="BK82">
        <f si="66" t="shared"/>
        <v>0.98721338527419378</v>
      </c>
      <c r="BL82" s="17">
        <v>4.2552764496991724E-4</v>
      </c>
      <c r="BM82" s="17">
        <v>-2.1394024840983263</v>
      </c>
      <c r="BN82" t="s">
        <v>144</v>
      </c>
      <c r="BP82" s="16">
        <v>0.59033066132264533</v>
      </c>
    </row>
    <row r="83" spans="1:70" x14ac:dyDescent="0.25">
      <c r="A83" s="5">
        <v>81</v>
      </c>
      <c r="B83" s="5">
        <v>12940</v>
      </c>
      <c r="C83" s="5">
        <v>22777</v>
      </c>
      <c r="D83" s="5">
        <v>22202</v>
      </c>
      <c r="E83" s="5">
        <v>23062</v>
      </c>
      <c r="F83" s="5">
        <v>23210</v>
      </c>
      <c r="G83" s="5">
        <v>24236</v>
      </c>
      <c r="H83" s="5">
        <v>19075</v>
      </c>
      <c r="I83" s="5">
        <v>19048</v>
      </c>
      <c r="J83" s="5">
        <v>24527</v>
      </c>
      <c r="K83" s="5">
        <v>19444</v>
      </c>
      <c r="L83" s="5">
        <v>4016</v>
      </c>
      <c r="M83" s="5">
        <v>20672</v>
      </c>
      <c r="N83" s="5">
        <v>5604</v>
      </c>
      <c r="O83" s="5">
        <v>55241</v>
      </c>
      <c r="P83" s="5">
        <v>5609</v>
      </c>
      <c r="Q83" s="5">
        <v>23894</v>
      </c>
      <c r="R83" s="5">
        <v>1197</v>
      </c>
      <c r="S83" s="5">
        <v>30013</v>
      </c>
      <c r="T83" s="5">
        <v>16389</v>
      </c>
      <c r="U83" s="5">
        <v>405</v>
      </c>
      <c r="V83" s="5">
        <v>574</v>
      </c>
      <c r="W83" s="5">
        <v>17724</v>
      </c>
      <c r="X83" s="5">
        <v>35550</v>
      </c>
      <c r="Y83" s="5">
        <v>233</v>
      </c>
      <c r="Z83" s="5">
        <v>9065</v>
      </c>
      <c r="AA83" s="5">
        <v>12969</v>
      </c>
      <c r="AB83" s="5">
        <v>2965</v>
      </c>
      <c r="AC83" s="5">
        <v>24785</v>
      </c>
      <c r="AD83" s="5">
        <v>20958</v>
      </c>
      <c r="AE83" s="5">
        <v>1313</v>
      </c>
      <c r="AF83" s="5">
        <v>1826</v>
      </c>
      <c r="AG83" s="5">
        <v>3205</v>
      </c>
      <c r="AH83" s="5">
        <v>3606</v>
      </c>
      <c r="AI83" s="5">
        <v>16504</v>
      </c>
      <c r="AJ83" s="5">
        <v>2654</v>
      </c>
      <c r="AK83" s="5">
        <v>24339</v>
      </c>
      <c r="AL83" s="5">
        <v>3103</v>
      </c>
      <c r="AM83" s="5">
        <v>31235</v>
      </c>
      <c r="AN83" s="5">
        <v>3418</v>
      </c>
      <c r="AO83" s="5">
        <v>6030</v>
      </c>
      <c r="AP83" s="5">
        <v>22008</v>
      </c>
      <c r="AQ83" s="5">
        <v>7012</v>
      </c>
      <c r="AR83" s="5">
        <v>9452</v>
      </c>
      <c r="AS83" s="5">
        <v>28846</v>
      </c>
      <c r="AT83" s="5">
        <v>65535</v>
      </c>
      <c r="AU83" s="5">
        <v>8890</v>
      </c>
      <c r="AV83" s="5">
        <v>1023</v>
      </c>
      <c r="AW83" s="5">
        <v>7825</v>
      </c>
      <c r="AX83" s="5">
        <v>30156</v>
      </c>
      <c r="AY83" s="5">
        <v>15464</v>
      </c>
      <c r="AZ83" s="5">
        <v>32806</v>
      </c>
      <c r="BA83" s="5">
        <v>7213</v>
      </c>
      <c r="BB83" s="5">
        <v>81</v>
      </c>
      <c r="BC83" s="1">
        <v>0</v>
      </c>
      <c r="BD83">
        <f si="22" t="shared"/>
        <v>22805.5</v>
      </c>
      <c r="BE83">
        <f ref="BE83:BF83" si="82" t="shared">BD83+10000</f>
        <v>32805.5</v>
      </c>
      <c r="BF83">
        <f si="82" t="shared"/>
        <v>42805.5</v>
      </c>
      <c r="BG83" s="14">
        <v>0</v>
      </c>
      <c r="BH83" s="14">
        <v>10</v>
      </c>
      <c r="BI83" s="14">
        <v>20</v>
      </c>
      <c r="BJ83" s="14">
        <v>30</v>
      </c>
      <c r="BK83">
        <f si="66" t="shared"/>
        <v>0.951155022926234</v>
      </c>
      <c r="BL83" s="17">
        <v>9.0025648357030294E-4</v>
      </c>
      <c r="BM83" s="17">
        <v>-0.84980311767830763</v>
      </c>
      <c r="BN83" t="s">
        <v>145</v>
      </c>
      <c r="BP83" s="16">
        <v>4.4080491132332904</v>
      </c>
      <c r="BR83" s="16"/>
    </row>
    <row r="84" spans="1:70" x14ac:dyDescent="0.25">
      <c r="A84" s="5">
        <v>82</v>
      </c>
      <c r="B84" s="5">
        <v>21037</v>
      </c>
      <c r="C84" s="5">
        <v>21555</v>
      </c>
      <c r="D84" s="5">
        <v>18625</v>
      </c>
      <c r="E84" s="5">
        <v>19722</v>
      </c>
      <c r="F84" s="5">
        <v>22831</v>
      </c>
      <c r="G84" s="5">
        <v>22773</v>
      </c>
      <c r="H84" s="5">
        <v>19349</v>
      </c>
      <c r="I84" s="5">
        <v>18952</v>
      </c>
      <c r="J84" s="5">
        <v>24483</v>
      </c>
      <c r="K84" s="5">
        <v>17965</v>
      </c>
      <c r="L84" s="5">
        <v>7544</v>
      </c>
      <c r="M84" s="5">
        <v>17297</v>
      </c>
      <c r="N84" s="5">
        <v>19821</v>
      </c>
      <c r="O84" s="5">
        <v>7934</v>
      </c>
      <c r="P84" s="5">
        <v>5081</v>
      </c>
      <c r="Q84" s="5">
        <v>22041</v>
      </c>
      <c r="R84" s="5">
        <v>3155</v>
      </c>
      <c r="S84" s="5">
        <v>31362</v>
      </c>
      <c r="T84" s="5">
        <v>20031</v>
      </c>
      <c r="U84" s="5">
        <v>2574</v>
      </c>
      <c r="V84" s="5">
        <v>1602</v>
      </c>
      <c r="W84" s="5">
        <v>4497</v>
      </c>
      <c r="X84" s="5">
        <v>2948</v>
      </c>
      <c r="Y84" s="5">
        <v>1453</v>
      </c>
      <c r="Z84" s="5">
        <v>5332</v>
      </c>
      <c r="AA84" s="5">
        <v>7447</v>
      </c>
      <c r="AB84" s="5">
        <v>17772</v>
      </c>
      <c r="AC84" s="5">
        <v>11932</v>
      </c>
      <c r="AD84" s="5">
        <v>30588</v>
      </c>
      <c r="AE84" s="5">
        <v>5344</v>
      </c>
      <c r="AF84" s="5">
        <v>12569</v>
      </c>
      <c r="AG84" s="5">
        <v>4484</v>
      </c>
      <c r="AH84" s="5">
        <v>12529</v>
      </c>
      <c r="AI84" s="5">
        <v>6396</v>
      </c>
      <c r="AJ84" s="5">
        <v>65535</v>
      </c>
      <c r="AK84" s="5">
        <v>13302</v>
      </c>
      <c r="AL84" s="5">
        <v>2942</v>
      </c>
      <c r="AM84" s="5">
        <v>29695</v>
      </c>
      <c r="AN84" s="5">
        <v>5636</v>
      </c>
      <c r="AO84" s="5">
        <v>39240</v>
      </c>
      <c r="AP84" s="5">
        <v>55501</v>
      </c>
      <c r="AQ84" s="5">
        <v>43746</v>
      </c>
      <c r="AR84" s="5">
        <v>22616</v>
      </c>
      <c r="AS84" s="5">
        <v>20379</v>
      </c>
      <c r="AT84" s="5">
        <v>22950</v>
      </c>
      <c r="AU84" s="5">
        <v>19450</v>
      </c>
      <c r="AV84" s="5">
        <v>1477</v>
      </c>
      <c r="AW84" s="5">
        <v>4459</v>
      </c>
      <c r="AX84" s="5">
        <v>61866</v>
      </c>
      <c r="AY84" s="5">
        <v>5126</v>
      </c>
      <c r="AZ84" s="5">
        <v>11563</v>
      </c>
      <c r="BA84" s="5">
        <v>5143</v>
      </c>
      <c r="BB84" s="5">
        <v>82</v>
      </c>
      <c r="BC84" s="1">
        <v>0</v>
      </c>
      <c r="BD84">
        <f si="22" t="shared"/>
        <v>21088.799999999996</v>
      </c>
      <c r="BE84">
        <f ref="BE84:BF84" si="83" t="shared">BD84+10000</f>
        <v>31088.799999999996</v>
      </c>
      <c r="BF84">
        <f si="83" t="shared"/>
        <v>41088.799999999996</v>
      </c>
      <c r="BG84" s="14">
        <v>0</v>
      </c>
      <c r="BH84" s="14">
        <v>10</v>
      </c>
      <c r="BI84" s="14">
        <v>20</v>
      </c>
      <c r="BJ84" s="14">
        <v>30</v>
      </c>
      <c r="BK84">
        <f si="66" t="shared"/>
        <v>0.96011564564027674</v>
      </c>
      <c r="BL84" s="17">
        <v>7.8568103251265185E-4</v>
      </c>
      <c r="BM84" s="17">
        <v>-1.5281754607105285</v>
      </c>
      <c r="BN84" t="s">
        <v>146</v>
      </c>
      <c r="BP84" s="16">
        <v>2.1044251318562113</v>
      </c>
    </row>
    <row r="85" spans="1:70" x14ac:dyDescent="0.25">
      <c r="A85" s="5">
        <v>83</v>
      </c>
      <c r="B85" s="5">
        <v>19524</v>
      </c>
      <c r="C85" s="5">
        <v>21307</v>
      </c>
      <c r="D85" s="5">
        <v>21622</v>
      </c>
      <c r="E85" s="5">
        <v>17310</v>
      </c>
      <c r="F85" s="5">
        <v>18231</v>
      </c>
      <c r="G85" s="5">
        <v>21168</v>
      </c>
      <c r="H85" s="5">
        <v>18787</v>
      </c>
      <c r="I85" s="5">
        <v>13586</v>
      </c>
      <c r="J85" s="5">
        <v>20244</v>
      </c>
      <c r="K85" s="5">
        <v>17002</v>
      </c>
      <c r="L85" s="5">
        <v>11616</v>
      </c>
      <c r="M85" s="5">
        <v>17381</v>
      </c>
      <c r="N85" s="5">
        <v>19765</v>
      </c>
      <c r="O85" s="5">
        <v>33877</v>
      </c>
      <c r="P85" s="5">
        <v>5374</v>
      </c>
      <c r="Q85" s="5">
        <v>4120</v>
      </c>
      <c r="R85" s="5">
        <v>2246</v>
      </c>
      <c r="S85" s="5">
        <v>13768</v>
      </c>
      <c r="T85" s="5">
        <v>4977</v>
      </c>
      <c r="U85" s="5">
        <v>1353</v>
      </c>
      <c r="V85" s="5">
        <v>737</v>
      </c>
      <c r="W85" s="5">
        <v>10855</v>
      </c>
      <c r="X85" s="5">
        <v>7977</v>
      </c>
      <c r="Y85" s="5">
        <v>9242</v>
      </c>
      <c r="Z85" s="5">
        <v>4692</v>
      </c>
      <c r="AA85" s="5">
        <v>4295</v>
      </c>
      <c r="AB85" s="5">
        <v>3441</v>
      </c>
      <c r="AC85" s="5">
        <v>63352</v>
      </c>
      <c r="AD85" s="5">
        <v>2381</v>
      </c>
      <c r="AE85" s="5">
        <v>3699</v>
      </c>
      <c r="AF85" s="5">
        <v>5081</v>
      </c>
      <c r="AG85" s="5">
        <v>3515</v>
      </c>
      <c r="AH85" s="5">
        <v>7936</v>
      </c>
      <c r="AI85" s="5">
        <v>6465</v>
      </c>
      <c r="AJ85" s="5">
        <v>5478</v>
      </c>
      <c r="AK85" s="5">
        <v>20852</v>
      </c>
      <c r="AL85" s="5">
        <v>1697</v>
      </c>
      <c r="AM85" s="5">
        <v>21798</v>
      </c>
      <c r="AN85" s="5">
        <v>2144</v>
      </c>
      <c r="AO85" s="5">
        <v>2678</v>
      </c>
      <c r="AP85" s="5">
        <v>11532</v>
      </c>
      <c r="AQ85" s="5">
        <v>4827</v>
      </c>
      <c r="AR85" s="5">
        <v>11080</v>
      </c>
      <c r="AS85" s="5">
        <v>6928</v>
      </c>
      <c r="AT85" s="5">
        <v>28776</v>
      </c>
      <c r="AU85" s="5">
        <v>5251</v>
      </c>
      <c r="AV85" s="5">
        <v>6261</v>
      </c>
      <c r="AW85" s="5">
        <v>3692</v>
      </c>
      <c r="AX85" s="5">
        <v>65535</v>
      </c>
      <c r="AY85" s="5">
        <v>11659</v>
      </c>
      <c r="AZ85" s="5">
        <v>4478</v>
      </c>
      <c r="BA85" s="5">
        <v>2722</v>
      </c>
      <c r="BB85" s="5">
        <v>83</v>
      </c>
      <c r="BC85" s="1">
        <v>0</v>
      </c>
      <c r="BD85">
        <f si="22" t="shared"/>
        <v>17317.099999999999</v>
      </c>
      <c r="BE85">
        <f ref="BE85:BF85" si="84" t="shared">BD85+10000</f>
        <v>27317.1</v>
      </c>
      <c r="BF85">
        <f si="84" t="shared"/>
        <v>37317.1</v>
      </c>
      <c r="BG85" s="14">
        <v>0</v>
      </c>
      <c r="BH85" s="14">
        <v>10</v>
      </c>
      <c r="BI85" s="14">
        <v>20</v>
      </c>
      <c r="BJ85" s="14">
        <v>30</v>
      </c>
      <c r="BK85">
        <f si="66" t="shared"/>
        <v>0.97885657092616551</v>
      </c>
      <c r="BL85" s="17">
        <v>9.9354919786194106E-4</v>
      </c>
      <c r="BM85" s="17">
        <v>-6.382035703355271E-2</v>
      </c>
      <c r="BN85" t="s">
        <v>147</v>
      </c>
      <c r="BP85" s="16">
        <v>1.7793121613485852</v>
      </c>
    </row>
    <row r="86" spans="1:70" x14ac:dyDescent="0.25">
      <c r="A86" s="5">
        <v>84</v>
      </c>
      <c r="B86" s="5">
        <v>10355</v>
      </c>
      <c r="C86" s="5">
        <v>17545</v>
      </c>
      <c r="D86" s="5">
        <v>16888</v>
      </c>
      <c r="E86" s="5">
        <v>6969</v>
      </c>
      <c r="F86" s="5">
        <v>17707</v>
      </c>
      <c r="G86" s="5">
        <v>20046</v>
      </c>
      <c r="H86" s="5">
        <v>17056</v>
      </c>
      <c r="I86" s="5">
        <v>16448</v>
      </c>
      <c r="J86" s="5">
        <v>21844</v>
      </c>
      <c r="K86" s="5">
        <v>11344</v>
      </c>
      <c r="L86" s="5">
        <v>18597</v>
      </c>
      <c r="M86" s="5">
        <v>18009</v>
      </c>
      <c r="N86" s="5">
        <v>14142</v>
      </c>
      <c r="O86" s="5">
        <v>7161</v>
      </c>
      <c r="P86" s="5">
        <v>14106</v>
      </c>
      <c r="Q86" s="5">
        <v>5151</v>
      </c>
      <c r="R86" s="5">
        <v>2563</v>
      </c>
      <c r="S86" s="5">
        <v>2858</v>
      </c>
      <c r="T86" s="5">
        <v>5928</v>
      </c>
      <c r="U86" s="5">
        <v>1493</v>
      </c>
      <c r="V86" s="5">
        <v>819</v>
      </c>
      <c r="W86" s="5">
        <v>3140</v>
      </c>
      <c r="X86" s="5">
        <v>6289</v>
      </c>
      <c r="Y86" s="5">
        <v>16264</v>
      </c>
      <c r="Z86" s="5">
        <v>9860</v>
      </c>
      <c r="AA86" s="5">
        <v>6478</v>
      </c>
      <c r="AB86" s="5">
        <v>2086</v>
      </c>
      <c r="AC86" s="5">
        <v>6650</v>
      </c>
      <c r="AD86" s="5">
        <v>14620</v>
      </c>
      <c r="AE86" s="5">
        <v>2460</v>
      </c>
      <c r="AF86" s="5">
        <v>3306</v>
      </c>
      <c r="AG86" s="5">
        <v>5103</v>
      </c>
      <c r="AH86" s="5">
        <v>5406</v>
      </c>
      <c r="AI86" s="5">
        <v>24564</v>
      </c>
      <c r="AJ86" s="5">
        <v>-1</v>
      </c>
      <c r="AK86" s="5">
        <v>7689</v>
      </c>
      <c r="AL86" s="5">
        <v>1489</v>
      </c>
      <c r="AM86" s="5">
        <v>12539</v>
      </c>
      <c r="AN86" s="5">
        <v>4947</v>
      </c>
      <c r="AO86" s="5">
        <v>2388</v>
      </c>
      <c r="AP86" s="5">
        <v>6046</v>
      </c>
      <c r="AQ86" s="5">
        <v>4023</v>
      </c>
      <c r="AR86" s="5">
        <v>7299</v>
      </c>
      <c r="AS86" s="5">
        <v>1878</v>
      </c>
      <c r="AT86" s="5">
        <v>11927</v>
      </c>
      <c r="AU86" s="5">
        <v>10686</v>
      </c>
      <c r="AV86" s="5">
        <v>2308</v>
      </c>
      <c r="AW86" s="5">
        <v>2493</v>
      </c>
      <c r="AX86" s="5">
        <v>17717</v>
      </c>
      <c r="AY86" s="5">
        <v>3241</v>
      </c>
      <c r="AZ86" s="5">
        <v>1273</v>
      </c>
      <c r="BA86" s="5">
        <v>4027</v>
      </c>
      <c r="BB86" s="5">
        <v>84</v>
      </c>
      <c r="BC86" s="1">
        <v>0</v>
      </c>
      <c r="BD86">
        <f si="22" t="shared"/>
        <v>12695.699999999992</v>
      </c>
      <c r="BE86">
        <f ref="BE86:BF86" si="85" t="shared">BD86+10000</f>
        <v>22695.69999999999</v>
      </c>
      <c r="BF86">
        <f si="85" t="shared"/>
        <v>32695.69999999999</v>
      </c>
      <c r="BG86" s="14">
        <v>0</v>
      </c>
      <c r="BH86" s="14">
        <v>10</v>
      </c>
      <c r="BI86" s="14">
        <v>20</v>
      </c>
      <c r="BJ86" s="14">
        <v>30</v>
      </c>
      <c r="BK86">
        <f si="66" t="shared"/>
        <v>0.99628183336535103</v>
      </c>
      <c r="BL86" s="17">
        <v>1.0612407142448601E-3</v>
      </c>
      <c r="BM86" s="17">
        <v>0.68081169778338335</v>
      </c>
      <c r="BN86" t="s">
        <v>148</v>
      </c>
      <c r="BP86" s="16">
        <v>2.297122212532702</v>
      </c>
    </row>
    <row r="87" spans="1:70" x14ac:dyDescent="0.25">
      <c r="A87" s="5">
        <v>85</v>
      </c>
      <c r="B87" s="5">
        <v>20470</v>
      </c>
      <c r="C87" s="5">
        <v>22016</v>
      </c>
      <c r="D87" s="5">
        <v>21602</v>
      </c>
      <c r="E87" s="5">
        <v>21466</v>
      </c>
      <c r="F87" s="5">
        <v>22638</v>
      </c>
      <c r="G87" s="5">
        <v>21699</v>
      </c>
      <c r="H87" s="5">
        <v>19714</v>
      </c>
      <c r="I87" s="5">
        <v>18656</v>
      </c>
      <c r="J87" s="5">
        <v>18860</v>
      </c>
      <c r="K87" s="5">
        <v>18127</v>
      </c>
      <c r="L87" s="5">
        <v>5078</v>
      </c>
      <c r="M87" s="5">
        <v>18797</v>
      </c>
      <c r="N87" s="5">
        <v>7452</v>
      </c>
      <c r="O87" s="5">
        <v>57904</v>
      </c>
      <c r="P87" s="5">
        <v>8640</v>
      </c>
      <c r="Q87" s="5">
        <v>22802</v>
      </c>
      <c r="R87" s="5">
        <v>2111</v>
      </c>
      <c r="S87" s="5">
        <v>21630</v>
      </c>
      <c r="T87" s="5">
        <v>14551</v>
      </c>
      <c r="U87" s="5">
        <v>686</v>
      </c>
      <c r="V87" s="5">
        <v>768</v>
      </c>
      <c r="W87" s="5">
        <v>20234</v>
      </c>
      <c r="X87" s="5">
        <v>37718</v>
      </c>
      <c r="Y87" s="5">
        <v>780</v>
      </c>
      <c r="Z87" s="5">
        <v>13948</v>
      </c>
      <c r="AA87" s="5">
        <v>11070</v>
      </c>
      <c r="AB87" s="5">
        <v>3385</v>
      </c>
      <c r="AC87" s="5">
        <v>20975</v>
      </c>
      <c r="AD87" s="5">
        <v>28439</v>
      </c>
      <c r="AE87" s="5">
        <v>4522</v>
      </c>
      <c r="AF87" s="5">
        <v>2345</v>
      </c>
      <c r="AG87" s="5">
        <v>4619</v>
      </c>
      <c r="AH87" s="5">
        <v>8177</v>
      </c>
      <c r="AI87" s="5">
        <v>19084</v>
      </c>
      <c r="AJ87" s="5">
        <v>6874</v>
      </c>
      <c r="AK87" s="5">
        <v>25568</v>
      </c>
      <c r="AL87" s="5">
        <v>5404</v>
      </c>
      <c r="AM87" s="5">
        <v>34358</v>
      </c>
      <c r="AN87" s="5">
        <v>5527</v>
      </c>
      <c r="AO87" s="5">
        <v>11002</v>
      </c>
      <c r="AP87" s="5">
        <v>17244</v>
      </c>
      <c r="AQ87" s="5">
        <v>5334</v>
      </c>
      <c r="AR87" s="5">
        <v>8722</v>
      </c>
      <c r="AS87" s="5">
        <v>15180</v>
      </c>
      <c r="AT87" s="5">
        <v>59267</v>
      </c>
      <c r="AU87" s="5">
        <v>4403</v>
      </c>
      <c r="AV87" s="5">
        <v>735</v>
      </c>
      <c r="AW87" s="5">
        <v>3455</v>
      </c>
      <c r="AX87" s="5">
        <v>30601</v>
      </c>
      <c r="AY87" s="5">
        <v>3289</v>
      </c>
      <c r="AZ87" s="5">
        <v>8780</v>
      </c>
      <c r="BA87" s="5">
        <v>1875</v>
      </c>
      <c r="BB87" s="5">
        <v>85</v>
      </c>
      <c r="BC87" s="1">
        <v>0</v>
      </c>
      <c r="BD87">
        <f si="22" t="shared"/>
        <v>20520.499999999996</v>
      </c>
      <c r="BE87">
        <f ref="BE87:BF87" si="86" t="shared">BD87+10000</f>
        <v>30520.499999999996</v>
      </c>
      <c r="BF87">
        <f si="86" t="shared"/>
        <v>40520.5</v>
      </c>
      <c r="BG87" s="14">
        <v>0</v>
      </c>
      <c r="BH87" s="14">
        <v>10</v>
      </c>
      <c r="BI87" s="14">
        <v>20</v>
      </c>
      <c r="BJ87" s="14">
        <v>30</v>
      </c>
      <c r="BK87">
        <f si="66" t="shared"/>
        <v>0.9630499367672517</v>
      </c>
      <c r="BL87" s="17">
        <v>5.9113883904512434E-4</v>
      </c>
      <c r="BM87" s="17">
        <v>-2.1179029316491871</v>
      </c>
      <c r="BN87" t="s">
        <v>149</v>
      </c>
      <c r="BP87" s="16">
        <v>1.1214070468242929</v>
      </c>
    </row>
    <row r="88" spans="1:70" x14ac:dyDescent="0.25">
      <c r="A88" s="5">
        <v>86</v>
      </c>
      <c r="B88" s="5">
        <v>18073</v>
      </c>
      <c r="C88" s="5">
        <v>21261</v>
      </c>
      <c r="D88" s="5">
        <v>20593</v>
      </c>
      <c r="E88" s="5">
        <v>7252</v>
      </c>
      <c r="F88" s="5">
        <v>16848</v>
      </c>
      <c r="G88" s="5">
        <v>6391</v>
      </c>
      <c r="H88" s="5">
        <v>18307</v>
      </c>
      <c r="I88" s="5">
        <v>18243</v>
      </c>
      <c r="J88" s="5">
        <v>9863</v>
      </c>
      <c r="K88" s="5">
        <v>15576</v>
      </c>
      <c r="L88" s="5">
        <v>3320</v>
      </c>
      <c r="M88" s="5">
        <v>15359</v>
      </c>
      <c r="N88" s="5">
        <v>8654</v>
      </c>
      <c r="O88" s="5">
        <v>2838</v>
      </c>
      <c r="P88" s="5">
        <v>1624</v>
      </c>
      <c r="Q88" s="5">
        <v>1110</v>
      </c>
      <c r="R88" s="5">
        <v>4555</v>
      </c>
      <c r="S88" s="5">
        <v>11034</v>
      </c>
      <c r="T88" s="5">
        <v>2779</v>
      </c>
      <c r="U88" s="5">
        <v>2112</v>
      </c>
      <c r="V88" s="5">
        <v>3666</v>
      </c>
      <c r="W88" s="5">
        <v>3883</v>
      </c>
      <c r="X88" s="5">
        <v>4946</v>
      </c>
      <c r="Y88" s="5">
        <v>3146</v>
      </c>
      <c r="Z88" s="5">
        <v>12147</v>
      </c>
      <c r="AA88" s="5">
        <v>3008</v>
      </c>
      <c r="AB88" s="5">
        <v>1206</v>
      </c>
      <c r="AC88" s="5">
        <v>15035</v>
      </c>
      <c r="AD88" s="5">
        <v>7699</v>
      </c>
      <c r="AE88" s="5">
        <v>2267</v>
      </c>
      <c r="AF88" s="5">
        <v>1628</v>
      </c>
      <c r="AG88" s="5">
        <v>3232</v>
      </c>
      <c r="AH88" s="5">
        <v>-1</v>
      </c>
      <c r="AI88" s="5">
        <v>13669</v>
      </c>
      <c r="AJ88" s="5">
        <v>12583</v>
      </c>
      <c r="AK88" s="5">
        <v>1855</v>
      </c>
      <c r="AL88" s="5">
        <v>6103</v>
      </c>
      <c r="AM88" s="5">
        <v>6860</v>
      </c>
      <c r="AN88" s="5">
        <v>4411</v>
      </c>
      <c r="AO88" s="5">
        <v>20992</v>
      </c>
      <c r="AP88" s="5">
        <v>5224</v>
      </c>
      <c r="AQ88" s="5">
        <v>4793</v>
      </c>
      <c r="AR88" s="5">
        <v>7714</v>
      </c>
      <c r="AS88" s="5">
        <v>10323</v>
      </c>
      <c r="AT88" s="5">
        <v>3954</v>
      </c>
      <c r="AU88" s="5">
        <v>3061</v>
      </c>
      <c r="AV88" s="5">
        <v>593</v>
      </c>
      <c r="AW88" s="5">
        <v>848</v>
      </c>
      <c r="AX88" s="5">
        <v>8459</v>
      </c>
      <c r="AY88" s="5">
        <v>4327</v>
      </c>
      <c r="AZ88" s="5">
        <v>6477</v>
      </c>
      <c r="BA88" s="5">
        <v>2652</v>
      </c>
      <c r="BB88" s="5">
        <v>86</v>
      </c>
      <c r="BC88" s="1">
        <v>0</v>
      </c>
      <c r="BD88">
        <f si="22" t="shared"/>
        <v>9908.9999999999982</v>
      </c>
      <c r="BE88">
        <f ref="BE88:BF88" si="87" t="shared">BD88+10000</f>
        <v>19909</v>
      </c>
      <c r="BF88">
        <f si="87" t="shared"/>
        <v>29909</v>
      </c>
      <c r="BG88" s="14">
        <v>0</v>
      </c>
      <c r="BH88" s="14">
        <v>10</v>
      </c>
      <c r="BI88" s="14">
        <v>20</v>
      </c>
      <c r="BJ88" s="14">
        <v>30</v>
      </c>
      <c r="BK88">
        <f si="66" t="shared"/>
        <v>0.99999500418490495</v>
      </c>
      <c r="BL88" s="17">
        <v>1.0281971072090515E-3</v>
      </c>
      <c r="BM88" s="17">
        <v>0.29575316980335309</v>
      </c>
      <c r="BN88" t="s">
        <v>150</v>
      </c>
      <c r="BP88" s="16">
        <v>1.7405626960833924</v>
      </c>
    </row>
    <row r="89" spans="1:70" x14ac:dyDescent="0.25">
      <c r="A89" s="5">
        <v>87</v>
      </c>
      <c r="B89" s="5">
        <v>19695</v>
      </c>
      <c r="C89" s="5">
        <v>21407</v>
      </c>
      <c r="D89" s="5">
        <v>21109</v>
      </c>
      <c r="E89" s="5">
        <v>9142</v>
      </c>
      <c r="F89" s="5">
        <v>7620</v>
      </c>
      <c r="G89" s="5">
        <v>3875</v>
      </c>
      <c r="H89" s="5">
        <v>3685</v>
      </c>
      <c r="I89" s="5">
        <v>5432</v>
      </c>
      <c r="J89" s="5">
        <v>10793</v>
      </c>
      <c r="K89" s="5">
        <v>5161</v>
      </c>
      <c r="L89" s="5">
        <v>4179</v>
      </c>
      <c r="M89" s="5">
        <v>11527</v>
      </c>
      <c r="N89" s="5">
        <v>7329</v>
      </c>
      <c r="O89" s="5">
        <v>1829</v>
      </c>
      <c r="P89" s="5">
        <v>581</v>
      </c>
      <c r="Q89" s="5">
        <v>1181</v>
      </c>
      <c r="R89" s="5">
        <v>714</v>
      </c>
      <c r="S89" s="5">
        <v>2945</v>
      </c>
      <c r="T89" s="5">
        <v>2182</v>
      </c>
      <c r="U89" s="5">
        <v>656</v>
      </c>
      <c r="V89" s="5">
        <v>427</v>
      </c>
      <c r="W89" s="5">
        <v>2155</v>
      </c>
      <c r="X89" s="5">
        <v>4012</v>
      </c>
      <c r="Y89" s="5">
        <v>685</v>
      </c>
      <c r="Z89" s="5">
        <v>934</v>
      </c>
      <c r="AA89" s="5">
        <v>3934</v>
      </c>
      <c r="AB89" s="5">
        <v>735</v>
      </c>
      <c r="AC89" s="5">
        <v>5416</v>
      </c>
      <c r="AD89" s="5">
        <v>988</v>
      </c>
      <c r="AE89" s="5">
        <v>913</v>
      </c>
      <c r="AF89" s="5">
        <v>853</v>
      </c>
      <c r="AG89" s="5">
        <v>802</v>
      </c>
      <c r="AH89" s="5">
        <v>1755</v>
      </c>
      <c r="AI89" s="5">
        <v>3442</v>
      </c>
      <c r="AJ89" s="5">
        <v>4710</v>
      </c>
      <c r="AK89" s="5">
        <v>1548</v>
      </c>
      <c r="AL89" s="5">
        <v>1587</v>
      </c>
      <c r="AM89" s="5">
        <v>16025</v>
      </c>
      <c r="AN89" s="5">
        <v>2397</v>
      </c>
      <c r="AO89" s="5">
        <v>3643</v>
      </c>
      <c r="AP89" s="5">
        <v>7434</v>
      </c>
      <c r="AQ89" s="5">
        <v>1409</v>
      </c>
      <c r="AR89" s="5">
        <v>2103</v>
      </c>
      <c r="AS89" s="5">
        <v>2461</v>
      </c>
      <c r="AT89" s="5">
        <v>3908</v>
      </c>
      <c r="AU89" s="5">
        <v>1280</v>
      </c>
      <c r="AV89" s="5">
        <v>1482</v>
      </c>
      <c r="AW89" s="5">
        <v>1531</v>
      </c>
      <c r="AX89" s="5">
        <v>4288</v>
      </c>
      <c r="AY89" s="5">
        <v>1543</v>
      </c>
      <c r="AZ89" s="5">
        <v>1104</v>
      </c>
      <c r="BA89" s="5">
        <v>478</v>
      </c>
      <c r="BB89" s="5">
        <v>87</v>
      </c>
      <c r="BC89" s="1">
        <v>0</v>
      </c>
      <c r="BD89">
        <f si="22" t="shared"/>
        <v>4189.8999999999996</v>
      </c>
      <c r="BE89">
        <f ref="BE89:BF89" si="88" t="shared">BD89+10000</f>
        <v>14189.9</v>
      </c>
      <c r="BF89">
        <f si="88" t="shared"/>
        <v>24189.9</v>
      </c>
      <c r="BG89" s="14">
        <v>0</v>
      </c>
      <c r="BH89" s="14">
        <v>10</v>
      </c>
      <c r="BI89" s="14">
        <v>20</v>
      </c>
      <c r="BJ89" s="14">
        <v>30</v>
      </c>
      <c r="BK89">
        <f si="66" t="shared"/>
        <v>0.97114886786513621</v>
      </c>
      <c r="BL89" s="17">
        <v>1.1879725248461934E-3</v>
      </c>
      <c r="BM89" s="17">
        <v>2.7298772805604852</v>
      </c>
      <c r="BN89" t="s">
        <v>151</v>
      </c>
      <c r="BP89" s="16">
        <v>1.7410791993037424</v>
      </c>
    </row>
    <row r="90" spans="1:70" x14ac:dyDescent="0.25">
      <c r="A90" s="5">
        <v>88</v>
      </c>
      <c r="B90" s="5">
        <v>21021</v>
      </c>
      <c r="C90" s="5">
        <v>22505</v>
      </c>
      <c r="D90" s="5">
        <v>8627</v>
      </c>
      <c r="E90" s="5">
        <v>4225</v>
      </c>
      <c r="F90" s="5">
        <v>6000</v>
      </c>
      <c r="G90" s="5">
        <v>3139</v>
      </c>
      <c r="H90" s="5">
        <v>2316</v>
      </c>
      <c r="I90" s="5">
        <v>5275</v>
      </c>
      <c r="J90" s="5">
        <v>9768</v>
      </c>
      <c r="K90" s="5">
        <v>3234</v>
      </c>
      <c r="L90" s="5">
        <v>2524</v>
      </c>
      <c r="M90" s="5">
        <v>7145</v>
      </c>
      <c r="N90" s="5">
        <v>6385</v>
      </c>
      <c r="O90" s="5">
        <v>1180</v>
      </c>
      <c r="P90" s="5">
        <v>579</v>
      </c>
      <c r="Q90" s="5">
        <v>921</v>
      </c>
      <c r="R90" s="5">
        <v>415</v>
      </c>
      <c r="S90" s="5">
        <v>2040</v>
      </c>
      <c r="T90" s="5">
        <v>2304</v>
      </c>
      <c r="U90" s="5">
        <v>461</v>
      </c>
      <c r="V90" s="5">
        <v>409</v>
      </c>
      <c r="W90" s="5">
        <v>1259</v>
      </c>
      <c r="X90" s="5">
        <v>1077</v>
      </c>
      <c r="Y90" s="5">
        <v>311</v>
      </c>
      <c r="Z90" s="5">
        <v>546</v>
      </c>
      <c r="AA90" s="5">
        <v>2663</v>
      </c>
      <c r="AB90" s="5">
        <v>735</v>
      </c>
      <c r="AC90" s="5">
        <v>3273</v>
      </c>
      <c r="AD90" s="5">
        <v>734</v>
      </c>
      <c r="AE90" s="5">
        <v>3619</v>
      </c>
      <c r="AF90" s="5">
        <v>545</v>
      </c>
      <c r="AG90" s="5">
        <v>633</v>
      </c>
      <c r="AH90" s="5">
        <v>1263</v>
      </c>
      <c r="AI90" s="5">
        <v>3221</v>
      </c>
      <c r="AJ90" s="5">
        <v>3124</v>
      </c>
      <c r="AK90" s="5">
        <v>3703</v>
      </c>
      <c r="AL90" s="5">
        <v>1678</v>
      </c>
      <c r="AM90" s="5">
        <v>-1</v>
      </c>
      <c r="AN90" s="5">
        <v>1371</v>
      </c>
      <c r="AO90" s="5">
        <v>1331</v>
      </c>
      <c r="AP90" s="5">
        <v>2680</v>
      </c>
      <c r="AQ90" s="5">
        <v>1447</v>
      </c>
      <c r="AR90" s="5">
        <v>923</v>
      </c>
      <c r="AS90" s="5">
        <v>1149</v>
      </c>
      <c r="AT90" s="5">
        <v>1695</v>
      </c>
      <c r="AU90" s="5">
        <v>1265</v>
      </c>
      <c r="AV90" s="5">
        <v>2051</v>
      </c>
      <c r="AW90" s="5">
        <v>357</v>
      </c>
      <c r="AX90" s="5">
        <v>2980</v>
      </c>
      <c r="AY90" s="5">
        <v>1620</v>
      </c>
      <c r="AZ90" s="5">
        <v>371</v>
      </c>
      <c r="BA90" s="5">
        <v>291</v>
      </c>
      <c r="BB90" s="5">
        <v>88</v>
      </c>
      <c r="BC90" s="1">
        <v>0</v>
      </c>
      <c r="BD90">
        <f>_xlfn.PERCENTILE.EXC(B90:BA90,0.7)</f>
        <v>3125.5</v>
      </c>
      <c r="BE90">
        <f ref="BE90:BF90" si="89" t="shared">BD90+10000</f>
        <v>13125.5</v>
      </c>
      <c r="BF90">
        <f si="89" t="shared"/>
        <v>23125.5</v>
      </c>
      <c r="BG90" s="14">
        <v>0</v>
      </c>
      <c r="BH90" s="14">
        <v>10</v>
      </c>
      <c r="BI90" s="14">
        <v>20</v>
      </c>
      <c r="BJ90" s="14">
        <v>30</v>
      </c>
      <c r="BK90">
        <f si="66" t="shared"/>
        <v>0.95693428072951314</v>
      </c>
      <c r="BL90" s="17">
        <v>1.2157919396794186E-3</v>
      </c>
      <c r="BM90" s="17">
        <v>3.3894909240464717</v>
      </c>
      <c r="BN90" t="s">
        <v>152</v>
      </c>
      <c r="BP90" s="16">
        <v>1.6036487211590056</v>
      </c>
    </row>
    <row r="91" spans="1:70" x14ac:dyDescent="0.25">
      <c r="A91" s="5">
        <v>89</v>
      </c>
      <c r="B91" s="5">
        <v>24582</v>
      </c>
      <c r="C91" s="5">
        <v>24540</v>
      </c>
      <c r="D91" s="5">
        <v>13339</v>
      </c>
      <c r="E91" s="5">
        <v>12959</v>
      </c>
      <c r="F91" s="5">
        <v>8889</v>
      </c>
      <c r="G91" s="5">
        <v>11476</v>
      </c>
      <c r="H91" s="5">
        <v>4855</v>
      </c>
      <c r="I91" s="5">
        <v>9389</v>
      </c>
      <c r="J91" s="5">
        <v>15925</v>
      </c>
      <c r="K91" s="5">
        <v>8648</v>
      </c>
      <c r="L91" s="5">
        <v>5097</v>
      </c>
      <c r="M91" s="5">
        <v>10299</v>
      </c>
      <c r="N91" s="5">
        <v>9052</v>
      </c>
      <c r="O91" s="5">
        <v>952</v>
      </c>
      <c r="P91" s="5">
        <v>1941</v>
      </c>
      <c r="Q91" s="5">
        <v>2310</v>
      </c>
      <c r="R91" s="5">
        <v>-1</v>
      </c>
      <c r="S91" s="5">
        <v>14891</v>
      </c>
      <c r="T91" s="5">
        <v>7579</v>
      </c>
      <c r="U91" s="5">
        <v>2415</v>
      </c>
      <c r="V91" s="5">
        <v>735</v>
      </c>
      <c r="W91" s="5">
        <v>2231</v>
      </c>
      <c r="X91" s="5">
        <v>1720</v>
      </c>
      <c r="Y91" s="5">
        <v>2160</v>
      </c>
      <c r="Z91" s="5">
        <v>1888</v>
      </c>
      <c r="AA91" s="5">
        <v>12858</v>
      </c>
      <c r="AB91" s="5">
        <v>1035</v>
      </c>
      <c r="AC91" s="5">
        <v>10685</v>
      </c>
      <c r="AD91" s="5">
        <v>1178</v>
      </c>
      <c r="AE91" s="5">
        <v>2774</v>
      </c>
      <c r="AF91" s="5">
        <v>1254</v>
      </c>
      <c r="AG91" s="5">
        <v>1170</v>
      </c>
      <c r="AH91" s="5">
        <v>-1</v>
      </c>
      <c r="AI91" s="5">
        <v>1760</v>
      </c>
      <c r="AJ91" s="5">
        <v>22021</v>
      </c>
      <c r="AK91" s="5">
        <v>3653</v>
      </c>
      <c r="AL91" s="5">
        <v>1680</v>
      </c>
      <c r="AM91" s="5">
        <v>4779</v>
      </c>
      <c r="AN91" s="5">
        <v>1902</v>
      </c>
      <c r="AO91" s="5">
        <v>1874</v>
      </c>
      <c r="AP91" s="5">
        <v>9914</v>
      </c>
      <c r="AQ91" s="5">
        <v>1972</v>
      </c>
      <c r="AR91" s="5">
        <v>2335</v>
      </c>
      <c r="AS91" s="5">
        <v>3919</v>
      </c>
      <c r="AT91" s="5">
        <v>2137</v>
      </c>
      <c r="AU91" s="5">
        <v>2988</v>
      </c>
      <c r="AV91" s="5">
        <v>505</v>
      </c>
      <c r="AW91" s="5">
        <v>597</v>
      </c>
      <c r="AX91" s="5">
        <v>5832</v>
      </c>
      <c r="AY91" s="5">
        <v>2195</v>
      </c>
      <c r="AZ91" s="5">
        <v>1110</v>
      </c>
      <c r="BA91" s="5">
        <v>630</v>
      </c>
      <c r="BB91" s="5">
        <v>89</v>
      </c>
      <c r="BC91" s="1">
        <v>0</v>
      </c>
      <c r="BD91">
        <f si="22" t="shared"/>
        <v>8672.0999999999985</v>
      </c>
      <c r="BE91">
        <f ref="BE91:BF91" si="90" t="shared">BD91+10000</f>
        <v>18672.099999999999</v>
      </c>
      <c r="BF91">
        <f si="90" t="shared"/>
        <v>28672.1</v>
      </c>
      <c r="BG91" s="14">
        <v>0</v>
      </c>
      <c r="BH91" s="14">
        <v>10</v>
      </c>
      <c r="BI91" s="14">
        <v>20</v>
      </c>
      <c r="BJ91" s="14">
        <v>30</v>
      </c>
      <c r="BK91">
        <f si="66" t="shared"/>
        <v>0.99885371146909352</v>
      </c>
      <c r="BL91" s="17">
        <v>1.2028051005260698E-3</v>
      </c>
      <c r="BM91" s="17">
        <v>3.0660684938554663</v>
      </c>
      <c r="BN91" t="s">
        <v>153</v>
      </c>
      <c r="BP91" s="16">
        <v>1.5401785714285714</v>
      </c>
    </row>
    <row r="92" spans="1:70" x14ac:dyDescent="0.25">
      <c r="A92" s="5">
        <v>90</v>
      </c>
      <c r="B92" s="5">
        <v>22544</v>
      </c>
      <c r="C92" s="5">
        <v>24395</v>
      </c>
      <c r="D92" s="5">
        <v>23913</v>
      </c>
      <c r="E92" s="5">
        <v>24908</v>
      </c>
      <c r="F92" s="5">
        <v>26592</v>
      </c>
      <c r="G92" s="5">
        <v>24980</v>
      </c>
      <c r="H92" s="5">
        <v>24127</v>
      </c>
      <c r="I92" s="5">
        <v>22358</v>
      </c>
      <c r="J92" s="5">
        <v>26295</v>
      </c>
      <c r="K92" s="5">
        <v>20472</v>
      </c>
      <c r="L92" s="5">
        <v>20316</v>
      </c>
      <c r="M92" s="5">
        <v>20299</v>
      </c>
      <c r="N92" s="5">
        <v>22236</v>
      </c>
      <c r="O92" s="5">
        <v>15373</v>
      </c>
      <c r="P92" s="5">
        <v>28953</v>
      </c>
      <c r="Q92" s="5">
        <v>23625</v>
      </c>
      <c r="R92" s="5">
        <v>30325</v>
      </c>
      <c r="S92" s="5">
        <v>39209</v>
      </c>
      <c r="T92" s="5">
        <v>45398</v>
      </c>
      <c r="U92" s="5">
        <v>35598</v>
      </c>
      <c r="V92" s="5">
        <v>49489</v>
      </c>
      <c r="W92" s="5">
        <v>47392</v>
      </c>
      <c r="X92" s="5">
        <v>50281</v>
      </c>
      <c r="Y92" s="5">
        <v>27309</v>
      </c>
      <c r="Z92" s="5">
        <v>44599</v>
      </c>
      <c r="AA92" s="5">
        <v>42204</v>
      </c>
      <c r="AB92" s="5">
        <v>41600</v>
      </c>
      <c r="AC92" s="5">
        <v>47788</v>
      </c>
      <c r="AD92" s="5">
        <v>46120</v>
      </c>
      <c r="AE92" s="5">
        <v>42180</v>
      </c>
      <c r="AF92" s="5">
        <v>39442</v>
      </c>
      <c r="AG92" s="5">
        <v>31145</v>
      </c>
      <c r="AH92" s="5">
        <v>2093</v>
      </c>
      <c r="AI92" s="5">
        <v>2005</v>
      </c>
      <c r="AJ92" s="5">
        <v>1563</v>
      </c>
      <c r="AK92" s="5">
        <v>1871</v>
      </c>
      <c r="AL92" s="5">
        <v>-1</v>
      </c>
      <c r="AM92" s="5">
        <v>1416</v>
      </c>
      <c r="AN92" s="5">
        <v>1409</v>
      </c>
      <c r="AO92" s="5">
        <v>2075</v>
      </c>
      <c r="AP92" s="5">
        <v>2902</v>
      </c>
      <c r="AQ92" s="5">
        <v>2048</v>
      </c>
      <c r="AR92" s="5">
        <v>1902</v>
      </c>
      <c r="AS92" s="5">
        <v>1650</v>
      </c>
      <c r="AT92" s="5">
        <v>1882</v>
      </c>
      <c r="AU92" s="5">
        <v>1185</v>
      </c>
      <c r="AV92" s="5">
        <v>700</v>
      </c>
      <c r="AW92" s="5">
        <v>775</v>
      </c>
      <c r="AX92" s="5">
        <v>2302</v>
      </c>
      <c r="AY92" s="5">
        <v>2117</v>
      </c>
      <c r="AZ92" s="5">
        <v>46405</v>
      </c>
      <c r="BA92" s="5">
        <v>-1</v>
      </c>
      <c r="BB92" s="5">
        <v>90</v>
      </c>
      <c r="BC92" s="1">
        <v>0</v>
      </c>
      <c r="BD92">
        <f ref="BD92:BD98" si="91" t="shared">_xlfn.PERCENTILE.EXC(B92:BA92,0.7)</f>
        <v>30406.999999999996</v>
      </c>
      <c r="BE92">
        <f ref="BE92:BF92" si="92" t="shared">BD92+10000</f>
        <v>40407</v>
      </c>
      <c r="BF92">
        <f si="92" t="shared"/>
        <v>50407</v>
      </c>
      <c r="BG92" s="14">
        <v>0</v>
      </c>
      <c r="BH92" s="14">
        <v>10</v>
      </c>
      <c r="BI92" s="14">
        <v>20</v>
      </c>
      <c r="BJ92" s="14">
        <v>30</v>
      </c>
      <c r="BK92">
        <f si="66" t="shared"/>
        <v>0.91229918209838978</v>
      </c>
      <c r="BL92" s="17">
        <v>2.9760654467160205E-4</v>
      </c>
      <c r="BM92" s="17">
        <v>-1.859782763827095</v>
      </c>
      <c r="BN92" t="s">
        <v>263</v>
      </c>
      <c r="BP92" s="16">
        <v>0.46732166855860441</v>
      </c>
    </row>
    <row r="93" spans="1:70" x14ac:dyDescent="0.25">
      <c r="A93" s="5">
        <v>91</v>
      </c>
      <c r="B93" s="5">
        <v>22047</v>
      </c>
      <c r="C93" s="5">
        <v>21390</v>
      </c>
      <c r="D93" s="5">
        <v>22862</v>
      </c>
      <c r="E93" s="5">
        <v>17995</v>
      </c>
      <c r="F93" s="5">
        <v>11927</v>
      </c>
      <c r="G93" s="5">
        <v>7067</v>
      </c>
      <c r="H93" s="5">
        <v>4843</v>
      </c>
      <c r="I93" s="5">
        <v>10262</v>
      </c>
      <c r="J93" s="5">
        <v>22220</v>
      </c>
      <c r="K93" s="5">
        <v>11342</v>
      </c>
      <c r="L93" s="5">
        <v>10557</v>
      </c>
      <c r="M93" s="5">
        <v>18858</v>
      </c>
      <c r="N93" s="5">
        <v>11840</v>
      </c>
      <c r="O93" s="5">
        <v>1667</v>
      </c>
      <c r="P93" s="5">
        <v>1120</v>
      </c>
      <c r="Q93" s="5">
        <v>29843</v>
      </c>
      <c r="R93" s="5">
        <v>1771</v>
      </c>
      <c r="S93" s="5">
        <v>5874</v>
      </c>
      <c r="T93" s="5">
        <v>13757</v>
      </c>
      <c r="U93" s="5">
        <v>810</v>
      </c>
      <c r="V93" s="5">
        <v>604</v>
      </c>
      <c r="W93" s="5">
        <v>2424</v>
      </c>
      <c r="X93" s="5">
        <v>10305</v>
      </c>
      <c r="Y93" s="5">
        <v>677</v>
      </c>
      <c r="Z93" s="5">
        <v>12472</v>
      </c>
      <c r="AA93" s="5">
        <v>14589</v>
      </c>
      <c r="AB93" s="5">
        <v>1685</v>
      </c>
      <c r="AC93" s="5">
        <v>18465</v>
      </c>
      <c r="AD93" s="5">
        <v>4279</v>
      </c>
      <c r="AE93" s="5">
        <v>3944</v>
      </c>
      <c r="AF93" s="5">
        <v>1833</v>
      </c>
      <c r="AG93" s="5">
        <v>1344</v>
      </c>
      <c r="AH93" s="5">
        <v>1965</v>
      </c>
      <c r="AI93" s="5">
        <v>10470</v>
      </c>
      <c r="AJ93" s="5">
        <v>4229</v>
      </c>
      <c r="AK93" s="5">
        <v>10613</v>
      </c>
      <c r="AL93" s="5">
        <v>2713</v>
      </c>
      <c r="AM93" s="5">
        <v>10098</v>
      </c>
      <c r="AN93" s="5">
        <v>5465</v>
      </c>
      <c r="AO93" s="5">
        <v>33504</v>
      </c>
      <c r="AP93" s="5">
        <v>43453</v>
      </c>
      <c r="AQ93" s="5">
        <v>5161</v>
      </c>
      <c r="AR93" s="5">
        <v>2923</v>
      </c>
      <c r="AS93" s="5">
        <v>15943</v>
      </c>
      <c r="AT93" s="5">
        <v>12999</v>
      </c>
      <c r="AU93" s="5">
        <v>12604</v>
      </c>
      <c r="AV93" s="5">
        <v>539</v>
      </c>
      <c r="AW93" s="5">
        <v>6640</v>
      </c>
      <c r="AX93" s="5">
        <v>-1</v>
      </c>
      <c r="AY93" s="5">
        <v>5594</v>
      </c>
      <c r="AZ93" s="5">
        <v>15463</v>
      </c>
      <c r="BA93" s="5">
        <v>9813</v>
      </c>
      <c r="BB93" s="5">
        <v>91</v>
      </c>
      <c r="BC93" s="1">
        <v>0</v>
      </c>
      <c r="BD93">
        <f si="91" t="shared"/>
        <v>12643.499999999998</v>
      </c>
      <c r="BE93">
        <f ref="BE93:BF93" si="93" t="shared">BD93+10000</f>
        <v>22643.5</v>
      </c>
      <c r="BF93">
        <f si="93" t="shared"/>
        <v>32643.5</v>
      </c>
      <c r="BG93" s="14">
        <v>0</v>
      </c>
      <c r="BH93" s="14">
        <v>10</v>
      </c>
      <c r="BI93" s="14">
        <v>20</v>
      </c>
      <c r="BJ93" s="14">
        <v>30</v>
      </c>
      <c r="BK93">
        <f si="66" t="shared"/>
        <v>0.99641358006578717</v>
      </c>
      <c r="BL93" s="17">
        <v>1.1039050010755755E-3</v>
      </c>
      <c r="BM93" s="17">
        <v>1.2514151641042446</v>
      </c>
      <c r="BN93" t="s">
        <v>154</v>
      </c>
      <c r="BP93" s="16">
        <v>1.9924085835619527</v>
      </c>
    </row>
    <row r="94" spans="1:70" x14ac:dyDescent="0.25">
      <c r="A94" s="5">
        <v>92</v>
      </c>
      <c r="B94" s="5">
        <v>9113</v>
      </c>
      <c r="C94" s="5">
        <v>20701</v>
      </c>
      <c r="D94" s="5">
        <v>6786</v>
      </c>
      <c r="E94" s="5">
        <v>5564</v>
      </c>
      <c r="F94" s="5">
        <v>16857</v>
      </c>
      <c r="G94" s="5">
        <v>21677</v>
      </c>
      <c r="H94" s="5">
        <v>4147</v>
      </c>
      <c r="I94" s="5">
        <v>20840</v>
      </c>
      <c r="J94" s="5">
        <v>22880</v>
      </c>
      <c r="K94" s="5">
        <v>5418</v>
      </c>
      <c r="L94" s="5">
        <v>7466</v>
      </c>
      <c r="M94" s="5">
        <v>15126</v>
      </c>
      <c r="N94" s="5">
        <v>10689</v>
      </c>
      <c r="O94" s="5">
        <v>1158</v>
      </c>
      <c r="P94" s="5">
        <v>1010</v>
      </c>
      <c r="Q94" s="5">
        <v>36090</v>
      </c>
      <c r="R94" s="5">
        <v>4650</v>
      </c>
      <c r="S94" s="5">
        <v>1454</v>
      </c>
      <c r="T94" s="5">
        <v>7352</v>
      </c>
      <c r="U94" s="5">
        <v>1382</v>
      </c>
      <c r="V94" s="5">
        <v>3650</v>
      </c>
      <c r="W94" s="5">
        <v>2117</v>
      </c>
      <c r="X94" s="5">
        <v>2721</v>
      </c>
      <c r="Y94" s="5">
        <v>1764</v>
      </c>
      <c r="Z94" s="5">
        <v>1374</v>
      </c>
      <c r="AA94" s="5">
        <v>7826</v>
      </c>
      <c r="AB94" s="5">
        <v>19462</v>
      </c>
      <c r="AC94" s="5">
        <v>6347</v>
      </c>
      <c r="AD94" s="5">
        <v>4134</v>
      </c>
      <c r="AE94" s="5">
        <v>2157</v>
      </c>
      <c r="AF94" s="5">
        <v>2427</v>
      </c>
      <c r="AG94" s="5">
        <v>4026</v>
      </c>
      <c r="AH94" s="5">
        <v>14180</v>
      </c>
      <c r="AI94" s="5">
        <v>3825</v>
      </c>
      <c r="AJ94" s="5">
        <v>8218</v>
      </c>
      <c r="AK94" s="5">
        <v>5823</v>
      </c>
      <c r="AL94" s="5">
        <v>2084</v>
      </c>
      <c r="AM94" s="5">
        <v>5089</v>
      </c>
      <c r="AN94" s="5">
        <v>1880</v>
      </c>
      <c r="AO94" s="5">
        <v>4072</v>
      </c>
      <c r="AP94" s="5">
        <v>9418</v>
      </c>
      <c r="AQ94" s="5">
        <v>33722</v>
      </c>
      <c r="AR94" s="5">
        <v>14472</v>
      </c>
      <c r="AS94" s="5">
        <v>4122</v>
      </c>
      <c r="AT94" s="5">
        <v>11215</v>
      </c>
      <c r="AU94" s="5">
        <v>4235</v>
      </c>
      <c r="AV94" s="5">
        <v>4432</v>
      </c>
      <c r="AW94" s="5">
        <v>4639</v>
      </c>
      <c r="AX94" s="5">
        <v>11951</v>
      </c>
      <c r="AY94" s="5">
        <v>7336</v>
      </c>
      <c r="AZ94" s="5">
        <v>3442</v>
      </c>
      <c r="BA94" s="5">
        <v>1142</v>
      </c>
      <c r="BB94" s="5">
        <v>92</v>
      </c>
      <c r="BC94" s="1">
        <v>0</v>
      </c>
      <c r="BD94">
        <f si="91" t="shared"/>
        <v>9143.4999999999982</v>
      </c>
      <c r="BE94">
        <f ref="BE94:BF94" si="94" t="shared">BD94+10000</f>
        <v>19143.5</v>
      </c>
      <c r="BF94">
        <f si="94" t="shared"/>
        <v>29143.5</v>
      </c>
      <c r="BG94" s="14">
        <v>0</v>
      </c>
      <c r="BH94" s="14">
        <v>10</v>
      </c>
      <c r="BI94" s="14">
        <v>20</v>
      </c>
      <c r="BJ94" s="14">
        <v>30</v>
      </c>
      <c r="BK94">
        <f si="66" t="shared"/>
        <v>0.99953653729032821</v>
      </c>
      <c r="BL94" s="17">
        <v>1.1031061986263408E-3</v>
      </c>
      <c r="BM94" s="17">
        <v>1.2398532783350245</v>
      </c>
      <c r="BN94" t="s">
        <v>155</v>
      </c>
      <c r="BP94" s="16">
        <v>0.70014357501794688</v>
      </c>
    </row>
    <row r="95" spans="1:70" x14ac:dyDescent="0.25">
      <c r="A95" s="5">
        <v>93</v>
      </c>
      <c r="B95" s="5">
        <v>18101</v>
      </c>
      <c r="C95" s="5">
        <v>21158</v>
      </c>
      <c r="D95" s="5">
        <v>22286</v>
      </c>
      <c r="E95" s="5">
        <v>12104</v>
      </c>
      <c r="F95" s="5">
        <v>22633</v>
      </c>
      <c r="G95" s="5">
        <v>14170</v>
      </c>
      <c r="H95" s="5">
        <v>20619</v>
      </c>
      <c r="I95" s="5">
        <v>20873</v>
      </c>
      <c r="J95" s="5">
        <v>13297</v>
      </c>
      <c r="K95" s="5">
        <v>8040</v>
      </c>
      <c r="L95" s="5">
        <v>7159</v>
      </c>
      <c r="M95" s="5">
        <v>19305</v>
      </c>
      <c r="N95" s="5">
        <v>21896</v>
      </c>
      <c r="O95" s="5">
        <v>8628</v>
      </c>
      <c r="P95" s="5">
        <v>1734</v>
      </c>
      <c r="Q95" s="5">
        <v>3212</v>
      </c>
      <c r="R95" s="5">
        <v>2593</v>
      </c>
      <c r="S95" s="5">
        <v>9817</v>
      </c>
      <c r="T95" s="5">
        <v>3695</v>
      </c>
      <c r="U95" s="5">
        <v>1430</v>
      </c>
      <c r="V95" s="5">
        <v>707</v>
      </c>
      <c r="W95" s="5">
        <v>3020</v>
      </c>
      <c r="X95" s="5">
        <v>4578</v>
      </c>
      <c r="Y95" s="5">
        <v>1308</v>
      </c>
      <c r="Z95" s="5">
        <v>2368</v>
      </c>
      <c r="AA95" s="5">
        <v>3036</v>
      </c>
      <c r="AB95" s="5">
        <v>2945</v>
      </c>
      <c r="AC95" s="5">
        <v>17806</v>
      </c>
      <c r="AD95" s="5">
        <v>1858</v>
      </c>
      <c r="AE95" s="5">
        <v>1434</v>
      </c>
      <c r="AF95" s="5">
        <v>4043</v>
      </c>
      <c r="AG95" s="5">
        <v>1512</v>
      </c>
      <c r="AH95" s="5">
        <v>4504</v>
      </c>
      <c r="AI95" s="5">
        <v>3738</v>
      </c>
      <c r="AJ95" s="5">
        <v>5874</v>
      </c>
      <c r="AK95" s="5">
        <v>5238</v>
      </c>
      <c r="AL95" s="5">
        <v>-1</v>
      </c>
      <c r="AM95" s="5">
        <v>34652</v>
      </c>
      <c r="AN95" s="5">
        <v>3853</v>
      </c>
      <c r="AO95" s="5">
        <v>3659</v>
      </c>
      <c r="AP95" s="5">
        <v>6176</v>
      </c>
      <c r="AQ95" s="5">
        <v>2851</v>
      </c>
      <c r="AR95" s="5">
        <v>6647</v>
      </c>
      <c r="AS95" s="5">
        <v>3639</v>
      </c>
      <c r="AT95" s="5">
        <v>12514</v>
      </c>
      <c r="AU95" s="5">
        <v>1811</v>
      </c>
      <c r="AV95" s="5">
        <v>-1</v>
      </c>
      <c r="AW95" s="5">
        <v>3752</v>
      </c>
      <c r="AX95" s="5">
        <v>47056</v>
      </c>
      <c r="AY95" s="5">
        <v>3033</v>
      </c>
      <c r="AZ95" s="5">
        <v>1492</v>
      </c>
      <c r="BA95" s="5">
        <v>1418</v>
      </c>
      <c r="BB95" s="5">
        <v>93</v>
      </c>
      <c r="BC95" s="1">
        <v>0</v>
      </c>
      <c r="BD95">
        <f si="91" t="shared"/>
        <v>10045.699999999986</v>
      </c>
      <c r="BE95">
        <f ref="BE95:BF95" si="95" t="shared">BD95+10000</f>
        <v>20045.699999999986</v>
      </c>
      <c r="BF95">
        <f si="95" t="shared"/>
        <v>30045.699999999986</v>
      </c>
      <c r="BG95" s="14">
        <v>0</v>
      </c>
      <c r="BH95" s="14">
        <v>10</v>
      </c>
      <c r="BI95" s="14">
        <v>20</v>
      </c>
      <c r="BJ95" s="14">
        <v>30</v>
      </c>
      <c r="BK95">
        <f si="66" t="shared"/>
        <v>0.99999875033649255</v>
      </c>
      <c r="BL95" s="17">
        <v>1.1655188716490419E-3</v>
      </c>
      <c r="BM95" s="17">
        <v>2.2738451303230676</v>
      </c>
      <c r="BN95" t="s">
        <v>156</v>
      </c>
      <c r="BP95" s="16">
        <v>1.7872328134026574</v>
      </c>
    </row>
    <row r="96" spans="1:70" x14ac:dyDescent="0.25">
      <c r="A96" s="5">
        <v>94</v>
      </c>
      <c r="B96" s="5">
        <v>21307</v>
      </c>
      <c r="C96" s="5">
        <v>21408</v>
      </c>
      <c r="D96" s="5">
        <v>22484</v>
      </c>
      <c r="E96" s="5">
        <v>22084</v>
      </c>
      <c r="F96" s="5">
        <v>23808</v>
      </c>
      <c r="G96" s="5">
        <v>17031</v>
      </c>
      <c r="H96" s="5">
        <v>21044</v>
      </c>
      <c r="I96" s="5">
        <v>21405</v>
      </c>
      <c r="J96" s="5">
        <v>21001</v>
      </c>
      <c r="K96" s="5">
        <v>19641</v>
      </c>
      <c r="L96" s="5">
        <v>11758</v>
      </c>
      <c r="M96" s="5">
        <v>19859</v>
      </c>
      <c r="N96" s="5">
        <v>22019</v>
      </c>
      <c r="O96" s="5">
        <v>60502</v>
      </c>
      <c r="P96" s="5">
        <v>9307</v>
      </c>
      <c r="Q96" s="5">
        <v>9183</v>
      </c>
      <c r="R96" s="5">
        <v>3837</v>
      </c>
      <c r="S96" s="5">
        <v>39026</v>
      </c>
      <c r="T96" s="5">
        <v>7141</v>
      </c>
      <c r="U96" s="5">
        <v>1293</v>
      </c>
      <c r="V96" s="5">
        <v>768</v>
      </c>
      <c r="W96" s="5">
        <v>11677</v>
      </c>
      <c r="X96" s="5">
        <v>19789</v>
      </c>
      <c r="Y96" s="5">
        <v>9762</v>
      </c>
      <c r="Z96" s="5">
        <v>7320</v>
      </c>
      <c r="AA96" s="5">
        <v>3596</v>
      </c>
      <c r="AB96" s="5">
        <v>5864</v>
      </c>
      <c r="AC96" s="5">
        <v>65535</v>
      </c>
      <c r="AD96" s="5">
        <v>9287</v>
      </c>
      <c r="AE96" s="5">
        <v>3334</v>
      </c>
      <c r="AF96" s="5">
        <v>8568</v>
      </c>
      <c r="AG96" s="5">
        <v>4198</v>
      </c>
      <c r="AH96" s="5">
        <v>8253</v>
      </c>
      <c r="AI96" s="5">
        <v>32579</v>
      </c>
      <c r="AJ96" s="5">
        <v>5081</v>
      </c>
      <c r="AK96" s="5">
        <v>49174</v>
      </c>
      <c r="AL96" s="5">
        <v>2303</v>
      </c>
      <c r="AM96" s="5">
        <v>42478</v>
      </c>
      <c r="AN96" s="5">
        <v>5625</v>
      </c>
      <c r="AO96" s="5">
        <v>8931</v>
      </c>
      <c r="AP96" s="5">
        <v>33184</v>
      </c>
      <c r="AQ96" s="5">
        <v>11570</v>
      </c>
      <c r="AR96" s="5">
        <v>18524</v>
      </c>
      <c r="AS96" s="5">
        <v>7796</v>
      </c>
      <c r="AT96" s="5">
        <v>46013</v>
      </c>
      <c r="AU96" s="5">
        <v>6661</v>
      </c>
      <c r="AV96" s="5">
        <v>1473</v>
      </c>
      <c r="AW96" s="5">
        <v>16036</v>
      </c>
      <c r="AX96" s="5">
        <v>65535</v>
      </c>
      <c r="AY96" s="5">
        <v>5672</v>
      </c>
      <c r="AZ96" s="5">
        <v>12497</v>
      </c>
      <c r="BA96" s="5">
        <v>4238</v>
      </c>
      <c r="BB96" s="5">
        <v>94</v>
      </c>
      <c r="BC96" s="1">
        <v>0</v>
      </c>
      <c r="BD96">
        <f si="91" t="shared"/>
        <v>21316.799999999999</v>
      </c>
      <c r="BE96">
        <f ref="BE96:BF96" si="96" t="shared">BD96+10000</f>
        <v>31316.799999999999</v>
      </c>
      <c r="BF96">
        <f si="96" t="shared"/>
        <v>41316.800000000003</v>
      </c>
      <c r="BG96" s="14">
        <v>0</v>
      </c>
      <c r="BH96" s="14">
        <v>10</v>
      </c>
      <c r="BI96" s="14">
        <v>20</v>
      </c>
      <c r="BJ96" s="14">
        <v>30</v>
      </c>
      <c r="BK96">
        <f si="66" t="shared"/>
        <v>0.95893247512573276</v>
      </c>
      <c r="BL96" s="17">
        <v>7.226209502687376E-4</v>
      </c>
      <c r="BM96" s="17">
        <v>-1.7906397452068212</v>
      </c>
      <c r="BN96" t="s">
        <v>157</v>
      </c>
      <c r="BP96" s="16">
        <v>0.49449887788056268</v>
      </c>
    </row>
    <row r="97" spans="1:68" x14ac:dyDescent="0.25">
      <c r="A97" s="5">
        <v>95</v>
      </c>
      <c r="B97" s="5">
        <v>15556</v>
      </c>
      <c r="C97" s="5">
        <v>22063</v>
      </c>
      <c r="D97" s="5">
        <v>19671</v>
      </c>
      <c r="E97" s="5">
        <v>9819</v>
      </c>
      <c r="F97" s="5">
        <v>18687</v>
      </c>
      <c r="G97" s="5">
        <v>18525</v>
      </c>
      <c r="H97" s="5">
        <v>13766</v>
      </c>
      <c r="I97" s="5">
        <v>15675</v>
      </c>
      <c r="J97" s="5">
        <v>17781</v>
      </c>
      <c r="K97" s="5">
        <v>12909</v>
      </c>
      <c r="L97" s="5">
        <v>9009</v>
      </c>
      <c r="M97" s="5">
        <v>17936</v>
      </c>
      <c r="N97" s="5">
        <v>13727</v>
      </c>
      <c r="O97" s="5">
        <v>7142</v>
      </c>
      <c r="P97" s="5">
        <v>7618</v>
      </c>
      <c r="Q97" s="5">
        <v>12315</v>
      </c>
      <c r="R97" s="5">
        <v>2890</v>
      </c>
      <c r="S97" s="5">
        <v>3305</v>
      </c>
      <c r="T97" s="5">
        <v>6554</v>
      </c>
      <c r="U97" s="5">
        <v>2452</v>
      </c>
      <c r="V97" s="5">
        <v>1123</v>
      </c>
      <c r="W97" s="5">
        <v>4624</v>
      </c>
      <c r="X97" s="5">
        <v>9571</v>
      </c>
      <c r="Y97" s="5">
        <v>4810</v>
      </c>
      <c r="Z97" s="5">
        <v>4618</v>
      </c>
      <c r="AA97" s="5">
        <v>4114</v>
      </c>
      <c r="AB97" s="5">
        <v>4354</v>
      </c>
      <c r="AC97" s="5">
        <v>4360</v>
      </c>
      <c r="AD97" s="5">
        <v>7282</v>
      </c>
      <c r="AE97" s="5">
        <v>2806</v>
      </c>
      <c r="AF97" s="5">
        <v>2182</v>
      </c>
      <c r="AG97" s="5">
        <v>3660</v>
      </c>
      <c r="AH97" s="5">
        <v>7336</v>
      </c>
      <c r="AI97" s="5">
        <v>8937</v>
      </c>
      <c r="AJ97" s="5">
        <v>5861</v>
      </c>
      <c r="AK97" s="5">
        <v>5839</v>
      </c>
      <c r="AL97" s="5">
        <v>2224</v>
      </c>
      <c r="AM97" s="5">
        <v>7023</v>
      </c>
      <c r="AN97" s="5">
        <v>4164</v>
      </c>
      <c r="AO97" s="5">
        <v>6113</v>
      </c>
      <c r="AP97" s="5">
        <v>-1</v>
      </c>
      <c r="AQ97" s="5">
        <v>3807</v>
      </c>
      <c r="AR97" s="5">
        <v>3371</v>
      </c>
      <c r="AS97" s="5">
        <v>3294</v>
      </c>
      <c r="AT97" s="5">
        <v>6214</v>
      </c>
      <c r="AU97" s="5">
        <v>5088</v>
      </c>
      <c r="AV97" s="5">
        <v>3284</v>
      </c>
      <c r="AW97" s="5">
        <v>2960</v>
      </c>
      <c r="AX97" s="5">
        <v>26364</v>
      </c>
      <c r="AY97" s="5">
        <v>3512</v>
      </c>
      <c r="AZ97" s="5">
        <v>3757</v>
      </c>
      <c r="BA97" s="5">
        <v>2300</v>
      </c>
      <c r="BB97" s="5">
        <v>95</v>
      </c>
      <c r="BC97" s="1">
        <v>0</v>
      </c>
      <c r="BD97">
        <f si="91" t="shared"/>
        <v>9065.1999999999971</v>
      </c>
      <c r="BE97">
        <f ref="BE97:BF97" si="97" t="shared">BD97+10000</f>
        <v>19065.199999999997</v>
      </c>
      <c r="BF97">
        <f si="97" t="shared"/>
        <v>29065.199999999997</v>
      </c>
      <c r="BG97" s="14">
        <v>0</v>
      </c>
      <c r="BH97" s="14">
        <v>10</v>
      </c>
      <c r="BI97" s="14">
        <v>20</v>
      </c>
      <c r="BJ97" s="14">
        <v>30</v>
      </c>
      <c r="BK97">
        <f si="66" t="shared"/>
        <v>0.99944530470805204</v>
      </c>
      <c r="BL97" s="17">
        <v>1.1972439683877946E-3</v>
      </c>
      <c r="BM97" s="17">
        <v>2.9362704635324839</v>
      </c>
      <c r="BN97" t="s">
        <v>158</v>
      </c>
      <c r="BP97" s="16">
        <v>1.4433234421364984</v>
      </c>
    </row>
    <row r="98" spans="1:68" x14ac:dyDescent="0.25">
      <c r="A98" s="5">
        <v>96</v>
      </c>
      <c r="B98" s="5">
        <v>18791</v>
      </c>
      <c r="C98" s="5">
        <v>21674</v>
      </c>
      <c r="D98" s="5">
        <v>21635</v>
      </c>
      <c r="E98" s="5">
        <v>10088</v>
      </c>
      <c r="F98" s="5">
        <v>19366</v>
      </c>
      <c r="G98" s="5">
        <v>16146</v>
      </c>
      <c r="H98" s="5">
        <v>15825</v>
      </c>
      <c r="I98" s="5">
        <v>15786</v>
      </c>
      <c r="J98" s="5">
        <v>19944</v>
      </c>
      <c r="K98" s="5">
        <v>9987</v>
      </c>
      <c r="L98" s="5">
        <v>10049</v>
      </c>
      <c r="M98" s="5">
        <v>19032</v>
      </c>
      <c r="N98" s="5">
        <v>14893</v>
      </c>
      <c r="O98" s="5">
        <v>7156</v>
      </c>
      <c r="P98" s="5">
        <v>5032</v>
      </c>
      <c r="Q98" s="5">
        <v>4695</v>
      </c>
      <c r="R98" s="5">
        <v>-1</v>
      </c>
      <c r="S98" s="5">
        <v>7920</v>
      </c>
      <c r="T98" s="5">
        <v>7410</v>
      </c>
      <c r="U98" s="5">
        <v>-1</v>
      </c>
      <c r="V98" s="5">
        <v>1238</v>
      </c>
      <c r="W98" s="5">
        <v>7814</v>
      </c>
      <c r="X98" s="5">
        <v>24964</v>
      </c>
      <c r="Y98" s="5">
        <v>2872</v>
      </c>
      <c r="Z98" s="5">
        <v>3559</v>
      </c>
      <c r="AA98" s="5">
        <v>2773</v>
      </c>
      <c r="AB98" s="5">
        <v>3658</v>
      </c>
      <c r="AC98" s="5">
        <v>9274</v>
      </c>
      <c r="AD98" s="5">
        <v>6614</v>
      </c>
      <c r="AE98" s="5">
        <v>4755</v>
      </c>
      <c r="AF98" s="5">
        <v>5000</v>
      </c>
      <c r="AG98" s="5">
        <v>2949</v>
      </c>
      <c r="AH98" s="5">
        <v>5088</v>
      </c>
      <c r="AI98" s="5">
        <v>7060</v>
      </c>
      <c r="AJ98" s="5">
        <v>6684</v>
      </c>
      <c r="AK98" s="5">
        <v>7871</v>
      </c>
      <c r="AL98" s="5">
        <v>3278</v>
      </c>
      <c r="AM98" s="5">
        <v>7933</v>
      </c>
      <c r="AN98" s="5">
        <v>4122</v>
      </c>
      <c r="AO98" s="5">
        <v>5215</v>
      </c>
      <c r="AP98" s="5">
        <v>-1</v>
      </c>
      <c r="AQ98" s="5">
        <v>6347</v>
      </c>
      <c r="AR98" s="5">
        <v>6318</v>
      </c>
      <c r="AS98" s="5">
        <v>4546</v>
      </c>
      <c r="AT98" s="5">
        <v>8155</v>
      </c>
      <c r="AU98" s="5">
        <v>2740</v>
      </c>
      <c r="AV98" s="5">
        <v>989</v>
      </c>
      <c r="AW98" s="5">
        <v>3863</v>
      </c>
      <c r="AX98" s="5">
        <v>16171</v>
      </c>
      <c r="AY98" s="5">
        <v>7932</v>
      </c>
      <c r="AZ98" s="5">
        <v>6715</v>
      </c>
      <c r="BA98" s="5">
        <v>1327</v>
      </c>
      <c r="BB98" s="5">
        <v>96</v>
      </c>
      <c r="BC98" s="1">
        <v>0</v>
      </c>
      <c r="BD98">
        <f si="91" t="shared"/>
        <v>9345.2999999999956</v>
      </c>
      <c r="BE98">
        <f ref="BE98:BF100" si="98" t="shared">BD98+10000</f>
        <v>19345.299999999996</v>
      </c>
      <c r="BF98">
        <f si="98" t="shared"/>
        <v>29345.299999999996</v>
      </c>
      <c r="BG98" s="14">
        <v>0</v>
      </c>
      <c r="BH98" s="14">
        <v>10</v>
      </c>
      <c r="BI98" s="14">
        <v>20</v>
      </c>
      <c r="BJ98" s="14">
        <v>30</v>
      </c>
      <c r="BK98">
        <f si="66" t="shared"/>
        <v>0.99973248418869232</v>
      </c>
      <c r="BL98" s="17">
        <v>1.175467081179658E-3</v>
      </c>
      <c r="BM98" s="17">
        <v>2.4689331810842567</v>
      </c>
      <c r="BN98" t="s">
        <v>159</v>
      </c>
      <c r="BP98" s="12">
        <v>1.4907114422782484</v>
      </c>
    </row>
    <row customFormat="1" r="99" s="12" spans="1:68" x14ac:dyDescent="0.25">
      <c r="A99" s="11">
        <v>97</v>
      </c>
      <c r="B99" s="11">
        <v>22127</v>
      </c>
      <c r="C99" s="11">
        <v>23126</v>
      </c>
      <c r="D99" s="11">
        <v>21852</v>
      </c>
      <c r="E99" s="11">
        <v>22464</v>
      </c>
      <c r="F99" s="11">
        <v>22207</v>
      </c>
      <c r="G99" s="11">
        <v>23052</v>
      </c>
      <c r="H99" s="11">
        <v>21203</v>
      </c>
      <c r="I99" s="11">
        <v>12079</v>
      </c>
      <c r="J99" s="11">
        <v>20613</v>
      </c>
      <c r="K99" s="11">
        <v>17935</v>
      </c>
      <c r="L99" s="11">
        <v>2962</v>
      </c>
      <c r="M99" s="11">
        <v>20805</v>
      </c>
      <c r="N99" s="11">
        <v>6782</v>
      </c>
      <c r="O99" s="11">
        <v>-1</v>
      </c>
      <c r="P99" s="11">
        <v>9179</v>
      </c>
      <c r="Q99" s="11">
        <v>10454</v>
      </c>
      <c r="R99" s="11">
        <v>27457</v>
      </c>
      <c r="S99" s="11">
        <v>54929</v>
      </c>
      <c r="T99" s="11">
        <v>17346</v>
      </c>
      <c r="U99" s="11">
        <v>5959</v>
      </c>
      <c r="V99" s="11">
        <v>1683</v>
      </c>
      <c r="W99" s="11">
        <v>47156</v>
      </c>
      <c r="X99" s="11">
        <v>41941</v>
      </c>
      <c r="Y99" s="11">
        <v>673</v>
      </c>
      <c r="Z99" s="11">
        <v>14999</v>
      </c>
      <c r="AA99" s="11">
        <v>9174</v>
      </c>
      <c r="AB99" s="11">
        <v>11976</v>
      </c>
      <c r="AC99" s="11">
        <v>63733</v>
      </c>
      <c r="AD99" s="11">
        <v>48651</v>
      </c>
      <c r="AE99" s="11">
        <v>14008</v>
      </c>
      <c r="AF99" s="11">
        <v>7655</v>
      </c>
      <c r="AG99" s="11">
        <v>20219</v>
      </c>
      <c r="AH99" s="11">
        <v>4241</v>
      </c>
      <c r="AI99" s="11">
        <v>4155</v>
      </c>
      <c r="AJ99" s="11">
        <v>37517</v>
      </c>
      <c r="AK99" s="11">
        <v>65050</v>
      </c>
      <c r="AL99" s="11">
        <v>1986</v>
      </c>
      <c r="AM99" s="11">
        <v>46790</v>
      </c>
      <c r="AN99" s="11">
        <v>5082</v>
      </c>
      <c r="AO99" s="11">
        <v>45037</v>
      </c>
      <c r="AP99" s="11">
        <v>51933</v>
      </c>
      <c r="AQ99" s="11">
        <v>2601</v>
      </c>
      <c r="AR99" s="11">
        <v>11793</v>
      </c>
      <c r="AS99" s="11">
        <v>42837</v>
      </c>
      <c r="AT99" s="11">
        <v>34983</v>
      </c>
      <c r="AU99" s="11">
        <v>-1</v>
      </c>
      <c r="AV99" s="11">
        <v>1015</v>
      </c>
      <c r="AW99" s="11">
        <v>11528</v>
      </c>
      <c r="AX99" s="11">
        <v>53682</v>
      </c>
      <c r="AY99" s="11">
        <v>9476</v>
      </c>
      <c r="AZ99" s="11">
        <v>16391</v>
      </c>
      <c r="BA99" s="11">
        <v>3812</v>
      </c>
      <c r="BB99" s="11">
        <v>97</v>
      </c>
      <c r="BC99" s="12">
        <v>0</v>
      </c>
      <c r="BD99">
        <f ref="BD99:BD101" si="99" t="shared">_xlfn.PERCENTILE.EXC(B99:BA99,0.88)</f>
        <v>48112.800000000003</v>
      </c>
      <c r="BE99">
        <f si="98" t="shared"/>
        <v>58112.800000000003</v>
      </c>
      <c r="BF99">
        <f si="98" t="shared"/>
        <v>68112.800000000003</v>
      </c>
      <c r="BG99" s="14">
        <v>0</v>
      </c>
      <c r="BH99" s="14">
        <v>10</v>
      </c>
      <c r="BI99" s="14">
        <v>20</v>
      </c>
      <c r="BJ99" s="14">
        <v>30</v>
      </c>
      <c r="BK99" s="12">
        <f ref="BK99:BK101" si="100" t="shared">RSQ($BO$6:$BO$9,BC99:BF99)</f>
        <v>0.84054011753839453</v>
      </c>
      <c r="BL99" s="18">
        <v>8.612972507647626E-4</v>
      </c>
      <c r="BM99" s="18">
        <v>-1.1121800079000685</v>
      </c>
      <c r="BN99" s="12" t="s">
        <v>160</v>
      </c>
      <c r="BP99" s="12">
        <v>5.1193293332585652</v>
      </c>
    </row>
    <row customFormat="1" r="100" s="12" spans="1:68" x14ac:dyDescent="0.25">
      <c r="A100" s="11">
        <v>98</v>
      </c>
      <c r="B100" s="11">
        <v>22442</v>
      </c>
      <c r="C100" s="11">
        <v>23154</v>
      </c>
      <c r="D100" s="11">
        <v>22856</v>
      </c>
      <c r="E100" s="11">
        <v>21440</v>
      </c>
      <c r="F100" s="11">
        <v>22224</v>
      </c>
      <c r="G100" s="11">
        <v>20670</v>
      </c>
      <c r="H100" s="11">
        <v>21915</v>
      </c>
      <c r="I100" s="11">
        <v>17985</v>
      </c>
      <c r="J100" s="11">
        <v>19141</v>
      </c>
      <c r="K100" s="11">
        <v>11619</v>
      </c>
      <c r="L100" s="11">
        <v>6406</v>
      </c>
      <c r="M100" s="11">
        <v>19503</v>
      </c>
      <c r="N100" s="11">
        <v>5635</v>
      </c>
      <c r="O100" s="11">
        <v>3131</v>
      </c>
      <c r="P100" s="11">
        <v>1546</v>
      </c>
      <c r="Q100" s="11">
        <v>7826</v>
      </c>
      <c r="R100" s="11">
        <v>4711</v>
      </c>
      <c r="S100" s="11">
        <v>20634</v>
      </c>
      <c r="T100" s="11">
        <v>7654</v>
      </c>
      <c r="U100" s="11">
        <v>10043</v>
      </c>
      <c r="V100" s="11">
        <v>2034</v>
      </c>
      <c r="W100" s="11">
        <v>25237</v>
      </c>
      <c r="X100" s="11">
        <v>26257</v>
      </c>
      <c r="Y100" s="11">
        <v>433</v>
      </c>
      <c r="Z100" s="11">
        <v>6988</v>
      </c>
      <c r="AA100" s="11">
        <v>8460</v>
      </c>
      <c r="AB100" s="11">
        <v>3573</v>
      </c>
      <c r="AC100" s="11">
        <v>-1</v>
      </c>
      <c r="AD100" s="11">
        <v>21976</v>
      </c>
      <c r="AE100" s="11">
        <v>3432</v>
      </c>
      <c r="AF100" s="11">
        <v>3035</v>
      </c>
      <c r="AG100" s="11">
        <v>3348</v>
      </c>
      <c r="AH100" s="11">
        <v>4311</v>
      </c>
      <c r="AI100" s="11">
        <v>6503</v>
      </c>
      <c r="AJ100" s="11">
        <v>18798</v>
      </c>
      <c r="AK100" s="11">
        <v>27108</v>
      </c>
      <c r="AL100" s="11">
        <v>1184</v>
      </c>
      <c r="AM100" s="11">
        <v>30461</v>
      </c>
      <c r="AN100" s="11">
        <v>2561</v>
      </c>
      <c r="AO100" s="11">
        <v>20144</v>
      </c>
      <c r="AP100" s="11">
        <v>24359</v>
      </c>
      <c r="AQ100" s="11">
        <v>4089</v>
      </c>
      <c r="AR100" s="11">
        <v>4448</v>
      </c>
      <c r="AS100" s="11">
        <v>13912</v>
      </c>
      <c r="AT100" s="11">
        <v>25722</v>
      </c>
      <c r="AU100" s="11">
        <v>1017</v>
      </c>
      <c r="AV100" s="11">
        <v>1050</v>
      </c>
      <c r="AW100" s="11">
        <v>5982</v>
      </c>
      <c r="AX100" s="11">
        <v>30405</v>
      </c>
      <c r="AY100" s="11">
        <v>4054</v>
      </c>
      <c r="AZ100" s="11">
        <v>15164</v>
      </c>
      <c r="BA100" s="11">
        <v>2024</v>
      </c>
      <c r="BB100" s="11">
        <v>98</v>
      </c>
      <c r="BC100" s="12">
        <v>0</v>
      </c>
      <c r="BD100">
        <f si="99" t="shared"/>
        <v>24920.920000000002</v>
      </c>
      <c r="BE100">
        <f si="98" t="shared"/>
        <v>34920.92</v>
      </c>
      <c r="BF100">
        <f si="98" t="shared"/>
        <v>44920.92</v>
      </c>
      <c r="BG100" s="14">
        <v>0</v>
      </c>
      <c r="BH100" s="14">
        <v>10</v>
      </c>
      <c r="BI100" s="14">
        <v>20</v>
      </c>
      <c r="BJ100" s="14">
        <v>30</v>
      </c>
      <c r="BK100" s="12">
        <f si="100" t="shared"/>
        <v>0.94007717844014604</v>
      </c>
      <c r="BL100" s="18">
        <v>6.2663895631899177E-4</v>
      </c>
      <c r="BM100" s="18">
        <v>-2.057425710481116</v>
      </c>
      <c r="BN100" s="12" t="s">
        <v>161</v>
      </c>
      <c r="BP100" s="16">
        <v>0.71281182780000196</v>
      </c>
    </row>
    <row r="101" spans="1:68" x14ac:dyDescent="0.25">
      <c r="A101" s="5">
        <v>99</v>
      </c>
      <c r="B101" s="5">
        <v>23019</v>
      </c>
      <c r="C101" s="5">
        <v>23894</v>
      </c>
      <c r="D101" s="5">
        <v>26021</v>
      </c>
      <c r="E101" s="5">
        <v>22591</v>
      </c>
      <c r="F101" s="5">
        <v>24596</v>
      </c>
      <c r="G101" s="5">
        <v>25970</v>
      </c>
      <c r="H101" s="5">
        <v>22818</v>
      </c>
      <c r="I101" s="5">
        <v>22129</v>
      </c>
      <c r="J101" s="5">
        <v>27182</v>
      </c>
      <c r="K101" s="5">
        <v>19139</v>
      </c>
      <c r="L101" s="5">
        <v>19653</v>
      </c>
      <c r="M101" s="5">
        <v>20600</v>
      </c>
      <c r="N101" s="5">
        <v>24861</v>
      </c>
      <c r="O101" s="5">
        <v>-1</v>
      </c>
      <c r="P101" s="5">
        <v>-1</v>
      </c>
      <c r="Q101" s="5">
        <v>18347</v>
      </c>
      <c r="R101" s="5">
        <v>-1</v>
      </c>
      <c r="S101" s="5">
        <v>35816</v>
      </c>
      <c r="T101" s="5">
        <v>37232</v>
      </c>
      <c r="U101" s="5">
        <v>34778</v>
      </c>
      <c r="V101" s="5">
        <v>48357</v>
      </c>
      <c r="W101" s="5">
        <v>44891</v>
      </c>
      <c r="X101" s="5">
        <v>34932</v>
      </c>
      <c r="Y101" s="5">
        <v>24954</v>
      </c>
      <c r="Z101" s="5">
        <v>42464</v>
      </c>
      <c r="AA101" s="5">
        <v>35530</v>
      </c>
      <c r="AB101" s="5">
        <v>37155</v>
      </c>
      <c r="AC101" s="5">
        <v>53732</v>
      </c>
      <c r="AD101" s="5">
        <v>37979</v>
      </c>
      <c r="AE101" s="5">
        <v>38622</v>
      </c>
      <c r="AF101" s="5">
        <v>28059</v>
      </c>
      <c r="AG101" s="5">
        <v>24410</v>
      </c>
      <c r="AH101" s="5">
        <v>1118</v>
      </c>
      <c r="AI101" s="5">
        <v>1071</v>
      </c>
      <c r="AJ101" s="5">
        <v>901</v>
      </c>
      <c r="AK101" s="5">
        <v>566</v>
      </c>
      <c r="AL101" s="5">
        <v>1003</v>
      </c>
      <c r="AM101" s="5">
        <v>861</v>
      </c>
      <c r="AN101" s="5">
        <v>633</v>
      </c>
      <c r="AO101" s="5">
        <v>722</v>
      </c>
      <c r="AP101" s="5">
        <v>2338</v>
      </c>
      <c r="AQ101" s="5">
        <v>714</v>
      </c>
      <c r="AR101" s="5">
        <v>990</v>
      </c>
      <c r="AS101" s="5">
        <v>730</v>
      </c>
      <c r="AT101" s="5">
        <v>1032</v>
      </c>
      <c r="AU101" s="5">
        <v>651</v>
      </c>
      <c r="AV101" s="5">
        <v>782</v>
      </c>
      <c r="AW101" s="5">
        <v>397</v>
      </c>
      <c r="AX101" s="5">
        <v>1264</v>
      </c>
      <c r="AY101" s="5">
        <v>-1</v>
      </c>
      <c r="AZ101" s="5">
        <v>601</v>
      </c>
      <c r="BA101" s="5">
        <v>328</v>
      </c>
      <c r="BB101" s="5">
        <v>99</v>
      </c>
      <c r="BC101" s="1">
        <v>0</v>
      </c>
      <c r="BD101">
        <f si="99" t="shared"/>
        <v>37710.080000000002</v>
      </c>
      <c r="BE101">
        <f>_xlfn.PERCENTILE.EXC(B101:BA101,0.9)</f>
        <v>38429.1</v>
      </c>
      <c r="BF101">
        <f>MAX(B101:BA101)</f>
        <v>53732</v>
      </c>
      <c r="BG101" s="14">
        <v>0</v>
      </c>
      <c r="BH101" s="14">
        <v>10</v>
      </c>
      <c r="BI101" s="14">
        <v>20</v>
      </c>
      <c r="BJ101" s="14">
        <v>30</v>
      </c>
      <c r="BK101">
        <f si="100" t="shared"/>
        <v>0.83526916821733421</v>
      </c>
      <c r="BL101" s="17">
        <v>1.2500204592497586E-3</v>
      </c>
      <c r="BM101" s="17">
        <v>4.438889644913603</v>
      </c>
      <c r="BN101" t="s">
        <v>264</v>
      </c>
      <c r="BP101" s="16">
        <v>1.5679937447058057</v>
      </c>
    </row>
  </sheetData>
  <conditionalFormatting sqref="BK1:BK1048576 BL1:BN1">
    <cfRule dxfId="28" operator="lessThan" priority="1" type="cellIs">
      <formula>0.87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101"/>
  <sheetViews>
    <sheetView topLeftCell="S4" workbookViewId="0" zoomScale="55" zoomScaleNormal="55">
      <selection activeCell="BQ34" sqref="BQ34"/>
    </sheetView>
  </sheetViews>
  <sheetFormatPr defaultRowHeight="15" x14ac:dyDescent="0.25"/>
  <cols>
    <col min="1" max="1" customWidth="true" width="8.140625" collapsed="true"/>
    <col min="54" max="54" customWidth="true" width="8.140625" collapsed="true"/>
    <col min="57" max="57" bestFit="true" customWidth="true" width="12.140625" collapsed="true"/>
    <col min="58" max="58" bestFit="true" customWidth="true" width="10.85546875" collapsed="true"/>
    <col min="59" max="62" customWidth="true" style="14" width="7.42578125" collapsed="true"/>
    <col min="63" max="63" customWidth="true" hidden="true" width="0.0" collapsed="true"/>
  </cols>
  <sheetData>
    <row r="1" spans="1:7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0</v>
      </c>
      <c r="BC1" t="s">
        <v>59</v>
      </c>
      <c r="BD1" t="s">
        <v>60</v>
      </c>
      <c r="BE1" t="s">
        <v>61</v>
      </c>
      <c r="BF1" t="s">
        <v>62</v>
      </c>
      <c r="BG1" s="2" t="s">
        <v>266</v>
      </c>
      <c r="BH1" s="2" t="s">
        <v>267</v>
      </c>
      <c r="BI1" s="2" t="s">
        <v>268</v>
      </c>
      <c r="BJ1" s="2" t="s">
        <v>269</v>
      </c>
      <c r="BK1" t="s">
        <v>63</v>
      </c>
      <c r="BL1" t="s">
        <v>57</v>
      </c>
      <c r="BM1" t="s">
        <v>58</v>
      </c>
      <c r="BN1" t="s">
        <v>265</v>
      </c>
      <c r="BQ1" t="s">
        <v>279</v>
      </c>
    </row>
    <row r="2" spans="1:70" x14ac:dyDescent="0.25">
      <c r="A2" s="5">
        <v>0</v>
      </c>
      <c r="B2" s="5">
        <v>6891</v>
      </c>
      <c r="C2" s="5">
        <v>4977</v>
      </c>
      <c r="D2" s="5">
        <v>2449</v>
      </c>
      <c r="E2" s="5">
        <v>3716</v>
      </c>
      <c r="F2" s="5">
        <v>9734</v>
      </c>
      <c r="G2" s="5">
        <v>4725</v>
      </c>
      <c r="H2" s="5">
        <v>6186</v>
      </c>
      <c r="I2" s="5">
        <v>6998</v>
      </c>
      <c r="J2" s="5">
        <v>21723</v>
      </c>
      <c r="K2" s="5">
        <v>7961</v>
      </c>
      <c r="L2" s="5">
        <v>2662</v>
      </c>
      <c r="M2" s="5">
        <v>8451</v>
      </c>
      <c r="N2" s="5">
        <v>8419</v>
      </c>
      <c r="O2" s="5">
        <v>973</v>
      </c>
      <c r="P2" s="5">
        <v>887</v>
      </c>
      <c r="Q2" s="5">
        <v>8994</v>
      </c>
      <c r="R2" s="5">
        <v>542</v>
      </c>
      <c r="S2" s="5">
        <v>1165</v>
      </c>
      <c r="T2" s="5">
        <v>503</v>
      </c>
      <c r="U2" s="5">
        <v>480</v>
      </c>
      <c r="V2" s="5">
        <v>289</v>
      </c>
      <c r="W2" s="5">
        <v>1239</v>
      </c>
      <c r="X2" s="5">
        <v>720</v>
      </c>
      <c r="Y2" s="5">
        <v>3756</v>
      </c>
      <c r="Z2" s="5">
        <v>338</v>
      </c>
      <c r="AA2" s="5">
        <v>920</v>
      </c>
      <c r="AB2" s="5">
        <v>443</v>
      </c>
      <c r="AC2" s="5">
        <v>625</v>
      </c>
      <c r="AD2" s="5">
        <v>1090</v>
      </c>
      <c r="AE2" s="5">
        <v>2224</v>
      </c>
      <c r="AF2" s="5">
        <v>820</v>
      </c>
      <c r="AG2" s="5">
        <v>1962</v>
      </c>
      <c r="AH2" s="5">
        <v>1271</v>
      </c>
      <c r="AI2" s="5">
        <v>1062</v>
      </c>
      <c r="AJ2" s="5">
        <v>1222</v>
      </c>
      <c r="AK2" s="5">
        <v>455</v>
      </c>
      <c r="AL2" s="5">
        <v>-1</v>
      </c>
      <c r="AM2" s="5">
        <v>496</v>
      </c>
      <c r="AN2" s="5">
        <v>1462</v>
      </c>
      <c r="AO2" s="5">
        <v>545</v>
      </c>
      <c r="AP2" s="5">
        <v>-1</v>
      </c>
      <c r="AQ2" s="5">
        <v>1376</v>
      </c>
      <c r="AR2" s="5">
        <v>1234</v>
      </c>
      <c r="AS2" s="5">
        <v>852</v>
      </c>
      <c r="AT2" s="5">
        <v>-1</v>
      </c>
      <c r="AU2" s="5">
        <v>-1</v>
      </c>
      <c r="AV2" s="5">
        <v>750</v>
      </c>
      <c r="AW2" s="5">
        <v>1050</v>
      </c>
      <c r="AX2" s="5">
        <v>974</v>
      </c>
      <c r="AY2" s="5">
        <v>852</v>
      </c>
      <c r="AZ2" s="5">
        <v>65535</v>
      </c>
      <c r="BA2" s="5">
        <v>65535</v>
      </c>
      <c r="BB2" s="5">
        <v>0</v>
      </c>
      <c r="BC2" s="5">
        <v>0</v>
      </c>
      <c r="BD2">
        <f>_xlfn.PERCENTILE.EXC(B2:BA2,0.4)</f>
        <v>930.60000000000014</v>
      </c>
      <c r="BE2">
        <f>BD2+5000</f>
        <v>5930.6</v>
      </c>
      <c r="BF2">
        <f>BE2+5000</f>
        <v>10930.6</v>
      </c>
      <c r="BG2" s="4">
        <v>0</v>
      </c>
      <c r="BH2" s="4">
        <v>10</v>
      </c>
      <c r="BI2" s="4">
        <v>20</v>
      </c>
      <c r="BJ2" s="4">
        <v>30</v>
      </c>
      <c r="BK2">
        <f ref="BK2:BK33" si="0" t="shared">RSQ($BO$2:$BO$5,BC2:BF2)</f>
        <v>0.93495588957817255</v>
      </c>
      <c r="BL2" s="1">
        <v>6.468349409581521E-4</v>
      </c>
      <c r="BM2" s="1">
        <v>-2.1807445755247166</v>
      </c>
      <c r="BN2" s="1" t="s">
        <v>261</v>
      </c>
      <c r="BO2">
        <v>0</v>
      </c>
      <c r="BQ2" s="16">
        <v>0.68163136263041413</v>
      </c>
      <c r="BR2">
        <v>0</v>
      </c>
    </row>
    <row r="3" spans="1:70" x14ac:dyDescent="0.25">
      <c r="A3" s="5">
        <v>1</v>
      </c>
      <c r="B3" s="5">
        <v>13622</v>
      </c>
      <c r="C3" s="5">
        <v>19026</v>
      </c>
      <c r="D3" s="5">
        <v>15309</v>
      </c>
      <c r="E3" s="5">
        <v>17550</v>
      </c>
      <c r="F3" s="5">
        <v>27584</v>
      </c>
      <c r="G3" s="5">
        <v>15398</v>
      </c>
      <c r="H3" s="5">
        <v>10188</v>
      </c>
      <c r="I3" s="5">
        <v>21616</v>
      </c>
      <c r="J3" s="5">
        <v>24123</v>
      </c>
      <c r="K3" s="5">
        <v>22071</v>
      </c>
      <c r="L3" s="5">
        <v>19620</v>
      </c>
      <c r="M3" s="5">
        <v>21701</v>
      </c>
      <c r="N3" s="5">
        <v>16610</v>
      </c>
      <c r="O3" s="5">
        <v>5828</v>
      </c>
      <c r="P3" s="5">
        <v>2811</v>
      </c>
      <c r="Q3" s="5">
        <v>10316</v>
      </c>
      <c r="R3" s="5">
        <v>2947</v>
      </c>
      <c r="S3" s="5">
        <v>4162</v>
      </c>
      <c r="T3" s="5">
        <v>23301</v>
      </c>
      <c r="U3" s="5">
        <v>1780</v>
      </c>
      <c r="V3" s="5">
        <v>648</v>
      </c>
      <c r="W3" s="5">
        <v>6508</v>
      </c>
      <c r="X3" s="5">
        <v>18260</v>
      </c>
      <c r="Y3" s="5">
        <v>7770</v>
      </c>
      <c r="Z3" s="5">
        <v>554</v>
      </c>
      <c r="AA3" s="5">
        <v>7323</v>
      </c>
      <c r="AB3" s="5">
        <v>4164</v>
      </c>
      <c r="AC3" s="5">
        <v>5355</v>
      </c>
      <c r="AD3" s="5">
        <v>2398</v>
      </c>
      <c r="AE3" s="5">
        <v>13742</v>
      </c>
      <c r="AF3" s="5">
        <v>18584</v>
      </c>
      <c r="AG3" s="5">
        <v>13753</v>
      </c>
      <c r="AH3" s="5">
        <v>3244</v>
      </c>
      <c r="AI3" s="5">
        <v>3720</v>
      </c>
      <c r="AJ3" s="5">
        <v>7634</v>
      </c>
      <c r="AK3" s="5">
        <v>5149</v>
      </c>
      <c r="AL3" s="5">
        <v>1788</v>
      </c>
      <c r="AM3" s="5">
        <v>2651</v>
      </c>
      <c r="AN3" s="5">
        <v>9790</v>
      </c>
      <c r="AO3" s="5">
        <v>3792</v>
      </c>
      <c r="AP3" s="5">
        <v>8869</v>
      </c>
      <c r="AQ3" s="5">
        <v>20817</v>
      </c>
      <c r="AR3" s="5">
        <v>9822</v>
      </c>
      <c r="AS3" s="5">
        <v>3968</v>
      </c>
      <c r="AT3" s="5">
        <v>3287</v>
      </c>
      <c r="AU3" s="5">
        <v>1615</v>
      </c>
      <c r="AV3" s="5">
        <v>1239</v>
      </c>
      <c r="AW3" s="5">
        <v>5560</v>
      </c>
      <c r="AX3" s="5">
        <v>3282</v>
      </c>
      <c r="AY3" s="5">
        <v>39807</v>
      </c>
      <c r="AZ3" s="5">
        <v>3885</v>
      </c>
      <c r="BA3" s="5">
        <v>1026</v>
      </c>
      <c r="BB3" s="5">
        <v>1</v>
      </c>
      <c r="BC3" s="5">
        <v>0</v>
      </c>
      <c r="BD3" s="16">
        <f ref="BD3:BD66" si="1" t="shared">_xlfn.PERCENTILE.EXC(B3:BA3,0.4)</f>
        <v>5190.2000000000007</v>
      </c>
      <c r="BE3">
        <f ref="BE3:BF3" si="2" t="shared">BD3+5000</f>
        <v>10190.200000000001</v>
      </c>
      <c r="BF3">
        <f si="2" t="shared"/>
        <v>15190.2</v>
      </c>
      <c r="BG3" s="14">
        <v>0</v>
      </c>
      <c r="BH3" s="14">
        <v>10</v>
      </c>
      <c r="BI3" s="14">
        <v>20</v>
      </c>
      <c r="BJ3" s="14">
        <v>30</v>
      </c>
      <c r="BK3">
        <f si="0" t="shared"/>
        <v>0.99991513293091161</v>
      </c>
      <c r="BL3" s="1">
        <v>1.6166072124469588E-3</v>
      </c>
      <c r="BM3" s="1">
        <v>3.3034426661431411</v>
      </c>
      <c r="BN3" s="1" t="s">
        <v>162</v>
      </c>
      <c r="BO3">
        <v>10</v>
      </c>
      <c r="BQ3" s="16">
        <v>0.45</v>
      </c>
      <c r="BR3">
        <v>1</v>
      </c>
    </row>
    <row r="4" spans="1:70" x14ac:dyDescent="0.25">
      <c r="A4" s="5">
        <v>2</v>
      </c>
      <c r="B4" s="5">
        <v>9060</v>
      </c>
      <c r="C4" s="5">
        <v>8631</v>
      </c>
      <c r="D4" s="5">
        <v>4033</v>
      </c>
      <c r="E4" s="5">
        <v>5735</v>
      </c>
      <c r="F4" s="5">
        <v>12230</v>
      </c>
      <c r="G4" s="5">
        <v>11595</v>
      </c>
      <c r="H4" s="5">
        <v>4959</v>
      </c>
      <c r="I4" s="5">
        <v>10317</v>
      </c>
      <c r="J4" s="5">
        <v>19758</v>
      </c>
      <c r="K4" s="5">
        <v>9871</v>
      </c>
      <c r="L4" s="5">
        <v>11828</v>
      </c>
      <c r="M4" s="5">
        <v>10224</v>
      </c>
      <c r="N4" s="5">
        <v>14366</v>
      </c>
      <c r="O4" s="5">
        <v>1250</v>
      </c>
      <c r="P4" s="5">
        <v>813</v>
      </c>
      <c r="Q4" s="5">
        <v>9548</v>
      </c>
      <c r="R4" s="5">
        <v>20797</v>
      </c>
      <c r="S4" s="5">
        <v>3645</v>
      </c>
      <c r="T4" s="5">
        <v>833</v>
      </c>
      <c r="U4" s="5">
        <v>491</v>
      </c>
      <c r="V4" s="5">
        <v>485</v>
      </c>
      <c r="W4" s="5">
        <v>1357</v>
      </c>
      <c r="X4" s="5">
        <v>2174</v>
      </c>
      <c r="Y4" s="5">
        <v>3922</v>
      </c>
      <c r="Z4" s="5">
        <v>779</v>
      </c>
      <c r="AA4" s="5">
        <v>2117</v>
      </c>
      <c r="AB4" s="5">
        <v>798</v>
      </c>
      <c r="AC4" s="5">
        <v>2289</v>
      </c>
      <c r="AD4" s="5">
        <v>1616</v>
      </c>
      <c r="AE4" s="5">
        <v>2542</v>
      </c>
      <c r="AF4" s="5">
        <v>1468</v>
      </c>
      <c r="AG4" s="5">
        <v>2348</v>
      </c>
      <c r="AH4" s="5">
        <v>2820</v>
      </c>
      <c r="AI4" s="5">
        <v>1655</v>
      </c>
      <c r="AJ4" s="5">
        <v>3208</v>
      </c>
      <c r="AK4" s="5">
        <v>1027</v>
      </c>
      <c r="AL4" s="5">
        <v>1025</v>
      </c>
      <c r="AM4" s="5">
        <v>1718</v>
      </c>
      <c r="AN4" s="5">
        <v>3559</v>
      </c>
      <c r="AO4" s="5">
        <v>2708</v>
      </c>
      <c r="AP4" s="5">
        <v>2540</v>
      </c>
      <c r="AQ4" s="5">
        <v>3265</v>
      </c>
      <c r="AR4" s="5">
        <v>6866</v>
      </c>
      <c r="AS4" s="5">
        <v>1521</v>
      </c>
      <c r="AT4" s="5">
        <v>2046</v>
      </c>
      <c r="AU4" s="5">
        <v>3940</v>
      </c>
      <c r="AV4" s="5">
        <v>1113</v>
      </c>
      <c r="AW4" s="5">
        <v>2155</v>
      </c>
      <c r="AX4" s="5">
        <v>645</v>
      </c>
      <c r="AY4" s="5">
        <v>985</v>
      </c>
      <c r="AZ4" s="5">
        <v>1128</v>
      </c>
      <c r="BA4" s="5">
        <v>931</v>
      </c>
      <c r="BB4" s="5">
        <v>2</v>
      </c>
      <c r="BC4" s="5">
        <v>0</v>
      </c>
      <c r="BD4" s="16">
        <f si="1" t="shared"/>
        <v>2060.2000000000003</v>
      </c>
      <c r="BE4">
        <f ref="BE4:BF4" si="3" t="shared">BD4+5000</f>
        <v>7060.2000000000007</v>
      </c>
      <c r="BF4">
        <f si="3" t="shared"/>
        <v>12060.2</v>
      </c>
      <c r="BG4" s="14">
        <v>0</v>
      </c>
      <c r="BH4" s="14">
        <v>10</v>
      </c>
      <c r="BI4" s="14">
        <v>20</v>
      </c>
      <c r="BJ4" s="14">
        <v>30</v>
      </c>
      <c r="BK4">
        <f si="0" t="shared"/>
        <v>0.97032977500611273</v>
      </c>
      <c r="BL4" s="1">
        <v>5.7627118644067799E-3</v>
      </c>
      <c r="BM4" s="1">
        <v>2.0338983050847457</v>
      </c>
      <c r="BN4" s="14" t="s">
        <v>163</v>
      </c>
      <c r="BO4">
        <v>20</v>
      </c>
      <c r="BQ4" s="16">
        <v>0.52852348993288589</v>
      </c>
      <c r="BR4" s="16">
        <v>2</v>
      </c>
    </row>
    <row r="5" spans="1:70" x14ac:dyDescent="0.25">
      <c r="A5" s="5">
        <v>3</v>
      </c>
      <c r="B5" s="5">
        <v>5799</v>
      </c>
      <c r="C5" s="5">
        <v>7568</v>
      </c>
      <c r="D5" s="5">
        <v>3952</v>
      </c>
      <c r="E5" s="5">
        <v>6125</v>
      </c>
      <c r="F5" s="5">
        <v>10474</v>
      </c>
      <c r="G5" s="5">
        <v>22381</v>
      </c>
      <c r="H5" s="5">
        <v>4354</v>
      </c>
      <c r="I5" s="5">
        <v>21259</v>
      </c>
      <c r="J5" s="5">
        <v>22961</v>
      </c>
      <c r="K5" s="5">
        <v>6885</v>
      </c>
      <c r="L5" s="5">
        <v>3475</v>
      </c>
      <c r="M5" s="5">
        <v>11108</v>
      </c>
      <c r="N5" s="5">
        <v>13486</v>
      </c>
      <c r="O5" s="5">
        <v>1576</v>
      </c>
      <c r="P5" s="5">
        <v>1004</v>
      </c>
      <c r="Q5" s="5">
        <v>9050</v>
      </c>
      <c r="R5" s="5">
        <v>1627</v>
      </c>
      <c r="S5" s="5">
        <v>2916</v>
      </c>
      <c r="T5" s="5">
        <v>860</v>
      </c>
      <c r="U5" s="5">
        <v>1145</v>
      </c>
      <c r="V5" s="5">
        <v>1199</v>
      </c>
      <c r="W5" s="5">
        <v>1763</v>
      </c>
      <c r="X5" s="5">
        <v>2000</v>
      </c>
      <c r="Y5" s="5">
        <v>1589</v>
      </c>
      <c r="Z5" s="5">
        <v>518</v>
      </c>
      <c r="AA5" s="5">
        <v>1981</v>
      </c>
      <c r="AB5" s="5">
        <v>8715</v>
      </c>
      <c r="AC5" s="5">
        <v>1199</v>
      </c>
      <c r="AD5" s="5">
        <v>2600</v>
      </c>
      <c r="AE5" s="5">
        <v>2444</v>
      </c>
      <c r="AF5" s="5">
        <v>2140</v>
      </c>
      <c r="AG5" s="5">
        <v>2858</v>
      </c>
      <c r="AH5" s="5">
        <v>6079</v>
      </c>
      <c r="AI5" s="5">
        <v>3060</v>
      </c>
      <c r="AJ5" s="5">
        <v>2505</v>
      </c>
      <c r="AK5" s="5">
        <v>1075</v>
      </c>
      <c r="AL5" s="5">
        <v>1369</v>
      </c>
      <c r="AM5" s="5">
        <v>2482</v>
      </c>
      <c r="AN5" s="5">
        <v>3059</v>
      </c>
      <c r="AO5" s="5">
        <v>2207</v>
      </c>
      <c r="AP5" s="5">
        <v>2497</v>
      </c>
      <c r="AQ5" s="5">
        <v>59563</v>
      </c>
      <c r="AR5" s="5">
        <v>11722</v>
      </c>
      <c r="AS5" s="5">
        <v>2418</v>
      </c>
      <c r="AT5" s="5">
        <v>2347</v>
      </c>
      <c r="AU5" s="5">
        <v>2280</v>
      </c>
      <c r="AV5" s="5">
        <v>1635</v>
      </c>
      <c r="AW5" s="5">
        <v>2587</v>
      </c>
      <c r="AX5" s="5">
        <v>806</v>
      </c>
      <c r="AY5" s="5">
        <v>1418</v>
      </c>
      <c r="AZ5" s="5">
        <v>792</v>
      </c>
      <c r="BA5" s="5">
        <v>487</v>
      </c>
      <c r="BB5" s="5">
        <v>3</v>
      </c>
      <c r="BC5" s="5">
        <v>0</v>
      </c>
      <c r="BD5" s="16">
        <f si="1" t="shared"/>
        <v>2221.6000000000004</v>
      </c>
      <c r="BE5">
        <f ref="BE5:BF5" si="4" t="shared">BD5+5000</f>
        <v>7221.6</v>
      </c>
      <c r="BF5">
        <f si="4" t="shared"/>
        <v>12221.6</v>
      </c>
      <c r="BG5" s="14">
        <v>0</v>
      </c>
      <c r="BH5" s="14">
        <v>10</v>
      </c>
      <c r="BI5" s="14">
        <v>20</v>
      </c>
      <c r="BJ5" s="14">
        <v>30</v>
      </c>
      <c r="BK5">
        <f si="0" t="shared"/>
        <v>0.9740123708339673</v>
      </c>
      <c r="BL5" s="1">
        <v>5.7627118644067799E-3</v>
      </c>
      <c r="BM5" s="1">
        <v>2.0338983050847457</v>
      </c>
      <c r="BN5" s="14" t="s">
        <v>164</v>
      </c>
      <c r="BO5">
        <v>30</v>
      </c>
      <c r="BQ5" s="16">
        <v>0.72541743970315398</v>
      </c>
      <c r="BR5" s="16">
        <v>3</v>
      </c>
    </row>
    <row r="6" spans="1:70" x14ac:dyDescent="0.25">
      <c r="A6" s="5">
        <v>4</v>
      </c>
      <c r="B6" s="5">
        <v>16733</v>
      </c>
      <c r="C6" s="5">
        <v>14009</v>
      </c>
      <c r="D6" s="5">
        <v>15286</v>
      </c>
      <c r="E6" s="5">
        <v>7695</v>
      </c>
      <c r="F6" s="5">
        <v>12284</v>
      </c>
      <c r="G6" s="5">
        <v>9162</v>
      </c>
      <c r="H6" s="5">
        <v>5233</v>
      </c>
      <c r="I6" s="5">
        <v>8092</v>
      </c>
      <c r="J6" s="5">
        <v>15610</v>
      </c>
      <c r="K6" s="5">
        <v>9265</v>
      </c>
      <c r="L6" s="5">
        <v>4279</v>
      </c>
      <c r="M6" s="5">
        <v>9476</v>
      </c>
      <c r="N6" s="5">
        <v>7476</v>
      </c>
      <c r="O6" s="5">
        <v>1839</v>
      </c>
      <c r="P6" s="5">
        <v>1050</v>
      </c>
      <c r="Q6" s="5">
        <v>8923</v>
      </c>
      <c r="R6" s="5">
        <v>1055</v>
      </c>
      <c r="S6" s="5">
        <v>3380</v>
      </c>
      <c r="T6" s="5">
        <v>723</v>
      </c>
      <c r="U6" s="5">
        <v>530</v>
      </c>
      <c r="V6" s="5">
        <v>332</v>
      </c>
      <c r="W6" s="5">
        <v>1607</v>
      </c>
      <c r="X6" s="5">
        <v>2305</v>
      </c>
      <c r="Y6" s="5">
        <v>1562</v>
      </c>
      <c r="Z6" s="5">
        <v>681</v>
      </c>
      <c r="AA6" s="5">
        <v>1015</v>
      </c>
      <c r="AB6" s="5">
        <v>606</v>
      </c>
      <c r="AC6" s="5">
        <v>2882</v>
      </c>
      <c r="AD6" s="5">
        <v>2222</v>
      </c>
      <c r="AE6" s="5">
        <v>1927</v>
      </c>
      <c r="AF6" s="5">
        <v>760</v>
      </c>
      <c r="AG6" s="5">
        <v>1640</v>
      </c>
      <c r="AH6" s="5">
        <v>1831</v>
      </c>
      <c r="AI6" s="5">
        <v>2829</v>
      </c>
      <c r="AJ6" s="5">
        <v>2047</v>
      </c>
      <c r="AK6" s="5">
        <v>815</v>
      </c>
      <c r="AL6" s="5">
        <v>1565</v>
      </c>
      <c r="AM6" s="5">
        <v>1747</v>
      </c>
      <c r="AN6" s="5">
        <v>3208</v>
      </c>
      <c r="AO6" s="5">
        <v>2090</v>
      </c>
      <c r="AP6" s="5">
        <v>2414</v>
      </c>
      <c r="AQ6" s="5">
        <v>3551</v>
      </c>
      <c r="AR6" s="5">
        <v>1863</v>
      </c>
      <c r="AS6" s="5">
        <v>1849</v>
      </c>
      <c r="AT6" s="5">
        <v>1378</v>
      </c>
      <c r="AU6" s="5">
        <v>1044</v>
      </c>
      <c r="AV6" s="5">
        <v>1642</v>
      </c>
      <c r="AW6" s="5">
        <v>2329</v>
      </c>
      <c r="AX6" s="5">
        <v>1157</v>
      </c>
      <c r="AY6" s="5">
        <v>985</v>
      </c>
      <c r="AZ6" s="5">
        <v>809</v>
      </c>
      <c r="BA6" s="5">
        <v>642</v>
      </c>
      <c r="BB6" s="5">
        <v>4</v>
      </c>
      <c r="BC6" s="5">
        <v>0</v>
      </c>
      <c r="BD6" s="16">
        <f si="1" t="shared"/>
        <v>1663.0000000000002</v>
      </c>
      <c r="BE6">
        <f ref="BE6:BF6" si="5" t="shared">BD6+5000</f>
        <v>6663</v>
      </c>
      <c r="BF6">
        <f si="5" t="shared"/>
        <v>11663</v>
      </c>
      <c r="BG6" s="14">
        <v>0</v>
      </c>
      <c r="BH6" s="14">
        <v>10</v>
      </c>
      <c r="BI6" s="14">
        <v>20</v>
      </c>
      <c r="BJ6" s="14">
        <v>30</v>
      </c>
      <c r="BK6">
        <f si="0" t="shared"/>
        <v>0.95989430994916602</v>
      </c>
      <c r="BL6" s="1">
        <v>5.7627118644067799E-3</v>
      </c>
      <c r="BM6" s="1">
        <v>2.0338983050847457</v>
      </c>
      <c r="BN6" s="14" t="s">
        <v>165</v>
      </c>
      <c r="BO6">
        <v>0</v>
      </c>
      <c r="BP6">
        <v>0</v>
      </c>
      <c r="BQ6" s="16">
        <v>0.78534031413612571</v>
      </c>
      <c r="BR6" s="16">
        <v>4</v>
      </c>
    </row>
    <row r="7" spans="1:70" x14ac:dyDescent="0.25">
      <c r="A7" s="5">
        <v>5</v>
      </c>
      <c r="B7" s="5">
        <v>7838</v>
      </c>
      <c r="C7" s="5">
        <v>9201</v>
      </c>
      <c r="D7" s="5">
        <v>5563</v>
      </c>
      <c r="E7" s="5">
        <v>10026</v>
      </c>
      <c r="F7" s="5">
        <v>11434</v>
      </c>
      <c r="G7" s="5">
        <v>23034</v>
      </c>
      <c r="H7" s="5">
        <v>4858</v>
      </c>
      <c r="I7" s="5">
        <v>9640</v>
      </c>
      <c r="J7" s="5">
        <v>8706</v>
      </c>
      <c r="K7" s="5">
        <v>11283</v>
      </c>
      <c r="L7" s="5">
        <v>3908</v>
      </c>
      <c r="M7" s="5">
        <v>10022</v>
      </c>
      <c r="N7" s="5">
        <v>10340</v>
      </c>
      <c r="O7" s="5">
        <v>1905</v>
      </c>
      <c r="P7" s="5">
        <v>3035</v>
      </c>
      <c r="Q7" s="5">
        <v>8527</v>
      </c>
      <c r="R7" s="5">
        <v>840</v>
      </c>
      <c r="S7" s="5">
        <v>2614</v>
      </c>
      <c r="T7" s="5">
        <v>985</v>
      </c>
      <c r="U7" s="5">
        <v>809</v>
      </c>
      <c r="V7" s="5">
        <v>325</v>
      </c>
      <c r="W7" s="5">
        <v>1759</v>
      </c>
      <c r="X7" s="5">
        <v>1332</v>
      </c>
      <c r="Y7" s="5">
        <v>1656</v>
      </c>
      <c r="Z7" s="5">
        <v>642</v>
      </c>
      <c r="AA7" s="5">
        <v>1119</v>
      </c>
      <c r="AB7" s="5">
        <v>698</v>
      </c>
      <c r="AC7" s="5">
        <v>1622</v>
      </c>
      <c r="AD7" s="5">
        <v>2417</v>
      </c>
      <c r="AE7" s="5">
        <v>1985</v>
      </c>
      <c r="AF7" s="5">
        <v>1086</v>
      </c>
      <c r="AG7" s="5">
        <v>2096</v>
      </c>
      <c r="AH7" s="5">
        <v>3207</v>
      </c>
      <c r="AI7" s="5">
        <v>4107</v>
      </c>
      <c r="AJ7" s="5">
        <v>1856</v>
      </c>
      <c r="AK7" s="5">
        <v>920</v>
      </c>
      <c r="AL7" s="5">
        <v>996</v>
      </c>
      <c r="AM7" s="5">
        <v>1186</v>
      </c>
      <c r="AN7" s="5">
        <v>4393</v>
      </c>
      <c r="AO7" s="5">
        <v>1607</v>
      </c>
      <c r="AP7" s="5">
        <v>2617</v>
      </c>
      <c r="AQ7" s="5">
        <v>2282</v>
      </c>
      <c r="AR7" s="5">
        <v>2998</v>
      </c>
      <c r="AS7" s="5">
        <v>1976</v>
      </c>
      <c r="AT7" s="5">
        <v>1683</v>
      </c>
      <c r="AU7" s="5">
        <v>1301</v>
      </c>
      <c r="AV7" s="5">
        <v>1291</v>
      </c>
      <c r="AW7" s="5">
        <v>9851</v>
      </c>
      <c r="AX7" s="5">
        <v>1318</v>
      </c>
      <c r="AY7" s="5">
        <v>1228</v>
      </c>
      <c r="AZ7" s="5">
        <v>754</v>
      </c>
      <c r="BA7" s="5">
        <v>500</v>
      </c>
      <c r="BB7" s="5">
        <v>5</v>
      </c>
      <c r="BC7" s="5">
        <v>0</v>
      </c>
      <c r="BD7" s="16">
        <f si="1" t="shared"/>
        <v>1661.4</v>
      </c>
      <c r="BE7">
        <f ref="BE7:BF7" si="6" t="shared">BD7+5000</f>
        <v>6661.4</v>
      </c>
      <c r="BF7">
        <f si="6" t="shared"/>
        <v>11661.4</v>
      </c>
      <c r="BG7" s="14">
        <v>0</v>
      </c>
      <c r="BH7" s="14">
        <v>10</v>
      </c>
      <c r="BI7" s="14">
        <v>20</v>
      </c>
      <c r="BJ7" s="14">
        <v>30</v>
      </c>
      <c r="BK7">
        <f si="0" t="shared"/>
        <v>0.95984813418831871</v>
      </c>
      <c r="BL7" s="1">
        <v>5.7627118644067799E-3</v>
      </c>
      <c r="BM7" s="1">
        <v>2.0338983050847457</v>
      </c>
      <c r="BN7" s="14" t="s">
        <v>166</v>
      </c>
      <c r="BO7">
        <v>10</v>
      </c>
      <c r="BP7">
        <v>10</v>
      </c>
      <c r="BQ7" s="16">
        <v>1.2377049180327868</v>
      </c>
      <c r="BR7" s="16">
        <v>5</v>
      </c>
    </row>
    <row r="8" spans="1:70" x14ac:dyDescent="0.25">
      <c r="A8" s="5">
        <v>6</v>
      </c>
      <c r="B8" s="5">
        <v>5620</v>
      </c>
      <c r="C8" s="5">
        <v>14083</v>
      </c>
      <c r="D8" s="5">
        <v>4331</v>
      </c>
      <c r="E8" s="5">
        <v>7224</v>
      </c>
      <c r="F8" s="5">
        <v>11837</v>
      </c>
      <c r="G8" s="5">
        <v>11723</v>
      </c>
      <c r="H8" s="5">
        <v>4857</v>
      </c>
      <c r="I8" s="5">
        <v>13237</v>
      </c>
      <c r="J8" s="5">
        <v>20806</v>
      </c>
      <c r="K8" s="5">
        <v>8157</v>
      </c>
      <c r="L8" s="5">
        <v>4079</v>
      </c>
      <c r="M8" s="5">
        <v>11640</v>
      </c>
      <c r="N8" s="5">
        <v>10236</v>
      </c>
      <c r="O8" s="5">
        <v>1037</v>
      </c>
      <c r="P8" s="5">
        <v>994</v>
      </c>
      <c r="Q8" s="5">
        <v>9390</v>
      </c>
      <c r="R8" s="5">
        <v>2554</v>
      </c>
      <c r="S8" s="5">
        <v>2668</v>
      </c>
      <c r="T8" s="5">
        <v>1097</v>
      </c>
      <c r="U8" s="5">
        <v>503</v>
      </c>
      <c r="V8" s="5">
        <v>430</v>
      </c>
      <c r="W8" s="5">
        <v>1540</v>
      </c>
      <c r="X8" s="5">
        <v>1649</v>
      </c>
      <c r="Y8" s="5">
        <v>1605</v>
      </c>
      <c r="Z8" s="5">
        <v>909</v>
      </c>
      <c r="AA8" s="5">
        <v>769</v>
      </c>
      <c r="AB8" s="5">
        <v>798</v>
      </c>
      <c r="AC8" s="5">
        <v>1367</v>
      </c>
      <c r="AD8" s="5">
        <v>2335</v>
      </c>
      <c r="AE8" s="5">
        <v>1829</v>
      </c>
      <c r="AF8" s="5">
        <v>1034</v>
      </c>
      <c r="AG8" s="5">
        <v>2620</v>
      </c>
      <c r="AH8" s="5">
        <v>2361</v>
      </c>
      <c r="AI8" s="5">
        <v>3136</v>
      </c>
      <c r="AJ8" s="5">
        <v>2910</v>
      </c>
      <c r="AK8" s="5">
        <v>953</v>
      </c>
      <c r="AL8" s="5">
        <v>1210</v>
      </c>
      <c r="AM8" s="5">
        <v>1195</v>
      </c>
      <c r="AN8" s="5">
        <v>2709</v>
      </c>
      <c r="AO8" s="5">
        <v>1539</v>
      </c>
      <c r="AP8" s="5">
        <v>3066</v>
      </c>
      <c r="AQ8" s="5">
        <v>2424</v>
      </c>
      <c r="AR8" s="5">
        <v>2260</v>
      </c>
      <c r="AS8" s="5">
        <v>1982</v>
      </c>
      <c r="AT8" s="5">
        <v>1975</v>
      </c>
      <c r="AU8" s="5">
        <v>994</v>
      </c>
      <c r="AV8" s="5">
        <v>1052</v>
      </c>
      <c r="AW8" s="5">
        <v>1889</v>
      </c>
      <c r="AX8" s="5">
        <v>1209</v>
      </c>
      <c r="AY8" s="5">
        <v>898</v>
      </c>
      <c r="AZ8" s="5">
        <v>819</v>
      </c>
      <c r="BA8" s="5">
        <v>506</v>
      </c>
      <c r="BB8" s="5">
        <v>6</v>
      </c>
      <c r="BC8" s="5">
        <v>0</v>
      </c>
      <c r="BD8" s="16">
        <f si="1" t="shared"/>
        <v>1553.0000000000002</v>
      </c>
      <c r="BE8">
        <f ref="BE8:BF8" si="7" t="shared">BD8+5000</f>
        <v>6553</v>
      </c>
      <c r="BF8">
        <f si="7" t="shared"/>
        <v>11553</v>
      </c>
      <c r="BG8" s="14">
        <v>0</v>
      </c>
      <c r="BH8" s="14">
        <v>10</v>
      </c>
      <c r="BI8" s="14">
        <v>20</v>
      </c>
      <c r="BJ8" s="14">
        <v>30</v>
      </c>
      <c r="BK8">
        <f si="0" t="shared"/>
        <v>0.9566390867942216</v>
      </c>
      <c r="BL8" s="1">
        <v>5.7627118644067799E-3</v>
      </c>
      <c r="BM8" s="1">
        <v>2.0338983050847457</v>
      </c>
      <c r="BN8" s="14" t="s">
        <v>167</v>
      </c>
      <c r="BO8">
        <v>20</v>
      </c>
      <c r="BP8">
        <v>20</v>
      </c>
      <c r="BQ8" s="16">
        <v>0.77419354838709675</v>
      </c>
      <c r="BR8" s="16">
        <v>6</v>
      </c>
    </row>
    <row r="9" spans="1:70" x14ac:dyDescent="0.25">
      <c r="A9" s="5">
        <v>7</v>
      </c>
      <c r="B9" s="5">
        <v>4781</v>
      </c>
      <c r="C9" s="5">
        <v>15870</v>
      </c>
      <c r="D9" s="5">
        <v>11009</v>
      </c>
      <c r="E9" s="5">
        <v>7147</v>
      </c>
      <c r="F9" s="5">
        <v>16107</v>
      </c>
      <c r="G9" s="5">
        <v>11562</v>
      </c>
      <c r="H9" s="5">
        <v>4463</v>
      </c>
      <c r="I9" s="5">
        <v>8248</v>
      </c>
      <c r="J9" s="5">
        <v>16186</v>
      </c>
      <c r="K9" s="5">
        <v>9391</v>
      </c>
      <c r="L9" s="5">
        <v>9730</v>
      </c>
      <c r="M9" s="5">
        <v>11082</v>
      </c>
      <c r="N9" s="5">
        <v>8914</v>
      </c>
      <c r="O9" s="5">
        <v>3353</v>
      </c>
      <c r="P9" s="5">
        <v>909</v>
      </c>
      <c r="Q9" s="5">
        <v>11237</v>
      </c>
      <c r="R9" s="5">
        <v>1867</v>
      </c>
      <c r="S9" s="5">
        <v>4035</v>
      </c>
      <c r="T9" s="5">
        <v>607</v>
      </c>
      <c r="U9" s="5">
        <v>464</v>
      </c>
      <c r="V9" s="5">
        <v>326</v>
      </c>
      <c r="W9" s="5">
        <v>4877</v>
      </c>
      <c r="X9" s="5">
        <v>1801</v>
      </c>
      <c r="Y9" s="5">
        <v>1986</v>
      </c>
      <c r="Z9" s="5">
        <v>1099</v>
      </c>
      <c r="AA9" s="5">
        <v>1159</v>
      </c>
      <c r="AB9" s="5">
        <v>823</v>
      </c>
      <c r="AC9" s="5">
        <v>5015</v>
      </c>
      <c r="AD9" s="5">
        <v>3587</v>
      </c>
      <c r="AE9" s="5">
        <v>1774</v>
      </c>
      <c r="AF9" s="5">
        <v>904</v>
      </c>
      <c r="AG9" s="5">
        <v>4059</v>
      </c>
      <c r="AH9" s="5">
        <v>2899</v>
      </c>
      <c r="AI9" s="5">
        <v>4158</v>
      </c>
      <c r="AJ9" s="5">
        <v>3835</v>
      </c>
      <c r="AK9" s="5">
        <v>1416</v>
      </c>
      <c r="AL9" s="5">
        <v>3647</v>
      </c>
      <c r="AM9" s="5">
        <v>2323</v>
      </c>
      <c r="AN9" s="5">
        <v>2081</v>
      </c>
      <c r="AO9" s="5">
        <v>3479</v>
      </c>
      <c r="AP9" s="5">
        <v>5678</v>
      </c>
      <c r="AQ9" s="5">
        <v>5732</v>
      </c>
      <c r="AR9" s="5">
        <v>1883</v>
      </c>
      <c r="AS9" s="5">
        <v>2917</v>
      </c>
      <c r="AT9" s="5">
        <v>3093</v>
      </c>
      <c r="AU9" s="5">
        <v>1973</v>
      </c>
      <c r="AV9" s="5">
        <v>1830</v>
      </c>
      <c r="AW9" s="5">
        <v>4400</v>
      </c>
      <c r="AX9" s="5">
        <v>1425</v>
      </c>
      <c r="AY9" s="5">
        <v>815</v>
      </c>
      <c r="AZ9" s="5">
        <v>1483</v>
      </c>
      <c r="BA9" s="5">
        <v>836</v>
      </c>
      <c r="BB9" s="5">
        <v>7</v>
      </c>
      <c r="BC9" s="5">
        <v>0</v>
      </c>
      <c r="BD9" s="16">
        <f si="1" t="shared"/>
        <v>2129.4000000000005</v>
      </c>
      <c r="BE9">
        <f ref="BE9:BF9" si="8" t="shared">BD9+5000</f>
        <v>7129.4000000000005</v>
      </c>
      <c r="BF9">
        <f si="8" t="shared"/>
        <v>12129.400000000001</v>
      </c>
      <c r="BG9" s="14">
        <v>0</v>
      </c>
      <c r="BH9" s="14">
        <v>10</v>
      </c>
      <c r="BI9" s="14">
        <v>20</v>
      </c>
      <c r="BJ9" s="14">
        <v>30</v>
      </c>
      <c r="BK9">
        <f si="0" t="shared"/>
        <v>0.97194657275063412</v>
      </c>
      <c r="BL9" s="1">
        <v>5.7627118644067799E-3</v>
      </c>
      <c r="BM9" s="1">
        <v>2.0338983050847457</v>
      </c>
      <c r="BN9" s="14" t="s">
        <v>168</v>
      </c>
      <c r="BO9">
        <v>30</v>
      </c>
      <c r="BP9">
        <v>30</v>
      </c>
      <c r="BQ9" s="16">
        <v>0.71764705882352942</v>
      </c>
      <c r="BR9" s="16">
        <v>7</v>
      </c>
    </row>
    <row r="10" spans="1:70" x14ac:dyDescent="0.25">
      <c r="A10" s="5">
        <v>8</v>
      </c>
      <c r="B10" s="5">
        <v>2417</v>
      </c>
      <c r="C10" s="5">
        <v>9212</v>
      </c>
      <c r="D10" s="5">
        <v>6606</v>
      </c>
      <c r="E10" s="5">
        <v>7377</v>
      </c>
      <c r="F10" s="5">
        <v>10154</v>
      </c>
      <c r="G10" s="5">
        <v>7628</v>
      </c>
      <c r="H10" s="5">
        <v>3537</v>
      </c>
      <c r="I10" s="5">
        <v>7910</v>
      </c>
      <c r="J10" s="5">
        <v>14824</v>
      </c>
      <c r="K10" s="5">
        <v>8100</v>
      </c>
      <c r="L10" s="5">
        <v>3088</v>
      </c>
      <c r="M10" s="5">
        <v>12012</v>
      </c>
      <c r="N10" s="5">
        <v>8390</v>
      </c>
      <c r="O10" s="5">
        <v>1244</v>
      </c>
      <c r="P10" s="5">
        <v>887</v>
      </c>
      <c r="Q10" s="5">
        <v>10527</v>
      </c>
      <c r="R10" s="5">
        <v>554</v>
      </c>
      <c r="S10" s="5">
        <v>3145</v>
      </c>
      <c r="T10" s="5">
        <v>895</v>
      </c>
      <c r="U10" s="5">
        <v>538</v>
      </c>
      <c r="V10" s="5">
        <v>236</v>
      </c>
      <c r="W10" s="5">
        <v>1624</v>
      </c>
      <c r="X10" s="5">
        <v>1886</v>
      </c>
      <c r="Y10" s="5">
        <v>1449</v>
      </c>
      <c r="Z10" s="5">
        <v>865</v>
      </c>
      <c r="AA10" s="5">
        <v>1874</v>
      </c>
      <c r="AB10" s="5">
        <v>1199</v>
      </c>
      <c r="AC10" s="5">
        <v>1788</v>
      </c>
      <c r="AD10" s="5">
        <v>2437</v>
      </c>
      <c r="AE10" s="5">
        <v>1226</v>
      </c>
      <c r="AF10" s="5">
        <v>1004</v>
      </c>
      <c r="AG10" s="5">
        <v>3040</v>
      </c>
      <c r="AH10" s="5">
        <v>2445</v>
      </c>
      <c r="AI10" s="5">
        <v>2288</v>
      </c>
      <c r="AJ10" s="5">
        <v>2859</v>
      </c>
      <c r="AK10" s="5">
        <v>1007</v>
      </c>
      <c r="AL10" s="5">
        <v>1452</v>
      </c>
      <c r="AM10" s="5">
        <v>1605</v>
      </c>
      <c r="AN10" s="5">
        <v>3338</v>
      </c>
      <c r="AO10" s="5">
        <v>1911</v>
      </c>
      <c r="AP10" s="5">
        <v>6327</v>
      </c>
      <c r="AQ10" s="5">
        <v>2474</v>
      </c>
      <c r="AR10" s="5">
        <v>1943</v>
      </c>
      <c r="AS10" s="5">
        <v>1971</v>
      </c>
      <c r="AT10" s="5">
        <v>3255</v>
      </c>
      <c r="AU10" s="5">
        <v>1438</v>
      </c>
      <c r="AV10" s="5">
        <v>1162</v>
      </c>
      <c r="AW10" s="5">
        <v>2107</v>
      </c>
      <c r="AX10" s="5">
        <v>1533</v>
      </c>
      <c r="AY10" s="5">
        <v>752</v>
      </c>
      <c r="AZ10" s="5">
        <v>1905</v>
      </c>
      <c r="BA10" s="5">
        <v>541</v>
      </c>
      <c r="BB10" s="5">
        <v>8</v>
      </c>
      <c r="BC10" s="5">
        <v>0</v>
      </c>
      <c r="BD10" s="16">
        <f si="1" t="shared"/>
        <v>1805.2000000000003</v>
      </c>
      <c r="BE10">
        <f ref="BE10:BF10" si="9" t="shared">BD10+5000</f>
        <v>6805.2000000000007</v>
      </c>
      <c r="BF10">
        <f si="9" t="shared"/>
        <v>11805.2</v>
      </c>
      <c r="BG10" s="14">
        <v>0</v>
      </c>
      <c r="BH10" s="14">
        <v>10</v>
      </c>
      <c r="BI10" s="14">
        <v>20</v>
      </c>
      <c r="BJ10" s="14">
        <v>30</v>
      </c>
      <c r="BK10">
        <f si="0" t="shared"/>
        <v>0.96386269890546206</v>
      </c>
      <c r="BL10" s="1">
        <v>5.7627118644067799E-3</v>
      </c>
      <c r="BM10" s="1">
        <v>2.0338983050847457</v>
      </c>
      <c r="BN10" s="14" t="s">
        <v>169</v>
      </c>
      <c r="BQ10" s="16">
        <v>1.0510805500982319</v>
      </c>
      <c r="BR10" s="16">
        <v>8</v>
      </c>
    </row>
    <row r="11" spans="1:70" x14ac:dyDescent="0.25">
      <c r="A11" s="5">
        <v>9</v>
      </c>
      <c r="B11" s="5">
        <v>4812</v>
      </c>
      <c r="C11" s="5">
        <v>7310</v>
      </c>
      <c r="D11" s="5">
        <v>3604</v>
      </c>
      <c r="E11" s="5">
        <v>5352</v>
      </c>
      <c r="F11" s="5">
        <v>12816</v>
      </c>
      <c r="G11" s="5">
        <v>4422</v>
      </c>
      <c r="H11" s="5">
        <v>6539</v>
      </c>
      <c r="I11" s="5">
        <v>10087</v>
      </c>
      <c r="J11" s="5">
        <v>14350</v>
      </c>
      <c r="K11" s="5">
        <v>9077</v>
      </c>
      <c r="L11" s="5">
        <v>2566</v>
      </c>
      <c r="M11" s="5">
        <v>11669</v>
      </c>
      <c r="N11" s="5">
        <v>-1</v>
      </c>
      <c r="O11" s="5">
        <v>415</v>
      </c>
      <c r="P11" s="5">
        <v>561</v>
      </c>
      <c r="Q11" s="5">
        <v>6967</v>
      </c>
      <c r="R11" s="5">
        <v>353</v>
      </c>
      <c r="S11" s="5">
        <v>1057</v>
      </c>
      <c r="T11" s="5">
        <v>419</v>
      </c>
      <c r="U11" s="5">
        <v>427</v>
      </c>
      <c r="V11" s="5">
        <v>263</v>
      </c>
      <c r="W11" s="5">
        <v>1781</v>
      </c>
      <c r="X11" s="5">
        <v>753</v>
      </c>
      <c r="Y11" s="5">
        <v>2972</v>
      </c>
      <c r="Z11" s="5">
        <v>1049</v>
      </c>
      <c r="AA11" s="5">
        <v>968</v>
      </c>
      <c r="AB11" s="5">
        <v>635</v>
      </c>
      <c r="AC11" s="5">
        <v>828</v>
      </c>
      <c r="AD11" s="5">
        <v>2020</v>
      </c>
      <c r="AE11" s="5">
        <v>836</v>
      </c>
      <c r="AF11" s="5">
        <v>888</v>
      </c>
      <c r="AG11" s="5">
        <v>2668</v>
      </c>
      <c r="AH11" s="5">
        <v>1657</v>
      </c>
      <c r="AI11" s="5">
        <v>1510</v>
      </c>
      <c r="AJ11" s="5">
        <v>1202</v>
      </c>
      <c r="AK11" s="5">
        <v>338</v>
      </c>
      <c r="AL11" s="5">
        <v>960</v>
      </c>
      <c r="AM11" s="5">
        <v>529</v>
      </c>
      <c r="AN11" s="5">
        <v>1093</v>
      </c>
      <c r="AO11" s="5">
        <v>526</v>
      </c>
      <c r="AP11" s="5">
        <v>6840</v>
      </c>
      <c r="AQ11" s="5">
        <v>1816</v>
      </c>
      <c r="AR11" s="5">
        <v>1515</v>
      </c>
      <c r="AS11" s="5">
        <v>-1</v>
      </c>
      <c r="AT11" s="5">
        <v>2394</v>
      </c>
      <c r="AU11" s="5">
        <v>642</v>
      </c>
      <c r="AV11" s="5">
        <v>766</v>
      </c>
      <c r="AW11" s="5">
        <v>2022</v>
      </c>
      <c r="AX11" s="5">
        <v>901</v>
      </c>
      <c r="AY11" s="5">
        <v>511</v>
      </c>
      <c r="AZ11" s="5">
        <v>65535</v>
      </c>
      <c r="BA11" s="5">
        <v>-1</v>
      </c>
      <c r="BB11" s="5">
        <v>9</v>
      </c>
      <c r="BC11" s="5">
        <v>0</v>
      </c>
      <c r="BD11" s="16">
        <f si="1" t="shared"/>
        <v>912.80000000000018</v>
      </c>
      <c r="BE11">
        <f ref="BE11:BF11" si="10" t="shared">BD11+5000</f>
        <v>5912.8</v>
      </c>
      <c r="BF11">
        <f si="10" t="shared"/>
        <v>10912.8</v>
      </c>
      <c r="BG11" s="14">
        <v>0</v>
      </c>
      <c r="BH11" s="14">
        <v>10</v>
      </c>
      <c r="BI11" s="14">
        <v>20</v>
      </c>
      <c r="BJ11" s="14">
        <v>30</v>
      </c>
      <c r="BK11">
        <f si="0" t="shared"/>
        <v>0.93424951735496986</v>
      </c>
      <c r="BL11" s="1">
        <v>5.8041613122352266E-4</v>
      </c>
      <c r="BM11" s="1">
        <v>-2.14999074135984</v>
      </c>
      <c r="BN11" s="14" t="s">
        <v>262</v>
      </c>
      <c r="BQ11" s="16">
        <v>0.73580123514082751</v>
      </c>
      <c r="BR11" s="16">
        <v>9</v>
      </c>
    </row>
    <row r="12" spans="1:70" x14ac:dyDescent="0.25">
      <c r="A12" s="5">
        <v>10</v>
      </c>
      <c r="B12" s="5">
        <v>4357</v>
      </c>
      <c r="C12" s="5">
        <v>3724</v>
      </c>
      <c r="D12" s="5">
        <v>2188</v>
      </c>
      <c r="E12" s="5">
        <v>3549</v>
      </c>
      <c r="F12" s="5">
        <v>6079</v>
      </c>
      <c r="G12" s="5">
        <v>3792</v>
      </c>
      <c r="H12" s="5">
        <v>3453</v>
      </c>
      <c r="I12" s="5">
        <v>5302</v>
      </c>
      <c r="J12" s="5">
        <v>7030</v>
      </c>
      <c r="K12" s="5">
        <v>6392</v>
      </c>
      <c r="L12" s="5">
        <v>2579</v>
      </c>
      <c r="M12" s="5">
        <v>4330</v>
      </c>
      <c r="N12" s="5">
        <v>8546</v>
      </c>
      <c r="O12" s="5">
        <v>809</v>
      </c>
      <c r="P12" s="5">
        <v>752</v>
      </c>
      <c r="Q12" s="5">
        <v>8537</v>
      </c>
      <c r="R12" s="5">
        <v>717</v>
      </c>
      <c r="S12" s="5">
        <v>1116</v>
      </c>
      <c r="T12" s="5">
        <v>317</v>
      </c>
      <c r="U12" s="5">
        <v>386</v>
      </c>
      <c r="V12" s="5">
        <v>226</v>
      </c>
      <c r="W12" s="5">
        <v>555</v>
      </c>
      <c r="X12" s="5">
        <v>631</v>
      </c>
      <c r="Y12" s="5">
        <v>880</v>
      </c>
      <c r="Z12" s="5">
        <v>288</v>
      </c>
      <c r="AA12" s="5">
        <v>678</v>
      </c>
      <c r="AB12" s="5">
        <v>461</v>
      </c>
      <c r="AC12" s="5">
        <v>429</v>
      </c>
      <c r="AD12" s="5">
        <v>805</v>
      </c>
      <c r="AE12" s="5">
        <v>1908</v>
      </c>
      <c r="AF12" s="5">
        <v>461</v>
      </c>
      <c r="AG12" s="5">
        <v>1001</v>
      </c>
      <c r="AH12" s="5">
        <v>1107</v>
      </c>
      <c r="AI12" s="5">
        <v>1490</v>
      </c>
      <c r="AJ12" s="5">
        <v>1200</v>
      </c>
      <c r="AK12" s="5">
        <v>483</v>
      </c>
      <c r="AL12" s="5">
        <v>658</v>
      </c>
      <c r="AM12" s="5">
        <v>420</v>
      </c>
      <c r="AN12" s="5">
        <v>1995</v>
      </c>
      <c r="AO12" s="5">
        <v>710</v>
      </c>
      <c r="AP12" s="5">
        <v>1481</v>
      </c>
      <c r="AQ12" s="5">
        <v>1035</v>
      </c>
      <c r="AR12" s="5">
        <v>1038</v>
      </c>
      <c r="AS12" s="5">
        <v>601</v>
      </c>
      <c r="AT12" s="5">
        <v>948</v>
      </c>
      <c r="AU12" s="5">
        <v>496</v>
      </c>
      <c r="AV12" s="5">
        <v>604</v>
      </c>
      <c r="AW12" s="5">
        <v>1333</v>
      </c>
      <c r="AX12" s="5">
        <v>1236</v>
      </c>
      <c r="AY12" s="5">
        <v>1099</v>
      </c>
      <c r="AZ12" s="5">
        <v>671</v>
      </c>
      <c r="BA12" s="5">
        <v>658</v>
      </c>
      <c r="BB12" s="5">
        <v>10</v>
      </c>
      <c r="BC12" s="5">
        <v>0</v>
      </c>
      <c r="BD12" s="16">
        <f si="1" t="shared"/>
        <v>762.60000000000014</v>
      </c>
      <c r="BE12">
        <f ref="BE12:BF12" si="11" t="shared">BD12+5000</f>
        <v>5762.6</v>
      </c>
      <c r="BF12">
        <f si="11" t="shared"/>
        <v>10762.6</v>
      </c>
      <c r="BG12" s="14">
        <v>0</v>
      </c>
      <c r="BH12" s="14">
        <v>10</v>
      </c>
      <c r="BI12" s="14">
        <v>20</v>
      </c>
      <c r="BJ12" s="14">
        <v>30</v>
      </c>
      <c r="BK12">
        <f si="0" t="shared"/>
        <v>0.92808731708989733</v>
      </c>
      <c r="BL12" s="1">
        <v>5.7627118644067799E-3</v>
      </c>
      <c r="BM12" s="1">
        <v>2.0338983050847457</v>
      </c>
      <c r="BN12" s="14" t="s">
        <v>170</v>
      </c>
      <c r="BQ12" s="16">
        <v>0.71311475409836067</v>
      </c>
      <c r="BR12" s="16">
        <v>10</v>
      </c>
    </row>
    <row r="13" spans="1:70" x14ac:dyDescent="0.25">
      <c r="A13" s="5">
        <v>11</v>
      </c>
      <c r="B13" s="5">
        <v>10213</v>
      </c>
      <c r="C13" s="5">
        <v>9149</v>
      </c>
      <c r="D13" s="5">
        <v>3723</v>
      </c>
      <c r="E13" s="5">
        <v>4681</v>
      </c>
      <c r="F13" s="5">
        <v>8377</v>
      </c>
      <c r="G13" s="5">
        <v>6922</v>
      </c>
      <c r="H13" s="5">
        <v>3485</v>
      </c>
      <c r="I13" s="5">
        <v>4054</v>
      </c>
      <c r="J13" s="5">
        <v>25509</v>
      </c>
      <c r="K13" s="5">
        <v>7892</v>
      </c>
      <c r="L13" s="5">
        <v>3557</v>
      </c>
      <c r="M13" s="5">
        <v>6047</v>
      </c>
      <c r="N13" s="5">
        <v>6818</v>
      </c>
      <c r="O13" s="5">
        <v>897</v>
      </c>
      <c r="P13" s="5">
        <v>1151</v>
      </c>
      <c r="Q13" s="5">
        <v>8533</v>
      </c>
      <c r="R13" s="5">
        <v>2969</v>
      </c>
      <c r="S13" s="5">
        <v>2262</v>
      </c>
      <c r="T13" s="5">
        <v>637</v>
      </c>
      <c r="U13" s="5">
        <v>713</v>
      </c>
      <c r="V13" s="5">
        <v>432</v>
      </c>
      <c r="W13" s="5">
        <v>1158</v>
      </c>
      <c r="X13" s="5">
        <v>1538</v>
      </c>
      <c r="Y13" s="5">
        <v>1460</v>
      </c>
      <c r="Z13" s="5">
        <v>621</v>
      </c>
      <c r="AA13" s="5">
        <v>1901</v>
      </c>
      <c r="AB13" s="5">
        <v>646</v>
      </c>
      <c r="AC13" s="5">
        <v>1698</v>
      </c>
      <c r="AD13" s="5">
        <v>1180</v>
      </c>
      <c r="AE13" s="5">
        <v>1661</v>
      </c>
      <c r="AF13" s="5">
        <v>585</v>
      </c>
      <c r="AG13" s="5">
        <v>1168</v>
      </c>
      <c r="AH13" s="5">
        <v>2438</v>
      </c>
      <c r="AI13" s="5">
        <v>4171</v>
      </c>
      <c r="AJ13" s="5">
        <v>3846</v>
      </c>
      <c r="AK13" s="5">
        <v>1603</v>
      </c>
      <c r="AL13" s="5">
        <v>1323</v>
      </c>
      <c r="AM13" s="5">
        <v>1382</v>
      </c>
      <c r="AN13" s="5">
        <v>4199</v>
      </c>
      <c r="AO13" s="5">
        <v>4617</v>
      </c>
      <c r="AP13" s="5">
        <v>2240</v>
      </c>
      <c r="AQ13" s="5">
        <v>3284</v>
      </c>
      <c r="AR13" s="5">
        <v>2200</v>
      </c>
      <c r="AS13" s="5">
        <v>1454</v>
      </c>
      <c r="AT13" s="5">
        <v>1120</v>
      </c>
      <c r="AU13" s="5">
        <v>852</v>
      </c>
      <c r="AV13" s="5">
        <v>1265</v>
      </c>
      <c r="AW13" s="5">
        <v>1064</v>
      </c>
      <c r="AX13" s="5">
        <v>1366</v>
      </c>
      <c r="AY13" s="5">
        <v>1008</v>
      </c>
      <c r="AZ13" s="5">
        <v>611</v>
      </c>
      <c r="BA13" s="5">
        <v>704</v>
      </c>
      <c r="BB13" s="5">
        <v>11</v>
      </c>
      <c r="BC13" s="5">
        <v>0</v>
      </c>
      <c r="BD13" s="16">
        <f si="1" t="shared"/>
        <v>1396.4</v>
      </c>
      <c r="BE13">
        <f ref="BE13:BF13" si="12" t="shared">BD13+5000</f>
        <v>6396.4</v>
      </c>
      <c r="BF13">
        <f si="12" t="shared"/>
        <v>11396.4</v>
      </c>
      <c r="BG13" s="14">
        <v>0</v>
      </c>
      <c r="BH13" s="14">
        <v>10</v>
      </c>
      <c r="BI13" s="14">
        <v>20</v>
      </c>
      <c r="BJ13" s="14">
        <v>30</v>
      </c>
      <c r="BK13">
        <f si="0" t="shared"/>
        <v>0.95171645071671085</v>
      </c>
      <c r="BL13" s="1">
        <v>5.7627118644067799E-3</v>
      </c>
      <c r="BM13" s="1">
        <v>2.0338983050847457</v>
      </c>
      <c r="BN13" s="14" t="s">
        <v>171</v>
      </c>
      <c r="BQ13" s="16">
        <v>0.50666666666666671</v>
      </c>
      <c r="BR13" s="16">
        <v>11</v>
      </c>
    </row>
    <row r="14" spans="1:70" x14ac:dyDescent="0.25">
      <c r="A14" s="5">
        <v>12</v>
      </c>
      <c r="B14" s="5">
        <v>5907</v>
      </c>
      <c r="C14" s="5">
        <v>7628</v>
      </c>
      <c r="D14" s="5">
        <v>3631</v>
      </c>
      <c r="E14" s="5">
        <v>4726</v>
      </c>
      <c r="F14" s="5">
        <v>8783</v>
      </c>
      <c r="G14" s="5">
        <v>5224</v>
      </c>
      <c r="H14" s="5">
        <v>4184</v>
      </c>
      <c r="I14" s="5">
        <v>3362</v>
      </c>
      <c r="J14" s="5">
        <v>10818</v>
      </c>
      <c r="K14" s="5">
        <v>7192</v>
      </c>
      <c r="L14" s="5">
        <v>2457</v>
      </c>
      <c r="M14" s="5">
        <v>4569</v>
      </c>
      <c r="N14" s="5">
        <v>6866</v>
      </c>
      <c r="O14" s="5">
        <v>883</v>
      </c>
      <c r="P14" s="5">
        <v>830</v>
      </c>
      <c r="Q14" s="5">
        <v>8370</v>
      </c>
      <c r="R14" s="5">
        <v>1386</v>
      </c>
      <c r="S14" s="5">
        <v>1663</v>
      </c>
      <c r="T14" s="5">
        <v>628</v>
      </c>
      <c r="U14" s="5">
        <v>435</v>
      </c>
      <c r="V14" s="5">
        <v>274</v>
      </c>
      <c r="W14" s="5">
        <v>1185</v>
      </c>
      <c r="X14" s="5">
        <v>1427</v>
      </c>
      <c r="Y14" s="5">
        <v>1251</v>
      </c>
      <c r="Z14" s="5">
        <v>417</v>
      </c>
      <c r="AA14" s="5">
        <v>2703</v>
      </c>
      <c r="AB14" s="5">
        <v>614</v>
      </c>
      <c r="AC14" s="5">
        <v>1432</v>
      </c>
      <c r="AD14" s="5">
        <v>1310</v>
      </c>
      <c r="AE14" s="5">
        <v>1510</v>
      </c>
      <c r="AF14" s="5">
        <v>560</v>
      </c>
      <c r="AG14" s="5">
        <v>1456</v>
      </c>
      <c r="AH14" s="5">
        <v>3312</v>
      </c>
      <c r="AI14" s="5">
        <v>3722</v>
      </c>
      <c r="AJ14" s="5">
        <v>3528</v>
      </c>
      <c r="AK14" s="5">
        <v>1325</v>
      </c>
      <c r="AL14" s="5">
        <v>1394</v>
      </c>
      <c r="AM14" s="5">
        <v>1531</v>
      </c>
      <c r="AN14" s="5">
        <v>6785</v>
      </c>
      <c r="AO14" s="5">
        <v>1806</v>
      </c>
      <c r="AP14" s="5">
        <v>2411</v>
      </c>
      <c r="AQ14" s="5">
        <v>2771</v>
      </c>
      <c r="AR14" s="5">
        <v>2654</v>
      </c>
      <c r="AS14" s="5">
        <v>1824</v>
      </c>
      <c r="AT14" s="5">
        <v>769</v>
      </c>
      <c r="AU14" s="5">
        <v>854</v>
      </c>
      <c r="AV14" s="5">
        <v>885</v>
      </c>
      <c r="AW14" s="5">
        <v>1131</v>
      </c>
      <c r="AX14" s="5">
        <v>899</v>
      </c>
      <c r="AY14" s="5">
        <v>746</v>
      </c>
      <c r="AZ14" s="5">
        <v>711</v>
      </c>
      <c r="BA14" s="5">
        <v>567</v>
      </c>
      <c r="BB14" s="5">
        <v>12</v>
      </c>
      <c r="BC14" s="5">
        <v>0</v>
      </c>
      <c r="BD14" s="16">
        <f si="1" t="shared"/>
        <v>1387.6</v>
      </c>
      <c r="BE14">
        <f ref="BE14:BF14" si="13" t="shared">BD14+5000</f>
        <v>6387.6</v>
      </c>
      <c r="BF14">
        <f si="13" t="shared"/>
        <v>11387.6</v>
      </c>
      <c r="BG14" s="14">
        <v>0</v>
      </c>
      <c r="BH14" s="14">
        <v>10</v>
      </c>
      <c r="BI14" s="14">
        <v>20</v>
      </c>
      <c r="BJ14" s="14">
        <v>30</v>
      </c>
      <c r="BK14">
        <f si="0" t="shared"/>
        <v>0.95142955460014134</v>
      </c>
      <c r="BL14" s="1">
        <v>5.7627118644067799E-3</v>
      </c>
      <c r="BM14" s="1">
        <v>2.0338983050847457</v>
      </c>
      <c r="BN14" s="14" t="s">
        <v>172</v>
      </c>
      <c r="BQ14" s="16">
        <v>0.53783231083844585</v>
      </c>
      <c r="BR14" s="16">
        <v>12</v>
      </c>
    </row>
    <row r="15" spans="1:70" x14ac:dyDescent="0.25">
      <c r="A15" s="5">
        <v>13</v>
      </c>
      <c r="B15" s="5">
        <v>12055</v>
      </c>
      <c r="C15" s="5">
        <v>12385</v>
      </c>
      <c r="D15" s="5">
        <v>4686</v>
      </c>
      <c r="E15" s="5">
        <v>3778</v>
      </c>
      <c r="F15" s="5">
        <v>11418</v>
      </c>
      <c r="G15" s="5">
        <v>11344</v>
      </c>
      <c r="H15" s="5">
        <v>4774</v>
      </c>
      <c r="I15" s="5">
        <v>4061</v>
      </c>
      <c r="J15" s="5">
        <v>18801</v>
      </c>
      <c r="K15" s="5">
        <v>8604</v>
      </c>
      <c r="L15" s="5">
        <v>3128</v>
      </c>
      <c r="M15" s="5">
        <v>10468</v>
      </c>
      <c r="N15" s="5">
        <v>4986</v>
      </c>
      <c r="O15" s="5">
        <v>982</v>
      </c>
      <c r="P15" s="5">
        <v>727</v>
      </c>
      <c r="Q15" s="5">
        <v>8429</v>
      </c>
      <c r="R15" s="5">
        <v>1086</v>
      </c>
      <c r="S15" s="5">
        <v>6276</v>
      </c>
      <c r="T15" s="5">
        <v>466</v>
      </c>
      <c r="U15" s="5">
        <v>730</v>
      </c>
      <c r="V15" s="5">
        <v>395</v>
      </c>
      <c r="W15" s="5">
        <v>1589</v>
      </c>
      <c r="X15" s="5">
        <v>1474</v>
      </c>
      <c r="Y15" s="5">
        <v>1053</v>
      </c>
      <c r="Z15" s="5">
        <v>503</v>
      </c>
      <c r="AA15" s="5">
        <v>3400</v>
      </c>
      <c r="AB15" s="5">
        <v>593</v>
      </c>
      <c r="AC15" s="5">
        <v>761</v>
      </c>
      <c r="AD15" s="5">
        <v>1965</v>
      </c>
      <c r="AE15" s="5">
        <v>1472</v>
      </c>
      <c r="AF15" s="5">
        <v>624</v>
      </c>
      <c r="AG15" s="5">
        <v>1600</v>
      </c>
      <c r="AH15" s="5">
        <v>3006</v>
      </c>
      <c r="AI15" s="5">
        <v>3949</v>
      </c>
      <c r="AJ15" s="5">
        <v>3211</v>
      </c>
      <c r="AK15" s="5">
        <v>1640</v>
      </c>
      <c r="AL15" s="5">
        <v>1873</v>
      </c>
      <c r="AM15" s="5">
        <v>1923</v>
      </c>
      <c r="AN15" s="5">
        <v>5689</v>
      </c>
      <c r="AO15" s="5">
        <v>2125</v>
      </c>
      <c r="AP15" s="5">
        <v>3085</v>
      </c>
      <c r="AQ15" s="5">
        <v>2979</v>
      </c>
      <c r="AR15" s="5">
        <v>2926</v>
      </c>
      <c r="AS15" s="5">
        <v>2479</v>
      </c>
      <c r="AT15" s="5">
        <v>908</v>
      </c>
      <c r="AU15" s="5">
        <v>961</v>
      </c>
      <c r="AV15" s="5">
        <v>1252</v>
      </c>
      <c r="AW15" s="5">
        <v>1903</v>
      </c>
      <c r="AX15" s="5">
        <v>820</v>
      </c>
      <c r="AY15" s="5">
        <v>1117</v>
      </c>
      <c r="AZ15" s="5">
        <v>830</v>
      </c>
      <c r="BA15" s="5">
        <v>667</v>
      </c>
      <c r="BB15" s="5">
        <v>13</v>
      </c>
      <c r="BC15" s="5">
        <v>0</v>
      </c>
      <c r="BD15" s="16">
        <f si="1" t="shared"/>
        <v>1591.2</v>
      </c>
      <c r="BE15">
        <f ref="BE15:BF15" si="14" t="shared">BD15+5000</f>
        <v>6591.2</v>
      </c>
      <c r="BF15">
        <f si="14" t="shared"/>
        <v>11591.2</v>
      </c>
      <c r="BG15" s="14">
        <v>0</v>
      </c>
      <c r="BH15" s="14">
        <v>10</v>
      </c>
      <c r="BI15" s="14">
        <v>20</v>
      </c>
      <c r="BJ15" s="14">
        <v>30</v>
      </c>
      <c r="BK15">
        <f si="0" t="shared"/>
        <v>0.95778819072018129</v>
      </c>
      <c r="BL15" s="1">
        <v>5.7627118644067799E-3</v>
      </c>
      <c r="BM15" s="1">
        <v>2.0338983050847457</v>
      </c>
      <c r="BN15" s="14" t="s">
        <v>173</v>
      </c>
      <c r="BQ15" s="16">
        <v>0.65025906735751293</v>
      </c>
      <c r="BR15" s="16">
        <v>13</v>
      </c>
    </row>
    <row r="16" spans="1:70" x14ac:dyDescent="0.25">
      <c r="A16" s="5">
        <v>14</v>
      </c>
      <c r="B16" s="5">
        <v>8728</v>
      </c>
      <c r="C16" s="5">
        <v>10806</v>
      </c>
      <c r="D16" s="5">
        <v>6159</v>
      </c>
      <c r="E16" s="5">
        <v>4121</v>
      </c>
      <c r="F16" s="5">
        <v>13267</v>
      </c>
      <c r="G16" s="5">
        <v>7094</v>
      </c>
      <c r="H16" s="5">
        <v>4155</v>
      </c>
      <c r="I16" s="5">
        <v>6577</v>
      </c>
      <c r="J16" s="5">
        <v>7820</v>
      </c>
      <c r="K16" s="5">
        <v>7197</v>
      </c>
      <c r="L16" s="5">
        <v>3827</v>
      </c>
      <c r="M16" s="5">
        <v>5976</v>
      </c>
      <c r="N16" s="5">
        <v>9655</v>
      </c>
      <c r="O16" s="5">
        <v>899</v>
      </c>
      <c r="P16" s="5">
        <v>790</v>
      </c>
      <c r="Q16" s="5">
        <v>7709</v>
      </c>
      <c r="R16" s="5">
        <v>579</v>
      </c>
      <c r="S16" s="5">
        <v>1674</v>
      </c>
      <c r="T16" s="5">
        <v>436</v>
      </c>
      <c r="U16" s="5">
        <v>507</v>
      </c>
      <c r="V16" s="5">
        <v>374</v>
      </c>
      <c r="W16" s="5">
        <v>944</v>
      </c>
      <c r="X16" s="5">
        <v>1388</v>
      </c>
      <c r="Y16" s="5">
        <v>1353</v>
      </c>
      <c r="Z16" s="5">
        <v>561</v>
      </c>
      <c r="AA16" s="5">
        <v>3951</v>
      </c>
      <c r="AB16" s="5">
        <v>422</v>
      </c>
      <c r="AC16" s="5">
        <v>808</v>
      </c>
      <c r="AD16" s="5">
        <v>1797</v>
      </c>
      <c r="AE16" s="5">
        <v>1463</v>
      </c>
      <c r="AF16" s="5">
        <v>530</v>
      </c>
      <c r="AG16" s="5">
        <v>1591</v>
      </c>
      <c r="AH16" s="5">
        <v>2826</v>
      </c>
      <c r="AI16" s="5">
        <v>5404</v>
      </c>
      <c r="AJ16" s="5">
        <v>3653</v>
      </c>
      <c r="AK16" s="5">
        <v>1503</v>
      </c>
      <c r="AL16" s="5">
        <v>1753</v>
      </c>
      <c r="AM16" s="5">
        <v>1914</v>
      </c>
      <c r="AN16" s="5">
        <v>6891</v>
      </c>
      <c r="AO16" s="5">
        <v>1987</v>
      </c>
      <c r="AP16" s="5">
        <v>3012</v>
      </c>
      <c r="AQ16" s="5">
        <v>4241</v>
      </c>
      <c r="AR16" s="5">
        <v>3052</v>
      </c>
      <c r="AS16" s="5">
        <v>2162</v>
      </c>
      <c r="AT16" s="5">
        <v>762</v>
      </c>
      <c r="AU16" s="5">
        <v>950</v>
      </c>
      <c r="AV16" s="5">
        <v>909</v>
      </c>
      <c r="AW16" s="5">
        <v>2040</v>
      </c>
      <c r="AX16" s="5">
        <v>567</v>
      </c>
      <c r="AY16" s="5">
        <v>983</v>
      </c>
      <c r="AZ16" s="5">
        <v>609</v>
      </c>
      <c r="BA16" s="5">
        <v>623</v>
      </c>
      <c r="BB16" s="5">
        <v>14</v>
      </c>
      <c r="BC16" s="5">
        <v>0</v>
      </c>
      <c r="BD16" s="16">
        <f si="1" t="shared"/>
        <v>1471</v>
      </c>
      <c r="BE16">
        <f ref="BE16:BF16" si="15" t="shared">BD16+5000</f>
        <v>6471</v>
      </c>
      <c r="BF16">
        <f si="15" t="shared"/>
        <v>11471</v>
      </c>
      <c r="BG16" s="14">
        <v>0</v>
      </c>
      <c r="BH16" s="14">
        <v>10</v>
      </c>
      <c r="BI16" s="14">
        <v>20</v>
      </c>
      <c r="BJ16" s="14">
        <v>30</v>
      </c>
      <c r="BK16">
        <f si="0" t="shared"/>
        <v>0.95410435691623463</v>
      </c>
      <c r="BL16" s="1">
        <v>5.7627118644067799E-3</v>
      </c>
      <c r="BM16" s="1">
        <v>2.0338983050847457</v>
      </c>
      <c r="BN16" s="14" t="s">
        <v>174</v>
      </c>
      <c r="BQ16" s="16">
        <v>0.6074074074074074</v>
      </c>
      <c r="BR16" s="16">
        <v>14</v>
      </c>
    </row>
    <row r="17" spans="1:70" x14ac:dyDescent="0.25">
      <c r="A17" s="5">
        <v>15</v>
      </c>
      <c r="B17" s="5">
        <v>4747</v>
      </c>
      <c r="C17" s="5">
        <v>5184</v>
      </c>
      <c r="D17" s="5">
        <v>3474</v>
      </c>
      <c r="E17" s="5">
        <v>6422</v>
      </c>
      <c r="F17" s="5">
        <v>8729</v>
      </c>
      <c r="G17" s="5">
        <v>5262</v>
      </c>
      <c r="H17" s="5">
        <v>3289</v>
      </c>
      <c r="I17" s="5">
        <v>5155</v>
      </c>
      <c r="J17" s="5">
        <v>4922</v>
      </c>
      <c r="K17" s="5">
        <v>4029</v>
      </c>
      <c r="L17" s="5">
        <v>3355</v>
      </c>
      <c r="M17" s="5">
        <v>5806</v>
      </c>
      <c r="N17" s="5">
        <v>6119</v>
      </c>
      <c r="O17" s="5">
        <v>781</v>
      </c>
      <c r="P17" s="5">
        <v>788</v>
      </c>
      <c r="Q17" s="5">
        <v>8484</v>
      </c>
      <c r="R17" s="5">
        <v>499</v>
      </c>
      <c r="S17" s="5">
        <v>1804</v>
      </c>
      <c r="T17" s="5">
        <v>492</v>
      </c>
      <c r="U17" s="5">
        <v>443</v>
      </c>
      <c r="V17" s="5">
        <v>297</v>
      </c>
      <c r="W17" s="5">
        <v>1075</v>
      </c>
      <c r="X17" s="5">
        <v>1226</v>
      </c>
      <c r="Y17" s="5">
        <v>830</v>
      </c>
      <c r="Z17" s="5">
        <v>585</v>
      </c>
      <c r="AA17" s="5">
        <v>878</v>
      </c>
      <c r="AB17" s="5">
        <v>730</v>
      </c>
      <c r="AC17" s="5">
        <v>1496</v>
      </c>
      <c r="AD17" s="5">
        <v>1878</v>
      </c>
      <c r="AE17" s="5">
        <v>1390</v>
      </c>
      <c r="AF17" s="5">
        <v>560</v>
      </c>
      <c r="AG17" s="5">
        <v>1359</v>
      </c>
      <c r="AH17" s="5">
        <v>2003</v>
      </c>
      <c r="AI17" s="5">
        <v>3843</v>
      </c>
      <c r="AJ17" s="5">
        <v>1655</v>
      </c>
      <c r="AK17" s="5">
        <v>836</v>
      </c>
      <c r="AL17" s="5">
        <v>986</v>
      </c>
      <c r="AM17" s="5">
        <v>999</v>
      </c>
      <c r="AN17" s="5">
        <v>3800</v>
      </c>
      <c r="AO17" s="5">
        <v>1407</v>
      </c>
      <c r="AP17" s="5">
        <v>2093</v>
      </c>
      <c r="AQ17" s="5">
        <v>2110</v>
      </c>
      <c r="AR17" s="5">
        <v>2108</v>
      </c>
      <c r="AS17" s="5">
        <v>1630</v>
      </c>
      <c r="AT17" s="5">
        <v>1022</v>
      </c>
      <c r="AU17" s="5">
        <v>1094</v>
      </c>
      <c r="AV17" s="5">
        <v>659</v>
      </c>
      <c r="AW17" s="5">
        <v>5123</v>
      </c>
      <c r="AX17" s="5">
        <v>808</v>
      </c>
      <c r="AY17" s="5">
        <v>667</v>
      </c>
      <c r="AZ17" s="5">
        <v>438</v>
      </c>
      <c r="BA17" s="5">
        <v>388</v>
      </c>
      <c r="BB17" s="5">
        <v>15</v>
      </c>
      <c r="BC17" s="5">
        <v>0</v>
      </c>
      <c r="BD17" s="16">
        <f si="1" t="shared"/>
        <v>1078.8</v>
      </c>
      <c r="BE17">
        <f ref="BE17:BF17" si="16" t="shared">BD17+5000</f>
        <v>6078.8</v>
      </c>
      <c r="BF17">
        <f si="16" t="shared"/>
        <v>11078.8</v>
      </c>
      <c r="BG17" s="14">
        <v>0</v>
      </c>
      <c r="BH17" s="14">
        <v>10</v>
      </c>
      <c r="BI17" s="14">
        <v>20</v>
      </c>
      <c r="BJ17" s="14">
        <v>30</v>
      </c>
      <c r="BK17">
        <f si="0" t="shared"/>
        <v>0.94064452588871628</v>
      </c>
      <c r="BL17" s="1">
        <v>5.7627118644067799E-3</v>
      </c>
      <c r="BM17" s="1">
        <v>2.0338983050847457</v>
      </c>
      <c r="BN17" s="14" t="s">
        <v>175</v>
      </c>
      <c r="BQ17" s="16">
        <v>0.70702179176755453</v>
      </c>
      <c r="BR17" s="16">
        <v>15</v>
      </c>
    </row>
    <row r="18" spans="1:70" x14ac:dyDescent="0.25">
      <c r="A18" s="5">
        <v>16</v>
      </c>
      <c r="B18" s="5">
        <v>18492</v>
      </c>
      <c r="C18" s="5">
        <v>22416</v>
      </c>
      <c r="D18" s="5">
        <v>7295</v>
      </c>
      <c r="E18" s="5">
        <v>8892</v>
      </c>
      <c r="F18" s="5">
        <v>13290</v>
      </c>
      <c r="G18" s="5">
        <v>12960</v>
      </c>
      <c r="H18" s="5">
        <v>4043</v>
      </c>
      <c r="I18" s="5">
        <v>7525</v>
      </c>
      <c r="J18" s="5">
        <v>14699</v>
      </c>
      <c r="K18" s="5">
        <v>7643</v>
      </c>
      <c r="L18" s="5">
        <v>6896</v>
      </c>
      <c r="M18" s="5">
        <v>11257</v>
      </c>
      <c r="N18" s="5">
        <v>9354</v>
      </c>
      <c r="O18" s="5">
        <v>923</v>
      </c>
      <c r="P18" s="5">
        <v>950</v>
      </c>
      <c r="Q18" s="5">
        <v>10297</v>
      </c>
      <c r="R18" s="5">
        <v>5865</v>
      </c>
      <c r="S18" s="5">
        <v>3534</v>
      </c>
      <c r="T18" s="5">
        <v>1063</v>
      </c>
      <c r="U18" s="5">
        <v>568</v>
      </c>
      <c r="V18" s="5">
        <v>580</v>
      </c>
      <c r="W18" s="5">
        <v>2709</v>
      </c>
      <c r="X18" s="5">
        <v>10404</v>
      </c>
      <c r="Y18" s="5">
        <v>2619</v>
      </c>
      <c r="Z18" s="5">
        <v>989</v>
      </c>
      <c r="AA18" s="5">
        <v>1707</v>
      </c>
      <c r="AB18" s="5">
        <v>1046</v>
      </c>
      <c r="AC18" s="5">
        <v>2402</v>
      </c>
      <c r="AD18" s="5">
        <v>2111</v>
      </c>
      <c r="AE18" s="5">
        <v>1544</v>
      </c>
      <c r="AF18" s="5">
        <v>647</v>
      </c>
      <c r="AG18" s="5">
        <v>4395</v>
      </c>
      <c r="AH18" s="5">
        <v>4186</v>
      </c>
      <c r="AI18" s="5">
        <v>7292</v>
      </c>
      <c r="AJ18" s="5">
        <v>6650</v>
      </c>
      <c r="AK18" s="5">
        <v>1964</v>
      </c>
      <c r="AL18" s="5">
        <v>2794</v>
      </c>
      <c r="AM18" s="5">
        <v>2736</v>
      </c>
      <c r="AN18" s="5">
        <v>5344</v>
      </c>
      <c r="AO18" s="5">
        <v>2825</v>
      </c>
      <c r="AP18" s="5">
        <v>3462</v>
      </c>
      <c r="AQ18" s="5">
        <v>8171</v>
      </c>
      <c r="AR18" s="5">
        <v>3270</v>
      </c>
      <c r="AS18" s="5">
        <v>2483</v>
      </c>
      <c r="AT18" s="5">
        <v>1596</v>
      </c>
      <c r="AU18" s="5">
        <v>1690</v>
      </c>
      <c r="AV18" s="5">
        <v>1190</v>
      </c>
      <c r="AW18" s="5">
        <v>1852</v>
      </c>
      <c r="AX18" s="5">
        <v>1519</v>
      </c>
      <c r="AY18" s="5">
        <v>960</v>
      </c>
      <c r="AZ18" s="5">
        <v>757</v>
      </c>
      <c r="BA18" s="5">
        <v>552</v>
      </c>
      <c r="BB18" s="5">
        <v>16</v>
      </c>
      <c r="BC18" s="5">
        <v>0</v>
      </c>
      <c r="BD18" s="16">
        <f si="1" t="shared"/>
        <v>2418.2000000000003</v>
      </c>
      <c r="BE18">
        <f ref="BE18:BF18" si="17" t="shared">BD18+5000</f>
        <v>7418.2000000000007</v>
      </c>
      <c r="BF18">
        <f si="17" t="shared"/>
        <v>12418.2</v>
      </c>
      <c r="BG18" s="14">
        <v>0</v>
      </c>
      <c r="BH18" s="14">
        <v>10</v>
      </c>
      <c r="BI18" s="14">
        <v>20</v>
      </c>
      <c r="BJ18" s="14">
        <v>30</v>
      </c>
      <c r="BK18">
        <f si="0" t="shared"/>
        <v>0.97809074534469742</v>
      </c>
      <c r="BL18" s="1">
        <v>5.7627118644067799E-3</v>
      </c>
      <c r="BM18" s="1">
        <v>2.0338983050847457</v>
      </c>
      <c r="BN18" s="14" t="s">
        <v>176</v>
      </c>
      <c r="BQ18" s="16">
        <v>0.69739952718676124</v>
      </c>
      <c r="BR18" s="16">
        <v>16</v>
      </c>
    </row>
    <row r="19" spans="1:70" x14ac:dyDescent="0.25">
      <c r="A19" s="5">
        <v>17</v>
      </c>
      <c r="B19" s="5">
        <v>18521</v>
      </c>
      <c r="C19" s="5">
        <v>16015</v>
      </c>
      <c r="D19" s="5">
        <v>21485</v>
      </c>
      <c r="E19" s="5">
        <v>7687</v>
      </c>
      <c r="F19" s="5">
        <v>14247</v>
      </c>
      <c r="G19" s="5">
        <v>18492</v>
      </c>
      <c r="H19" s="5">
        <v>6588</v>
      </c>
      <c r="I19" s="5">
        <v>11814</v>
      </c>
      <c r="J19" s="5">
        <v>16118</v>
      </c>
      <c r="K19" s="5">
        <v>7720</v>
      </c>
      <c r="L19" s="5">
        <v>8787</v>
      </c>
      <c r="M19" s="5">
        <v>18170</v>
      </c>
      <c r="N19" s="5">
        <v>10921</v>
      </c>
      <c r="O19" s="5">
        <v>2184</v>
      </c>
      <c r="P19" s="5">
        <v>1556</v>
      </c>
      <c r="Q19" s="5">
        <v>12033</v>
      </c>
      <c r="R19" s="5">
        <v>10056</v>
      </c>
      <c r="S19" s="5">
        <v>4580</v>
      </c>
      <c r="T19" s="5">
        <v>954</v>
      </c>
      <c r="U19" s="5">
        <v>723</v>
      </c>
      <c r="V19" s="5">
        <v>767</v>
      </c>
      <c r="W19" s="5">
        <v>4421</v>
      </c>
      <c r="X19" s="5">
        <v>2008</v>
      </c>
      <c r="Y19" s="5">
        <v>2897</v>
      </c>
      <c r="Z19" s="5">
        <v>1201</v>
      </c>
      <c r="AA19" s="5">
        <v>4515</v>
      </c>
      <c r="AB19" s="5">
        <v>1012</v>
      </c>
      <c r="AC19" s="5">
        <v>20756</v>
      </c>
      <c r="AD19" s="5">
        <v>3037</v>
      </c>
      <c r="AE19" s="5">
        <v>1258</v>
      </c>
      <c r="AF19" s="5">
        <v>900</v>
      </c>
      <c r="AG19" s="5">
        <v>6784</v>
      </c>
      <c r="AH19" s="5">
        <v>4256</v>
      </c>
      <c r="AI19" s="5">
        <v>-1</v>
      </c>
      <c r="AJ19" s="5">
        <v>6164</v>
      </c>
      <c r="AK19" s="5">
        <v>5754</v>
      </c>
      <c r="AL19" s="5">
        <v>-1</v>
      </c>
      <c r="AM19" s="5">
        <v>2192</v>
      </c>
      <c r="AN19" s="5">
        <v>6601</v>
      </c>
      <c r="AO19" s="5">
        <v>3111</v>
      </c>
      <c r="AP19" s="5">
        <v>4786</v>
      </c>
      <c r="AQ19" s="5">
        <v>-1</v>
      </c>
      <c r="AR19" s="5">
        <v>4015</v>
      </c>
      <c r="AS19" s="5">
        <v>2745</v>
      </c>
      <c r="AT19" s="5">
        <v>3960</v>
      </c>
      <c r="AU19" s="5">
        <v>2489</v>
      </c>
      <c r="AV19" s="5">
        <v>1420</v>
      </c>
      <c r="AW19" s="5">
        <v>4864</v>
      </c>
      <c r="AX19" s="5">
        <v>2610</v>
      </c>
      <c r="AY19" s="5">
        <v>1289</v>
      </c>
      <c r="AZ19" s="5">
        <v>1187</v>
      </c>
      <c r="BA19" s="5">
        <v>834</v>
      </c>
      <c r="BB19" s="5">
        <v>17</v>
      </c>
      <c r="BC19" s="5">
        <v>0</v>
      </c>
      <c r="BD19" s="16">
        <f si="1" t="shared"/>
        <v>2775.4000000000005</v>
      </c>
      <c r="BE19">
        <f ref="BE19:BF19" si="18" t="shared">BD19+5000</f>
        <v>7775.4000000000005</v>
      </c>
      <c r="BF19">
        <f si="18" t="shared"/>
        <v>12775.400000000001</v>
      </c>
      <c r="BG19" s="14">
        <v>0</v>
      </c>
      <c r="BH19" s="14">
        <v>10</v>
      </c>
      <c r="BI19" s="14">
        <v>20</v>
      </c>
      <c r="BJ19" s="14">
        <v>30</v>
      </c>
      <c r="BK19">
        <f si="0" t="shared"/>
        <v>0.98442823018688241</v>
      </c>
      <c r="BL19" s="1">
        <v>5.7627118644067799E-3</v>
      </c>
      <c r="BM19" s="1">
        <v>2.0338983050847457</v>
      </c>
      <c r="BN19" s="14" t="s">
        <v>177</v>
      </c>
      <c r="BQ19" s="16">
        <v>0.58713692946058094</v>
      </c>
      <c r="BR19" s="16">
        <v>17</v>
      </c>
    </row>
    <row r="20" spans="1:70" x14ac:dyDescent="0.25">
      <c r="A20" s="5">
        <v>18</v>
      </c>
      <c r="B20" s="5">
        <v>9441</v>
      </c>
      <c r="C20" s="5">
        <v>12986</v>
      </c>
      <c r="D20" s="5">
        <v>8107</v>
      </c>
      <c r="E20" s="5">
        <v>7182</v>
      </c>
      <c r="F20" s="5">
        <v>19774</v>
      </c>
      <c r="G20" s="5">
        <v>9114</v>
      </c>
      <c r="H20" s="5">
        <v>5354</v>
      </c>
      <c r="I20" s="5">
        <v>9804</v>
      </c>
      <c r="J20" s="5">
        <v>10824</v>
      </c>
      <c r="K20" s="5">
        <v>6490</v>
      </c>
      <c r="L20" s="5">
        <v>4726</v>
      </c>
      <c r="M20" s="5">
        <v>12955</v>
      </c>
      <c r="N20" s="5">
        <v>12075</v>
      </c>
      <c r="O20" s="5">
        <v>741</v>
      </c>
      <c r="P20" s="5">
        <v>1280</v>
      </c>
      <c r="Q20" s="5">
        <v>9099</v>
      </c>
      <c r="R20" s="5">
        <v>1956</v>
      </c>
      <c r="S20" s="5">
        <v>5589</v>
      </c>
      <c r="T20" s="5">
        <v>334</v>
      </c>
      <c r="U20" s="5">
        <v>557</v>
      </c>
      <c r="V20" s="5">
        <v>295</v>
      </c>
      <c r="W20" s="5">
        <v>2062</v>
      </c>
      <c r="X20" s="5">
        <v>878</v>
      </c>
      <c r="Y20" s="5">
        <v>1285</v>
      </c>
      <c r="Z20" s="5">
        <v>822</v>
      </c>
      <c r="AA20" s="5">
        <v>19855</v>
      </c>
      <c r="AB20" s="5">
        <v>416</v>
      </c>
      <c r="AC20" s="5">
        <v>810</v>
      </c>
      <c r="AD20" s="5">
        <v>2109</v>
      </c>
      <c r="AE20" s="5">
        <v>873</v>
      </c>
      <c r="AF20" s="5">
        <v>792</v>
      </c>
      <c r="AG20" s="5">
        <v>1548</v>
      </c>
      <c r="AH20" s="5">
        <v>2891</v>
      </c>
      <c r="AI20" s="5">
        <v>6930</v>
      </c>
      <c r="AJ20" s="5">
        <v>6401</v>
      </c>
      <c r="AK20" s="5">
        <v>1568</v>
      </c>
      <c r="AL20" s="5">
        <v>3419</v>
      </c>
      <c r="AM20" s="5">
        <v>1471</v>
      </c>
      <c r="AN20" s="5">
        <v>8428</v>
      </c>
      <c r="AO20" s="5">
        <v>2382</v>
      </c>
      <c r="AP20" s="5">
        <v>6942</v>
      </c>
      <c r="AQ20" s="5">
        <v>6809</v>
      </c>
      <c r="AR20" s="5">
        <v>3865</v>
      </c>
      <c r="AS20" s="5">
        <v>2564</v>
      </c>
      <c r="AT20" s="5">
        <v>4577</v>
      </c>
      <c r="AU20" s="5">
        <v>843</v>
      </c>
      <c r="AV20" s="5">
        <v>1001</v>
      </c>
      <c r="AW20" s="5">
        <v>1932</v>
      </c>
      <c r="AX20" s="5">
        <v>1042</v>
      </c>
      <c r="AY20" s="5">
        <v>960</v>
      </c>
      <c r="AZ20" s="5">
        <v>1892</v>
      </c>
      <c r="BA20" s="5">
        <v>933</v>
      </c>
      <c r="BB20" s="5">
        <v>18</v>
      </c>
      <c r="BC20" s="5">
        <v>0</v>
      </c>
      <c r="BD20" s="16">
        <f si="1" t="shared"/>
        <v>1900</v>
      </c>
      <c r="BE20">
        <f ref="BE20:BF20" si="19" t="shared">BD20+5000</f>
        <v>6900</v>
      </c>
      <c r="BF20">
        <f si="19" t="shared"/>
        <v>11900</v>
      </c>
      <c r="BG20" s="14">
        <v>0</v>
      </c>
      <c r="BH20" s="14">
        <v>10</v>
      </c>
      <c r="BI20" s="14">
        <v>20</v>
      </c>
      <c r="BJ20" s="14">
        <v>30</v>
      </c>
      <c r="BK20">
        <f si="0" t="shared"/>
        <v>0.96636233701834739</v>
      </c>
      <c r="BL20" s="1">
        <v>5.7627118644067799E-3</v>
      </c>
      <c r="BM20" s="1">
        <v>2.0338983050847457</v>
      </c>
      <c r="BN20" s="14" t="s">
        <v>178</v>
      </c>
      <c r="BQ20" s="16">
        <v>0.66115702479338845</v>
      </c>
      <c r="BR20" s="16">
        <v>18</v>
      </c>
    </row>
    <row r="21" spans="1:70" x14ac:dyDescent="0.25">
      <c r="A21" s="5">
        <v>19</v>
      </c>
      <c r="B21" s="5">
        <v>11478</v>
      </c>
      <c r="C21" s="5">
        <v>12525</v>
      </c>
      <c r="D21" s="5">
        <v>7330</v>
      </c>
      <c r="E21" s="5">
        <v>8481</v>
      </c>
      <c r="F21" s="5">
        <v>18189</v>
      </c>
      <c r="G21" s="5">
        <v>8726</v>
      </c>
      <c r="H21" s="5">
        <v>7400</v>
      </c>
      <c r="I21" s="5">
        <v>15873</v>
      </c>
      <c r="J21" s="5">
        <v>13866</v>
      </c>
      <c r="K21" s="5">
        <v>12972</v>
      </c>
      <c r="L21" s="5">
        <v>6743</v>
      </c>
      <c r="M21" s="5">
        <v>14706</v>
      </c>
      <c r="N21" s="5">
        <v>15415</v>
      </c>
      <c r="O21" s="5">
        <v>681</v>
      </c>
      <c r="P21" s="5">
        <v>916</v>
      </c>
      <c r="Q21" s="5">
        <v>11048</v>
      </c>
      <c r="R21" s="5">
        <v>529</v>
      </c>
      <c r="S21" s="5">
        <v>4665</v>
      </c>
      <c r="T21" s="5">
        <v>340</v>
      </c>
      <c r="U21" s="5">
        <v>1306</v>
      </c>
      <c r="V21" s="5">
        <v>405</v>
      </c>
      <c r="W21" s="5">
        <v>3230</v>
      </c>
      <c r="X21" s="5">
        <v>746</v>
      </c>
      <c r="Y21" s="5">
        <v>1878</v>
      </c>
      <c r="Z21" s="5">
        <v>873</v>
      </c>
      <c r="AA21" s="5">
        <v>3975</v>
      </c>
      <c r="AB21" s="5">
        <v>863</v>
      </c>
      <c r="AC21" s="5">
        <v>748</v>
      </c>
      <c r="AD21" s="5">
        <v>1842</v>
      </c>
      <c r="AE21" s="5">
        <v>862</v>
      </c>
      <c r="AF21" s="5">
        <v>1111</v>
      </c>
      <c r="AG21" s="5">
        <v>3517</v>
      </c>
      <c r="AH21" s="5">
        <v>3404</v>
      </c>
      <c r="AI21" s="5">
        <v>4004</v>
      </c>
      <c r="AJ21" s="5">
        <v>5933</v>
      </c>
      <c r="AK21" s="5">
        <v>943</v>
      </c>
      <c r="AL21" s="5">
        <v>1859</v>
      </c>
      <c r="AM21" s="5">
        <v>1293</v>
      </c>
      <c r="AN21" s="5">
        <v>5378</v>
      </c>
      <c r="AO21" s="5">
        <v>1543</v>
      </c>
      <c r="AP21" s="5">
        <v>7582</v>
      </c>
      <c r="AQ21" s="5">
        <v>3700</v>
      </c>
      <c r="AR21" s="5">
        <v>3837</v>
      </c>
      <c r="AS21" s="5">
        <v>1884</v>
      </c>
      <c r="AT21" s="5">
        <v>4524</v>
      </c>
      <c r="AU21" s="5">
        <v>1425</v>
      </c>
      <c r="AV21" s="5">
        <v>1407</v>
      </c>
      <c r="AW21" s="5">
        <v>2693</v>
      </c>
      <c r="AX21" s="5">
        <v>1221</v>
      </c>
      <c r="AY21" s="5">
        <v>702</v>
      </c>
      <c r="AZ21" s="5">
        <v>1914</v>
      </c>
      <c r="BA21" s="5">
        <v>978</v>
      </c>
      <c r="BB21" s="5">
        <v>19</v>
      </c>
      <c r="BC21" s="5">
        <v>0</v>
      </c>
      <c r="BD21" s="16">
        <f si="1" t="shared"/>
        <v>1845.4</v>
      </c>
      <c r="BE21">
        <f ref="BE21:BF21" si="20" t="shared">BD21+5000</f>
        <v>6845.4</v>
      </c>
      <c r="BF21">
        <f si="20" t="shared"/>
        <v>11845.4</v>
      </c>
      <c r="BG21" s="14">
        <v>0</v>
      </c>
      <c r="BH21" s="14">
        <v>10</v>
      </c>
      <c r="BI21" s="14">
        <v>20</v>
      </c>
      <c r="BJ21" s="14">
        <v>30</v>
      </c>
      <c r="BK21">
        <f si="0" t="shared"/>
        <v>0.96493671423774618</v>
      </c>
      <c r="BL21" s="1">
        <v>5.7627118644067799E-3</v>
      </c>
      <c r="BM21" s="1">
        <v>2.0338983050847457</v>
      </c>
      <c r="BN21" s="14" t="s">
        <v>179</v>
      </c>
      <c r="BQ21" s="16">
        <v>0.67546174142480209</v>
      </c>
      <c r="BR21" s="16">
        <v>19</v>
      </c>
    </row>
    <row r="22" spans="1:70" x14ac:dyDescent="0.25">
      <c r="A22" s="5">
        <v>20</v>
      </c>
      <c r="B22" s="5">
        <v>11502</v>
      </c>
      <c r="C22" s="5">
        <v>21107</v>
      </c>
      <c r="D22" s="5">
        <v>10598</v>
      </c>
      <c r="E22" s="5">
        <v>17912</v>
      </c>
      <c r="F22" s="5">
        <v>23753</v>
      </c>
      <c r="G22" s="5">
        <v>21187</v>
      </c>
      <c r="H22" s="5">
        <v>19376</v>
      </c>
      <c r="I22" s="5">
        <v>22030</v>
      </c>
      <c r="J22" s="5">
        <v>23434</v>
      </c>
      <c r="K22" s="5">
        <v>21085</v>
      </c>
      <c r="L22" s="5">
        <v>15925</v>
      </c>
      <c r="M22" s="5">
        <v>20824</v>
      </c>
      <c r="N22" s="5">
        <v>21267</v>
      </c>
      <c r="O22" s="5">
        <v>4902</v>
      </c>
      <c r="P22" s="5">
        <v>6279</v>
      </c>
      <c r="Q22" s="5">
        <v>9943</v>
      </c>
      <c r="R22" s="5">
        <v>2891</v>
      </c>
      <c r="S22" s="5">
        <v>3002</v>
      </c>
      <c r="T22" s="5">
        <v>12213</v>
      </c>
      <c r="U22" s="5">
        <v>1780</v>
      </c>
      <c r="V22" s="5">
        <v>2104</v>
      </c>
      <c r="W22" s="5">
        <v>4995</v>
      </c>
      <c r="X22" s="5">
        <v>7381</v>
      </c>
      <c r="Y22" s="5">
        <v>5205</v>
      </c>
      <c r="Z22" s="5">
        <v>2140</v>
      </c>
      <c r="AA22" s="5">
        <v>4587</v>
      </c>
      <c r="AB22" s="5">
        <v>5067</v>
      </c>
      <c r="AC22" s="5">
        <v>1993</v>
      </c>
      <c r="AD22" s="5">
        <v>2271</v>
      </c>
      <c r="AE22" s="5">
        <v>5750</v>
      </c>
      <c r="AF22" s="5">
        <v>5531</v>
      </c>
      <c r="AG22" s="5">
        <v>11715</v>
      </c>
      <c r="AH22" s="5">
        <v>5032</v>
      </c>
      <c r="AI22" s="5">
        <v>5536</v>
      </c>
      <c r="AJ22" s="5">
        <v>6925</v>
      </c>
      <c r="AK22" s="5">
        <v>2994</v>
      </c>
      <c r="AL22" s="5">
        <v>2029</v>
      </c>
      <c r="AM22" s="5">
        <v>3598</v>
      </c>
      <c r="AN22" s="5">
        <v>4466</v>
      </c>
      <c r="AO22" s="5">
        <v>3141</v>
      </c>
      <c r="AP22" s="5">
        <v>3718</v>
      </c>
      <c r="AQ22" s="5">
        <v>7912</v>
      </c>
      <c r="AR22" s="5">
        <v>4225</v>
      </c>
      <c r="AS22" s="5">
        <v>3591</v>
      </c>
      <c r="AT22" s="5">
        <v>3887</v>
      </c>
      <c r="AU22" s="5">
        <v>2956</v>
      </c>
      <c r="AV22" s="5">
        <v>1750</v>
      </c>
      <c r="AW22" s="5">
        <v>5627</v>
      </c>
      <c r="AX22" s="5">
        <v>2865</v>
      </c>
      <c r="AY22" s="5">
        <v>4857</v>
      </c>
      <c r="AZ22" s="5">
        <v>2054</v>
      </c>
      <c r="BA22" s="5">
        <v>2199</v>
      </c>
      <c r="BB22" s="5">
        <v>20</v>
      </c>
      <c r="BC22" s="5">
        <v>0</v>
      </c>
      <c r="BD22" s="16">
        <f si="1" t="shared"/>
        <v>4490.2000000000007</v>
      </c>
      <c r="BE22">
        <f ref="BE22:BF22" si="21" t="shared">BD22+5000</f>
        <v>9490.2000000000007</v>
      </c>
      <c r="BF22">
        <f si="21" t="shared"/>
        <v>14490.2</v>
      </c>
      <c r="BG22" s="14">
        <v>0</v>
      </c>
      <c r="BH22" s="14">
        <v>10</v>
      </c>
      <c r="BI22" s="14">
        <v>20</v>
      </c>
      <c r="BJ22" s="14">
        <v>30</v>
      </c>
      <c r="BK22">
        <f si="0" t="shared"/>
        <v>0.99933670616499637</v>
      </c>
      <c r="BL22" s="1">
        <v>1.6506472516200404E-3</v>
      </c>
      <c r="BM22" s="1">
        <v>4.0277350566686856</v>
      </c>
      <c r="BN22" s="14" t="s">
        <v>180</v>
      </c>
      <c r="BQ22" s="16">
        <v>0.86870503597122306</v>
      </c>
      <c r="BR22" s="16">
        <v>20</v>
      </c>
    </row>
    <row r="23" spans="1:70" x14ac:dyDescent="0.25">
      <c r="A23" s="5">
        <v>21</v>
      </c>
      <c r="B23" s="5">
        <v>7580</v>
      </c>
      <c r="C23" s="5">
        <v>5601</v>
      </c>
      <c r="D23" s="5">
        <v>3159</v>
      </c>
      <c r="E23" s="5">
        <v>2048</v>
      </c>
      <c r="F23" s="5">
        <v>7745</v>
      </c>
      <c r="G23" s="5">
        <v>6653</v>
      </c>
      <c r="H23" s="5">
        <v>2431</v>
      </c>
      <c r="I23" s="5">
        <v>13570</v>
      </c>
      <c r="J23" s="5">
        <v>10457</v>
      </c>
      <c r="K23" s="5">
        <v>-1</v>
      </c>
      <c r="L23" s="5">
        <v>3084</v>
      </c>
      <c r="M23" s="5">
        <v>5043</v>
      </c>
      <c r="N23" s="5">
        <v>7768</v>
      </c>
      <c r="O23" s="5">
        <v>858</v>
      </c>
      <c r="P23" s="5">
        <v>887</v>
      </c>
      <c r="Q23" s="5">
        <v>8265</v>
      </c>
      <c r="R23" s="5">
        <v>1024</v>
      </c>
      <c r="S23" s="5">
        <v>1074</v>
      </c>
      <c r="T23" s="5">
        <v>653</v>
      </c>
      <c r="U23" s="5">
        <v>421</v>
      </c>
      <c r="V23" s="5">
        <v>313</v>
      </c>
      <c r="W23" s="5">
        <v>1001</v>
      </c>
      <c r="X23" s="5">
        <v>780</v>
      </c>
      <c r="Y23" s="5">
        <v>1125</v>
      </c>
      <c r="Z23" s="5">
        <v>325</v>
      </c>
      <c r="AA23" s="5">
        <v>1658</v>
      </c>
      <c r="AB23" s="5">
        <v>499</v>
      </c>
      <c r="AC23" s="5">
        <v>680</v>
      </c>
      <c r="AD23" s="5">
        <v>868</v>
      </c>
      <c r="AE23" s="5">
        <v>3147</v>
      </c>
      <c r="AF23" s="5">
        <v>1053</v>
      </c>
      <c r="AG23" s="5">
        <v>2190</v>
      </c>
      <c r="AH23" s="5">
        <v>1927</v>
      </c>
      <c r="AI23" s="5">
        <v>2056</v>
      </c>
      <c r="AJ23" s="5">
        <v>2630</v>
      </c>
      <c r="AK23" s="5">
        <v>1115</v>
      </c>
      <c r="AL23" s="5">
        <v>1100</v>
      </c>
      <c r="AM23" s="5">
        <v>1032</v>
      </c>
      <c r="AN23" s="5">
        <v>2382</v>
      </c>
      <c r="AO23" s="5">
        <v>1459</v>
      </c>
      <c r="AP23" s="5">
        <v>2320</v>
      </c>
      <c r="AQ23" s="5">
        <v>1590</v>
      </c>
      <c r="AR23" s="5">
        <v>2119</v>
      </c>
      <c r="AS23" s="5">
        <v>1583</v>
      </c>
      <c r="AT23" s="5">
        <v>2409</v>
      </c>
      <c r="AU23" s="5">
        <v>1324</v>
      </c>
      <c r="AV23" s="5">
        <v>693</v>
      </c>
      <c r="AW23" s="5">
        <v>1867</v>
      </c>
      <c r="AX23" s="5">
        <v>815</v>
      </c>
      <c r="AY23" s="5">
        <v>764</v>
      </c>
      <c r="AZ23" s="5">
        <v>647</v>
      </c>
      <c r="BA23" s="5">
        <v>651</v>
      </c>
      <c r="BB23" s="5">
        <v>21</v>
      </c>
      <c r="BC23" s="5">
        <v>0</v>
      </c>
      <c r="BD23" s="16">
        <f si="1" t="shared"/>
        <v>1079.2</v>
      </c>
      <c r="BE23">
        <f ref="BE23:BF23" si="22" t="shared">BD23+5000</f>
        <v>6079.2</v>
      </c>
      <c r="BF23">
        <f si="22" t="shared"/>
        <v>11079.2</v>
      </c>
      <c r="BG23" s="14">
        <v>0</v>
      </c>
      <c r="BH23" s="14">
        <v>10</v>
      </c>
      <c r="BI23" s="14">
        <v>20</v>
      </c>
      <c r="BJ23" s="14">
        <v>30</v>
      </c>
      <c r="BK23">
        <f si="0" t="shared"/>
        <v>0.94065941999994596</v>
      </c>
      <c r="BL23" s="1">
        <v>5.7627118644067799E-3</v>
      </c>
      <c r="BM23" s="1">
        <v>2.0338983050847457</v>
      </c>
      <c r="BN23" s="14" t="s">
        <v>181</v>
      </c>
      <c r="BQ23" s="16">
        <v>0.61456102783725908</v>
      </c>
      <c r="BR23" s="16">
        <v>21</v>
      </c>
    </row>
    <row customFormat="1" r="24" s="12" spans="1:70" x14ac:dyDescent="0.25">
      <c r="A24" s="11">
        <v>22</v>
      </c>
      <c r="B24" s="11">
        <v>6322</v>
      </c>
      <c r="C24" s="11">
        <v>7905</v>
      </c>
      <c r="D24" s="11">
        <v>2575</v>
      </c>
      <c r="E24" s="11">
        <v>6330</v>
      </c>
      <c r="F24" s="11">
        <v>11539</v>
      </c>
      <c r="G24" s="11">
        <v>5097</v>
      </c>
      <c r="H24" s="11">
        <v>2516</v>
      </c>
      <c r="I24" s="11">
        <v>-1</v>
      </c>
      <c r="J24" s="11">
        <v>13275</v>
      </c>
      <c r="K24" s="11">
        <v>9096</v>
      </c>
      <c r="L24" s="11">
        <v>-1</v>
      </c>
      <c r="M24" s="11">
        <v>6533</v>
      </c>
      <c r="N24" s="11">
        <v>7138</v>
      </c>
      <c r="O24" s="11">
        <v>737</v>
      </c>
      <c r="P24" s="11">
        <v>998</v>
      </c>
      <c r="Q24" s="11">
        <v>8648</v>
      </c>
      <c r="R24" s="11">
        <v>530</v>
      </c>
      <c r="S24" s="11">
        <v>1425</v>
      </c>
      <c r="T24" s="11">
        <v>858</v>
      </c>
      <c r="U24" s="11">
        <v>634</v>
      </c>
      <c r="V24" s="11">
        <v>430</v>
      </c>
      <c r="W24" s="11">
        <v>-1</v>
      </c>
      <c r="X24" s="11">
        <v>1637</v>
      </c>
      <c r="Y24" s="11">
        <v>5871</v>
      </c>
      <c r="Z24" s="11">
        <v>434</v>
      </c>
      <c r="AA24" s="11">
        <v>910</v>
      </c>
      <c r="AB24" s="11">
        <v>974</v>
      </c>
      <c r="AC24" s="11">
        <v>-1</v>
      </c>
      <c r="AD24" s="11">
        <v>1579</v>
      </c>
      <c r="AE24" s="11">
        <v>1580</v>
      </c>
      <c r="AF24" s="11">
        <v>809</v>
      </c>
      <c r="AG24" s="11">
        <v>2001</v>
      </c>
      <c r="AH24" s="11">
        <v>-1</v>
      </c>
      <c r="AI24" s="11">
        <v>4826</v>
      </c>
      <c r="AJ24" s="11">
        <v>3383</v>
      </c>
      <c r="AK24" s="11">
        <v>1398</v>
      </c>
      <c r="AL24" s="11">
        <v>-1</v>
      </c>
      <c r="AM24" s="11">
        <v>-1</v>
      </c>
      <c r="AN24" s="11">
        <v>3026</v>
      </c>
      <c r="AO24" s="11">
        <v>2079</v>
      </c>
      <c r="AP24" s="11">
        <v>2343</v>
      </c>
      <c r="AQ24" s="11">
        <v>2495</v>
      </c>
      <c r="AR24" s="11">
        <v>-1</v>
      </c>
      <c r="AS24" s="11">
        <v>1357</v>
      </c>
      <c r="AT24" s="11">
        <v>1320</v>
      </c>
      <c r="AU24" s="11">
        <v>1066</v>
      </c>
      <c r="AV24" s="11">
        <v>939</v>
      </c>
      <c r="AW24" s="11">
        <v>1694</v>
      </c>
      <c r="AX24" s="11">
        <v>1147</v>
      </c>
      <c r="AY24" s="11">
        <v>2027</v>
      </c>
      <c r="AZ24" s="11">
        <v>483</v>
      </c>
      <c r="BA24" s="11">
        <v>495</v>
      </c>
      <c r="BB24" s="11">
        <v>22</v>
      </c>
      <c r="BC24" s="11">
        <v>0</v>
      </c>
      <c r="BD24" s="16">
        <f si="1" t="shared"/>
        <v>1011.6000000000001</v>
      </c>
      <c r="BE24" s="16">
        <f ref="BE24" si="23" t="shared">BD24+5000</f>
        <v>6011.6</v>
      </c>
      <c r="BF24" s="16">
        <f ref="BF24" si="24" t="shared">BE24+5000</f>
        <v>11011.6</v>
      </c>
      <c r="BG24" s="12">
        <v>0</v>
      </c>
      <c r="BH24" s="12">
        <v>10</v>
      </c>
      <c r="BI24" s="12">
        <v>20</v>
      </c>
      <c r="BJ24" s="12">
        <v>30</v>
      </c>
      <c r="BK24" s="12">
        <f si="0" t="shared"/>
        <v>0.93810736972474018</v>
      </c>
      <c r="BL24" s="12">
        <v>1.5310960273735221E-3</v>
      </c>
      <c r="BM24" s="12">
        <v>1.9590809738494475</v>
      </c>
      <c r="BN24" s="12" t="s">
        <v>182</v>
      </c>
      <c r="BQ24" s="12">
        <v>0.649129746835443</v>
      </c>
      <c r="BR24" s="16">
        <v>22</v>
      </c>
    </row>
    <row r="25" spans="1:70" x14ac:dyDescent="0.25">
      <c r="A25" s="5">
        <v>23</v>
      </c>
      <c r="B25" s="5">
        <v>6018</v>
      </c>
      <c r="C25" s="5">
        <v>5142</v>
      </c>
      <c r="D25" s="5">
        <v>4540</v>
      </c>
      <c r="E25" s="5">
        <v>5691</v>
      </c>
      <c r="F25" s="5">
        <v>6769</v>
      </c>
      <c r="G25" s="5">
        <v>4730</v>
      </c>
      <c r="H25" s="5">
        <v>4385</v>
      </c>
      <c r="I25" s="5">
        <v>4575</v>
      </c>
      <c r="J25" s="5">
        <v>7198</v>
      </c>
      <c r="K25" s="5">
        <v>4751</v>
      </c>
      <c r="L25" s="5">
        <v>3100</v>
      </c>
      <c r="M25" s="5">
        <v>4073</v>
      </c>
      <c r="N25" s="5">
        <v>-1</v>
      </c>
      <c r="O25" s="5">
        <v>671</v>
      </c>
      <c r="P25" s="5">
        <v>811</v>
      </c>
      <c r="Q25" s="5">
        <v>8241</v>
      </c>
      <c r="R25" s="5">
        <v>883</v>
      </c>
      <c r="S25" s="5">
        <v>1208</v>
      </c>
      <c r="T25" s="5">
        <v>462</v>
      </c>
      <c r="U25" s="5">
        <v>792</v>
      </c>
      <c r="V25" s="5">
        <v>422</v>
      </c>
      <c r="W25" s="5">
        <v>992</v>
      </c>
      <c r="X25" s="5">
        <v>1099</v>
      </c>
      <c r="Y25" s="5">
        <v>965</v>
      </c>
      <c r="Z25" s="5">
        <v>414</v>
      </c>
      <c r="AA25" s="5">
        <v>1079</v>
      </c>
      <c r="AB25" s="5">
        <v>547</v>
      </c>
      <c r="AC25" s="5">
        <v>1023</v>
      </c>
      <c r="AD25" s="5">
        <v>1256</v>
      </c>
      <c r="AE25" s="5">
        <v>1295</v>
      </c>
      <c r="AF25" s="5">
        <v>477</v>
      </c>
      <c r="AG25" s="5">
        <v>969</v>
      </c>
      <c r="AH25" s="5">
        <v>2066</v>
      </c>
      <c r="AI25" s="5">
        <v>5240</v>
      </c>
      <c r="AJ25" s="5">
        <v>2786</v>
      </c>
      <c r="AK25" s="5">
        <v>947</v>
      </c>
      <c r="AL25" s="5">
        <v>1288</v>
      </c>
      <c r="AM25" s="5">
        <v>1409</v>
      </c>
      <c r="AN25" s="5">
        <v>2985</v>
      </c>
      <c r="AO25" s="5">
        <v>1441</v>
      </c>
      <c r="AP25" s="5">
        <v>2036</v>
      </c>
      <c r="AQ25" s="5">
        <v>2128</v>
      </c>
      <c r="AR25" s="5">
        <v>1939</v>
      </c>
      <c r="AS25" s="5">
        <v>1507</v>
      </c>
      <c r="AT25" s="5">
        <v>997</v>
      </c>
      <c r="AU25" s="5">
        <v>901</v>
      </c>
      <c r="AV25" s="5">
        <v>1017</v>
      </c>
      <c r="AW25" s="5">
        <v>1296</v>
      </c>
      <c r="AX25" s="5">
        <v>803</v>
      </c>
      <c r="AY25" s="5">
        <v>688</v>
      </c>
      <c r="AZ25" s="5">
        <v>-1</v>
      </c>
      <c r="BA25" s="5">
        <v>472</v>
      </c>
      <c r="BB25" s="5">
        <v>23</v>
      </c>
      <c r="BC25" s="5">
        <v>0</v>
      </c>
      <c r="BD25" s="16">
        <f si="1" t="shared"/>
        <v>1018.2</v>
      </c>
      <c r="BE25">
        <f>BD25+5000</f>
        <v>6018.2</v>
      </c>
      <c r="BF25">
        <f>BE25+5000</f>
        <v>11018.2</v>
      </c>
      <c r="BG25" s="14">
        <v>0</v>
      </c>
      <c r="BH25" s="14">
        <v>10</v>
      </c>
      <c r="BI25" s="14">
        <v>20</v>
      </c>
      <c r="BJ25" s="14">
        <v>30</v>
      </c>
      <c r="BK25">
        <f si="0" t="shared"/>
        <v>0.93835964456537269</v>
      </c>
      <c r="BL25" s="1">
        <v>5.7627118644067799E-3</v>
      </c>
      <c r="BM25" s="1">
        <v>2.0338983050847457</v>
      </c>
      <c r="BN25" s="14" t="s">
        <v>183</v>
      </c>
      <c r="BQ25" s="16">
        <v>0.57169459962756053</v>
      </c>
      <c r="BR25" s="16">
        <v>23</v>
      </c>
    </row>
    <row r="26" spans="1:70" x14ac:dyDescent="0.25">
      <c r="A26" s="5">
        <v>24</v>
      </c>
      <c r="B26" s="5">
        <v>8054</v>
      </c>
      <c r="C26" s="5">
        <v>6069</v>
      </c>
      <c r="D26" s="5">
        <v>3703</v>
      </c>
      <c r="E26" s="5">
        <v>5158</v>
      </c>
      <c r="F26" s="5">
        <v>6587</v>
      </c>
      <c r="G26" s="5">
        <v>4081</v>
      </c>
      <c r="H26" s="5">
        <v>3697</v>
      </c>
      <c r="I26" s="5">
        <v>5364</v>
      </c>
      <c r="J26" s="5">
        <v>6863</v>
      </c>
      <c r="K26" s="5">
        <v>-1</v>
      </c>
      <c r="L26" s="5">
        <v>2208</v>
      </c>
      <c r="M26" s="5">
        <v>8499</v>
      </c>
      <c r="N26" s="5">
        <v>5393</v>
      </c>
      <c r="O26" s="5">
        <v>657</v>
      </c>
      <c r="P26" s="5">
        <v>1032</v>
      </c>
      <c r="Q26" s="5">
        <v>8225</v>
      </c>
      <c r="R26" s="5">
        <v>596</v>
      </c>
      <c r="S26" s="5">
        <v>1844</v>
      </c>
      <c r="T26" s="5">
        <v>396</v>
      </c>
      <c r="U26" s="5">
        <v>776</v>
      </c>
      <c r="V26" s="5">
        <v>325</v>
      </c>
      <c r="W26" s="5">
        <v>924</v>
      </c>
      <c r="X26" s="5">
        <v>1177</v>
      </c>
      <c r="Y26" s="5">
        <v>944</v>
      </c>
      <c r="Z26" s="5">
        <v>405</v>
      </c>
      <c r="AA26" s="5">
        <v>1324</v>
      </c>
      <c r="AB26" s="5">
        <v>621</v>
      </c>
      <c r="AC26" s="5">
        <v>1304</v>
      </c>
      <c r="AD26" s="5">
        <v>1387</v>
      </c>
      <c r="AE26" s="5">
        <v>1091</v>
      </c>
      <c r="AF26" s="5">
        <v>450</v>
      </c>
      <c r="AG26" s="5">
        <v>916</v>
      </c>
      <c r="AH26" s="5">
        <v>2025</v>
      </c>
      <c r="AI26" s="5">
        <v>5727</v>
      </c>
      <c r="AJ26" s="5">
        <v>2150</v>
      </c>
      <c r="AK26" s="5">
        <v>917</v>
      </c>
      <c r="AL26" s="5">
        <v>1371</v>
      </c>
      <c r="AM26" s="5">
        <v>1975</v>
      </c>
      <c r="AN26" s="5">
        <v>2710</v>
      </c>
      <c r="AO26" s="5">
        <v>1335</v>
      </c>
      <c r="AP26" s="5">
        <v>1718</v>
      </c>
      <c r="AQ26" s="5">
        <v>1884</v>
      </c>
      <c r="AR26" s="5">
        <v>1861</v>
      </c>
      <c r="AS26" s="5">
        <v>1736</v>
      </c>
      <c r="AT26" s="5">
        <v>803</v>
      </c>
      <c r="AU26" s="5">
        <v>1134</v>
      </c>
      <c r="AV26" s="5">
        <v>968</v>
      </c>
      <c r="AW26" s="5">
        <v>1480</v>
      </c>
      <c r="AX26" s="5">
        <v>578</v>
      </c>
      <c r="AY26" s="5">
        <v>617</v>
      </c>
      <c r="AZ26" s="5">
        <v>482</v>
      </c>
      <c r="BA26" s="5">
        <v>363</v>
      </c>
      <c r="BB26" s="5">
        <v>24</v>
      </c>
      <c r="BC26" s="5">
        <v>0</v>
      </c>
      <c r="BD26" s="16">
        <f si="1" t="shared"/>
        <v>1099.6000000000001</v>
      </c>
      <c r="BE26">
        <f ref="BE26:BF26" si="25" t="shared">BD26+5000</f>
        <v>6099.6</v>
      </c>
      <c r="BF26">
        <f si="25" t="shared"/>
        <v>11099.6</v>
      </c>
      <c r="BG26" s="14">
        <v>0</v>
      </c>
      <c r="BH26" s="14">
        <v>10</v>
      </c>
      <c r="BI26" s="14">
        <v>20</v>
      </c>
      <c r="BJ26" s="14">
        <v>30</v>
      </c>
      <c r="BK26">
        <f si="0" t="shared"/>
        <v>0.94141577564122791</v>
      </c>
      <c r="BL26" s="1">
        <v>5.7627118644067799E-3</v>
      </c>
      <c r="BM26" s="1">
        <v>2.0338983050847457</v>
      </c>
      <c r="BN26" s="14" t="s">
        <v>184</v>
      </c>
      <c r="BQ26" s="16">
        <v>0.57539682539682535</v>
      </c>
      <c r="BR26" s="16">
        <v>24</v>
      </c>
    </row>
    <row r="27" spans="1:70" x14ac:dyDescent="0.25">
      <c r="A27" s="5">
        <v>25</v>
      </c>
      <c r="B27" s="5">
        <v>12366</v>
      </c>
      <c r="C27" s="5">
        <v>13121</v>
      </c>
      <c r="D27" s="5">
        <v>7029</v>
      </c>
      <c r="E27" s="5">
        <v>2883</v>
      </c>
      <c r="F27" s="5">
        <v>12115</v>
      </c>
      <c r="G27" s="5">
        <v>6739</v>
      </c>
      <c r="H27" s="5">
        <v>3915</v>
      </c>
      <c r="I27" s="5">
        <v>5075</v>
      </c>
      <c r="J27" s="5">
        <v>7906</v>
      </c>
      <c r="K27" s="5">
        <v>-1</v>
      </c>
      <c r="L27" s="5">
        <v>3134</v>
      </c>
      <c r="M27" s="5">
        <v>6876</v>
      </c>
      <c r="N27" s="5">
        <v>6539</v>
      </c>
      <c r="O27" s="5">
        <v>624</v>
      </c>
      <c r="P27" s="5">
        <v>689</v>
      </c>
      <c r="Q27" s="5">
        <v>-1</v>
      </c>
      <c r="R27" s="5">
        <v>918</v>
      </c>
      <c r="S27" s="5">
        <v>2831</v>
      </c>
      <c r="T27" s="5">
        <v>498</v>
      </c>
      <c r="U27" s="5">
        <v>452</v>
      </c>
      <c r="V27" s="5">
        <v>433</v>
      </c>
      <c r="W27" s="5">
        <v>922</v>
      </c>
      <c r="X27" s="5">
        <v>885</v>
      </c>
      <c r="Y27" s="5">
        <v>812</v>
      </c>
      <c r="Z27" s="5">
        <v>459</v>
      </c>
      <c r="AA27" s="5">
        <v>1814</v>
      </c>
      <c r="AB27" s="5">
        <v>444</v>
      </c>
      <c r="AC27" s="5">
        <v>722</v>
      </c>
      <c r="AD27" s="5">
        <v>1333</v>
      </c>
      <c r="AE27" s="5">
        <v>997</v>
      </c>
      <c r="AF27" s="5">
        <v>411</v>
      </c>
      <c r="AG27" s="5">
        <v>1413</v>
      </c>
      <c r="AH27" s="5">
        <v>2373</v>
      </c>
      <c r="AI27" s="5">
        <v>6465</v>
      </c>
      <c r="AJ27" s="5">
        <v>4420</v>
      </c>
      <c r="AK27" s="5">
        <v>1591</v>
      </c>
      <c r="AL27" s="5">
        <v>1587</v>
      </c>
      <c r="AM27" s="5">
        <v>2096</v>
      </c>
      <c r="AN27" s="5">
        <v>4871</v>
      </c>
      <c r="AO27" s="5">
        <v>1956</v>
      </c>
      <c r="AP27" s="5">
        <v>2626</v>
      </c>
      <c r="AQ27" s="5">
        <v>2911</v>
      </c>
      <c r="AR27" s="5">
        <v>2846</v>
      </c>
      <c r="AS27" s="5">
        <v>2472</v>
      </c>
      <c r="AT27" s="5">
        <v>938</v>
      </c>
      <c r="AU27" s="5">
        <v>711</v>
      </c>
      <c r="AV27" s="5">
        <v>679</v>
      </c>
      <c r="AW27" s="5">
        <v>2014</v>
      </c>
      <c r="AX27" s="5">
        <v>504</v>
      </c>
      <c r="AY27" s="5">
        <v>666</v>
      </c>
      <c r="AZ27" s="5">
        <v>696</v>
      </c>
      <c r="BA27" s="5">
        <v>593</v>
      </c>
      <c r="BB27" s="5">
        <v>25</v>
      </c>
      <c r="BC27" s="5">
        <v>0</v>
      </c>
      <c r="BD27" s="16">
        <f si="1" t="shared"/>
        <v>925.2</v>
      </c>
      <c r="BE27">
        <f ref="BE27:BF27" si="26" t="shared">BD27+5000</f>
        <v>5925.2</v>
      </c>
      <c r="BF27">
        <f si="26" t="shared"/>
        <v>10925.2</v>
      </c>
      <c r="BG27" s="14">
        <v>0</v>
      </c>
      <c r="BH27" s="14">
        <v>10</v>
      </c>
      <c r="BI27" s="14">
        <v>20</v>
      </c>
      <c r="BJ27" s="14">
        <v>30</v>
      </c>
      <c r="BK27">
        <f si="0" t="shared"/>
        <v>0.93474212633452636</v>
      </c>
      <c r="BL27" s="1">
        <v>5.7627118644067799E-3</v>
      </c>
      <c r="BM27" s="1">
        <v>2.0338983050847457</v>
      </c>
      <c r="BN27" s="14" t="s">
        <v>185</v>
      </c>
      <c r="BQ27" s="16">
        <v>0.75257731958762886</v>
      </c>
      <c r="BR27" s="16">
        <v>25</v>
      </c>
    </row>
    <row r="28" spans="1:70" x14ac:dyDescent="0.25">
      <c r="A28" s="5">
        <v>26</v>
      </c>
      <c r="B28" s="5">
        <v>8502</v>
      </c>
      <c r="C28" s="5">
        <v>7832</v>
      </c>
      <c r="D28" s="5">
        <v>5000</v>
      </c>
      <c r="E28" s="5">
        <v>2470</v>
      </c>
      <c r="F28" s="5">
        <v>9623</v>
      </c>
      <c r="G28" s="5">
        <v>11069</v>
      </c>
      <c r="H28" s="5">
        <v>2361</v>
      </c>
      <c r="I28" s="5">
        <v>18603</v>
      </c>
      <c r="J28" s="5">
        <v>7303</v>
      </c>
      <c r="K28" s="5">
        <v>6352</v>
      </c>
      <c r="L28" s="5">
        <v>4573</v>
      </c>
      <c r="M28" s="5">
        <v>5149</v>
      </c>
      <c r="N28" s="5">
        <v>4293</v>
      </c>
      <c r="O28" s="5">
        <v>1149</v>
      </c>
      <c r="P28" s="5">
        <v>654</v>
      </c>
      <c r="Q28" s="5">
        <v>11657</v>
      </c>
      <c r="R28" s="5">
        <v>851</v>
      </c>
      <c r="S28" s="5">
        <v>4409</v>
      </c>
      <c r="T28" s="5">
        <v>319</v>
      </c>
      <c r="U28" s="5">
        <v>432</v>
      </c>
      <c r="V28" s="5">
        <v>438</v>
      </c>
      <c r="W28" s="5">
        <v>1759</v>
      </c>
      <c r="X28" s="5">
        <v>1084</v>
      </c>
      <c r="Y28" s="5">
        <v>888</v>
      </c>
      <c r="Z28" s="5">
        <v>512</v>
      </c>
      <c r="AA28" s="5">
        <v>1764</v>
      </c>
      <c r="AB28" s="5">
        <v>990</v>
      </c>
      <c r="AC28" s="5">
        <v>648</v>
      </c>
      <c r="AD28" s="5">
        <v>2302</v>
      </c>
      <c r="AE28" s="5">
        <v>982</v>
      </c>
      <c r="AF28" s="5">
        <v>502</v>
      </c>
      <c r="AG28" s="5">
        <v>1130</v>
      </c>
      <c r="AH28" s="5">
        <v>2394</v>
      </c>
      <c r="AI28" s="5">
        <v>6091</v>
      </c>
      <c r="AJ28" s="5">
        <v>3831</v>
      </c>
      <c r="AK28" s="5">
        <v>1410</v>
      </c>
      <c r="AL28" s="5">
        <v>1751</v>
      </c>
      <c r="AM28" s="5">
        <v>1304</v>
      </c>
      <c r="AN28" s="5">
        <v>5090</v>
      </c>
      <c r="AO28" s="5">
        <v>1815</v>
      </c>
      <c r="AP28" s="5">
        <v>2069</v>
      </c>
      <c r="AQ28" s="5">
        <v>3242</v>
      </c>
      <c r="AR28" s="5">
        <v>3878</v>
      </c>
      <c r="AS28" s="5">
        <v>2388</v>
      </c>
      <c r="AT28" s="5">
        <v>1203</v>
      </c>
      <c r="AU28" s="5">
        <v>678</v>
      </c>
      <c r="AV28" s="5">
        <v>879</v>
      </c>
      <c r="AW28" s="5">
        <v>1398</v>
      </c>
      <c r="AX28" s="5">
        <v>611</v>
      </c>
      <c r="AY28" s="5">
        <v>948</v>
      </c>
      <c r="AZ28" s="5">
        <v>669</v>
      </c>
      <c r="BA28" s="5">
        <v>510</v>
      </c>
      <c r="BB28" s="5">
        <v>26</v>
      </c>
      <c r="BC28" s="5">
        <v>0</v>
      </c>
      <c r="BD28" s="16">
        <f si="1" t="shared"/>
        <v>1223.2000000000003</v>
      </c>
      <c r="BE28">
        <f ref="BE28:BF28" si="27" t="shared">BD28+5000</f>
        <v>6223.2000000000007</v>
      </c>
      <c r="BF28">
        <f si="27" t="shared"/>
        <v>11223.2</v>
      </c>
      <c r="BG28" s="14">
        <v>0</v>
      </c>
      <c r="BH28" s="14">
        <v>10</v>
      </c>
      <c r="BI28" s="14">
        <v>20</v>
      </c>
      <c r="BJ28" s="14">
        <v>30</v>
      </c>
      <c r="BK28">
        <f si="0" t="shared"/>
        <v>0.94586371719032947</v>
      </c>
      <c r="BL28" s="1">
        <v>5.7627118644067799E-3</v>
      </c>
      <c r="BM28" s="1">
        <v>2.0338983050847457</v>
      </c>
      <c r="BN28" s="14" t="s">
        <v>186</v>
      </c>
      <c r="BQ28" s="16">
        <v>0.54157782515991471</v>
      </c>
      <c r="BR28" s="16">
        <v>26</v>
      </c>
    </row>
    <row r="29" spans="1:70" x14ac:dyDescent="0.25">
      <c r="A29" s="5">
        <v>27</v>
      </c>
      <c r="B29" s="5">
        <v>3113</v>
      </c>
      <c r="C29" s="5">
        <v>2748</v>
      </c>
      <c r="D29" s="5">
        <v>1956</v>
      </c>
      <c r="E29" s="5">
        <v>2291</v>
      </c>
      <c r="F29" s="5">
        <v>5338</v>
      </c>
      <c r="G29" s="5">
        <v>2761</v>
      </c>
      <c r="H29" s="5">
        <v>1107</v>
      </c>
      <c r="I29" s="5">
        <v>2677</v>
      </c>
      <c r="J29" s="5">
        <v>2994</v>
      </c>
      <c r="K29" s="5">
        <v>2420</v>
      </c>
      <c r="L29" s="5">
        <v>1611</v>
      </c>
      <c r="M29" s="5">
        <v>3978</v>
      </c>
      <c r="N29" s="5">
        <v>4670</v>
      </c>
      <c r="O29" s="5">
        <v>475</v>
      </c>
      <c r="P29" s="5">
        <v>719</v>
      </c>
      <c r="Q29" s="5">
        <v>11156</v>
      </c>
      <c r="R29" s="5">
        <v>663</v>
      </c>
      <c r="S29" s="5">
        <v>1468</v>
      </c>
      <c r="T29" s="5">
        <v>542</v>
      </c>
      <c r="U29" s="5">
        <v>355</v>
      </c>
      <c r="V29" s="5">
        <v>370</v>
      </c>
      <c r="W29" s="5">
        <v>784</v>
      </c>
      <c r="X29" s="5">
        <v>812</v>
      </c>
      <c r="Y29" s="5">
        <v>925</v>
      </c>
      <c r="Z29" s="5">
        <v>364</v>
      </c>
      <c r="AA29" s="5">
        <v>2081</v>
      </c>
      <c r="AB29" s="5">
        <v>603</v>
      </c>
      <c r="AC29" s="5">
        <v>511</v>
      </c>
      <c r="AD29" s="5">
        <v>2555</v>
      </c>
      <c r="AE29" s="5">
        <v>980</v>
      </c>
      <c r="AF29" s="5">
        <v>529</v>
      </c>
      <c r="AG29" s="5">
        <v>881</v>
      </c>
      <c r="AH29" s="5">
        <v>1562</v>
      </c>
      <c r="AI29" s="5">
        <v>3142</v>
      </c>
      <c r="AJ29" s="5">
        <v>1818</v>
      </c>
      <c r="AK29" s="5">
        <v>614</v>
      </c>
      <c r="AL29" s="5">
        <v>969</v>
      </c>
      <c r="AM29" s="5">
        <v>1026</v>
      </c>
      <c r="AN29" s="5">
        <v>3650</v>
      </c>
      <c r="AO29" s="5">
        <v>820</v>
      </c>
      <c r="AP29" s="5">
        <v>2250</v>
      </c>
      <c r="AQ29" s="5">
        <v>2912</v>
      </c>
      <c r="AR29" s="5">
        <v>1772</v>
      </c>
      <c r="AS29" s="5">
        <v>1318</v>
      </c>
      <c r="AT29" s="5">
        <v>1438</v>
      </c>
      <c r="AU29" s="5">
        <v>482</v>
      </c>
      <c r="AV29" s="5">
        <v>508</v>
      </c>
      <c r="AW29" s="5">
        <v>888</v>
      </c>
      <c r="AX29" s="5">
        <v>801</v>
      </c>
      <c r="AY29" s="5">
        <v>663</v>
      </c>
      <c r="AZ29" s="5">
        <v>412</v>
      </c>
      <c r="BA29" s="5">
        <v>569</v>
      </c>
      <c r="BB29" s="5">
        <v>27</v>
      </c>
      <c r="BC29" s="5">
        <v>0</v>
      </c>
      <c r="BD29" s="16">
        <f si="1" t="shared"/>
        <v>882.4</v>
      </c>
      <c r="BE29">
        <f ref="BE29:BF29" si="28" t="shared">BD29+5000</f>
        <v>5882.4</v>
      </c>
      <c r="BF29">
        <f si="28" t="shared"/>
        <v>10882.4</v>
      </c>
      <c r="BG29" s="14">
        <v>0</v>
      </c>
      <c r="BH29" s="14">
        <v>10</v>
      </c>
      <c r="BI29" s="14">
        <v>20</v>
      </c>
      <c r="BJ29" s="14">
        <v>30</v>
      </c>
      <c r="BK29">
        <f si="0" t="shared"/>
        <v>0.93303150961544401</v>
      </c>
      <c r="BL29" s="1">
        <v>5.7627118644067799E-3</v>
      </c>
      <c r="BM29" s="1">
        <v>2.0338983050847457</v>
      </c>
      <c r="BN29" s="14" t="s">
        <v>187</v>
      </c>
      <c r="BQ29" s="16">
        <v>0.90099009900990101</v>
      </c>
      <c r="BR29" s="16">
        <v>27</v>
      </c>
    </row>
    <row r="30" spans="1:70" x14ac:dyDescent="0.25">
      <c r="A30" s="5">
        <v>28</v>
      </c>
      <c r="B30" s="5">
        <v>8018</v>
      </c>
      <c r="C30" s="5">
        <v>11444</v>
      </c>
      <c r="D30" s="5">
        <v>5238</v>
      </c>
      <c r="E30" s="5">
        <v>3688</v>
      </c>
      <c r="F30" s="5">
        <v>15351</v>
      </c>
      <c r="G30" s="5">
        <v>7949</v>
      </c>
      <c r="H30" s="5">
        <v>3239</v>
      </c>
      <c r="I30" s="5">
        <v>5533</v>
      </c>
      <c r="J30" s="5">
        <v>9435</v>
      </c>
      <c r="K30" s="5">
        <v>4614</v>
      </c>
      <c r="L30" s="5">
        <v>2894</v>
      </c>
      <c r="M30" s="5">
        <v>7911</v>
      </c>
      <c r="N30" s="5">
        <v>7431</v>
      </c>
      <c r="O30" s="5">
        <v>702</v>
      </c>
      <c r="P30" s="5">
        <v>943</v>
      </c>
      <c r="Q30" s="5">
        <v>7638</v>
      </c>
      <c r="R30" s="5">
        <v>901</v>
      </c>
      <c r="S30" s="5">
        <v>3267</v>
      </c>
      <c r="T30" s="5">
        <v>567</v>
      </c>
      <c r="U30" s="5">
        <v>417</v>
      </c>
      <c r="V30" s="5">
        <v>578</v>
      </c>
      <c r="W30" s="5">
        <v>1175</v>
      </c>
      <c r="X30" s="5">
        <v>766</v>
      </c>
      <c r="Y30" s="5">
        <v>920</v>
      </c>
      <c r="Z30" s="5">
        <v>652</v>
      </c>
      <c r="AA30" s="5">
        <v>2778</v>
      </c>
      <c r="AB30" s="5">
        <v>398</v>
      </c>
      <c r="AC30" s="5">
        <v>523</v>
      </c>
      <c r="AD30" s="5">
        <v>1985</v>
      </c>
      <c r="AE30" s="5">
        <v>896</v>
      </c>
      <c r="AF30" s="5">
        <v>861</v>
      </c>
      <c r="AG30" s="5">
        <v>1604</v>
      </c>
      <c r="AH30" s="5">
        <v>2612</v>
      </c>
      <c r="AI30" s="5">
        <v>4160</v>
      </c>
      <c r="AJ30" s="5">
        <v>5002</v>
      </c>
      <c r="AK30" s="5">
        <v>1745</v>
      </c>
      <c r="AL30" s="5">
        <v>2132</v>
      </c>
      <c r="AM30" s="5">
        <v>1284</v>
      </c>
      <c r="AN30" s="5">
        <v>5589</v>
      </c>
      <c r="AO30" s="5">
        <v>1983</v>
      </c>
      <c r="AP30" s="5">
        <v>5680</v>
      </c>
      <c r="AQ30" s="5">
        <v>4118</v>
      </c>
      <c r="AR30" s="5">
        <v>3185</v>
      </c>
      <c r="AS30" s="5">
        <v>2232</v>
      </c>
      <c r="AT30" s="5">
        <v>3078</v>
      </c>
      <c r="AU30" s="5">
        <v>675</v>
      </c>
      <c r="AV30" s="5">
        <v>809</v>
      </c>
      <c r="AW30" s="5">
        <v>2167</v>
      </c>
      <c r="AX30" s="5">
        <v>861</v>
      </c>
      <c r="AY30" s="5">
        <v>714</v>
      </c>
      <c r="AZ30" s="5">
        <v>1310</v>
      </c>
      <c r="BA30" s="5">
        <v>887</v>
      </c>
      <c r="BB30" s="5">
        <v>28</v>
      </c>
      <c r="BC30" s="5">
        <v>0</v>
      </c>
      <c r="BD30" s="16">
        <f si="1" t="shared"/>
        <v>1368.8000000000009</v>
      </c>
      <c r="BE30">
        <f ref="BE30:BF30" si="29" t="shared">BD30+5000</f>
        <v>6368.8000000000011</v>
      </c>
      <c r="BF30">
        <f si="29" t="shared"/>
        <v>11368.800000000001</v>
      </c>
      <c r="BG30" s="14">
        <v>0</v>
      </c>
      <c r="BH30" s="14">
        <v>10</v>
      </c>
      <c r="BI30" s="14">
        <v>20</v>
      </c>
      <c r="BJ30" s="14">
        <v>30</v>
      </c>
      <c r="BK30">
        <f si="0" t="shared"/>
        <v>0.95081292574353171</v>
      </c>
      <c r="BL30" s="1">
        <v>5.7627118644067799E-3</v>
      </c>
      <c r="BM30" s="1">
        <v>2.0338983050847457</v>
      </c>
      <c r="BN30" s="14" t="s">
        <v>188</v>
      </c>
      <c r="BQ30" s="16">
        <v>0.61187214611872143</v>
      </c>
      <c r="BR30" s="16">
        <v>28</v>
      </c>
    </row>
    <row r="31" spans="1:70" x14ac:dyDescent="0.25">
      <c r="A31" s="5">
        <v>29</v>
      </c>
      <c r="B31" s="5">
        <v>5601</v>
      </c>
      <c r="C31" s="5">
        <v>10861</v>
      </c>
      <c r="D31" s="5">
        <v>5852</v>
      </c>
      <c r="E31" s="5">
        <v>7922</v>
      </c>
      <c r="F31" s="5">
        <v>9998</v>
      </c>
      <c r="G31" s="5">
        <v>7917</v>
      </c>
      <c r="H31" s="5">
        <v>3709</v>
      </c>
      <c r="I31" s="5">
        <v>9412</v>
      </c>
      <c r="J31" s="5">
        <v>12162</v>
      </c>
      <c r="K31" s="5">
        <v>8871</v>
      </c>
      <c r="L31" s="5">
        <v>3557</v>
      </c>
      <c r="M31" s="5">
        <v>7323</v>
      </c>
      <c r="N31" s="5">
        <v>9092</v>
      </c>
      <c r="O31" s="5">
        <v>616</v>
      </c>
      <c r="P31" s="5">
        <v>717</v>
      </c>
      <c r="Q31" s="5">
        <v>4619</v>
      </c>
      <c r="R31" s="5">
        <v>589</v>
      </c>
      <c r="S31" s="5">
        <v>2162</v>
      </c>
      <c r="T31" s="5">
        <v>456</v>
      </c>
      <c r="U31" s="5">
        <v>426</v>
      </c>
      <c r="V31" s="5">
        <v>366</v>
      </c>
      <c r="W31" s="5">
        <v>1574</v>
      </c>
      <c r="X31" s="5">
        <v>1366</v>
      </c>
      <c r="Y31" s="5">
        <v>1508</v>
      </c>
      <c r="Z31" s="5">
        <v>761</v>
      </c>
      <c r="AA31" s="5">
        <v>2413</v>
      </c>
      <c r="AB31" s="5">
        <v>989</v>
      </c>
      <c r="AC31" s="5">
        <v>1229</v>
      </c>
      <c r="AD31" s="5">
        <v>1491</v>
      </c>
      <c r="AE31" s="5">
        <v>633</v>
      </c>
      <c r="AF31" s="5">
        <v>1163</v>
      </c>
      <c r="AG31" s="5">
        <v>1382</v>
      </c>
      <c r="AH31" s="5">
        <v>2130</v>
      </c>
      <c r="AI31" s="5">
        <v>2363</v>
      </c>
      <c r="AJ31" s="5">
        <v>2621</v>
      </c>
      <c r="AK31" s="5">
        <v>668</v>
      </c>
      <c r="AL31" s="5">
        <v>1203</v>
      </c>
      <c r="AM31" s="5">
        <v>1016</v>
      </c>
      <c r="AN31" s="5">
        <v>4584</v>
      </c>
      <c r="AO31" s="5">
        <v>1316</v>
      </c>
      <c r="AP31" s="5">
        <v>6781</v>
      </c>
      <c r="AQ31" s="5">
        <v>2104</v>
      </c>
      <c r="AR31" s="5">
        <v>2117</v>
      </c>
      <c r="AS31" s="5">
        <v>1695</v>
      </c>
      <c r="AT31" s="5">
        <v>3169</v>
      </c>
      <c r="AU31" s="5">
        <v>1020</v>
      </c>
      <c r="AV31" s="5">
        <v>1162</v>
      </c>
      <c r="AW31" s="5">
        <v>1601</v>
      </c>
      <c r="AX31" s="5">
        <v>1723</v>
      </c>
      <c r="AY31" s="5">
        <v>724</v>
      </c>
      <c r="AZ31" s="5">
        <v>1272</v>
      </c>
      <c r="BA31" s="5">
        <v>720</v>
      </c>
      <c r="BB31" s="5">
        <v>29</v>
      </c>
      <c r="BC31" s="5">
        <v>0</v>
      </c>
      <c r="BD31" s="16">
        <f si="1" t="shared"/>
        <v>1369.2</v>
      </c>
      <c r="BE31">
        <f ref="BE31:BF31" si="30" t="shared">BD31+5000</f>
        <v>6369.2</v>
      </c>
      <c r="BF31">
        <f si="30" t="shared"/>
        <v>11369.2</v>
      </c>
      <c r="BG31" s="14">
        <v>0</v>
      </c>
      <c r="BH31" s="14">
        <v>10</v>
      </c>
      <c r="BI31" s="14">
        <v>20</v>
      </c>
      <c r="BJ31" s="14">
        <v>30</v>
      </c>
      <c r="BK31">
        <f si="0" t="shared"/>
        <v>0.95082609830269749</v>
      </c>
      <c r="BL31" s="1">
        <v>5.7627118644067799E-3</v>
      </c>
      <c r="BM31" s="1">
        <v>2.0338983050847457</v>
      </c>
      <c r="BN31" s="14" t="s">
        <v>189</v>
      </c>
      <c r="BQ31" s="16">
        <v>1.0345911949685536</v>
      </c>
      <c r="BR31" s="16">
        <v>29</v>
      </c>
    </row>
    <row r="32" spans="1:70" x14ac:dyDescent="0.25">
      <c r="A32" s="5">
        <v>30</v>
      </c>
      <c r="B32" s="5">
        <v>4019</v>
      </c>
      <c r="C32" s="5">
        <v>9001</v>
      </c>
      <c r="D32" s="5">
        <v>2722</v>
      </c>
      <c r="E32" s="5">
        <v>3049</v>
      </c>
      <c r="F32" s="5">
        <v>4511</v>
      </c>
      <c r="G32" s="5">
        <v>6146</v>
      </c>
      <c r="H32" s="5">
        <v>1806</v>
      </c>
      <c r="I32" s="5">
        <v>3337</v>
      </c>
      <c r="J32" s="5">
        <v>26325</v>
      </c>
      <c r="K32" s="5">
        <v>4500</v>
      </c>
      <c r="L32" s="5">
        <v>2430</v>
      </c>
      <c r="M32" s="5">
        <v>5108</v>
      </c>
      <c r="N32" s="5">
        <v>9383</v>
      </c>
      <c r="O32" s="5">
        <v>830</v>
      </c>
      <c r="P32" s="5">
        <v>1029</v>
      </c>
      <c r="Q32" s="5">
        <v>8870</v>
      </c>
      <c r="R32" s="5">
        <v>718</v>
      </c>
      <c r="S32" s="5">
        <v>997</v>
      </c>
      <c r="T32" s="5">
        <v>429</v>
      </c>
      <c r="U32" s="5">
        <v>302</v>
      </c>
      <c r="V32" s="5">
        <v>481</v>
      </c>
      <c r="W32" s="5">
        <v>1228</v>
      </c>
      <c r="X32" s="5">
        <v>4712</v>
      </c>
      <c r="Y32" s="5">
        <v>2038</v>
      </c>
      <c r="Z32" s="5">
        <v>358</v>
      </c>
      <c r="AA32" s="5">
        <v>1533</v>
      </c>
      <c r="AB32" s="5">
        <v>786</v>
      </c>
      <c r="AC32" s="5">
        <v>1952</v>
      </c>
      <c r="AD32" s="5">
        <v>610</v>
      </c>
      <c r="AE32" s="5">
        <v>3974</v>
      </c>
      <c r="AF32" s="5">
        <v>409</v>
      </c>
      <c r="AG32" s="5">
        <v>1214</v>
      </c>
      <c r="AH32" s="5">
        <v>1113</v>
      </c>
      <c r="AI32" s="5">
        <v>885</v>
      </c>
      <c r="AJ32" s="5">
        <v>1134</v>
      </c>
      <c r="AK32" s="5">
        <v>559</v>
      </c>
      <c r="AL32" s="5">
        <v>600</v>
      </c>
      <c r="AM32" s="5">
        <v>761</v>
      </c>
      <c r="AN32" s="5">
        <v>1030</v>
      </c>
      <c r="AO32" s="5">
        <v>680</v>
      </c>
      <c r="AP32" s="5">
        <v>1671</v>
      </c>
      <c r="AQ32" s="5">
        <v>1247</v>
      </c>
      <c r="AR32" s="5">
        <v>1744</v>
      </c>
      <c r="AS32" s="5">
        <v>466</v>
      </c>
      <c r="AT32" s="5">
        <v>1235</v>
      </c>
      <c r="AU32" s="5">
        <v>780</v>
      </c>
      <c r="AV32" s="5">
        <v>885</v>
      </c>
      <c r="AW32" s="5">
        <v>1133</v>
      </c>
      <c r="AX32" s="5">
        <v>905</v>
      </c>
      <c r="AY32" s="5">
        <v>435</v>
      </c>
      <c r="AZ32" s="5">
        <v>1388</v>
      </c>
      <c r="BA32" s="5">
        <v>447</v>
      </c>
      <c r="BB32" s="5">
        <v>30</v>
      </c>
      <c r="BC32" s="5">
        <v>0</v>
      </c>
      <c r="BD32" s="16">
        <f si="1" t="shared"/>
        <v>1003.4000000000001</v>
      </c>
      <c r="BE32">
        <f ref="BE32:BF32" si="31" t="shared">BD32+5000</f>
        <v>6003.4</v>
      </c>
      <c r="BF32">
        <f si="31" t="shared"/>
        <v>11003.4</v>
      </c>
      <c r="BG32" s="14">
        <v>0</v>
      </c>
      <c r="BH32" s="14">
        <v>10</v>
      </c>
      <c r="BI32" s="14">
        <v>20</v>
      </c>
      <c r="BJ32" s="14">
        <v>30</v>
      </c>
      <c r="BK32">
        <f si="0" t="shared"/>
        <v>0.93779299487910994</v>
      </c>
      <c r="BL32" s="1">
        <v>5.7627118644067799E-3</v>
      </c>
      <c r="BM32" s="1">
        <v>2.0338983050847457</v>
      </c>
      <c r="BN32" s="14" t="s">
        <v>190</v>
      </c>
      <c r="BQ32" s="16">
        <v>0.86065573770491799</v>
      </c>
      <c r="BR32" s="16">
        <v>30</v>
      </c>
    </row>
    <row r="33" spans="1:70" x14ac:dyDescent="0.25">
      <c r="A33" s="5">
        <v>31</v>
      </c>
      <c r="B33" s="5">
        <v>14984</v>
      </c>
      <c r="C33" s="5">
        <v>6709</v>
      </c>
      <c r="D33" s="5">
        <v>5529</v>
      </c>
      <c r="E33" s="5">
        <v>3257</v>
      </c>
      <c r="F33" s="5">
        <v>10796</v>
      </c>
      <c r="G33" s="5">
        <v>7979</v>
      </c>
      <c r="H33" s="5">
        <v>1863</v>
      </c>
      <c r="I33" s="5">
        <v>4199</v>
      </c>
      <c r="J33" s="5">
        <v>12145</v>
      </c>
      <c r="K33" s="5">
        <v>9558</v>
      </c>
      <c r="L33" s="5">
        <v>4277</v>
      </c>
      <c r="M33" s="5">
        <v>4859</v>
      </c>
      <c r="N33" s="5">
        <v>5676</v>
      </c>
      <c r="O33" s="5">
        <v>724</v>
      </c>
      <c r="P33" s="5">
        <v>828</v>
      </c>
      <c r="Q33" s="5">
        <v>8120</v>
      </c>
      <c r="R33" s="5">
        <v>3538</v>
      </c>
      <c r="S33" s="5">
        <v>1278</v>
      </c>
      <c r="T33" s="5">
        <v>793</v>
      </c>
      <c r="U33" s="5">
        <v>507</v>
      </c>
      <c r="V33" s="5">
        <v>347</v>
      </c>
      <c r="W33" s="5">
        <v>1381</v>
      </c>
      <c r="X33" s="5">
        <v>988</v>
      </c>
      <c r="Y33" s="5">
        <v>1641</v>
      </c>
      <c r="Z33" s="5">
        <v>465</v>
      </c>
      <c r="AA33" s="5">
        <v>5763</v>
      </c>
      <c r="AB33" s="5">
        <v>572</v>
      </c>
      <c r="AC33" s="5">
        <v>1057</v>
      </c>
      <c r="AD33" s="5">
        <v>947</v>
      </c>
      <c r="AE33" s="5">
        <v>2460</v>
      </c>
      <c r="AF33" s="5">
        <v>469</v>
      </c>
      <c r="AG33" s="5">
        <v>3569</v>
      </c>
      <c r="AH33" s="5">
        <v>3813</v>
      </c>
      <c r="AI33" s="5">
        <v>2537</v>
      </c>
      <c r="AJ33" s="5">
        <v>3640</v>
      </c>
      <c r="AK33" s="5">
        <v>1268</v>
      </c>
      <c r="AL33" s="5">
        <v>1928</v>
      </c>
      <c r="AM33" s="5">
        <v>1935</v>
      </c>
      <c r="AN33" s="5">
        <v>3308</v>
      </c>
      <c r="AO33" s="5">
        <v>2478</v>
      </c>
      <c r="AP33" s="5">
        <v>2418</v>
      </c>
      <c r="AQ33" s="5">
        <v>2862</v>
      </c>
      <c r="AR33" s="5">
        <v>2180</v>
      </c>
      <c r="AS33" s="5">
        <v>956</v>
      </c>
      <c r="AT33" s="5">
        <v>1006</v>
      </c>
      <c r="AU33" s="5">
        <v>1131</v>
      </c>
      <c r="AV33" s="5">
        <v>1849</v>
      </c>
      <c r="AW33" s="5">
        <v>4473</v>
      </c>
      <c r="AX33" s="5">
        <v>1153</v>
      </c>
      <c r="AY33" s="5">
        <v>528</v>
      </c>
      <c r="AZ33" s="5">
        <v>476</v>
      </c>
      <c r="BA33" s="5">
        <v>958</v>
      </c>
      <c r="BB33" s="5">
        <v>31</v>
      </c>
      <c r="BC33" s="5">
        <v>0</v>
      </c>
      <c r="BD33" s="16">
        <f si="1" t="shared"/>
        <v>1433.0000000000007</v>
      </c>
      <c r="BE33">
        <f ref="BE33:BF33" si="32" t="shared">BD33+5000</f>
        <v>6433.0000000000009</v>
      </c>
      <c r="BF33">
        <f si="32" t="shared"/>
        <v>11433</v>
      </c>
      <c r="BG33" s="14">
        <v>0</v>
      </c>
      <c r="BH33" s="14">
        <v>10</v>
      </c>
      <c r="BI33" s="14">
        <v>20</v>
      </c>
      <c r="BJ33" s="14">
        <v>30</v>
      </c>
      <c r="BK33">
        <f si="0" t="shared"/>
        <v>0.95289784111278175</v>
      </c>
      <c r="BL33" s="1">
        <v>5.7627118644067799E-3</v>
      </c>
      <c r="BM33" s="1">
        <v>2.0338983050847457</v>
      </c>
      <c r="BN33" s="14" t="s">
        <v>191</v>
      </c>
      <c r="BQ33" s="16">
        <v>0.61752136752136755</v>
      </c>
      <c r="BR33" s="16">
        <v>31</v>
      </c>
    </row>
    <row r="34" spans="1:70" x14ac:dyDescent="0.25">
      <c r="A34" s="5">
        <v>32</v>
      </c>
      <c r="B34" s="5">
        <v>3367</v>
      </c>
      <c r="C34" s="5">
        <v>2325</v>
      </c>
      <c r="D34" s="5">
        <v>1456</v>
      </c>
      <c r="E34" s="5">
        <v>1805</v>
      </c>
      <c r="F34" s="5">
        <v>2289</v>
      </c>
      <c r="G34" s="5">
        <v>2487</v>
      </c>
      <c r="H34" s="5">
        <v>1074</v>
      </c>
      <c r="I34" s="5">
        <v>1934</v>
      </c>
      <c r="J34" s="5">
        <v>9002</v>
      </c>
      <c r="K34" s="5">
        <v>3124</v>
      </c>
      <c r="L34" s="5">
        <v>1312</v>
      </c>
      <c r="M34" s="5">
        <v>1989</v>
      </c>
      <c r="N34" s="5">
        <v>4554</v>
      </c>
      <c r="O34" s="5">
        <v>377</v>
      </c>
      <c r="P34" s="5">
        <v>613</v>
      </c>
      <c r="Q34" s="5">
        <v>9077</v>
      </c>
      <c r="R34" s="5">
        <v>355</v>
      </c>
      <c r="S34" s="5">
        <v>934</v>
      </c>
      <c r="T34" s="5">
        <v>825</v>
      </c>
      <c r="U34" s="5">
        <v>344</v>
      </c>
      <c r="V34" s="5">
        <v>230</v>
      </c>
      <c r="W34" s="5">
        <v>467</v>
      </c>
      <c r="X34" s="5">
        <v>438</v>
      </c>
      <c r="Y34" s="5">
        <v>1242</v>
      </c>
      <c r="Z34" s="5">
        <v>214</v>
      </c>
      <c r="AA34" s="5">
        <v>450</v>
      </c>
      <c r="AB34" s="5">
        <v>514</v>
      </c>
      <c r="AC34" s="5">
        <v>413</v>
      </c>
      <c r="AD34" s="5">
        <v>763</v>
      </c>
      <c r="AE34" s="5">
        <v>1332</v>
      </c>
      <c r="AF34" s="5">
        <v>350</v>
      </c>
      <c r="AG34" s="5">
        <v>544</v>
      </c>
      <c r="AH34" s="5">
        <v>1103</v>
      </c>
      <c r="AI34" s="5">
        <v>2000</v>
      </c>
      <c r="AJ34" s="5">
        <v>961</v>
      </c>
      <c r="AK34" s="5">
        <v>668</v>
      </c>
      <c r="AL34" s="5">
        <v>627</v>
      </c>
      <c r="AM34" s="5">
        <v>764</v>
      </c>
      <c r="AN34" s="5">
        <v>1149</v>
      </c>
      <c r="AO34" s="5">
        <v>1055</v>
      </c>
      <c r="AP34" s="5">
        <v>1357</v>
      </c>
      <c r="AQ34" s="5">
        <v>1253</v>
      </c>
      <c r="AR34" s="5">
        <v>914</v>
      </c>
      <c r="AS34" s="5">
        <v>671</v>
      </c>
      <c r="AT34" s="5">
        <v>471</v>
      </c>
      <c r="AU34" s="5">
        <v>526</v>
      </c>
      <c r="AV34" s="5">
        <v>613</v>
      </c>
      <c r="AW34" s="5">
        <v>735</v>
      </c>
      <c r="AX34" s="5">
        <v>561</v>
      </c>
      <c r="AY34" s="5">
        <v>355</v>
      </c>
      <c r="AZ34" s="5">
        <v>277</v>
      </c>
      <c r="BA34" s="5">
        <v>547</v>
      </c>
      <c r="BB34" s="5">
        <v>32</v>
      </c>
      <c r="BC34" s="5">
        <v>0</v>
      </c>
      <c r="BD34" s="16">
        <f si="1" t="shared"/>
        <v>635.20000000000016</v>
      </c>
      <c r="BE34">
        <f ref="BE34:BF34" si="33" t="shared">BD34+5000</f>
        <v>5635.2</v>
      </c>
      <c r="BF34">
        <f si="33" t="shared"/>
        <v>10635.2</v>
      </c>
      <c r="BG34" s="14">
        <v>0</v>
      </c>
      <c r="BH34" s="14">
        <v>10</v>
      </c>
      <c r="BI34" s="14">
        <v>20</v>
      </c>
      <c r="BJ34" s="14">
        <v>30</v>
      </c>
      <c r="BK34">
        <f ref="BK34:BK65" si="34" t="shared">RSQ($BO$2:$BO$5,BC34:BF34)</f>
        <v>0.92257238895489957</v>
      </c>
      <c r="BL34" s="1">
        <v>5.7627118644067799E-3</v>
      </c>
      <c r="BM34" s="1">
        <v>2.0338983050847457</v>
      </c>
      <c r="BN34" s="14" t="s">
        <v>192</v>
      </c>
      <c r="BQ34" s="16">
        <v>0.1</v>
      </c>
      <c r="BR34" s="16">
        <v>32</v>
      </c>
    </row>
    <row r="35" spans="1:70" x14ac:dyDescent="0.25">
      <c r="A35" s="5">
        <v>33</v>
      </c>
      <c r="B35" s="5">
        <v>2832</v>
      </c>
      <c r="C35" s="5">
        <v>1756</v>
      </c>
      <c r="D35" s="5">
        <v>1493</v>
      </c>
      <c r="E35" s="5">
        <v>1814</v>
      </c>
      <c r="F35" s="5">
        <v>1735</v>
      </c>
      <c r="G35" s="5">
        <v>1471</v>
      </c>
      <c r="H35" s="5">
        <v>975</v>
      </c>
      <c r="I35" s="5">
        <v>1810</v>
      </c>
      <c r="J35" s="5">
        <v>6531</v>
      </c>
      <c r="K35" s="5">
        <v>2114</v>
      </c>
      <c r="L35" s="5">
        <v>1629</v>
      </c>
      <c r="M35" s="5">
        <v>1718</v>
      </c>
      <c r="N35" s="5">
        <v>2754</v>
      </c>
      <c r="O35" s="5">
        <v>311</v>
      </c>
      <c r="P35" s="5">
        <v>523</v>
      </c>
      <c r="Q35" s="5">
        <v>7997</v>
      </c>
      <c r="R35" s="5">
        <v>320</v>
      </c>
      <c r="S35" s="5">
        <v>843</v>
      </c>
      <c r="T35" s="5">
        <v>337</v>
      </c>
      <c r="U35" s="5">
        <v>881</v>
      </c>
      <c r="V35" s="5">
        <v>210</v>
      </c>
      <c r="W35" s="5">
        <v>516</v>
      </c>
      <c r="X35" s="5">
        <v>514</v>
      </c>
      <c r="Y35" s="5">
        <v>952</v>
      </c>
      <c r="Z35" s="5">
        <v>233</v>
      </c>
      <c r="AA35" s="5">
        <v>493</v>
      </c>
      <c r="AB35" s="5">
        <v>683</v>
      </c>
      <c r="AC35" s="5">
        <v>515</v>
      </c>
      <c r="AD35" s="5">
        <v>600</v>
      </c>
      <c r="AE35" s="5">
        <v>871</v>
      </c>
      <c r="AF35" s="5">
        <v>261</v>
      </c>
      <c r="AG35" s="5">
        <v>529</v>
      </c>
      <c r="AH35" s="5">
        <v>870</v>
      </c>
      <c r="AI35" s="5">
        <v>2671</v>
      </c>
      <c r="AJ35" s="5">
        <v>967</v>
      </c>
      <c r="AK35" s="5">
        <v>473</v>
      </c>
      <c r="AL35" s="5">
        <v>501</v>
      </c>
      <c r="AM35" s="5">
        <v>656</v>
      </c>
      <c r="AN35" s="5">
        <v>1015</v>
      </c>
      <c r="AO35" s="5">
        <v>1622</v>
      </c>
      <c r="AP35" s="5">
        <v>1120</v>
      </c>
      <c r="AQ35" s="5">
        <v>833</v>
      </c>
      <c r="AR35" s="5">
        <v>711</v>
      </c>
      <c r="AS35" s="5">
        <v>549</v>
      </c>
      <c r="AT35" s="5">
        <v>470</v>
      </c>
      <c r="AU35" s="5">
        <v>405</v>
      </c>
      <c r="AV35" s="5">
        <v>466</v>
      </c>
      <c r="AW35" s="5">
        <v>587</v>
      </c>
      <c r="AX35" s="5">
        <v>337</v>
      </c>
      <c r="AY35" s="5">
        <v>351</v>
      </c>
      <c r="AZ35" s="5">
        <v>178</v>
      </c>
      <c r="BA35" s="5">
        <v>241</v>
      </c>
      <c r="BB35" s="5">
        <v>33</v>
      </c>
      <c r="BC35" s="5">
        <v>0</v>
      </c>
      <c r="BD35" s="16">
        <f si="1" t="shared"/>
        <v>533</v>
      </c>
      <c r="BE35">
        <f ref="BE35:BF35" si="35" t="shared">BD35+5000</f>
        <v>5533</v>
      </c>
      <c r="BF35">
        <f si="35" t="shared"/>
        <v>10533</v>
      </c>
      <c r="BG35" s="14">
        <v>0</v>
      </c>
      <c r="BH35" s="14">
        <v>10</v>
      </c>
      <c r="BI35" s="14">
        <v>20</v>
      </c>
      <c r="BJ35" s="14">
        <v>30</v>
      </c>
      <c r="BK35">
        <f si="34" t="shared"/>
        <v>0.91795257401834829</v>
      </c>
      <c r="BL35" s="1">
        <v>5.7627118644067799E-3</v>
      </c>
      <c r="BM35" s="1">
        <v>2.0338983050847457</v>
      </c>
      <c r="BN35" s="14" t="s">
        <v>193</v>
      </c>
      <c r="BQ35" s="16">
        <v>0.45641838351822506</v>
      </c>
      <c r="BR35" s="16">
        <v>33</v>
      </c>
    </row>
    <row r="36" spans="1:70" x14ac:dyDescent="0.25">
      <c r="A36" s="5">
        <v>34</v>
      </c>
      <c r="B36" s="5">
        <v>6602</v>
      </c>
      <c r="C36" s="5">
        <v>4328</v>
      </c>
      <c r="D36" s="5">
        <v>4322</v>
      </c>
      <c r="E36" s="5">
        <v>17909</v>
      </c>
      <c r="F36" s="5">
        <v>6505</v>
      </c>
      <c r="G36" s="5">
        <v>5964</v>
      </c>
      <c r="H36" s="5">
        <v>4280</v>
      </c>
      <c r="I36" s="5">
        <v>6286</v>
      </c>
      <c r="J36" s="5">
        <v>7317</v>
      </c>
      <c r="K36" s="5">
        <v>13011</v>
      </c>
      <c r="L36" s="5">
        <v>7226</v>
      </c>
      <c r="M36" s="5">
        <v>12971</v>
      </c>
      <c r="N36" s="5">
        <v>11405</v>
      </c>
      <c r="O36" s="5">
        <v>2053</v>
      </c>
      <c r="P36" s="5">
        <v>1614</v>
      </c>
      <c r="Q36" s="5">
        <v>6917</v>
      </c>
      <c r="R36" s="5">
        <v>3109</v>
      </c>
      <c r="S36" s="5">
        <v>1504</v>
      </c>
      <c r="T36" s="5">
        <v>2950</v>
      </c>
      <c r="U36" s="5">
        <v>47624</v>
      </c>
      <c r="V36" s="5">
        <v>473</v>
      </c>
      <c r="W36" s="5">
        <v>1048</v>
      </c>
      <c r="X36" s="5">
        <v>2712</v>
      </c>
      <c r="Y36" s="5">
        <v>5001</v>
      </c>
      <c r="Z36" s="5">
        <v>640</v>
      </c>
      <c r="AA36" s="5">
        <v>1075</v>
      </c>
      <c r="AB36" s="5">
        <v>1171</v>
      </c>
      <c r="AC36" s="5">
        <v>1781</v>
      </c>
      <c r="AD36" s="5">
        <v>1358</v>
      </c>
      <c r="AE36" s="5">
        <v>4795</v>
      </c>
      <c r="AF36" s="5">
        <v>1038</v>
      </c>
      <c r="AG36" s="5">
        <v>5132</v>
      </c>
      <c r="AH36" s="5">
        <v>1691</v>
      </c>
      <c r="AI36" s="5">
        <v>6322</v>
      </c>
      <c r="AJ36" s="5">
        <v>3814</v>
      </c>
      <c r="AK36" s="5">
        <v>1521</v>
      </c>
      <c r="AL36" s="5">
        <v>2034</v>
      </c>
      <c r="AM36" s="5">
        <v>2635</v>
      </c>
      <c r="AN36" s="5">
        <v>2196</v>
      </c>
      <c r="AO36" s="5">
        <v>3103</v>
      </c>
      <c r="AP36" s="5">
        <v>2493</v>
      </c>
      <c r="AQ36" s="5">
        <v>3757</v>
      </c>
      <c r="AR36" s="5">
        <v>2544</v>
      </c>
      <c r="AS36" s="5">
        <v>1971</v>
      </c>
      <c r="AT36" s="5">
        <v>2969</v>
      </c>
      <c r="AU36" s="5">
        <v>2345</v>
      </c>
      <c r="AV36" s="5">
        <v>1432</v>
      </c>
      <c r="AW36" s="5">
        <v>8131</v>
      </c>
      <c r="AX36" s="5">
        <v>596</v>
      </c>
      <c r="AY36" s="5">
        <v>1614</v>
      </c>
      <c r="AZ36" s="5">
        <v>435</v>
      </c>
      <c r="BA36" s="5">
        <v>520</v>
      </c>
      <c r="BB36" s="5">
        <v>34</v>
      </c>
      <c r="BC36" s="5">
        <v>0</v>
      </c>
      <c r="BD36" s="16">
        <f si="1" t="shared"/>
        <v>2225.8000000000006</v>
      </c>
      <c r="BE36">
        <f ref="BE36:BF36" si="36" t="shared">BD36+5000</f>
        <v>7225.8000000000011</v>
      </c>
      <c r="BF36">
        <f si="36" t="shared"/>
        <v>12225.800000000001</v>
      </c>
      <c r="BG36" s="14">
        <v>0</v>
      </c>
      <c r="BH36" s="14">
        <v>10</v>
      </c>
      <c r="BI36" s="14">
        <v>20</v>
      </c>
      <c r="BJ36" s="14">
        <v>30</v>
      </c>
      <c r="BK36">
        <f si="34" t="shared"/>
        <v>0.974104105177104</v>
      </c>
      <c r="BL36" s="1">
        <v>5.7627118644067799E-3</v>
      </c>
      <c r="BM36" s="1">
        <v>2.0338983050847457</v>
      </c>
      <c r="BN36" s="14" t="s">
        <v>194</v>
      </c>
      <c r="BQ36" s="16">
        <v>0.54355828220858893</v>
      </c>
      <c r="BR36" s="16">
        <v>34</v>
      </c>
    </row>
    <row r="37" spans="1:70" x14ac:dyDescent="0.25">
      <c r="A37" s="5">
        <v>35</v>
      </c>
      <c r="B37" s="5">
        <v>14804</v>
      </c>
      <c r="C37" s="5">
        <v>6739</v>
      </c>
      <c r="D37" s="5">
        <v>5831</v>
      </c>
      <c r="E37" s="5">
        <v>4380</v>
      </c>
      <c r="F37" s="5">
        <v>9381</v>
      </c>
      <c r="G37" s="5">
        <v>5069</v>
      </c>
      <c r="H37" s="5">
        <v>3118</v>
      </c>
      <c r="I37" s="5">
        <v>3688</v>
      </c>
      <c r="J37" s="5">
        <v>11278</v>
      </c>
      <c r="K37" s="5">
        <v>4685</v>
      </c>
      <c r="L37" s="5">
        <v>5024</v>
      </c>
      <c r="M37" s="5">
        <v>6481</v>
      </c>
      <c r="N37" s="5">
        <v>10124</v>
      </c>
      <c r="O37" s="5">
        <v>445</v>
      </c>
      <c r="P37" s="5">
        <v>489</v>
      </c>
      <c r="Q37" s="5">
        <v>8161</v>
      </c>
      <c r="R37" s="5">
        <v>6970</v>
      </c>
      <c r="S37" s="5">
        <v>1121</v>
      </c>
      <c r="T37" s="5">
        <v>453</v>
      </c>
      <c r="U37" s="5">
        <v>516</v>
      </c>
      <c r="V37" s="5">
        <v>305</v>
      </c>
      <c r="W37" s="5">
        <v>1170</v>
      </c>
      <c r="X37" s="5">
        <v>1162</v>
      </c>
      <c r="Y37" s="5">
        <v>1224</v>
      </c>
      <c r="Z37" s="5">
        <v>531</v>
      </c>
      <c r="AA37" s="5">
        <v>2176</v>
      </c>
      <c r="AB37" s="5">
        <v>435</v>
      </c>
      <c r="AC37" s="5">
        <v>1168</v>
      </c>
      <c r="AD37" s="5">
        <v>1214</v>
      </c>
      <c r="AE37" s="5">
        <v>772</v>
      </c>
      <c r="AF37" s="5">
        <v>438</v>
      </c>
      <c r="AG37" s="5">
        <v>1064</v>
      </c>
      <c r="AH37" s="5">
        <v>2478</v>
      </c>
      <c r="AI37" s="5">
        <v>4098</v>
      </c>
      <c r="AJ37" s="5">
        <v>3409</v>
      </c>
      <c r="AK37" s="5">
        <v>1160</v>
      </c>
      <c r="AL37" s="5">
        <v>1602</v>
      </c>
      <c r="AM37" s="5">
        <v>1599</v>
      </c>
      <c r="AN37" s="5">
        <v>2494</v>
      </c>
      <c r="AO37" s="5">
        <v>1887</v>
      </c>
      <c r="AP37" s="5">
        <v>2256</v>
      </c>
      <c r="AQ37" s="5">
        <v>2122</v>
      </c>
      <c r="AR37" s="5">
        <v>4263</v>
      </c>
      <c r="AS37" s="5">
        <v>1607</v>
      </c>
      <c r="AT37" s="5">
        <v>814</v>
      </c>
      <c r="AU37" s="5">
        <v>1403</v>
      </c>
      <c r="AV37" s="5">
        <v>1069</v>
      </c>
      <c r="AW37" s="5">
        <v>1990</v>
      </c>
      <c r="AX37" s="5">
        <v>502</v>
      </c>
      <c r="AY37" s="5">
        <v>746</v>
      </c>
      <c r="AZ37" s="5">
        <v>416</v>
      </c>
      <c r="BA37" s="5">
        <v>556</v>
      </c>
      <c r="BB37" s="5">
        <v>35</v>
      </c>
      <c r="BC37" s="5">
        <v>0</v>
      </c>
      <c r="BD37" s="16">
        <f si="1" t="shared"/>
        <v>1178.8000000000002</v>
      </c>
      <c r="BE37">
        <f ref="BE37:BF37" si="37" t="shared">BD37+5000</f>
        <v>6178.8</v>
      </c>
      <c r="BF37">
        <f si="37" t="shared"/>
        <v>11178.8</v>
      </c>
      <c r="BG37" s="14">
        <v>0</v>
      </c>
      <c r="BH37" s="14">
        <v>10</v>
      </c>
      <c r="BI37" s="14">
        <v>20</v>
      </c>
      <c r="BJ37" s="14">
        <v>30</v>
      </c>
      <c r="BK37">
        <f si="34" t="shared"/>
        <v>0.94429233315164951</v>
      </c>
      <c r="BL37" s="1">
        <v>5.7627118644067799E-3</v>
      </c>
      <c r="BM37" s="1">
        <v>2.0338983050847457</v>
      </c>
      <c r="BN37" s="14" t="s">
        <v>195</v>
      </c>
      <c r="BQ37" s="16">
        <v>0.52006980802792324</v>
      </c>
      <c r="BR37" s="16">
        <v>35</v>
      </c>
    </row>
    <row r="38" spans="1:70" x14ac:dyDescent="0.25">
      <c r="A38" s="5">
        <v>36</v>
      </c>
      <c r="B38" s="5">
        <v>3399</v>
      </c>
      <c r="C38" s="5">
        <v>2681</v>
      </c>
      <c r="D38" s="5">
        <v>1758</v>
      </c>
      <c r="E38" s="5">
        <v>2241</v>
      </c>
      <c r="F38" s="5">
        <v>2478</v>
      </c>
      <c r="G38" s="5">
        <v>2464</v>
      </c>
      <c r="H38" s="5">
        <v>1334</v>
      </c>
      <c r="I38" s="5">
        <v>2220</v>
      </c>
      <c r="J38" s="5">
        <v>2339</v>
      </c>
      <c r="K38" s="5">
        <v>1916</v>
      </c>
      <c r="L38" s="5">
        <v>1588</v>
      </c>
      <c r="M38" s="5">
        <v>4393</v>
      </c>
      <c r="N38" s="5">
        <v>6818</v>
      </c>
      <c r="O38" s="5">
        <v>387</v>
      </c>
      <c r="P38" s="5">
        <v>453</v>
      </c>
      <c r="Q38" s="5">
        <v>8432</v>
      </c>
      <c r="R38" s="5">
        <v>387</v>
      </c>
      <c r="S38" s="5">
        <v>924</v>
      </c>
      <c r="T38" s="5">
        <v>535</v>
      </c>
      <c r="U38" s="5">
        <v>303</v>
      </c>
      <c r="V38" s="5">
        <v>206</v>
      </c>
      <c r="W38" s="5">
        <v>580</v>
      </c>
      <c r="X38" s="5">
        <v>803</v>
      </c>
      <c r="Y38" s="5">
        <v>786</v>
      </c>
      <c r="Z38" s="5">
        <v>192</v>
      </c>
      <c r="AA38" s="5">
        <v>987</v>
      </c>
      <c r="AB38" s="5">
        <v>658</v>
      </c>
      <c r="AC38" s="5">
        <v>596</v>
      </c>
      <c r="AD38" s="5">
        <v>1778</v>
      </c>
      <c r="AE38" s="5">
        <v>671</v>
      </c>
      <c r="AF38" s="5">
        <v>774</v>
      </c>
      <c r="AG38" s="5">
        <v>736</v>
      </c>
      <c r="AH38" s="5">
        <v>1334</v>
      </c>
      <c r="AI38" s="5">
        <v>2357</v>
      </c>
      <c r="AJ38" s="5">
        <v>1244</v>
      </c>
      <c r="AK38" s="5">
        <v>756</v>
      </c>
      <c r="AL38" s="5">
        <v>923</v>
      </c>
      <c r="AM38" s="5">
        <v>751</v>
      </c>
      <c r="AN38" s="5">
        <v>2483</v>
      </c>
      <c r="AO38" s="5">
        <v>1706</v>
      </c>
      <c r="AP38" s="5">
        <v>1723</v>
      </c>
      <c r="AQ38" s="5">
        <v>1376</v>
      </c>
      <c r="AR38" s="5">
        <v>1431</v>
      </c>
      <c r="AS38" s="5">
        <v>1020</v>
      </c>
      <c r="AT38" s="5">
        <v>685</v>
      </c>
      <c r="AU38" s="5">
        <v>527</v>
      </c>
      <c r="AV38" s="5">
        <v>450</v>
      </c>
      <c r="AW38" s="5">
        <v>776</v>
      </c>
      <c r="AX38" s="5">
        <v>442</v>
      </c>
      <c r="AY38" s="5">
        <v>586</v>
      </c>
      <c r="AZ38" s="5">
        <v>259</v>
      </c>
      <c r="BA38" s="5">
        <v>348</v>
      </c>
      <c r="BB38" s="5">
        <v>36</v>
      </c>
      <c r="BC38" s="5">
        <v>0</v>
      </c>
      <c r="BD38" s="16">
        <f si="1" t="shared"/>
        <v>759.6</v>
      </c>
      <c r="BE38">
        <f ref="BE38:BF38" si="38" t="shared">BD38+5000</f>
        <v>5759.6</v>
      </c>
      <c r="BF38">
        <f si="38" t="shared"/>
        <v>10759.6</v>
      </c>
      <c r="BG38" s="14">
        <v>0</v>
      </c>
      <c r="BH38" s="14">
        <v>10</v>
      </c>
      <c r="BI38" s="14">
        <v>20</v>
      </c>
      <c r="BJ38" s="14">
        <v>30</v>
      </c>
      <c r="BK38">
        <f si="34" t="shared"/>
        <v>0.9279605224163795</v>
      </c>
      <c r="BL38" s="1">
        <v>5.7627118644067799E-3</v>
      </c>
      <c r="BM38" s="1">
        <v>2.0338983050847457</v>
      </c>
      <c r="BN38" s="14" t="s">
        <v>196</v>
      </c>
      <c r="BQ38" s="16">
        <v>0.60277136258660513</v>
      </c>
      <c r="BR38" s="16">
        <v>36</v>
      </c>
    </row>
    <row r="39" spans="1:70" x14ac:dyDescent="0.25">
      <c r="A39" s="5">
        <v>37</v>
      </c>
      <c r="B39" s="5">
        <v>6832</v>
      </c>
      <c r="C39" s="5">
        <v>15735</v>
      </c>
      <c r="D39" s="5">
        <v>8011</v>
      </c>
      <c r="E39" s="5">
        <v>2935</v>
      </c>
      <c r="F39" s="5">
        <v>8372</v>
      </c>
      <c r="G39" s="5">
        <v>3612</v>
      </c>
      <c r="H39" s="5">
        <v>1946</v>
      </c>
      <c r="I39" s="5">
        <v>3842</v>
      </c>
      <c r="J39" s="5">
        <v>6689</v>
      </c>
      <c r="K39" s="5">
        <v>2272</v>
      </c>
      <c r="L39" s="5">
        <v>1738</v>
      </c>
      <c r="M39" s="5">
        <v>4617</v>
      </c>
      <c r="N39" s="5">
        <v>4421</v>
      </c>
      <c r="O39" s="5">
        <v>1459</v>
      </c>
      <c r="P39" s="5">
        <v>650</v>
      </c>
      <c r="Q39" s="5">
        <v>14368</v>
      </c>
      <c r="R39" s="5">
        <v>1209</v>
      </c>
      <c r="S39" s="5">
        <v>2785</v>
      </c>
      <c r="T39" s="5">
        <v>435</v>
      </c>
      <c r="U39" s="5">
        <v>412</v>
      </c>
      <c r="V39" s="5">
        <v>419</v>
      </c>
      <c r="W39" s="5">
        <v>899</v>
      </c>
      <c r="X39" s="5">
        <v>1351</v>
      </c>
      <c r="Y39" s="5">
        <v>854</v>
      </c>
      <c r="Z39" s="5">
        <v>373</v>
      </c>
      <c r="AA39" s="5">
        <v>3637</v>
      </c>
      <c r="AB39" s="5">
        <v>552</v>
      </c>
      <c r="AC39" s="5">
        <v>3888</v>
      </c>
      <c r="AD39" s="5">
        <v>2802</v>
      </c>
      <c r="AE39" s="5">
        <v>1347</v>
      </c>
      <c r="AF39" s="5">
        <v>434</v>
      </c>
      <c r="AG39" s="5">
        <v>804</v>
      </c>
      <c r="AH39" s="5">
        <v>2689</v>
      </c>
      <c r="AI39" s="5">
        <v>2422</v>
      </c>
      <c r="AJ39" s="5">
        <v>2061</v>
      </c>
      <c r="AK39" s="5">
        <v>1300</v>
      </c>
      <c r="AL39" s="5">
        <v>1540</v>
      </c>
      <c r="AM39" s="5">
        <v>1190</v>
      </c>
      <c r="AN39" s="5">
        <v>1923</v>
      </c>
      <c r="AO39" s="5">
        <v>1308</v>
      </c>
      <c r="AP39" s="5">
        <v>5068</v>
      </c>
      <c r="AQ39" s="5">
        <v>2434</v>
      </c>
      <c r="AR39" s="5">
        <v>1575</v>
      </c>
      <c r="AS39" s="5">
        <v>1609</v>
      </c>
      <c r="AT39" s="5">
        <v>1131</v>
      </c>
      <c r="AU39" s="5">
        <v>976</v>
      </c>
      <c r="AV39" s="5">
        <v>744</v>
      </c>
      <c r="AW39" s="5">
        <v>1460</v>
      </c>
      <c r="AX39" s="5">
        <v>3468</v>
      </c>
      <c r="AY39" s="5">
        <v>569</v>
      </c>
      <c r="AZ39" s="5">
        <v>584</v>
      </c>
      <c r="BA39" s="5">
        <v>639</v>
      </c>
      <c r="BB39" s="5">
        <v>37</v>
      </c>
      <c r="BC39" s="5">
        <v>0</v>
      </c>
      <c r="BD39" s="16">
        <f si="1" t="shared"/>
        <v>1347.8</v>
      </c>
      <c r="BE39">
        <f ref="BE39:BF39" si="39" t="shared">BD39+5000</f>
        <v>6347.8</v>
      </c>
      <c r="BF39">
        <f si="39" t="shared"/>
        <v>11347.8</v>
      </c>
      <c r="BG39" s="14">
        <v>0</v>
      </c>
      <c r="BH39" s="14">
        <v>10</v>
      </c>
      <c r="BI39" s="14">
        <v>20</v>
      </c>
      <c r="BJ39" s="14">
        <v>30</v>
      </c>
      <c r="BK39">
        <f si="34" t="shared"/>
        <v>0.95011813288941593</v>
      </c>
      <c r="BL39" s="1">
        <v>5.7627118644067799E-3</v>
      </c>
      <c r="BM39" s="1">
        <v>2.0338983050847457</v>
      </c>
      <c r="BN39" s="14" t="s">
        <v>197</v>
      </c>
      <c r="BQ39" s="16">
        <v>0.49610894941634243</v>
      </c>
      <c r="BR39" s="16">
        <v>37</v>
      </c>
    </row>
    <row r="40" spans="1:70" x14ac:dyDescent="0.25">
      <c r="A40" s="5">
        <v>38</v>
      </c>
      <c r="B40" s="5">
        <v>3539</v>
      </c>
      <c r="C40" s="5">
        <v>4932</v>
      </c>
      <c r="D40" s="5">
        <v>3008</v>
      </c>
      <c r="E40" s="5">
        <v>3034</v>
      </c>
      <c r="F40" s="5">
        <v>4825</v>
      </c>
      <c r="G40" s="5">
        <v>2887</v>
      </c>
      <c r="H40" s="5">
        <v>1415</v>
      </c>
      <c r="I40" s="5">
        <v>3838</v>
      </c>
      <c r="J40" s="5">
        <v>3987</v>
      </c>
      <c r="K40" s="5">
        <v>3440</v>
      </c>
      <c r="L40" s="5">
        <v>1464</v>
      </c>
      <c r="M40" s="5">
        <v>3415</v>
      </c>
      <c r="N40" s="5">
        <v>4806</v>
      </c>
      <c r="O40" s="5">
        <v>560</v>
      </c>
      <c r="P40" s="5">
        <v>1413</v>
      </c>
      <c r="Q40" s="5">
        <v>6326</v>
      </c>
      <c r="R40" s="5">
        <v>350</v>
      </c>
      <c r="S40" s="5">
        <v>1107</v>
      </c>
      <c r="T40" s="5">
        <v>418</v>
      </c>
      <c r="U40" s="5">
        <v>366</v>
      </c>
      <c r="V40" s="5">
        <v>408</v>
      </c>
      <c r="W40" s="5">
        <v>1026</v>
      </c>
      <c r="X40" s="5">
        <v>820</v>
      </c>
      <c r="Y40" s="5">
        <v>696</v>
      </c>
      <c r="Z40" s="5">
        <v>763</v>
      </c>
      <c r="AA40" s="5">
        <v>922</v>
      </c>
      <c r="AB40" s="5">
        <v>467</v>
      </c>
      <c r="AC40" s="5">
        <v>473</v>
      </c>
      <c r="AD40" s="5">
        <v>1580</v>
      </c>
      <c r="AE40" s="5">
        <v>869</v>
      </c>
      <c r="AF40" s="5">
        <v>1545</v>
      </c>
      <c r="AG40" s="5">
        <v>1095</v>
      </c>
      <c r="AH40" s="5">
        <v>1721</v>
      </c>
      <c r="AI40" s="5">
        <v>1825</v>
      </c>
      <c r="AJ40" s="5">
        <v>1355</v>
      </c>
      <c r="AK40" s="5">
        <v>613</v>
      </c>
      <c r="AL40" s="5">
        <v>1139</v>
      </c>
      <c r="AM40" s="5">
        <v>719</v>
      </c>
      <c r="AN40" s="5">
        <v>1580</v>
      </c>
      <c r="AO40" s="5">
        <v>1204</v>
      </c>
      <c r="AP40" s="5">
        <v>4569</v>
      </c>
      <c r="AQ40" s="5">
        <v>1920</v>
      </c>
      <c r="AR40" s="5">
        <v>1211</v>
      </c>
      <c r="AS40" s="5">
        <v>1176</v>
      </c>
      <c r="AT40" s="5">
        <v>924</v>
      </c>
      <c r="AU40" s="5">
        <v>775</v>
      </c>
      <c r="AV40" s="5">
        <v>428</v>
      </c>
      <c r="AW40" s="5">
        <v>1023</v>
      </c>
      <c r="AX40" s="5">
        <v>845</v>
      </c>
      <c r="AY40" s="5">
        <v>502</v>
      </c>
      <c r="AZ40" s="5">
        <v>674</v>
      </c>
      <c r="BA40" s="5">
        <v>636</v>
      </c>
      <c r="BB40" s="5">
        <v>38</v>
      </c>
      <c r="BC40" s="5">
        <v>0</v>
      </c>
      <c r="BD40" s="16">
        <f si="1" t="shared"/>
        <v>943.8000000000003</v>
      </c>
      <c r="BE40">
        <f ref="BE40:BF40" si="40" t="shared">BD40+5000</f>
        <v>5943.8</v>
      </c>
      <c r="BF40">
        <f si="40" t="shared"/>
        <v>10943.8</v>
      </c>
      <c r="BG40" s="14">
        <v>0</v>
      </c>
      <c r="BH40" s="14">
        <v>10</v>
      </c>
      <c r="BI40" s="14">
        <v>20</v>
      </c>
      <c r="BJ40" s="14">
        <v>30</v>
      </c>
      <c r="BK40">
        <f si="34" t="shared"/>
        <v>0.93547648466470479</v>
      </c>
      <c r="BL40" s="1">
        <v>5.7627118644067799E-3</v>
      </c>
      <c r="BM40" s="1">
        <v>2.0338983050847457</v>
      </c>
      <c r="BN40" s="14" t="s">
        <v>198</v>
      </c>
      <c r="BQ40" s="16">
        <v>0.59038901601830662</v>
      </c>
      <c r="BR40" s="16">
        <v>38</v>
      </c>
    </row>
    <row r="41" spans="1:70" x14ac:dyDescent="0.25">
      <c r="A41" s="5">
        <v>39</v>
      </c>
      <c r="B41" s="5">
        <v>3160</v>
      </c>
      <c r="C41" s="5">
        <v>5069</v>
      </c>
      <c r="D41" s="5">
        <v>3895</v>
      </c>
      <c r="E41" s="5">
        <v>3414</v>
      </c>
      <c r="F41" s="5">
        <v>5920</v>
      </c>
      <c r="G41" s="5">
        <v>3122</v>
      </c>
      <c r="H41" s="5">
        <v>1514</v>
      </c>
      <c r="I41" s="5">
        <v>4809</v>
      </c>
      <c r="J41" s="5">
        <v>4626</v>
      </c>
      <c r="K41" s="5">
        <v>4180</v>
      </c>
      <c r="L41" s="5">
        <v>1328</v>
      </c>
      <c r="M41" s="5">
        <v>3683</v>
      </c>
      <c r="N41" s="5">
        <v>5208</v>
      </c>
      <c r="O41" s="5">
        <v>441</v>
      </c>
      <c r="P41" s="5">
        <v>589</v>
      </c>
      <c r="Q41" s="5">
        <v>3791</v>
      </c>
      <c r="R41" s="5">
        <v>291</v>
      </c>
      <c r="S41" s="5">
        <v>686</v>
      </c>
      <c r="T41" s="5">
        <v>327</v>
      </c>
      <c r="U41" s="5">
        <v>273</v>
      </c>
      <c r="V41" s="5">
        <v>382</v>
      </c>
      <c r="W41" s="5">
        <v>783</v>
      </c>
      <c r="X41" s="5">
        <v>624</v>
      </c>
      <c r="Y41" s="5">
        <v>715</v>
      </c>
      <c r="Z41" s="5">
        <v>769</v>
      </c>
      <c r="AA41" s="5">
        <v>901</v>
      </c>
      <c r="AB41" s="5">
        <v>559</v>
      </c>
      <c r="AC41" s="5">
        <v>363</v>
      </c>
      <c r="AD41" s="5">
        <v>1035</v>
      </c>
      <c r="AE41" s="5">
        <v>611</v>
      </c>
      <c r="AF41" s="5">
        <v>1034</v>
      </c>
      <c r="AG41" s="5">
        <v>899</v>
      </c>
      <c r="AH41" s="5">
        <v>928</v>
      </c>
      <c r="AI41" s="5">
        <v>834</v>
      </c>
      <c r="AJ41" s="5">
        <v>778</v>
      </c>
      <c r="AK41" s="5">
        <v>789</v>
      </c>
      <c r="AL41" s="5">
        <v>816</v>
      </c>
      <c r="AM41" s="5">
        <v>553</v>
      </c>
      <c r="AN41" s="5">
        <v>1105</v>
      </c>
      <c r="AO41" s="5">
        <v>734</v>
      </c>
      <c r="AP41" s="5">
        <v>4527</v>
      </c>
      <c r="AQ41" s="5">
        <v>1274</v>
      </c>
      <c r="AR41" s="5">
        <v>1079</v>
      </c>
      <c r="AS41" s="5">
        <v>1262</v>
      </c>
      <c r="AT41" s="5">
        <v>1117</v>
      </c>
      <c r="AU41" s="5">
        <v>534</v>
      </c>
      <c r="AV41" s="5">
        <v>446</v>
      </c>
      <c r="AW41" s="5">
        <v>1131</v>
      </c>
      <c r="AX41" s="5">
        <v>584</v>
      </c>
      <c r="AY41" s="5">
        <v>376</v>
      </c>
      <c r="AZ41" s="5">
        <v>748</v>
      </c>
      <c r="BA41" s="5">
        <v>518</v>
      </c>
      <c r="BB41" s="5">
        <v>39</v>
      </c>
      <c r="BC41" s="5">
        <v>0</v>
      </c>
      <c r="BD41" s="16">
        <f si="1" t="shared"/>
        <v>770.80000000000007</v>
      </c>
      <c r="BE41">
        <f ref="BE41:BF41" si="41" t="shared">BD41+5000</f>
        <v>5770.8</v>
      </c>
      <c r="BF41">
        <f si="41" t="shared"/>
        <v>10770.8</v>
      </c>
      <c r="BG41" s="14">
        <v>0</v>
      </c>
      <c r="BH41" s="14">
        <v>10</v>
      </c>
      <c r="BI41" s="14">
        <v>20</v>
      </c>
      <c r="BJ41" s="14">
        <v>30</v>
      </c>
      <c r="BK41">
        <f si="34" t="shared"/>
        <v>0.92843314008350952</v>
      </c>
      <c r="BL41" s="1">
        <v>5.7627118644067799E-3</v>
      </c>
      <c r="BM41" s="1">
        <v>2.0338983050847457</v>
      </c>
      <c r="BN41" s="14" t="s">
        <v>199</v>
      </c>
      <c r="BQ41" s="16">
        <v>1.0524344569288389</v>
      </c>
      <c r="BR41" s="16">
        <v>39</v>
      </c>
    </row>
    <row r="42" spans="1:70" x14ac:dyDescent="0.25">
      <c r="A42" s="5">
        <v>40</v>
      </c>
      <c r="B42" s="5">
        <v>5108</v>
      </c>
      <c r="C42" s="5">
        <v>9467</v>
      </c>
      <c r="D42" s="5">
        <v>3763</v>
      </c>
      <c r="E42" s="5">
        <v>20249</v>
      </c>
      <c r="F42" s="5">
        <v>9533</v>
      </c>
      <c r="G42" s="5">
        <v>4957</v>
      </c>
      <c r="H42" s="5">
        <v>2910</v>
      </c>
      <c r="I42" s="5">
        <v>5244</v>
      </c>
      <c r="J42" s="5">
        <v>12447</v>
      </c>
      <c r="K42" s="5">
        <v>5300</v>
      </c>
      <c r="L42" s="5">
        <v>4066</v>
      </c>
      <c r="M42" s="5">
        <v>10154</v>
      </c>
      <c r="N42" s="5">
        <v>11282</v>
      </c>
      <c r="O42" s="5">
        <v>782</v>
      </c>
      <c r="P42" s="5">
        <v>1300</v>
      </c>
      <c r="Q42" s="5">
        <v>8981</v>
      </c>
      <c r="R42" s="5">
        <v>3311</v>
      </c>
      <c r="S42" s="5">
        <v>1600</v>
      </c>
      <c r="T42" s="5">
        <v>809</v>
      </c>
      <c r="U42" s="5">
        <v>492</v>
      </c>
      <c r="V42" s="5">
        <v>320</v>
      </c>
      <c r="W42" s="5">
        <v>1122</v>
      </c>
      <c r="X42" s="5">
        <v>1005</v>
      </c>
      <c r="Y42" s="5">
        <v>1715</v>
      </c>
      <c r="Z42" s="5">
        <v>263</v>
      </c>
      <c r="AA42" s="5">
        <v>1212</v>
      </c>
      <c r="AB42" s="5">
        <v>1080</v>
      </c>
      <c r="AC42" s="5">
        <v>729</v>
      </c>
      <c r="AD42" s="5">
        <v>916</v>
      </c>
      <c r="AE42" s="5">
        <v>4205</v>
      </c>
      <c r="AF42" s="5">
        <v>1654</v>
      </c>
      <c r="AG42" s="5">
        <v>2789</v>
      </c>
      <c r="AH42" s="5">
        <v>1329</v>
      </c>
      <c r="AI42" s="5">
        <v>1368</v>
      </c>
      <c r="AJ42" s="5">
        <v>2189</v>
      </c>
      <c r="AK42" s="5">
        <v>2877</v>
      </c>
      <c r="AL42" s="5">
        <v>937</v>
      </c>
      <c r="AM42" s="5">
        <v>703</v>
      </c>
      <c r="AN42" s="5">
        <v>2352</v>
      </c>
      <c r="AO42" s="5">
        <v>1179</v>
      </c>
      <c r="AP42" s="5">
        <v>2115</v>
      </c>
      <c r="AQ42" s="5">
        <v>1814</v>
      </c>
      <c r="AR42" s="5">
        <v>1162</v>
      </c>
      <c r="AS42" s="5">
        <v>937</v>
      </c>
      <c r="AT42" s="5">
        <v>6837</v>
      </c>
      <c r="AU42" s="5">
        <v>803</v>
      </c>
      <c r="AV42" s="5">
        <v>1077</v>
      </c>
      <c r="AW42" s="5">
        <v>1117</v>
      </c>
      <c r="AX42" s="5">
        <v>1047</v>
      </c>
      <c r="AY42" s="5">
        <v>1011</v>
      </c>
      <c r="AZ42" s="5">
        <v>528</v>
      </c>
      <c r="BA42" s="5">
        <v>457</v>
      </c>
      <c r="BB42" s="5">
        <v>40</v>
      </c>
      <c r="BC42" s="5">
        <v>0</v>
      </c>
      <c r="BD42" s="16">
        <f si="1" t="shared"/>
        <v>1165.4000000000001</v>
      </c>
      <c r="BE42">
        <f ref="BE42:BF42" si="42" t="shared">BD42+5000</f>
        <v>6165.4</v>
      </c>
      <c r="BF42">
        <f si="42" t="shared"/>
        <v>11165.4</v>
      </c>
      <c r="BG42" s="14">
        <v>0</v>
      </c>
      <c r="BH42" s="14">
        <v>10</v>
      </c>
      <c r="BI42" s="14">
        <v>20</v>
      </c>
      <c r="BJ42" s="14">
        <v>30</v>
      </c>
      <c r="BK42">
        <f si="34" t="shared"/>
        <v>0.94381229508521047</v>
      </c>
      <c r="BL42" s="1">
        <v>5.7627118644067799E-3</v>
      </c>
      <c r="BM42" s="1">
        <v>2.0338983050847457</v>
      </c>
      <c r="BN42" s="14" t="s">
        <v>200</v>
      </c>
      <c r="BQ42" s="16">
        <v>0.72952853598014888</v>
      </c>
      <c r="BR42" s="16">
        <v>40</v>
      </c>
    </row>
    <row r="43" spans="1:70" x14ac:dyDescent="0.25">
      <c r="A43" s="5">
        <v>41</v>
      </c>
      <c r="B43" s="5">
        <v>5373</v>
      </c>
      <c r="C43" s="5">
        <v>5162</v>
      </c>
      <c r="D43" s="5">
        <v>2254</v>
      </c>
      <c r="E43" s="5">
        <v>4080</v>
      </c>
      <c r="F43" s="5">
        <v>4965</v>
      </c>
      <c r="G43" s="5">
        <v>5697</v>
      </c>
      <c r="H43" s="5">
        <v>1518</v>
      </c>
      <c r="I43" s="5">
        <v>2475</v>
      </c>
      <c r="J43" s="5">
        <v>23700</v>
      </c>
      <c r="K43" s="5">
        <v>3651</v>
      </c>
      <c r="L43" s="5">
        <v>2011</v>
      </c>
      <c r="M43" s="5">
        <v>3372</v>
      </c>
      <c r="N43" s="5">
        <v>4647</v>
      </c>
      <c r="O43" s="5">
        <v>563</v>
      </c>
      <c r="P43" s="5">
        <v>780</v>
      </c>
      <c r="Q43" s="5">
        <v>7129</v>
      </c>
      <c r="R43" s="5">
        <v>11731</v>
      </c>
      <c r="S43" s="5">
        <v>833</v>
      </c>
      <c r="T43" s="5">
        <v>485</v>
      </c>
      <c r="U43" s="5">
        <v>405</v>
      </c>
      <c r="V43" s="5">
        <v>271</v>
      </c>
      <c r="W43" s="5">
        <v>829</v>
      </c>
      <c r="X43" s="5">
        <v>835</v>
      </c>
      <c r="Y43" s="5">
        <v>2231</v>
      </c>
      <c r="Z43" s="5">
        <v>326</v>
      </c>
      <c r="AA43" s="5">
        <v>1104</v>
      </c>
      <c r="AB43" s="5">
        <v>380</v>
      </c>
      <c r="AC43" s="5">
        <v>1557</v>
      </c>
      <c r="AD43" s="5">
        <v>1067</v>
      </c>
      <c r="AE43" s="5">
        <v>1777</v>
      </c>
      <c r="AF43" s="5">
        <v>426</v>
      </c>
      <c r="AG43" s="5">
        <v>704</v>
      </c>
      <c r="AH43" s="5">
        <v>1506</v>
      </c>
      <c r="AI43" s="5">
        <v>1607</v>
      </c>
      <c r="AJ43" s="5">
        <v>1455</v>
      </c>
      <c r="AK43" s="5">
        <v>782</v>
      </c>
      <c r="AL43" s="5">
        <v>913</v>
      </c>
      <c r="AM43" s="5">
        <v>859</v>
      </c>
      <c r="AN43" s="5">
        <v>1691</v>
      </c>
      <c r="AO43" s="5">
        <v>1303</v>
      </c>
      <c r="AP43" s="5">
        <v>2050</v>
      </c>
      <c r="AQ43" s="5">
        <v>2034</v>
      </c>
      <c r="AR43" s="5">
        <v>1745</v>
      </c>
      <c r="AS43" s="5">
        <v>791</v>
      </c>
      <c r="AT43" s="5">
        <v>663</v>
      </c>
      <c r="AU43" s="5">
        <v>608</v>
      </c>
      <c r="AV43" s="5">
        <v>831</v>
      </c>
      <c r="AW43" s="5">
        <v>754</v>
      </c>
      <c r="AX43" s="5">
        <v>1109</v>
      </c>
      <c r="AY43" s="5">
        <v>418</v>
      </c>
      <c r="AZ43" s="5">
        <v>456</v>
      </c>
      <c r="BA43" s="5">
        <v>497</v>
      </c>
      <c r="BB43" s="5">
        <v>41</v>
      </c>
      <c r="BC43" s="5">
        <v>0</v>
      </c>
      <c r="BD43" s="16">
        <f si="1" t="shared"/>
        <v>839.80000000000007</v>
      </c>
      <c r="BE43">
        <f ref="BE43:BF43" si="43" t="shared">BD43+5000</f>
        <v>5839.8</v>
      </c>
      <c r="BF43">
        <f si="43" t="shared"/>
        <v>10839.8</v>
      </c>
      <c r="BG43" s="14">
        <v>0</v>
      </c>
      <c r="BH43" s="14">
        <v>10</v>
      </c>
      <c r="BI43" s="14">
        <v>20</v>
      </c>
      <c r="BJ43" s="14">
        <v>30</v>
      </c>
      <c r="BK43">
        <f si="34" t="shared"/>
        <v>0.93129988710469602</v>
      </c>
      <c r="BL43" s="1">
        <v>5.7627118644067799E-3</v>
      </c>
      <c r="BM43" s="1">
        <v>2.0338983050847457</v>
      </c>
      <c r="BN43" s="14" t="s">
        <v>201</v>
      </c>
      <c r="BQ43" s="16">
        <v>0.5886214442013129</v>
      </c>
      <c r="BR43" s="16">
        <v>41</v>
      </c>
    </row>
    <row r="44" spans="1:70" x14ac:dyDescent="0.25">
      <c r="A44" s="5">
        <v>42</v>
      </c>
      <c r="B44" s="5">
        <v>7675</v>
      </c>
      <c r="C44" s="5">
        <v>5331</v>
      </c>
      <c r="D44" s="5">
        <v>3232</v>
      </c>
      <c r="E44" s="5">
        <v>4083</v>
      </c>
      <c r="F44" s="5">
        <v>5356</v>
      </c>
      <c r="G44" s="5">
        <v>5040</v>
      </c>
      <c r="H44" s="5">
        <v>1537</v>
      </c>
      <c r="I44" s="5">
        <v>3801</v>
      </c>
      <c r="J44" s="5">
        <v>22621</v>
      </c>
      <c r="K44" s="5">
        <v>3914</v>
      </c>
      <c r="L44" s="5">
        <v>2273</v>
      </c>
      <c r="M44" s="5">
        <v>3927</v>
      </c>
      <c r="N44" s="5">
        <v>8303</v>
      </c>
      <c r="O44" s="5">
        <v>708</v>
      </c>
      <c r="P44" s="5">
        <v>3519</v>
      </c>
      <c r="Q44" s="5">
        <v>7467</v>
      </c>
      <c r="R44" s="5">
        <v>1550</v>
      </c>
      <c r="S44" s="5">
        <v>1277</v>
      </c>
      <c r="T44" s="5">
        <v>588</v>
      </c>
      <c r="U44" s="5">
        <v>592</v>
      </c>
      <c r="V44" s="5">
        <v>270</v>
      </c>
      <c r="W44" s="5">
        <v>848</v>
      </c>
      <c r="X44" s="5">
        <v>1042</v>
      </c>
      <c r="Y44" s="5">
        <v>1445</v>
      </c>
      <c r="Z44" s="5">
        <v>283</v>
      </c>
      <c r="AA44" s="5">
        <v>1097</v>
      </c>
      <c r="AB44" s="5">
        <v>692</v>
      </c>
      <c r="AC44" s="5">
        <v>1204</v>
      </c>
      <c r="AD44" s="5">
        <v>721</v>
      </c>
      <c r="AE44" s="5">
        <v>1491</v>
      </c>
      <c r="AF44" s="5">
        <v>464</v>
      </c>
      <c r="AG44" s="5">
        <v>789</v>
      </c>
      <c r="AH44" s="5">
        <v>2071</v>
      </c>
      <c r="AI44" s="5">
        <v>2585</v>
      </c>
      <c r="AJ44" s="5">
        <v>2654</v>
      </c>
      <c r="AK44" s="5">
        <v>1164</v>
      </c>
      <c r="AL44" s="5">
        <v>1109</v>
      </c>
      <c r="AM44" s="5">
        <v>1416</v>
      </c>
      <c r="AN44" s="5">
        <v>1814</v>
      </c>
      <c r="AO44" s="5">
        <v>1848</v>
      </c>
      <c r="AP44" s="5">
        <v>1912</v>
      </c>
      <c r="AQ44" s="5">
        <v>2324</v>
      </c>
      <c r="AR44" s="5">
        <v>2032</v>
      </c>
      <c r="AS44" s="5">
        <v>1120</v>
      </c>
      <c r="AT44" s="5">
        <v>1184</v>
      </c>
      <c r="AU44" s="5">
        <v>699</v>
      </c>
      <c r="AV44" s="5">
        <v>809</v>
      </c>
      <c r="AW44" s="5">
        <v>726</v>
      </c>
      <c r="AX44" s="5">
        <v>889</v>
      </c>
      <c r="AY44" s="5">
        <v>405</v>
      </c>
      <c r="AZ44" s="5">
        <v>310</v>
      </c>
      <c r="BA44" s="5">
        <v>432</v>
      </c>
      <c r="BB44" s="5">
        <v>42</v>
      </c>
      <c r="BC44" s="5">
        <v>0</v>
      </c>
      <c r="BD44" s="16">
        <f si="1" t="shared"/>
        <v>1128.8000000000002</v>
      </c>
      <c r="BE44">
        <f ref="BE44:BF44" si="44" t="shared">BD44+5000</f>
        <v>6128.8</v>
      </c>
      <c r="BF44">
        <f si="44" t="shared"/>
        <v>11128.8</v>
      </c>
      <c r="BG44" s="14">
        <v>0</v>
      </c>
      <c r="BH44" s="14">
        <v>10</v>
      </c>
      <c r="BI44" s="14">
        <v>20</v>
      </c>
      <c r="BJ44" s="14">
        <v>30</v>
      </c>
      <c r="BK44">
        <f si="34" t="shared"/>
        <v>0.94248736866242433</v>
      </c>
      <c r="BL44" s="1">
        <v>5.7627118644067799E-3</v>
      </c>
      <c r="BM44" s="1">
        <v>2.0338983050847457</v>
      </c>
      <c r="BN44" s="14" t="s">
        <v>202</v>
      </c>
      <c r="BQ44" s="16">
        <v>0.75510204081632648</v>
      </c>
      <c r="BR44" s="16">
        <v>42</v>
      </c>
    </row>
    <row r="45" spans="1:70" x14ac:dyDescent="0.25">
      <c r="A45" s="5">
        <v>43</v>
      </c>
      <c r="B45" s="5">
        <v>3643</v>
      </c>
      <c r="C45" s="5">
        <v>2495</v>
      </c>
      <c r="D45" s="5">
        <v>2429</v>
      </c>
      <c r="E45" s="5">
        <v>2286</v>
      </c>
      <c r="F45" s="5">
        <v>5208</v>
      </c>
      <c r="G45" s="5">
        <v>5232</v>
      </c>
      <c r="H45" s="5">
        <v>1861</v>
      </c>
      <c r="I45" s="5">
        <v>3699</v>
      </c>
      <c r="J45" s="5">
        <v>10603</v>
      </c>
      <c r="K45" s="5">
        <v>3796</v>
      </c>
      <c r="L45" s="5">
        <v>2176</v>
      </c>
      <c r="M45" s="5">
        <v>3596</v>
      </c>
      <c r="N45" s="5">
        <v>8121</v>
      </c>
      <c r="O45" s="5">
        <v>435</v>
      </c>
      <c r="P45" s="5">
        <v>503</v>
      </c>
      <c r="Q45" s="5">
        <v>6861</v>
      </c>
      <c r="R45" s="5">
        <v>1173</v>
      </c>
      <c r="S45" s="5">
        <v>612</v>
      </c>
      <c r="T45" s="5">
        <v>387</v>
      </c>
      <c r="U45" s="5">
        <v>586</v>
      </c>
      <c r="V45" s="5">
        <v>300</v>
      </c>
      <c r="W45" s="5">
        <v>492</v>
      </c>
      <c r="X45" s="5">
        <v>474</v>
      </c>
      <c r="Y45" s="5">
        <v>1302</v>
      </c>
      <c r="Z45" s="5">
        <v>282</v>
      </c>
      <c r="AA45" s="5">
        <v>1032</v>
      </c>
      <c r="AB45" s="5">
        <v>421</v>
      </c>
      <c r="AC45" s="5">
        <v>393</v>
      </c>
      <c r="AD45" s="5">
        <v>562</v>
      </c>
      <c r="AE45" s="5">
        <v>1147</v>
      </c>
      <c r="AF45" s="5">
        <v>440</v>
      </c>
      <c r="AG45" s="5">
        <v>572</v>
      </c>
      <c r="AH45" s="5">
        <v>1323</v>
      </c>
      <c r="AI45" s="5">
        <v>1964</v>
      </c>
      <c r="AJ45" s="5">
        <v>1360</v>
      </c>
      <c r="AK45" s="5">
        <v>651</v>
      </c>
      <c r="AL45" s="5">
        <v>866</v>
      </c>
      <c r="AM45" s="5">
        <v>998</v>
      </c>
      <c r="AN45" s="5">
        <v>1107</v>
      </c>
      <c r="AO45" s="5">
        <v>834</v>
      </c>
      <c r="AP45" s="5">
        <v>1391</v>
      </c>
      <c r="AQ45" s="5">
        <v>1577</v>
      </c>
      <c r="AR45" s="5">
        <v>3774</v>
      </c>
      <c r="AS45" s="5">
        <v>636</v>
      </c>
      <c r="AT45" s="5">
        <v>817</v>
      </c>
      <c r="AU45" s="5">
        <v>706</v>
      </c>
      <c r="AV45" s="5">
        <v>533</v>
      </c>
      <c r="AW45" s="5">
        <v>1371</v>
      </c>
      <c r="AX45" s="5">
        <v>333</v>
      </c>
      <c r="AY45" s="5">
        <v>474</v>
      </c>
      <c r="AZ45" s="5">
        <v>278</v>
      </c>
      <c r="BA45" s="5">
        <v>421</v>
      </c>
      <c r="BB45" s="5">
        <v>43</v>
      </c>
      <c r="BC45" s="5">
        <v>0</v>
      </c>
      <c r="BD45" s="16">
        <f si="1" t="shared"/>
        <v>662.00000000000011</v>
      </c>
      <c r="BE45">
        <f ref="BE45:BF45" si="45" t="shared">BD45+5000</f>
        <v>5662</v>
      </c>
      <c r="BF45">
        <f si="45" t="shared"/>
        <v>10662</v>
      </c>
      <c r="BG45" s="14">
        <v>0</v>
      </c>
      <c r="BH45" s="14">
        <v>10</v>
      </c>
      <c r="BI45" s="14">
        <v>20</v>
      </c>
      <c r="BJ45" s="14">
        <v>30</v>
      </c>
      <c r="BK45">
        <f si="34" t="shared"/>
        <v>0.92375482996976288</v>
      </c>
      <c r="BL45" s="1">
        <v>5.7627118644067799E-3</v>
      </c>
      <c r="BM45" s="1">
        <v>2.0338983050847457</v>
      </c>
      <c r="BN45" s="14" t="s">
        <v>203</v>
      </c>
      <c r="BQ45" s="16">
        <v>0.61693548387096775</v>
      </c>
      <c r="BR45" s="16">
        <v>43</v>
      </c>
    </row>
    <row r="46" spans="1:70" x14ac:dyDescent="0.25">
      <c r="A46" s="5">
        <v>44</v>
      </c>
      <c r="B46" s="5">
        <v>4842</v>
      </c>
      <c r="C46" s="5">
        <v>5414</v>
      </c>
      <c r="D46" s="5">
        <v>2737</v>
      </c>
      <c r="E46" s="5">
        <v>2319</v>
      </c>
      <c r="F46" s="5">
        <v>5034</v>
      </c>
      <c r="G46" s="5">
        <v>2561</v>
      </c>
      <c r="H46" s="5">
        <v>1972</v>
      </c>
      <c r="I46" s="5">
        <v>2724</v>
      </c>
      <c r="J46" s="5">
        <v>7253</v>
      </c>
      <c r="K46" s="5">
        <v>4208</v>
      </c>
      <c r="L46" s="5">
        <v>2678</v>
      </c>
      <c r="M46" s="5">
        <v>2072</v>
      </c>
      <c r="N46" s="5">
        <v>4478</v>
      </c>
      <c r="O46" s="5">
        <v>299</v>
      </c>
      <c r="P46" s="5">
        <v>425</v>
      </c>
      <c r="Q46" s="5">
        <v>5866</v>
      </c>
      <c r="R46" s="5">
        <v>884</v>
      </c>
      <c r="S46" s="5">
        <v>488</v>
      </c>
      <c r="T46" s="5">
        <v>366</v>
      </c>
      <c r="U46" s="5">
        <v>411</v>
      </c>
      <c r="V46" s="5">
        <v>266</v>
      </c>
      <c r="W46" s="5">
        <v>863</v>
      </c>
      <c r="X46" s="5">
        <v>517</v>
      </c>
      <c r="Y46" s="5">
        <v>794</v>
      </c>
      <c r="Z46" s="5">
        <v>292</v>
      </c>
      <c r="AA46" s="5">
        <v>676</v>
      </c>
      <c r="AB46" s="5">
        <v>366</v>
      </c>
      <c r="AC46" s="5">
        <v>2658</v>
      </c>
      <c r="AD46" s="5">
        <v>481</v>
      </c>
      <c r="AE46" s="5">
        <v>827</v>
      </c>
      <c r="AF46" s="5">
        <v>394</v>
      </c>
      <c r="AG46" s="5">
        <v>924</v>
      </c>
      <c r="AH46" s="5">
        <v>1505</v>
      </c>
      <c r="AI46" s="5">
        <v>1771</v>
      </c>
      <c r="AJ46" s="5">
        <v>1491</v>
      </c>
      <c r="AK46" s="5">
        <v>801</v>
      </c>
      <c r="AL46" s="5">
        <v>933</v>
      </c>
      <c r="AM46" s="5">
        <v>788</v>
      </c>
      <c r="AN46" s="5">
        <v>1519</v>
      </c>
      <c r="AO46" s="5">
        <v>1499</v>
      </c>
      <c r="AP46" s="5">
        <v>1779</v>
      </c>
      <c r="AQ46" s="5">
        <v>1263</v>
      </c>
      <c r="AR46" s="5">
        <v>1212</v>
      </c>
      <c r="AS46" s="5">
        <v>874</v>
      </c>
      <c r="AT46" s="5">
        <v>723</v>
      </c>
      <c r="AU46" s="5">
        <v>1259</v>
      </c>
      <c r="AV46" s="5">
        <v>485</v>
      </c>
      <c r="AW46" s="5">
        <v>1493</v>
      </c>
      <c r="AX46" s="5">
        <v>282</v>
      </c>
      <c r="AY46" s="5">
        <v>272</v>
      </c>
      <c r="AZ46" s="5">
        <v>544</v>
      </c>
      <c r="BA46" s="5">
        <v>506</v>
      </c>
      <c r="BB46" s="5">
        <v>44</v>
      </c>
      <c r="BC46" s="5">
        <v>0</v>
      </c>
      <c r="BD46" s="16">
        <f si="1" t="shared"/>
        <v>806.2</v>
      </c>
      <c r="BE46">
        <f ref="BE46:BF46" si="46" t="shared">BD46+5000</f>
        <v>5806.2</v>
      </c>
      <c r="BF46">
        <f si="46" t="shared"/>
        <v>10806.2</v>
      </c>
      <c r="BG46" s="14">
        <v>0</v>
      </c>
      <c r="BH46" s="14">
        <v>10</v>
      </c>
      <c r="BI46" s="14">
        <v>20</v>
      </c>
      <c r="BJ46" s="14">
        <v>30</v>
      </c>
      <c r="BK46">
        <f si="34" t="shared"/>
        <v>0.92991353120722586</v>
      </c>
      <c r="BL46" s="1">
        <v>5.7627118644067799E-3</v>
      </c>
      <c r="BM46" s="1">
        <v>2.0338983050847457</v>
      </c>
      <c r="BN46" s="14" t="s">
        <v>204</v>
      </c>
      <c r="BQ46" s="16">
        <v>0.54226804123711336</v>
      </c>
      <c r="BR46" s="16">
        <v>44</v>
      </c>
    </row>
    <row r="47" spans="1:70" x14ac:dyDescent="0.25">
      <c r="A47" s="5">
        <v>45</v>
      </c>
      <c r="B47" s="5">
        <v>2555</v>
      </c>
      <c r="C47" s="5">
        <v>2447</v>
      </c>
      <c r="D47" s="5">
        <v>1126</v>
      </c>
      <c r="E47" s="5">
        <v>2024</v>
      </c>
      <c r="F47" s="5">
        <v>2248</v>
      </c>
      <c r="G47" s="5">
        <v>1763</v>
      </c>
      <c r="H47" s="5">
        <v>1334</v>
      </c>
      <c r="I47" s="5">
        <v>2497</v>
      </c>
      <c r="J47" s="5">
        <v>3345</v>
      </c>
      <c r="K47" s="5">
        <v>2468</v>
      </c>
      <c r="L47" s="5">
        <v>1647</v>
      </c>
      <c r="M47" s="5">
        <v>2253</v>
      </c>
      <c r="N47" s="5">
        <v>3190</v>
      </c>
      <c r="O47" s="5">
        <v>234</v>
      </c>
      <c r="P47" s="5">
        <v>312</v>
      </c>
      <c r="Q47" s="5">
        <v>5834</v>
      </c>
      <c r="R47" s="5">
        <v>339</v>
      </c>
      <c r="S47" s="5">
        <v>412</v>
      </c>
      <c r="T47" s="5">
        <v>396</v>
      </c>
      <c r="U47" s="5">
        <v>252</v>
      </c>
      <c r="V47" s="5">
        <v>174</v>
      </c>
      <c r="W47" s="5">
        <v>279</v>
      </c>
      <c r="X47" s="5">
        <v>507</v>
      </c>
      <c r="Y47" s="5">
        <v>629</v>
      </c>
      <c r="Z47" s="5">
        <v>176</v>
      </c>
      <c r="AA47" s="5">
        <v>336</v>
      </c>
      <c r="AB47" s="5">
        <v>370</v>
      </c>
      <c r="AC47" s="5">
        <v>240</v>
      </c>
      <c r="AD47" s="5">
        <v>682</v>
      </c>
      <c r="AE47" s="5">
        <v>425</v>
      </c>
      <c r="AF47" s="5">
        <v>359</v>
      </c>
      <c r="AG47" s="5">
        <v>581</v>
      </c>
      <c r="AH47" s="5">
        <v>872</v>
      </c>
      <c r="AI47" s="5">
        <v>1080</v>
      </c>
      <c r="AJ47" s="5">
        <v>711</v>
      </c>
      <c r="AK47" s="5">
        <v>343</v>
      </c>
      <c r="AL47" s="5">
        <v>749</v>
      </c>
      <c r="AM47" s="5">
        <v>524</v>
      </c>
      <c r="AN47" s="5">
        <v>737</v>
      </c>
      <c r="AO47" s="5">
        <v>564</v>
      </c>
      <c r="AP47" s="5">
        <v>2015</v>
      </c>
      <c r="AQ47" s="5">
        <v>889</v>
      </c>
      <c r="AR47" s="5">
        <v>716</v>
      </c>
      <c r="AS47" s="5">
        <v>704</v>
      </c>
      <c r="AT47" s="5">
        <v>575</v>
      </c>
      <c r="AU47" s="5">
        <v>488</v>
      </c>
      <c r="AV47" s="5">
        <v>323</v>
      </c>
      <c r="AW47" s="5">
        <v>539</v>
      </c>
      <c r="AX47" s="5">
        <v>337</v>
      </c>
      <c r="AY47" s="5">
        <v>316</v>
      </c>
      <c r="AZ47" s="5">
        <v>222</v>
      </c>
      <c r="BA47" s="5">
        <v>216</v>
      </c>
      <c r="BB47" s="5">
        <v>45</v>
      </c>
      <c r="BC47" s="5">
        <v>0</v>
      </c>
      <c r="BD47" s="16">
        <f si="1" t="shared"/>
        <v>491.80000000000007</v>
      </c>
      <c r="BE47">
        <f ref="BE47:BF47" si="47" t="shared">BD47+5000</f>
        <v>5491.8</v>
      </c>
      <c r="BF47">
        <f si="47" t="shared"/>
        <v>10491.8</v>
      </c>
      <c r="BG47" s="14">
        <v>0</v>
      </c>
      <c r="BH47" s="14">
        <v>10</v>
      </c>
      <c r="BI47" s="14">
        <v>20</v>
      </c>
      <c r="BJ47" s="14">
        <v>30</v>
      </c>
      <c r="BK47">
        <f si="34" t="shared"/>
        <v>0.91604009182197688</v>
      </c>
      <c r="BL47" s="1">
        <v>5.7627118644067799E-3</v>
      </c>
      <c r="BM47" s="1">
        <v>2.0338983050847457</v>
      </c>
      <c r="BN47" s="14" t="s">
        <v>205</v>
      </c>
      <c r="BQ47" s="16">
        <v>0.65246636771300448</v>
      </c>
      <c r="BR47" s="16">
        <v>45</v>
      </c>
    </row>
    <row r="48" spans="1:70" x14ac:dyDescent="0.25">
      <c r="A48" s="5">
        <v>46</v>
      </c>
      <c r="B48" s="5">
        <v>13167</v>
      </c>
      <c r="C48" s="5">
        <v>5352</v>
      </c>
      <c r="D48" s="5">
        <v>5282</v>
      </c>
      <c r="E48" s="5">
        <v>3522</v>
      </c>
      <c r="F48" s="5">
        <v>8415</v>
      </c>
      <c r="G48" s="5">
        <v>5807</v>
      </c>
      <c r="H48" s="5">
        <v>2130</v>
      </c>
      <c r="I48" s="5">
        <v>4475</v>
      </c>
      <c r="J48" s="5">
        <v>6404</v>
      </c>
      <c r="K48" s="5">
        <v>6925</v>
      </c>
      <c r="L48" s="5">
        <v>5972</v>
      </c>
      <c r="M48" s="5">
        <v>4608</v>
      </c>
      <c r="N48" s="5">
        <v>4968</v>
      </c>
      <c r="O48" s="5">
        <v>542</v>
      </c>
      <c r="P48" s="5">
        <v>390</v>
      </c>
      <c r="Q48" s="5">
        <v>6036</v>
      </c>
      <c r="R48" s="5">
        <v>1704</v>
      </c>
      <c r="S48" s="5">
        <v>986</v>
      </c>
      <c r="T48" s="5">
        <v>661</v>
      </c>
      <c r="U48" s="5">
        <v>442</v>
      </c>
      <c r="V48" s="5">
        <v>285</v>
      </c>
      <c r="W48" s="5">
        <v>877</v>
      </c>
      <c r="X48" s="5">
        <v>942</v>
      </c>
      <c r="Y48" s="5">
        <v>1041</v>
      </c>
      <c r="Z48" s="5">
        <v>432</v>
      </c>
      <c r="AA48" s="5">
        <v>1417</v>
      </c>
      <c r="AB48" s="5">
        <v>656</v>
      </c>
      <c r="AC48" s="5">
        <v>951</v>
      </c>
      <c r="AD48" s="5">
        <v>1590</v>
      </c>
      <c r="AE48" s="5">
        <v>778</v>
      </c>
      <c r="AF48" s="5">
        <v>594</v>
      </c>
      <c r="AG48" s="5">
        <v>3792</v>
      </c>
      <c r="AH48" s="5">
        <v>3373</v>
      </c>
      <c r="AI48" s="5">
        <v>2489</v>
      </c>
      <c r="AJ48" s="5">
        <v>3470</v>
      </c>
      <c r="AK48" s="5">
        <v>1151</v>
      </c>
      <c r="AL48" s="5">
        <v>2298</v>
      </c>
      <c r="AM48" s="5">
        <v>1617</v>
      </c>
      <c r="AN48" s="5">
        <v>2936</v>
      </c>
      <c r="AO48" s="5">
        <v>1717</v>
      </c>
      <c r="AP48" s="5">
        <v>2561</v>
      </c>
      <c r="AQ48" s="5">
        <v>3023</v>
      </c>
      <c r="AR48" s="5">
        <v>1975</v>
      </c>
      <c r="AS48" s="5">
        <v>1098</v>
      </c>
      <c r="AT48" s="5">
        <v>1544</v>
      </c>
      <c r="AU48" s="5">
        <v>1670</v>
      </c>
      <c r="AV48" s="5">
        <v>2044</v>
      </c>
      <c r="AW48" s="5">
        <v>5836</v>
      </c>
      <c r="AX48" s="5">
        <v>597</v>
      </c>
      <c r="AY48" s="5">
        <v>416</v>
      </c>
      <c r="AZ48" s="5">
        <v>411</v>
      </c>
      <c r="BA48" s="5">
        <v>494</v>
      </c>
      <c r="BB48" s="5">
        <v>46</v>
      </c>
      <c r="BC48" s="5">
        <v>0</v>
      </c>
      <c r="BD48" s="16">
        <f si="1" t="shared"/>
        <v>1442.4000000000003</v>
      </c>
      <c r="BE48">
        <f ref="BE48:BF48" si="48" t="shared">BD48+5000</f>
        <v>6442.4000000000005</v>
      </c>
      <c r="BF48">
        <f si="48" t="shared"/>
        <v>11442.400000000001</v>
      </c>
      <c r="BG48" s="14">
        <v>0</v>
      </c>
      <c r="BH48" s="14">
        <v>10</v>
      </c>
      <c r="BI48" s="14">
        <v>20</v>
      </c>
      <c r="BJ48" s="14">
        <v>30</v>
      </c>
      <c r="BK48">
        <f si="34" t="shared"/>
        <v>0.95319819108172799</v>
      </c>
      <c r="BL48" s="1">
        <v>5.7627118644067799E-3</v>
      </c>
      <c r="BM48" s="1">
        <v>2.0338983050847457</v>
      </c>
      <c r="BN48" s="14" t="s">
        <v>206</v>
      </c>
      <c r="BQ48" s="16">
        <v>0.53183520599250933</v>
      </c>
      <c r="BR48" s="16">
        <v>46</v>
      </c>
    </row>
    <row r="49" spans="1:70" x14ac:dyDescent="0.25">
      <c r="A49" s="5">
        <v>47</v>
      </c>
      <c r="B49" s="5">
        <v>4598</v>
      </c>
      <c r="C49" s="5">
        <v>7417</v>
      </c>
      <c r="D49" s="5">
        <v>5053</v>
      </c>
      <c r="E49" s="5">
        <v>4159</v>
      </c>
      <c r="F49" s="5">
        <v>6014</v>
      </c>
      <c r="G49" s="5">
        <v>11355</v>
      </c>
      <c r="H49" s="5">
        <v>2640</v>
      </c>
      <c r="I49" s="5">
        <v>6500</v>
      </c>
      <c r="J49" s="5">
        <v>7315</v>
      </c>
      <c r="K49" s="5">
        <v>7773</v>
      </c>
      <c r="L49" s="5">
        <v>2205</v>
      </c>
      <c r="M49" s="5">
        <v>6425</v>
      </c>
      <c r="N49" s="5">
        <v>12686</v>
      </c>
      <c r="O49" s="5">
        <v>884</v>
      </c>
      <c r="P49" s="5">
        <v>701</v>
      </c>
      <c r="Q49" s="5">
        <v>7020</v>
      </c>
      <c r="R49" s="5">
        <v>1338</v>
      </c>
      <c r="S49" s="5">
        <v>1009</v>
      </c>
      <c r="T49" s="5">
        <v>992</v>
      </c>
      <c r="U49" s="5">
        <v>438</v>
      </c>
      <c r="V49" s="5">
        <v>430</v>
      </c>
      <c r="W49" s="5">
        <v>705</v>
      </c>
      <c r="X49" s="5">
        <v>1434</v>
      </c>
      <c r="Y49" s="5">
        <v>2623</v>
      </c>
      <c r="Z49" s="5">
        <v>441</v>
      </c>
      <c r="AA49" s="5">
        <v>1273</v>
      </c>
      <c r="AB49" s="5">
        <v>2661</v>
      </c>
      <c r="AC49" s="5">
        <v>490</v>
      </c>
      <c r="AD49" s="5">
        <v>2221</v>
      </c>
      <c r="AE49" s="5">
        <v>1061</v>
      </c>
      <c r="AF49" s="5">
        <v>1064</v>
      </c>
      <c r="AG49" s="5">
        <v>1792</v>
      </c>
      <c r="AH49" s="5">
        <v>2639</v>
      </c>
      <c r="AI49" s="5">
        <v>3199</v>
      </c>
      <c r="AJ49" s="5">
        <v>4523</v>
      </c>
      <c r="AK49" s="5">
        <v>847</v>
      </c>
      <c r="AL49" s="5">
        <v>1245</v>
      </c>
      <c r="AM49" s="5">
        <v>2054</v>
      </c>
      <c r="AN49" s="5">
        <v>1850</v>
      </c>
      <c r="AO49" s="5">
        <v>1233</v>
      </c>
      <c r="AP49" s="5">
        <v>2810</v>
      </c>
      <c r="AQ49" s="5">
        <v>1983</v>
      </c>
      <c r="AR49" s="5">
        <v>1640</v>
      </c>
      <c r="AS49" s="5">
        <v>1720</v>
      </c>
      <c r="AT49" s="5">
        <v>1281</v>
      </c>
      <c r="AU49" s="5">
        <v>1159</v>
      </c>
      <c r="AV49" s="5">
        <v>784</v>
      </c>
      <c r="AW49" s="5">
        <v>1109</v>
      </c>
      <c r="AX49" s="5">
        <v>551</v>
      </c>
      <c r="AY49" s="5">
        <v>525</v>
      </c>
      <c r="AZ49" s="5">
        <v>461</v>
      </c>
      <c r="BA49" s="5">
        <v>460</v>
      </c>
      <c r="BB49" s="5">
        <v>47</v>
      </c>
      <c r="BC49" s="5">
        <v>0</v>
      </c>
      <c r="BD49" s="16">
        <f si="1" t="shared"/>
        <v>1250.6000000000001</v>
      </c>
      <c r="BE49">
        <f ref="BE49:BF49" si="49" t="shared">BD49+5000</f>
        <v>6250.6</v>
      </c>
      <c r="BF49">
        <f si="49" t="shared"/>
        <v>11250.6</v>
      </c>
      <c r="BG49" s="14">
        <v>0</v>
      </c>
      <c r="BH49" s="14">
        <v>10</v>
      </c>
      <c r="BI49" s="14">
        <v>20</v>
      </c>
      <c r="BJ49" s="14">
        <v>30</v>
      </c>
      <c r="BK49">
        <f si="34" t="shared"/>
        <v>0.94681882546400065</v>
      </c>
      <c r="BL49" s="1">
        <v>5.7627118644067799E-3</v>
      </c>
      <c r="BM49" s="1">
        <v>2.0338983050847457</v>
      </c>
      <c r="BN49" s="14" t="s">
        <v>207</v>
      </c>
      <c r="BQ49" s="16">
        <v>0.11016096579476861</v>
      </c>
      <c r="BR49" s="16">
        <v>47</v>
      </c>
    </row>
    <row r="50" spans="1:70" x14ac:dyDescent="0.25">
      <c r="A50" s="5">
        <v>48</v>
      </c>
      <c r="B50" s="5">
        <v>8215</v>
      </c>
      <c r="C50" s="5">
        <v>21173</v>
      </c>
      <c r="D50" s="5">
        <v>5149</v>
      </c>
      <c r="E50" s="5">
        <v>19540</v>
      </c>
      <c r="F50" s="5">
        <v>16733</v>
      </c>
      <c r="G50" s="5">
        <v>17297</v>
      </c>
      <c r="H50" s="5">
        <v>10078</v>
      </c>
      <c r="I50" s="5">
        <v>16564</v>
      </c>
      <c r="J50" s="5">
        <v>16925</v>
      </c>
      <c r="K50" s="5">
        <v>19113</v>
      </c>
      <c r="L50" s="5">
        <v>6655</v>
      </c>
      <c r="M50" s="5">
        <v>18045</v>
      </c>
      <c r="N50" s="5">
        <v>15480</v>
      </c>
      <c r="O50" s="5">
        <v>2663</v>
      </c>
      <c r="P50" s="5">
        <v>3640</v>
      </c>
      <c r="Q50" s="5">
        <v>5679</v>
      </c>
      <c r="R50" s="5">
        <v>844</v>
      </c>
      <c r="S50" s="5">
        <v>1927</v>
      </c>
      <c r="T50" s="5">
        <v>5357</v>
      </c>
      <c r="U50" s="5">
        <v>1155</v>
      </c>
      <c r="V50" s="5">
        <v>1172</v>
      </c>
      <c r="W50" s="5">
        <v>3136</v>
      </c>
      <c r="X50" s="5">
        <v>10411</v>
      </c>
      <c r="Y50" s="5">
        <v>26154</v>
      </c>
      <c r="Z50" s="5">
        <v>1196</v>
      </c>
      <c r="AA50" s="5">
        <v>4308</v>
      </c>
      <c r="AB50" s="5">
        <v>2235</v>
      </c>
      <c r="AC50" s="5">
        <v>1015</v>
      </c>
      <c r="AD50" s="5">
        <v>2119</v>
      </c>
      <c r="AE50" s="5">
        <v>1613</v>
      </c>
      <c r="AF50" s="5">
        <v>1708</v>
      </c>
      <c r="AG50" s="5">
        <v>8434</v>
      </c>
      <c r="AH50" s="5">
        <v>3053</v>
      </c>
      <c r="AI50" s="5">
        <v>4251</v>
      </c>
      <c r="AJ50" s="5">
        <v>4595</v>
      </c>
      <c r="AK50" s="5">
        <v>2759</v>
      </c>
      <c r="AL50" s="5">
        <v>1699</v>
      </c>
      <c r="AM50" s="5">
        <v>2675</v>
      </c>
      <c r="AN50" s="5">
        <v>2663</v>
      </c>
      <c r="AO50" s="5">
        <v>3030</v>
      </c>
      <c r="AP50" s="5">
        <v>4466</v>
      </c>
      <c r="AQ50" s="5">
        <v>5839</v>
      </c>
      <c r="AR50" s="5">
        <v>5331</v>
      </c>
      <c r="AS50" s="5">
        <v>2729</v>
      </c>
      <c r="AT50" s="5">
        <v>2099</v>
      </c>
      <c r="AU50" s="5">
        <v>2180</v>
      </c>
      <c r="AV50" s="5">
        <v>1094</v>
      </c>
      <c r="AW50" s="5">
        <v>2239</v>
      </c>
      <c r="AX50" s="5">
        <v>994</v>
      </c>
      <c r="AY50" s="5">
        <v>934</v>
      </c>
      <c r="AZ50" s="5">
        <v>834</v>
      </c>
      <c r="BA50" s="5">
        <v>707</v>
      </c>
      <c r="BB50" s="5">
        <v>48</v>
      </c>
      <c r="BC50" s="5">
        <v>0</v>
      </c>
      <c r="BD50" s="16">
        <f si="1" t="shared"/>
        <v>2665.4</v>
      </c>
      <c r="BE50">
        <f ref="BE50:BF50" si="50" t="shared">BD50+5000</f>
        <v>7665.4</v>
      </c>
      <c r="BF50">
        <f si="50" t="shared"/>
        <v>12665.4</v>
      </c>
      <c r="BG50" s="14">
        <v>0</v>
      </c>
      <c r="BH50" s="14">
        <v>10</v>
      </c>
      <c r="BI50" s="14">
        <v>20</v>
      </c>
      <c r="BJ50" s="14">
        <v>30</v>
      </c>
      <c r="BK50">
        <f si="34" t="shared"/>
        <v>0.9826179593394947</v>
      </c>
      <c r="BL50" s="1">
        <v>1.6450840414185246E-3</v>
      </c>
      <c r="BM50" s="1">
        <v>3.8975334399715553</v>
      </c>
      <c r="BN50" s="14" t="s">
        <v>208</v>
      </c>
      <c r="BQ50" s="16">
        <v>0.29695251594613747</v>
      </c>
      <c r="BR50" s="16">
        <v>48</v>
      </c>
    </row>
    <row r="51" spans="1:70" x14ac:dyDescent="0.25">
      <c r="A51" s="5">
        <v>49</v>
      </c>
      <c r="B51" s="5">
        <v>5214</v>
      </c>
      <c r="C51" s="5">
        <v>8089</v>
      </c>
      <c r="D51" s="5">
        <v>6169</v>
      </c>
      <c r="E51" s="5">
        <v>6658</v>
      </c>
      <c r="F51" s="5">
        <v>10706</v>
      </c>
      <c r="G51" s="5">
        <v>11412</v>
      </c>
      <c r="H51" s="5">
        <v>2740</v>
      </c>
      <c r="I51" s="5">
        <v>9166</v>
      </c>
      <c r="J51" s="5">
        <v>8134</v>
      </c>
      <c r="K51" s="5">
        <v>7889</v>
      </c>
      <c r="L51" s="5">
        <v>3279</v>
      </c>
      <c r="M51" s="5">
        <v>21003</v>
      </c>
      <c r="N51" s="5">
        <v>18696</v>
      </c>
      <c r="O51" s="5">
        <v>1344</v>
      </c>
      <c r="P51" s="5">
        <v>1200</v>
      </c>
      <c r="Q51" s="5">
        <v>3858</v>
      </c>
      <c r="R51" s="5">
        <v>610</v>
      </c>
      <c r="S51" s="5">
        <v>1382</v>
      </c>
      <c r="T51" s="5">
        <v>1325</v>
      </c>
      <c r="U51" s="5">
        <v>801</v>
      </c>
      <c r="V51" s="5">
        <v>380</v>
      </c>
      <c r="W51" s="5">
        <v>2092</v>
      </c>
      <c r="X51" s="5">
        <v>2060</v>
      </c>
      <c r="Y51" s="5">
        <v>2657</v>
      </c>
      <c r="Z51" s="5">
        <v>966</v>
      </c>
      <c r="AA51" s="5">
        <v>1122</v>
      </c>
      <c r="AB51" s="5">
        <v>1343</v>
      </c>
      <c r="AC51" s="5">
        <v>619</v>
      </c>
      <c r="AD51" s="5">
        <v>1489</v>
      </c>
      <c r="AE51" s="5">
        <v>1008</v>
      </c>
      <c r="AF51" s="5">
        <v>2113</v>
      </c>
      <c r="AG51" s="5">
        <v>2441</v>
      </c>
      <c r="AH51" s="5">
        <v>2004</v>
      </c>
      <c r="AI51" s="5">
        <v>1602</v>
      </c>
      <c r="AJ51" s="5">
        <v>5126</v>
      </c>
      <c r="AK51" s="5">
        <v>999</v>
      </c>
      <c r="AL51" s="5">
        <v>1170</v>
      </c>
      <c r="AM51" s="5">
        <v>1113</v>
      </c>
      <c r="AN51" s="5">
        <v>2442</v>
      </c>
      <c r="AO51" s="5">
        <v>2041</v>
      </c>
      <c r="AP51" s="5">
        <v>4374</v>
      </c>
      <c r="AQ51" s="5">
        <v>2997</v>
      </c>
      <c r="AR51" s="5">
        <v>1570</v>
      </c>
      <c r="AS51" s="5">
        <v>2276</v>
      </c>
      <c r="AT51" s="5">
        <v>1165</v>
      </c>
      <c r="AU51" s="5">
        <v>1512</v>
      </c>
      <c r="AV51" s="5">
        <v>768</v>
      </c>
      <c r="AW51" s="5">
        <v>2645</v>
      </c>
      <c r="AX51" s="5">
        <v>1060</v>
      </c>
      <c r="AY51" s="5">
        <v>730</v>
      </c>
      <c r="AZ51" s="5">
        <v>1018</v>
      </c>
      <c r="BA51" s="5">
        <v>495</v>
      </c>
      <c r="BB51" s="5">
        <v>49</v>
      </c>
      <c r="BC51" s="5">
        <v>0</v>
      </c>
      <c r="BD51" s="16">
        <f si="1" t="shared"/>
        <v>1403.4000000000003</v>
      </c>
      <c r="BE51">
        <f ref="BE51:BF51" si="51" t="shared">BD51+5000</f>
        <v>6403.4000000000005</v>
      </c>
      <c r="BF51">
        <f si="51" t="shared"/>
        <v>11403.400000000001</v>
      </c>
      <c r="BG51" s="14">
        <v>0</v>
      </c>
      <c r="BH51" s="14">
        <v>10</v>
      </c>
      <c r="BI51" s="14">
        <v>20</v>
      </c>
      <c r="BJ51" s="14">
        <v>30</v>
      </c>
      <c r="BK51">
        <f si="34" t="shared"/>
        <v>0.95194387389250201</v>
      </c>
      <c r="BL51" s="1">
        <v>5.7627118644067799E-3</v>
      </c>
      <c r="BM51" s="1">
        <v>2.0338983050847457</v>
      </c>
      <c r="BN51" s="14" t="s">
        <v>209</v>
      </c>
      <c r="BQ51" s="16">
        <v>0.34130634774609014</v>
      </c>
      <c r="BR51" s="16">
        <v>49</v>
      </c>
    </row>
    <row r="52" spans="1:70" x14ac:dyDescent="0.25">
      <c r="A52" s="5">
        <v>50</v>
      </c>
      <c r="B52" s="5">
        <v>8272</v>
      </c>
      <c r="C52" s="5">
        <v>6951</v>
      </c>
      <c r="D52" s="5">
        <v>9987</v>
      </c>
      <c r="E52" s="5">
        <v>3950</v>
      </c>
      <c r="F52" s="5">
        <v>8877</v>
      </c>
      <c r="G52" s="5">
        <v>7577</v>
      </c>
      <c r="H52" s="5">
        <v>2909</v>
      </c>
      <c r="I52" s="5">
        <v>4701</v>
      </c>
      <c r="J52" s="5">
        <v>11470</v>
      </c>
      <c r="K52" s="5">
        <v>7494</v>
      </c>
      <c r="L52" s="5">
        <v>4476</v>
      </c>
      <c r="M52" s="5">
        <v>7310</v>
      </c>
      <c r="N52" s="5">
        <v>8797</v>
      </c>
      <c r="O52" s="5">
        <v>1902</v>
      </c>
      <c r="P52" s="5">
        <v>2082</v>
      </c>
      <c r="Q52" s="5">
        <v>8208</v>
      </c>
      <c r="R52" s="5">
        <v>1733</v>
      </c>
      <c r="S52" s="5">
        <v>3290</v>
      </c>
      <c r="T52" s="5">
        <v>945</v>
      </c>
      <c r="U52" s="5">
        <v>562</v>
      </c>
      <c r="V52" s="5">
        <v>312</v>
      </c>
      <c r="W52" s="5">
        <v>1278</v>
      </c>
      <c r="X52" s="5">
        <v>3274</v>
      </c>
      <c r="Y52" s="5">
        <v>2922</v>
      </c>
      <c r="Z52" s="5">
        <v>1391</v>
      </c>
      <c r="AA52" s="5">
        <v>2768</v>
      </c>
      <c r="AB52" s="5">
        <v>1577</v>
      </c>
      <c r="AC52" s="5">
        <v>3204</v>
      </c>
      <c r="AD52" s="5">
        <v>1479</v>
      </c>
      <c r="AE52" s="5">
        <v>3028</v>
      </c>
      <c r="AF52" s="5">
        <v>910</v>
      </c>
      <c r="AG52" s="5">
        <v>2719</v>
      </c>
      <c r="AH52" s="5">
        <v>3373</v>
      </c>
      <c r="AI52" s="5">
        <v>3008</v>
      </c>
      <c r="AJ52" s="5">
        <v>3406</v>
      </c>
      <c r="AK52" s="5">
        <v>1986</v>
      </c>
      <c r="AL52" s="5">
        <v>1737</v>
      </c>
      <c r="AM52" s="5">
        <v>2085</v>
      </c>
      <c r="AN52" s="5">
        <v>2742</v>
      </c>
      <c r="AO52" s="5">
        <v>2207</v>
      </c>
      <c r="AP52" s="5">
        <v>2676</v>
      </c>
      <c r="AQ52" s="5">
        <v>3140</v>
      </c>
      <c r="AR52" s="5">
        <v>2658</v>
      </c>
      <c r="AS52" s="5">
        <v>1736</v>
      </c>
      <c r="AT52" s="5">
        <v>1098</v>
      </c>
      <c r="AU52" s="5">
        <v>1246</v>
      </c>
      <c r="AV52" s="5">
        <v>1150</v>
      </c>
      <c r="AW52" s="5">
        <v>1640</v>
      </c>
      <c r="AX52" s="5">
        <v>1085</v>
      </c>
      <c r="AY52" s="5">
        <v>490</v>
      </c>
      <c r="AZ52" s="5">
        <v>639</v>
      </c>
      <c r="BA52" s="5">
        <v>1432</v>
      </c>
      <c r="BB52" s="5">
        <v>50</v>
      </c>
      <c r="BC52" s="5">
        <v>0</v>
      </c>
      <c r="BD52" s="16">
        <f si="1" t="shared"/>
        <v>2005.2000000000003</v>
      </c>
      <c r="BE52">
        <f ref="BE52:BF52" si="52" t="shared">BD52+5000</f>
        <v>7005.2000000000007</v>
      </c>
      <c r="BF52">
        <f si="52" t="shared"/>
        <v>12005.2</v>
      </c>
      <c r="BG52" s="14">
        <v>0</v>
      </c>
      <c r="BH52" s="14">
        <v>10</v>
      </c>
      <c r="BI52" s="14">
        <v>20</v>
      </c>
      <c r="BJ52" s="14">
        <v>30</v>
      </c>
      <c r="BK52">
        <f si="34" t="shared"/>
        <v>0.96900339978078431</v>
      </c>
      <c r="BL52" s="1">
        <v>5.7627118644067799E-3</v>
      </c>
      <c r="BM52" s="1">
        <v>2.0338983050847457</v>
      </c>
      <c r="BN52" s="14" t="s">
        <v>210</v>
      </c>
      <c r="BQ52" s="16">
        <v>0.71232876712328763</v>
      </c>
      <c r="BR52" s="16">
        <v>50</v>
      </c>
    </row>
    <row r="53" spans="1:70" x14ac:dyDescent="0.25">
      <c r="A53" s="5">
        <v>51</v>
      </c>
      <c r="B53" s="5">
        <v>5921</v>
      </c>
      <c r="C53" s="5">
        <v>11236</v>
      </c>
      <c r="D53" s="5">
        <v>4122</v>
      </c>
      <c r="E53" s="5">
        <v>3787</v>
      </c>
      <c r="F53" s="5">
        <v>12684</v>
      </c>
      <c r="G53" s="5">
        <v>5648</v>
      </c>
      <c r="H53" s="5">
        <v>3513</v>
      </c>
      <c r="I53" s="5">
        <v>4650</v>
      </c>
      <c r="J53" s="5">
        <v>11047</v>
      </c>
      <c r="K53" s="5">
        <v>6914</v>
      </c>
      <c r="L53" s="5">
        <v>4471</v>
      </c>
      <c r="M53" s="5">
        <v>5754</v>
      </c>
      <c r="N53" s="5">
        <v>5966</v>
      </c>
      <c r="O53" s="5">
        <v>969</v>
      </c>
      <c r="P53" s="5">
        <v>1442</v>
      </c>
      <c r="Q53" s="5">
        <v>6535</v>
      </c>
      <c r="R53" s="5">
        <v>1653</v>
      </c>
      <c r="S53" s="5">
        <v>1841</v>
      </c>
      <c r="T53" s="5">
        <v>766</v>
      </c>
      <c r="U53" s="5">
        <v>482</v>
      </c>
      <c r="V53" s="5">
        <v>641</v>
      </c>
      <c r="W53" s="5">
        <v>1442</v>
      </c>
      <c r="X53" s="5">
        <v>796</v>
      </c>
      <c r="Y53" s="5">
        <v>1402</v>
      </c>
      <c r="Z53" s="5">
        <v>334</v>
      </c>
      <c r="AA53" s="5">
        <v>1174</v>
      </c>
      <c r="AB53" s="5">
        <v>871</v>
      </c>
      <c r="AC53" s="5">
        <v>2103</v>
      </c>
      <c r="AD53" s="5">
        <v>1121</v>
      </c>
      <c r="AE53" s="5">
        <v>2260</v>
      </c>
      <c r="AF53" s="5">
        <v>752</v>
      </c>
      <c r="AG53" s="5">
        <v>1943</v>
      </c>
      <c r="AH53" s="5">
        <v>2358</v>
      </c>
      <c r="AI53" s="5">
        <v>4528</v>
      </c>
      <c r="AJ53" s="5">
        <v>2978</v>
      </c>
      <c r="AK53" s="5">
        <v>1499</v>
      </c>
      <c r="AL53" s="5">
        <v>1297</v>
      </c>
      <c r="AM53" s="5">
        <v>1233</v>
      </c>
      <c r="AN53" s="5">
        <v>2548</v>
      </c>
      <c r="AO53" s="5">
        <v>1254</v>
      </c>
      <c r="AP53" s="5">
        <v>2693</v>
      </c>
      <c r="AQ53" s="5">
        <v>2850</v>
      </c>
      <c r="AR53" s="5">
        <v>2243</v>
      </c>
      <c r="AS53" s="5">
        <v>1135</v>
      </c>
      <c r="AT53" s="5">
        <v>826</v>
      </c>
      <c r="AU53" s="5">
        <v>892</v>
      </c>
      <c r="AV53" s="5">
        <v>814</v>
      </c>
      <c r="AW53" s="5">
        <v>2644</v>
      </c>
      <c r="AX53" s="5">
        <v>1057</v>
      </c>
      <c r="AY53" s="5">
        <v>630</v>
      </c>
      <c r="AZ53" s="5">
        <v>768</v>
      </c>
      <c r="BA53" s="5">
        <v>597</v>
      </c>
      <c r="BB53" s="5">
        <v>51</v>
      </c>
      <c r="BC53" s="5">
        <v>0</v>
      </c>
      <c r="BD53" s="16">
        <f si="1" t="shared"/>
        <v>1318.0000000000002</v>
      </c>
      <c r="BE53">
        <f ref="BE53:BF53" si="53" t="shared">BD53+5000</f>
        <v>6318</v>
      </c>
      <c r="BF53">
        <f si="53" t="shared"/>
        <v>11318</v>
      </c>
      <c r="BG53" s="14">
        <v>0</v>
      </c>
      <c r="BH53" s="14">
        <v>10</v>
      </c>
      <c r="BI53" s="14">
        <v>20</v>
      </c>
      <c r="BJ53" s="14">
        <v>30</v>
      </c>
      <c r="BK53">
        <f si="34" t="shared"/>
        <v>0.949121254122406</v>
      </c>
      <c r="BL53" s="1">
        <v>5.7627118644067799E-3</v>
      </c>
      <c r="BM53" s="1">
        <v>2.0338983050847457</v>
      </c>
      <c r="BN53" s="14" t="s">
        <v>211</v>
      </c>
      <c r="BQ53" s="16">
        <v>0.572265625</v>
      </c>
      <c r="BR53" s="16">
        <v>51</v>
      </c>
    </row>
    <row r="54" spans="1:70" x14ac:dyDescent="0.25">
      <c r="A54" s="5">
        <v>52</v>
      </c>
      <c r="B54" s="5">
        <v>7281</v>
      </c>
      <c r="C54" s="5">
        <v>11349</v>
      </c>
      <c r="D54" s="5">
        <v>2994</v>
      </c>
      <c r="E54" s="5">
        <v>6194</v>
      </c>
      <c r="F54" s="5">
        <v>8566</v>
      </c>
      <c r="G54" s="5">
        <v>6517</v>
      </c>
      <c r="H54" s="5">
        <v>3422</v>
      </c>
      <c r="I54" s="5">
        <v>9619</v>
      </c>
      <c r="J54" s="5">
        <v>12019</v>
      </c>
      <c r="K54" s="5">
        <v>11442</v>
      </c>
      <c r="L54" s="5">
        <v>3055</v>
      </c>
      <c r="M54" s="5">
        <v>9107</v>
      </c>
      <c r="N54" s="5">
        <v>7325</v>
      </c>
      <c r="O54" s="5">
        <v>747</v>
      </c>
      <c r="P54" s="5">
        <v>937</v>
      </c>
      <c r="Q54" s="5">
        <v>5620</v>
      </c>
      <c r="R54" s="5">
        <v>509</v>
      </c>
      <c r="S54" s="5">
        <v>1077</v>
      </c>
      <c r="T54" s="5">
        <v>929</v>
      </c>
      <c r="U54" s="5">
        <v>594</v>
      </c>
      <c r="V54" s="5">
        <v>335</v>
      </c>
      <c r="W54" s="5">
        <v>1019</v>
      </c>
      <c r="X54" s="5">
        <v>2448</v>
      </c>
      <c r="Y54" s="5">
        <v>2537</v>
      </c>
      <c r="Z54" s="5">
        <v>344</v>
      </c>
      <c r="AA54" s="5">
        <v>792</v>
      </c>
      <c r="AB54" s="5">
        <v>795</v>
      </c>
      <c r="AC54" s="5">
        <v>941</v>
      </c>
      <c r="AD54" s="5">
        <v>604</v>
      </c>
      <c r="AE54" s="5">
        <v>888</v>
      </c>
      <c r="AF54" s="5">
        <v>881</v>
      </c>
      <c r="AG54" s="5">
        <v>1994</v>
      </c>
      <c r="AH54" s="5">
        <v>2252</v>
      </c>
      <c r="AI54" s="5">
        <v>2236</v>
      </c>
      <c r="AJ54" s="5">
        <v>4426</v>
      </c>
      <c r="AK54" s="5">
        <v>1433</v>
      </c>
      <c r="AL54" s="5">
        <v>1100</v>
      </c>
      <c r="AM54" s="5">
        <v>1384</v>
      </c>
      <c r="AN54" s="5">
        <v>1416</v>
      </c>
      <c r="AO54" s="5">
        <v>1571</v>
      </c>
      <c r="AP54" s="5">
        <v>2090</v>
      </c>
      <c r="AQ54" s="5">
        <v>2448</v>
      </c>
      <c r="AR54" s="5">
        <v>2008</v>
      </c>
      <c r="AS54" s="5">
        <v>1008</v>
      </c>
      <c r="AT54" s="5">
        <v>1499</v>
      </c>
      <c r="AU54" s="5">
        <v>786</v>
      </c>
      <c r="AV54" s="5">
        <v>805</v>
      </c>
      <c r="AW54" s="5">
        <v>928</v>
      </c>
      <c r="AX54" s="5">
        <v>1112</v>
      </c>
      <c r="AY54" s="5">
        <v>524</v>
      </c>
      <c r="AZ54" s="5">
        <v>518</v>
      </c>
      <c r="BA54" s="5">
        <v>489</v>
      </c>
      <c r="BB54" s="5">
        <v>52</v>
      </c>
      <c r="BC54" s="5">
        <v>0</v>
      </c>
      <c r="BD54" s="16">
        <f si="1" t="shared"/>
        <v>1030.6000000000001</v>
      </c>
      <c r="BE54">
        <f ref="BE54:BF54" si="54" t="shared">BD54+5000</f>
        <v>6030.6</v>
      </c>
      <c r="BF54">
        <f si="54" t="shared"/>
        <v>11030.6</v>
      </c>
      <c r="BG54" s="14">
        <v>0</v>
      </c>
      <c r="BH54" s="14">
        <v>10</v>
      </c>
      <c r="BI54" s="14">
        <v>20</v>
      </c>
      <c r="BJ54" s="14">
        <v>30</v>
      </c>
      <c r="BK54">
        <f si="34" t="shared"/>
        <v>0.93883178927057453</v>
      </c>
      <c r="BL54" s="1">
        <v>5.7627118644067799E-3</v>
      </c>
      <c r="BM54" s="1">
        <v>2.0338983050847457</v>
      </c>
      <c r="BN54" s="14" t="s">
        <v>212</v>
      </c>
      <c r="BQ54" s="16">
        <v>0.73509933774834435</v>
      </c>
      <c r="BR54" s="16">
        <v>52</v>
      </c>
    </row>
    <row r="55" spans="1:70" x14ac:dyDescent="0.25">
      <c r="A55" s="5">
        <v>53</v>
      </c>
      <c r="B55" s="5">
        <v>6329</v>
      </c>
      <c r="C55" s="5">
        <v>3555</v>
      </c>
      <c r="D55" s="5">
        <v>2030</v>
      </c>
      <c r="E55" s="5">
        <v>3472</v>
      </c>
      <c r="F55" s="5">
        <v>4280</v>
      </c>
      <c r="G55" s="5">
        <v>3739</v>
      </c>
      <c r="H55" s="5">
        <v>1625</v>
      </c>
      <c r="I55" s="5">
        <v>4955</v>
      </c>
      <c r="J55" s="5">
        <v>12435</v>
      </c>
      <c r="K55" s="5">
        <v>3918</v>
      </c>
      <c r="L55" s="5">
        <v>2647</v>
      </c>
      <c r="M55" s="5">
        <v>3196</v>
      </c>
      <c r="N55" s="5">
        <v>3939</v>
      </c>
      <c r="O55" s="5">
        <v>444</v>
      </c>
      <c r="P55" s="5">
        <v>682</v>
      </c>
      <c r="Q55" s="5">
        <v>4923</v>
      </c>
      <c r="R55" s="5">
        <v>2817</v>
      </c>
      <c r="S55" s="5">
        <v>590</v>
      </c>
      <c r="T55" s="5">
        <v>527</v>
      </c>
      <c r="U55" s="5">
        <v>381</v>
      </c>
      <c r="V55" s="5">
        <v>180</v>
      </c>
      <c r="W55" s="5">
        <v>513</v>
      </c>
      <c r="X55" s="5">
        <v>745</v>
      </c>
      <c r="Y55" s="5">
        <v>1643</v>
      </c>
      <c r="Z55" s="5">
        <v>267</v>
      </c>
      <c r="AA55" s="5">
        <v>583</v>
      </c>
      <c r="AB55" s="5">
        <v>575</v>
      </c>
      <c r="AC55" s="5">
        <v>684</v>
      </c>
      <c r="AD55" s="5">
        <v>276</v>
      </c>
      <c r="AE55" s="5">
        <v>522</v>
      </c>
      <c r="AF55" s="5">
        <v>911</v>
      </c>
      <c r="AG55" s="5">
        <v>622</v>
      </c>
      <c r="AH55" s="5">
        <v>1558</v>
      </c>
      <c r="AI55" s="5">
        <v>1506</v>
      </c>
      <c r="AJ55" s="5">
        <v>1335</v>
      </c>
      <c r="AK55" s="5">
        <v>752</v>
      </c>
      <c r="AL55" s="5">
        <v>904</v>
      </c>
      <c r="AM55" s="5">
        <v>762</v>
      </c>
      <c r="AN55" s="5">
        <v>1023</v>
      </c>
      <c r="AO55" s="5">
        <v>996</v>
      </c>
      <c r="AP55" s="5">
        <v>1962</v>
      </c>
      <c r="AQ55" s="5">
        <v>1978</v>
      </c>
      <c r="AR55" s="5">
        <v>1107</v>
      </c>
      <c r="AS55" s="5">
        <v>805</v>
      </c>
      <c r="AT55" s="5">
        <v>767</v>
      </c>
      <c r="AU55" s="5">
        <v>573</v>
      </c>
      <c r="AV55" s="5">
        <v>558</v>
      </c>
      <c r="AW55" s="5">
        <v>591</v>
      </c>
      <c r="AX55" s="5">
        <v>523</v>
      </c>
      <c r="AY55" s="5">
        <v>475</v>
      </c>
      <c r="AZ55" s="5">
        <v>290</v>
      </c>
      <c r="BA55" s="5">
        <v>302</v>
      </c>
      <c r="BB55" s="5">
        <v>53</v>
      </c>
      <c r="BC55" s="5">
        <v>0</v>
      </c>
      <c r="BD55" s="16">
        <f si="1" t="shared"/>
        <v>696.20000000000016</v>
      </c>
      <c r="BE55">
        <f ref="BE55:BF55" si="55" t="shared">BD55+5000</f>
        <v>5696.2</v>
      </c>
      <c r="BF55">
        <f si="55" t="shared"/>
        <v>10696.2</v>
      </c>
      <c r="BG55" s="14">
        <v>0</v>
      </c>
      <c r="BH55" s="14">
        <v>10</v>
      </c>
      <c r="BI55" s="14">
        <v>20</v>
      </c>
      <c r="BJ55" s="14">
        <v>30</v>
      </c>
      <c r="BK55">
        <f si="34" t="shared"/>
        <v>0.92524642799646062</v>
      </c>
      <c r="BL55" s="1">
        <v>5.7627118644067799E-3</v>
      </c>
      <c r="BM55" s="1">
        <v>2.0338983050847457</v>
      </c>
      <c r="BN55" s="14" t="s">
        <v>213</v>
      </c>
      <c r="BQ55" s="16">
        <v>0.57841140529531565</v>
      </c>
      <c r="BR55" s="16">
        <v>53</v>
      </c>
    </row>
    <row r="56" spans="1:70" x14ac:dyDescent="0.25">
      <c r="A56" s="5">
        <v>54</v>
      </c>
      <c r="B56" s="5">
        <v>4298</v>
      </c>
      <c r="C56" s="5">
        <v>3626</v>
      </c>
      <c r="D56" s="5">
        <v>2545</v>
      </c>
      <c r="E56" s="5">
        <v>3011</v>
      </c>
      <c r="F56" s="5">
        <v>4210</v>
      </c>
      <c r="G56" s="5">
        <v>3199</v>
      </c>
      <c r="H56" s="5">
        <v>1446</v>
      </c>
      <c r="I56" s="5">
        <v>3127</v>
      </c>
      <c r="J56" s="5">
        <v>10129</v>
      </c>
      <c r="K56" s="5">
        <v>3269</v>
      </c>
      <c r="L56" s="5">
        <v>2000</v>
      </c>
      <c r="M56" s="5">
        <v>3046</v>
      </c>
      <c r="N56" s="5">
        <v>3378</v>
      </c>
      <c r="O56" s="5">
        <v>407</v>
      </c>
      <c r="P56" s="5">
        <v>3609</v>
      </c>
      <c r="Q56" s="5">
        <v>4617</v>
      </c>
      <c r="R56" s="5">
        <v>678</v>
      </c>
      <c r="S56" s="5">
        <v>557</v>
      </c>
      <c r="T56" s="5">
        <v>389</v>
      </c>
      <c r="U56" s="5">
        <v>287</v>
      </c>
      <c r="V56" s="5">
        <v>186</v>
      </c>
      <c r="W56" s="5">
        <v>544</v>
      </c>
      <c r="X56" s="5">
        <v>734</v>
      </c>
      <c r="Y56" s="5">
        <v>1820</v>
      </c>
      <c r="Z56" s="5">
        <v>284</v>
      </c>
      <c r="AA56" s="5">
        <v>556</v>
      </c>
      <c r="AB56" s="5">
        <v>420</v>
      </c>
      <c r="AC56" s="5">
        <v>588</v>
      </c>
      <c r="AD56" s="5">
        <v>364</v>
      </c>
      <c r="AE56" s="5">
        <v>428</v>
      </c>
      <c r="AF56" s="5">
        <v>892</v>
      </c>
      <c r="AG56" s="5">
        <v>598</v>
      </c>
      <c r="AH56" s="5">
        <v>1820</v>
      </c>
      <c r="AI56" s="5">
        <v>1592</v>
      </c>
      <c r="AJ56" s="5">
        <v>1770</v>
      </c>
      <c r="AK56" s="5">
        <v>586</v>
      </c>
      <c r="AL56" s="5">
        <v>1224</v>
      </c>
      <c r="AM56" s="5">
        <v>867</v>
      </c>
      <c r="AN56" s="5">
        <v>1454</v>
      </c>
      <c r="AO56" s="5">
        <v>897</v>
      </c>
      <c r="AP56" s="5">
        <v>2207</v>
      </c>
      <c r="AQ56" s="5">
        <v>1728</v>
      </c>
      <c r="AR56" s="5">
        <v>1357</v>
      </c>
      <c r="AS56" s="5">
        <v>804</v>
      </c>
      <c r="AT56" s="5">
        <v>679</v>
      </c>
      <c r="AU56" s="5">
        <v>574</v>
      </c>
      <c r="AV56" s="5">
        <v>551</v>
      </c>
      <c r="AW56" s="5">
        <v>687</v>
      </c>
      <c r="AX56" s="5">
        <v>431</v>
      </c>
      <c r="AY56" s="5">
        <v>325</v>
      </c>
      <c r="AZ56" s="5">
        <v>308</v>
      </c>
      <c r="BA56" s="5">
        <v>384</v>
      </c>
      <c r="BB56" s="5">
        <v>54</v>
      </c>
      <c r="BC56" s="5">
        <v>0</v>
      </c>
      <c r="BD56" s="16">
        <f si="1" t="shared"/>
        <v>678.2</v>
      </c>
      <c r="BE56">
        <f ref="BE56:BF56" si="56" t="shared">BD56+5000</f>
        <v>5678.2</v>
      </c>
      <c r="BF56">
        <f si="56" t="shared"/>
        <v>10678.2</v>
      </c>
      <c r="BG56" s="14">
        <v>0</v>
      </c>
      <c r="BH56" s="14">
        <v>10</v>
      </c>
      <c r="BI56" s="14">
        <v>20</v>
      </c>
      <c r="BJ56" s="14">
        <v>30</v>
      </c>
      <c r="BK56">
        <f si="34" t="shared"/>
        <v>0.92446379342894858</v>
      </c>
      <c r="BL56" s="1">
        <v>5.7627118644067799E-3</v>
      </c>
      <c r="BM56" s="1">
        <v>2.0338983050847457</v>
      </c>
      <c r="BN56" s="14" t="s">
        <v>214</v>
      </c>
      <c r="BQ56" s="16">
        <v>0.55555555555555558</v>
      </c>
      <c r="BR56" s="16">
        <v>54</v>
      </c>
    </row>
    <row r="57" spans="1:70" x14ac:dyDescent="0.25">
      <c r="A57" s="5">
        <v>55</v>
      </c>
      <c r="B57" s="5">
        <v>3572</v>
      </c>
      <c r="C57" s="5">
        <v>2985</v>
      </c>
      <c r="D57" s="5">
        <v>3237</v>
      </c>
      <c r="E57" s="5">
        <v>3447</v>
      </c>
      <c r="F57" s="5">
        <v>10500</v>
      </c>
      <c r="G57" s="5">
        <v>2442</v>
      </c>
      <c r="H57" s="5">
        <v>2592</v>
      </c>
      <c r="I57" s="5">
        <v>6006</v>
      </c>
      <c r="J57" s="5">
        <v>12405</v>
      </c>
      <c r="K57" s="5">
        <v>6193</v>
      </c>
      <c r="L57" s="5">
        <v>4647</v>
      </c>
      <c r="M57" s="5">
        <v>9885</v>
      </c>
      <c r="N57" s="5">
        <v>4161</v>
      </c>
      <c r="O57" s="5">
        <v>620</v>
      </c>
      <c r="P57" s="5">
        <v>747</v>
      </c>
      <c r="Q57" s="5">
        <v>4067</v>
      </c>
      <c r="R57" s="5">
        <v>372</v>
      </c>
      <c r="S57" s="5">
        <v>682</v>
      </c>
      <c r="T57" s="5">
        <v>2703</v>
      </c>
      <c r="U57" s="5">
        <v>489</v>
      </c>
      <c r="V57" s="5">
        <v>200</v>
      </c>
      <c r="W57" s="5">
        <v>649</v>
      </c>
      <c r="X57" s="5">
        <v>2169</v>
      </c>
      <c r="Y57" s="5">
        <v>1748</v>
      </c>
      <c r="Z57" s="5">
        <v>208</v>
      </c>
      <c r="AA57" s="5">
        <v>778</v>
      </c>
      <c r="AB57" s="5">
        <v>946</v>
      </c>
      <c r="AC57" s="5">
        <v>486</v>
      </c>
      <c r="AD57" s="5">
        <v>574</v>
      </c>
      <c r="AE57" s="5">
        <v>1513</v>
      </c>
      <c r="AF57" s="5">
        <v>3205</v>
      </c>
      <c r="AG57" s="5">
        <v>2031</v>
      </c>
      <c r="AH57" s="5">
        <v>1360</v>
      </c>
      <c r="AI57" s="5">
        <v>1695</v>
      </c>
      <c r="AJ57" s="5">
        <v>1393</v>
      </c>
      <c r="AK57" s="5">
        <v>755</v>
      </c>
      <c r="AL57" s="5">
        <v>887</v>
      </c>
      <c r="AM57" s="5">
        <v>835</v>
      </c>
      <c r="AN57" s="5">
        <v>1272</v>
      </c>
      <c r="AO57" s="5">
        <v>1333</v>
      </c>
      <c r="AP57" s="5">
        <v>2593</v>
      </c>
      <c r="AQ57" s="5">
        <v>2386</v>
      </c>
      <c r="AR57" s="5">
        <v>1277</v>
      </c>
      <c r="AS57" s="5">
        <v>988</v>
      </c>
      <c r="AT57" s="5">
        <v>855</v>
      </c>
      <c r="AU57" s="5">
        <v>634</v>
      </c>
      <c r="AV57" s="5">
        <v>474</v>
      </c>
      <c r="AW57" s="5">
        <v>1015</v>
      </c>
      <c r="AX57" s="5">
        <v>543</v>
      </c>
      <c r="AY57" s="5">
        <v>2563</v>
      </c>
      <c r="AZ57" s="5">
        <v>532</v>
      </c>
      <c r="BA57" s="5">
        <v>243</v>
      </c>
      <c r="BB57" s="5">
        <v>55</v>
      </c>
      <c r="BC57" s="5">
        <v>0</v>
      </c>
      <c r="BD57" s="16">
        <f si="1" t="shared"/>
        <v>954.40000000000009</v>
      </c>
      <c r="BE57">
        <f ref="BE57:BF57" si="57" t="shared">BD57+5000</f>
        <v>5954.4</v>
      </c>
      <c r="BF57">
        <f si="57" t="shared"/>
        <v>10954.4</v>
      </c>
      <c r="BG57" s="14">
        <v>0</v>
      </c>
      <c r="BH57" s="14">
        <v>10</v>
      </c>
      <c r="BI57" s="14">
        <v>20</v>
      </c>
      <c r="BJ57" s="14">
        <v>30</v>
      </c>
      <c r="BK57">
        <f si="34" t="shared"/>
        <v>0.93589255158465345</v>
      </c>
      <c r="BL57" s="1">
        <v>5.7627118644067799E-3</v>
      </c>
      <c r="BM57" s="1">
        <v>2.0338983050847457</v>
      </c>
      <c r="BN57" s="14" t="s">
        <v>215</v>
      </c>
      <c r="BQ57" s="16">
        <v>0.47851851851851851</v>
      </c>
      <c r="BR57" s="16">
        <v>55</v>
      </c>
    </row>
    <row r="58" spans="1:70" x14ac:dyDescent="0.25">
      <c r="A58" s="5">
        <v>56</v>
      </c>
      <c r="B58" s="5">
        <v>4500</v>
      </c>
      <c r="C58" s="5">
        <v>3861</v>
      </c>
      <c r="D58" s="5">
        <v>3277</v>
      </c>
      <c r="E58" s="5">
        <v>4091</v>
      </c>
      <c r="F58" s="5">
        <v>6138</v>
      </c>
      <c r="G58" s="5">
        <v>2680</v>
      </c>
      <c r="H58" s="5">
        <v>2048</v>
      </c>
      <c r="I58" s="5">
        <v>4989</v>
      </c>
      <c r="J58" s="5">
        <v>5967</v>
      </c>
      <c r="K58" s="5">
        <v>4148</v>
      </c>
      <c r="L58" s="5">
        <v>4529</v>
      </c>
      <c r="M58" s="5">
        <v>4937</v>
      </c>
      <c r="N58" s="5">
        <v>5383</v>
      </c>
      <c r="O58" s="5">
        <v>530</v>
      </c>
      <c r="P58" s="5">
        <v>798</v>
      </c>
      <c r="Q58" s="5">
        <v>3372</v>
      </c>
      <c r="R58" s="5">
        <v>420</v>
      </c>
      <c r="S58" s="5">
        <v>1084</v>
      </c>
      <c r="T58" s="5">
        <v>830</v>
      </c>
      <c r="U58" s="5">
        <v>347</v>
      </c>
      <c r="V58" s="5">
        <v>331</v>
      </c>
      <c r="W58" s="5">
        <v>598</v>
      </c>
      <c r="X58" s="5">
        <v>1251</v>
      </c>
      <c r="Y58" s="5">
        <v>1488</v>
      </c>
      <c r="Z58" s="5">
        <v>245</v>
      </c>
      <c r="AA58" s="5">
        <v>768</v>
      </c>
      <c r="AB58" s="5">
        <v>886</v>
      </c>
      <c r="AC58" s="5">
        <v>759</v>
      </c>
      <c r="AD58" s="5">
        <v>793</v>
      </c>
      <c r="AE58" s="5">
        <v>809</v>
      </c>
      <c r="AF58" s="5">
        <v>1265</v>
      </c>
      <c r="AG58" s="5">
        <v>757</v>
      </c>
      <c r="AH58" s="5">
        <v>1614</v>
      </c>
      <c r="AI58" s="5">
        <v>1542</v>
      </c>
      <c r="AJ58" s="5">
        <v>1497</v>
      </c>
      <c r="AK58" s="5">
        <v>598</v>
      </c>
      <c r="AL58" s="5">
        <v>944</v>
      </c>
      <c r="AM58" s="5">
        <v>698</v>
      </c>
      <c r="AN58" s="5">
        <v>1499</v>
      </c>
      <c r="AO58" s="5">
        <v>2010</v>
      </c>
      <c r="AP58" s="5">
        <v>2197</v>
      </c>
      <c r="AQ58" s="5">
        <v>1952</v>
      </c>
      <c r="AR58" s="5">
        <v>1189</v>
      </c>
      <c r="AS58" s="5">
        <v>748</v>
      </c>
      <c r="AT58" s="5">
        <v>814</v>
      </c>
      <c r="AU58" s="5">
        <v>670</v>
      </c>
      <c r="AV58" s="5">
        <v>878</v>
      </c>
      <c r="AW58" s="5">
        <v>941</v>
      </c>
      <c r="AX58" s="5">
        <v>530</v>
      </c>
      <c r="AY58" s="5">
        <v>845</v>
      </c>
      <c r="AZ58" s="5">
        <v>499</v>
      </c>
      <c r="BA58" s="5">
        <v>235</v>
      </c>
      <c r="BB58" s="5">
        <v>56</v>
      </c>
      <c r="BC58" s="5">
        <v>0</v>
      </c>
      <c r="BD58" s="16">
        <f si="1" t="shared"/>
        <v>833</v>
      </c>
      <c r="BE58">
        <f ref="BE58:BF58" si="58" t="shared">BD58+5000</f>
        <v>5833</v>
      </c>
      <c r="BF58">
        <f si="58" t="shared"/>
        <v>10833</v>
      </c>
      <c r="BG58" s="14">
        <v>0</v>
      </c>
      <c r="BH58" s="14">
        <v>10</v>
      </c>
      <c r="BI58" s="14">
        <v>20</v>
      </c>
      <c r="BJ58" s="14">
        <v>30</v>
      </c>
      <c r="BK58">
        <f si="34" t="shared"/>
        <v>0.93102078388569975</v>
      </c>
      <c r="BL58" s="1">
        <v>5.7627118644067799E-3</v>
      </c>
      <c r="BM58" s="1">
        <v>2.0338983050847457</v>
      </c>
      <c r="BN58" s="14" t="s">
        <v>216</v>
      </c>
      <c r="BQ58" s="16">
        <v>0.60548523206751059</v>
      </c>
      <c r="BR58" s="16">
        <v>56</v>
      </c>
    </row>
    <row r="59" spans="1:70" x14ac:dyDescent="0.25">
      <c r="A59" s="5">
        <v>57</v>
      </c>
      <c r="B59" s="5">
        <v>7235</v>
      </c>
      <c r="C59" s="5">
        <v>10957</v>
      </c>
      <c r="D59" s="5">
        <v>4558</v>
      </c>
      <c r="E59" s="5">
        <v>7183</v>
      </c>
      <c r="F59" s="5">
        <v>7617</v>
      </c>
      <c r="G59" s="5">
        <v>4901</v>
      </c>
      <c r="H59" s="5">
        <v>2983</v>
      </c>
      <c r="I59" s="5">
        <v>6331</v>
      </c>
      <c r="J59" s="5">
        <v>12052</v>
      </c>
      <c r="K59" s="5">
        <v>4137</v>
      </c>
      <c r="L59" s="5">
        <v>2866</v>
      </c>
      <c r="M59" s="5">
        <v>5355</v>
      </c>
      <c r="N59" s="5">
        <v>5503</v>
      </c>
      <c r="O59" s="5">
        <v>722</v>
      </c>
      <c r="P59" s="5">
        <v>994</v>
      </c>
      <c r="Q59" s="5">
        <v>5719</v>
      </c>
      <c r="R59" s="5">
        <v>599</v>
      </c>
      <c r="S59" s="5">
        <v>2167</v>
      </c>
      <c r="T59" s="5">
        <v>662</v>
      </c>
      <c r="U59" s="5">
        <v>659</v>
      </c>
      <c r="V59" s="5">
        <v>571</v>
      </c>
      <c r="W59" s="5">
        <v>852</v>
      </c>
      <c r="X59" s="5">
        <v>1306</v>
      </c>
      <c r="Y59" s="5">
        <v>1906</v>
      </c>
      <c r="Z59" s="5">
        <v>539</v>
      </c>
      <c r="AA59" s="5">
        <v>1900</v>
      </c>
      <c r="AB59" s="5">
        <v>492</v>
      </c>
      <c r="AC59" s="5">
        <v>1580</v>
      </c>
      <c r="AD59" s="5">
        <v>1711</v>
      </c>
      <c r="AE59" s="5">
        <v>1024</v>
      </c>
      <c r="AF59" s="5">
        <v>1113</v>
      </c>
      <c r="AG59" s="5">
        <v>884</v>
      </c>
      <c r="AH59" s="5">
        <v>2543</v>
      </c>
      <c r="AI59" s="5">
        <v>2427</v>
      </c>
      <c r="AJ59" s="5">
        <v>2876</v>
      </c>
      <c r="AK59" s="5">
        <v>748</v>
      </c>
      <c r="AL59" s="5">
        <v>1538</v>
      </c>
      <c r="AM59" s="5">
        <v>1536</v>
      </c>
      <c r="AN59" s="5">
        <v>4874</v>
      </c>
      <c r="AO59" s="5">
        <v>1355</v>
      </c>
      <c r="AP59" s="5">
        <v>2565</v>
      </c>
      <c r="AQ59" s="5">
        <v>2963</v>
      </c>
      <c r="AR59" s="5">
        <v>1651</v>
      </c>
      <c r="AS59" s="5">
        <v>1916</v>
      </c>
      <c r="AT59" s="5">
        <v>1040</v>
      </c>
      <c r="AU59" s="5">
        <v>779</v>
      </c>
      <c r="AV59" s="5">
        <v>1930</v>
      </c>
      <c r="AW59" s="5">
        <v>1650</v>
      </c>
      <c r="AX59" s="5">
        <v>614</v>
      </c>
      <c r="AY59" s="5">
        <v>782</v>
      </c>
      <c r="AZ59" s="5">
        <v>807</v>
      </c>
      <c r="BA59" s="5">
        <v>586</v>
      </c>
      <c r="BB59" s="5">
        <v>57</v>
      </c>
      <c r="BC59" s="5">
        <v>0</v>
      </c>
      <c r="BD59" s="16">
        <f si="1" t="shared"/>
        <v>1391.2000000000005</v>
      </c>
      <c r="BE59">
        <f ref="BE59:BF59" si="59" t="shared">BD59+5000</f>
        <v>6391.2000000000007</v>
      </c>
      <c r="BF59">
        <f si="59" t="shared"/>
        <v>11391.2</v>
      </c>
      <c r="BG59" s="14">
        <v>0</v>
      </c>
      <c r="BH59" s="14">
        <v>10</v>
      </c>
      <c r="BI59" s="14">
        <v>20</v>
      </c>
      <c r="BJ59" s="14">
        <v>30</v>
      </c>
      <c r="BK59">
        <f si="34" t="shared"/>
        <v>0.95154705497213921</v>
      </c>
      <c r="BL59" s="1">
        <v>5.7627118644067799E-3</v>
      </c>
      <c r="BM59" s="1">
        <v>2.0338983050847457</v>
      </c>
      <c r="BN59" s="14" t="s">
        <v>217</v>
      </c>
      <c r="BQ59" s="16">
        <v>0.49555950266429838</v>
      </c>
      <c r="BR59" s="16">
        <v>57</v>
      </c>
    </row>
    <row r="60" spans="1:70" x14ac:dyDescent="0.25">
      <c r="A60" s="5">
        <v>58</v>
      </c>
      <c r="B60" s="5">
        <v>5870</v>
      </c>
      <c r="C60" s="5">
        <v>8874</v>
      </c>
      <c r="D60" s="5">
        <v>4955</v>
      </c>
      <c r="E60" s="5">
        <v>5011</v>
      </c>
      <c r="F60" s="5">
        <v>8613</v>
      </c>
      <c r="G60" s="5">
        <v>5408</v>
      </c>
      <c r="H60" s="5">
        <v>2435</v>
      </c>
      <c r="I60" s="5">
        <v>4793</v>
      </c>
      <c r="J60" s="5">
        <v>4203</v>
      </c>
      <c r="K60" s="5">
        <v>5817</v>
      </c>
      <c r="L60" s="5">
        <v>2340</v>
      </c>
      <c r="M60" s="5">
        <v>5660</v>
      </c>
      <c r="N60" s="5">
        <v>5713</v>
      </c>
      <c r="O60" s="5">
        <v>1378</v>
      </c>
      <c r="P60" s="5">
        <v>930</v>
      </c>
      <c r="Q60" s="5">
        <v>3445</v>
      </c>
      <c r="R60" s="5">
        <v>2112</v>
      </c>
      <c r="S60" s="5">
        <v>4789</v>
      </c>
      <c r="T60" s="5">
        <v>974</v>
      </c>
      <c r="U60" s="5">
        <v>376</v>
      </c>
      <c r="V60" s="5">
        <v>593</v>
      </c>
      <c r="W60" s="5">
        <v>1036</v>
      </c>
      <c r="X60" s="5">
        <v>1809</v>
      </c>
      <c r="Y60" s="5">
        <v>1410</v>
      </c>
      <c r="Z60" s="5">
        <v>1347</v>
      </c>
      <c r="AA60" s="5">
        <v>1441</v>
      </c>
      <c r="AB60" s="5">
        <v>520</v>
      </c>
      <c r="AC60" s="5">
        <v>616</v>
      </c>
      <c r="AD60" s="5">
        <v>1681</v>
      </c>
      <c r="AE60" s="5">
        <v>861</v>
      </c>
      <c r="AF60" s="5">
        <v>899</v>
      </c>
      <c r="AG60" s="5">
        <v>1813</v>
      </c>
      <c r="AH60" s="5">
        <v>2451</v>
      </c>
      <c r="AI60" s="5">
        <v>1954</v>
      </c>
      <c r="AJ60" s="5">
        <v>3253</v>
      </c>
      <c r="AK60" s="5">
        <v>871</v>
      </c>
      <c r="AL60" s="5">
        <v>1391</v>
      </c>
      <c r="AM60" s="5">
        <v>1023</v>
      </c>
      <c r="AN60" s="5">
        <v>2276</v>
      </c>
      <c r="AO60" s="5">
        <v>1031</v>
      </c>
      <c r="AP60" s="5">
        <v>3818</v>
      </c>
      <c r="AQ60" s="5">
        <v>2873</v>
      </c>
      <c r="AR60" s="5">
        <v>2174</v>
      </c>
      <c r="AS60" s="5">
        <v>1835</v>
      </c>
      <c r="AT60" s="5">
        <v>815</v>
      </c>
      <c r="AU60" s="5">
        <v>774</v>
      </c>
      <c r="AV60" s="5">
        <v>878</v>
      </c>
      <c r="AW60" s="5">
        <v>1930</v>
      </c>
      <c r="AX60" s="5">
        <v>534</v>
      </c>
      <c r="AY60" s="5">
        <v>559</v>
      </c>
      <c r="AZ60" s="5">
        <v>2321</v>
      </c>
      <c r="BA60" s="5">
        <v>635</v>
      </c>
      <c r="BB60" s="5">
        <v>58</v>
      </c>
      <c r="BC60" s="5">
        <v>0</v>
      </c>
      <c r="BD60" s="16">
        <f si="1" t="shared"/>
        <v>1394.8</v>
      </c>
      <c r="BE60">
        <f ref="BE60:BF60" si="60" t="shared">BD60+5000</f>
        <v>6394.8</v>
      </c>
      <c r="BF60">
        <f si="60" t="shared"/>
        <v>11394.8</v>
      </c>
      <c r="BG60" s="14">
        <v>0</v>
      </c>
      <c r="BH60" s="14">
        <v>10</v>
      </c>
      <c r="BI60" s="14">
        <v>20</v>
      </c>
      <c r="BJ60" s="14">
        <v>30</v>
      </c>
      <c r="BK60">
        <f si="34" t="shared"/>
        <v>0.95166437008921512</v>
      </c>
      <c r="BL60" s="1">
        <v>5.7627118644067799E-3</v>
      </c>
      <c r="BM60" s="1">
        <v>2.0338983050847457</v>
      </c>
      <c r="BN60" s="14" t="s">
        <v>218</v>
      </c>
      <c r="BQ60" s="16">
        <v>0.56557377049180324</v>
      </c>
      <c r="BR60" s="16">
        <v>58</v>
      </c>
    </row>
    <row r="61" spans="1:70" x14ac:dyDescent="0.25">
      <c r="A61" s="5">
        <v>59</v>
      </c>
      <c r="B61" s="5">
        <v>8317</v>
      </c>
      <c r="C61" s="5">
        <v>13022</v>
      </c>
      <c r="D61" s="5">
        <v>7739</v>
      </c>
      <c r="E61" s="5">
        <v>4159</v>
      </c>
      <c r="F61" s="5">
        <v>12593</v>
      </c>
      <c r="G61" s="5">
        <v>8499</v>
      </c>
      <c r="H61" s="5">
        <v>3589</v>
      </c>
      <c r="I61" s="5">
        <v>7822</v>
      </c>
      <c r="J61" s="5">
        <v>9640</v>
      </c>
      <c r="K61" s="5">
        <v>6296</v>
      </c>
      <c r="L61" s="5">
        <v>3622</v>
      </c>
      <c r="M61" s="5">
        <v>8421</v>
      </c>
      <c r="N61" s="5">
        <v>12125</v>
      </c>
      <c r="O61" s="5">
        <v>1157</v>
      </c>
      <c r="P61" s="5">
        <v>880</v>
      </c>
      <c r="Q61" s="5">
        <v>3257</v>
      </c>
      <c r="R61" s="5">
        <v>383</v>
      </c>
      <c r="S61" s="5">
        <v>1097</v>
      </c>
      <c r="T61" s="5">
        <v>608</v>
      </c>
      <c r="U61" s="5">
        <v>346</v>
      </c>
      <c r="V61" s="5">
        <v>554</v>
      </c>
      <c r="W61" s="5">
        <v>1165</v>
      </c>
      <c r="X61" s="5">
        <v>777</v>
      </c>
      <c r="Y61" s="5">
        <v>1175</v>
      </c>
      <c r="Z61" s="5">
        <v>683</v>
      </c>
      <c r="AA61" s="5">
        <v>3326</v>
      </c>
      <c r="AB61" s="5">
        <v>448</v>
      </c>
      <c r="AC61" s="5">
        <v>588</v>
      </c>
      <c r="AD61" s="5">
        <v>1221</v>
      </c>
      <c r="AE61" s="5">
        <v>1005</v>
      </c>
      <c r="AF61" s="5">
        <v>1175</v>
      </c>
      <c r="AG61" s="5">
        <v>1587</v>
      </c>
      <c r="AH61" s="5">
        <v>2343</v>
      </c>
      <c r="AI61" s="5">
        <v>2085</v>
      </c>
      <c r="AJ61" s="5">
        <v>2668</v>
      </c>
      <c r="AK61" s="5">
        <v>1423</v>
      </c>
      <c r="AL61" s="5">
        <v>1360</v>
      </c>
      <c r="AM61" s="5">
        <v>1062</v>
      </c>
      <c r="AN61" s="5">
        <v>3484</v>
      </c>
      <c r="AO61" s="5">
        <v>1251</v>
      </c>
      <c r="AP61" s="5">
        <v>4316</v>
      </c>
      <c r="AQ61" s="5">
        <v>2495</v>
      </c>
      <c r="AR61" s="5">
        <v>1998</v>
      </c>
      <c r="AS61" s="5">
        <v>1908</v>
      </c>
      <c r="AT61" s="5">
        <v>811</v>
      </c>
      <c r="AU61" s="5">
        <v>1872</v>
      </c>
      <c r="AV61" s="5">
        <v>1208</v>
      </c>
      <c r="AW61" s="5">
        <v>3075</v>
      </c>
      <c r="AX61" s="5">
        <v>693</v>
      </c>
      <c r="AY61" s="5">
        <v>499</v>
      </c>
      <c r="AZ61" s="5">
        <v>1722</v>
      </c>
      <c r="BA61" s="5">
        <v>633</v>
      </c>
      <c r="BB61" s="5">
        <v>59</v>
      </c>
      <c r="BC61" s="5">
        <v>0</v>
      </c>
      <c r="BD61" s="16">
        <f si="1" t="shared"/>
        <v>1210.6000000000001</v>
      </c>
      <c r="BE61">
        <f ref="BE61:BF61" si="61" t="shared">BD61+5000</f>
        <v>6210.6</v>
      </c>
      <c r="BF61">
        <f si="61" t="shared"/>
        <v>11210.6</v>
      </c>
      <c r="BG61" s="14">
        <v>0</v>
      </c>
      <c r="BH61" s="14">
        <v>10</v>
      </c>
      <c r="BI61" s="14">
        <v>20</v>
      </c>
      <c r="BJ61" s="14">
        <v>30</v>
      </c>
      <c r="BK61">
        <f si="34" t="shared"/>
        <v>0.94542077016198356</v>
      </c>
      <c r="BL61" s="1">
        <v>5.7627118644067799E-3</v>
      </c>
      <c r="BM61" s="1">
        <v>2.0338983050847457</v>
      </c>
      <c r="BN61" s="14" t="s">
        <v>219</v>
      </c>
      <c r="BQ61" s="16">
        <v>0.92929292929292928</v>
      </c>
      <c r="BR61" s="16">
        <v>59</v>
      </c>
    </row>
    <row r="62" spans="1:70" x14ac:dyDescent="0.25">
      <c r="A62" s="5">
        <v>60</v>
      </c>
      <c r="B62" s="5">
        <v>8931</v>
      </c>
      <c r="C62" s="5">
        <v>9119</v>
      </c>
      <c r="D62" s="5">
        <v>4956</v>
      </c>
      <c r="E62" s="5">
        <v>2942</v>
      </c>
      <c r="F62" s="5">
        <v>9314</v>
      </c>
      <c r="G62" s="5">
        <v>7169</v>
      </c>
      <c r="H62" s="5">
        <v>3507</v>
      </c>
      <c r="I62" s="5">
        <v>6352</v>
      </c>
      <c r="J62" s="5">
        <v>10619</v>
      </c>
      <c r="K62" s="5">
        <v>7004</v>
      </c>
      <c r="L62" s="5">
        <v>3800</v>
      </c>
      <c r="M62" s="5">
        <v>9772</v>
      </c>
      <c r="N62" s="5">
        <v>8536</v>
      </c>
      <c r="O62" s="5">
        <v>964</v>
      </c>
      <c r="P62" s="5">
        <v>1111</v>
      </c>
      <c r="Q62" s="5">
        <v>7000</v>
      </c>
      <c r="R62" s="5">
        <v>857</v>
      </c>
      <c r="S62" s="5">
        <v>1204</v>
      </c>
      <c r="T62" s="5">
        <v>434</v>
      </c>
      <c r="U62" s="5">
        <v>509</v>
      </c>
      <c r="V62" s="5">
        <v>328</v>
      </c>
      <c r="W62" s="5">
        <v>540</v>
      </c>
      <c r="X62" s="5">
        <v>668</v>
      </c>
      <c r="Y62" s="5">
        <v>1255</v>
      </c>
      <c r="Z62" s="5">
        <v>394</v>
      </c>
      <c r="AA62" s="5">
        <v>2564</v>
      </c>
      <c r="AB62" s="5">
        <v>363</v>
      </c>
      <c r="AC62" s="5">
        <v>603</v>
      </c>
      <c r="AD62" s="5">
        <v>1179</v>
      </c>
      <c r="AE62" s="5">
        <v>2429</v>
      </c>
      <c r="AF62" s="5">
        <v>688</v>
      </c>
      <c r="AG62" s="5">
        <v>1217</v>
      </c>
      <c r="AH62" s="5">
        <v>2114</v>
      </c>
      <c r="AI62" s="5">
        <v>1956</v>
      </c>
      <c r="AJ62" s="5">
        <v>4007</v>
      </c>
      <c r="AK62" s="5">
        <v>1440</v>
      </c>
      <c r="AL62" s="5">
        <v>1341</v>
      </c>
      <c r="AM62" s="5">
        <v>903</v>
      </c>
      <c r="AN62" s="5">
        <v>1963</v>
      </c>
      <c r="AO62" s="5">
        <v>1771</v>
      </c>
      <c r="AP62" s="5">
        <v>2588</v>
      </c>
      <c r="AQ62" s="5">
        <v>2728</v>
      </c>
      <c r="AR62" s="5">
        <v>2022</v>
      </c>
      <c r="AS62" s="5">
        <v>1464</v>
      </c>
      <c r="AT62" s="5">
        <v>2274</v>
      </c>
      <c r="AU62" s="5">
        <v>1195</v>
      </c>
      <c r="AV62" s="5">
        <v>814</v>
      </c>
      <c r="AW62" s="5">
        <v>3376</v>
      </c>
      <c r="AX62" s="5">
        <v>1187</v>
      </c>
      <c r="AY62" s="5">
        <v>426</v>
      </c>
      <c r="AZ62" s="5">
        <v>776</v>
      </c>
      <c r="BA62" s="5">
        <v>886</v>
      </c>
      <c r="BB62" s="5">
        <v>60</v>
      </c>
      <c r="BC62" s="5">
        <v>0</v>
      </c>
      <c r="BD62" s="16">
        <f si="1" t="shared"/>
        <v>1206.6000000000001</v>
      </c>
      <c r="BE62">
        <f ref="BE62:BF62" si="62" t="shared">BD62+5000</f>
        <v>6206.6</v>
      </c>
      <c r="BF62">
        <f si="62" t="shared"/>
        <v>11206.6</v>
      </c>
      <c r="BG62" s="14">
        <v>0</v>
      </c>
      <c r="BH62" s="14">
        <v>10</v>
      </c>
      <c r="BI62" s="14">
        <v>20</v>
      </c>
      <c r="BJ62" s="14">
        <v>30</v>
      </c>
      <c r="BK62">
        <f si="34" t="shared"/>
        <v>0.94527965817955706</v>
      </c>
      <c r="BL62" s="1">
        <v>5.7627118644067799E-3</v>
      </c>
      <c r="BM62" s="1">
        <v>2.0338983050847457</v>
      </c>
      <c r="BN62" s="14" t="s">
        <v>220</v>
      </c>
      <c r="BQ62" s="16">
        <v>0.78025477707006374</v>
      </c>
      <c r="BR62" s="16">
        <v>60</v>
      </c>
    </row>
    <row r="63" spans="1:70" x14ac:dyDescent="0.25">
      <c r="A63" s="5">
        <v>61</v>
      </c>
      <c r="B63" s="5">
        <v>9447</v>
      </c>
      <c r="C63" s="5">
        <v>6891</v>
      </c>
      <c r="D63" s="5">
        <v>2461</v>
      </c>
      <c r="E63" s="5">
        <v>2546</v>
      </c>
      <c r="F63" s="5">
        <v>8233</v>
      </c>
      <c r="G63" s="5">
        <v>9201</v>
      </c>
      <c r="H63" s="5">
        <v>1427</v>
      </c>
      <c r="I63" s="5">
        <v>2883</v>
      </c>
      <c r="J63" s="5">
        <v>13701</v>
      </c>
      <c r="K63" s="5">
        <v>4641</v>
      </c>
      <c r="L63" s="5">
        <v>2388</v>
      </c>
      <c r="M63" s="5">
        <v>3924</v>
      </c>
      <c r="N63" s="5">
        <v>5183</v>
      </c>
      <c r="O63" s="5">
        <v>1079</v>
      </c>
      <c r="P63" s="5">
        <v>1121</v>
      </c>
      <c r="Q63" s="5">
        <v>6300</v>
      </c>
      <c r="R63" s="5">
        <v>1688</v>
      </c>
      <c r="S63" s="5">
        <v>2640</v>
      </c>
      <c r="T63" s="5">
        <v>588</v>
      </c>
      <c r="U63" s="5">
        <v>740</v>
      </c>
      <c r="V63" s="5">
        <v>374</v>
      </c>
      <c r="W63" s="5">
        <v>2816</v>
      </c>
      <c r="X63" s="5">
        <v>710</v>
      </c>
      <c r="Y63" s="5">
        <v>1319</v>
      </c>
      <c r="Z63" s="5">
        <v>304</v>
      </c>
      <c r="AA63" s="5">
        <v>926</v>
      </c>
      <c r="AB63" s="5">
        <v>514</v>
      </c>
      <c r="AC63" s="5">
        <v>1746</v>
      </c>
      <c r="AD63" s="5">
        <v>707</v>
      </c>
      <c r="AE63" s="5">
        <v>2094</v>
      </c>
      <c r="AF63" s="5">
        <v>912</v>
      </c>
      <c r="AG63" s="5">
        <v>1102</v>
      </c>
      <c r="AH63" s="5">
        <v>2380</v>
      </c>
      <c r="AI63" s="5">
        <v>3509</v>
      </c>
      <c r="AJ63" s="5">
        <v>3105</v>
      </c>
      <c r="AK63" s="5">
        <v>1294</v>
      </c>
      <c r="AL63" s="5">
        <v>-1</v>
      </c>
      <c r="AM63" s="5">
        <v>1477</v>
      </c>
      <c r="AN63" s="5">
        <v>2399</v>
      </c>
      <c r="AO63" s="5">
        <v>944</v>
      </c>
      <c r="AP63" s="5">
        <v>2836</v>
      </c>
      <c r="AQ63" s="5">
        <v>3797</v>
      </c>
      <c r="AR63" s="5">
        <v>2505</v>
      </c>
      <c r="AS63" s="5">
        <v>1412</v>
      </c>
      <c r="AT63" s="5">
        <v>888</v>
      </c>
      <c r="AU63" s="5">
        <v>908</v>
      </c>
      <c r="AV63" s="5">
        <v>1144</v>
      </c>
      <c r="AW63" s="5">
        <v>1063</v>
      </c>
      <c r="AX63" s="5">
        <v>1072</v>
      </c>
      <c r="AY63" s="5">
        <v>646</v>
      </c>
      <c r="AZ63" s="5">
        <v>1520</v>
      </c>
      <c r="BA63" s="5">
        <v>624</v>
      </c>
      <c r="BB63" s="5">
        <v>61</v>
      </c>
      <c r="BC63" s="5">
        <v>0</v>
      </c>
      <c r="BD63" s="16">
        <f si="1" t="shared"/>
        <v>1174.0000000000005</v>
      </c>
      <c r="BE63">
        <f ref="BE63:BF63" si="63" t="shared">BD63+5000</f>
        <v>6174</v>
      </c>
      <c r="BF63">
        <f si="63" t="shared"/>
        <v>11174</v>
      </c>
      <c r="BG63" s="14">
        <v>0</v>
      </c>
      <c r="BH63" s="14">
        <v>10</v>
      </c>
      <c r="BI63" s="14">
        <v>20</v>
      </c>
      <c r="BJ63" s="14">
        <v>30</v>
      </c>
      <c r="BK63">
        <f si="34" t="shared"/>
        <v>0.94412068899415769</v>
      </c>
      <c r="BL63" s="1">
        <v>5.7627118644067799E-3</v>
      </c>
      <c r="BM63" s="1">
        <v>2.0338983050847457</v>
      </c>
      <c r="BN63" s="14" t="s">
        <v>221</v>
      </c>
      <c r="BQ63" s="16">
        <v>0.60635696821515894</v>
      </c>
      <c r="BR63" s="16">
        <v>61</v>
      </c>
    </row>
    <row r="64" spans="1:70" x14ac:dyDescent="0.25">
      <c r="A64" s="5">
        <v>62</v>
      </c>
      <c r="B64" s="5">
        <v>5162</v>
      </c>
      <c r="C64" s="5">
        <v>4715</v>
      </c>
      <c r="D64" s="5">
        <v>2917</v>
      </c>
      <c r="E64" s="5">
        <v>5176</v>
      </c>
      <c r="F64" s="5">
        <v>4427</v>
      </c>
      <c r="G64" s="5">
        <v>4978</v>
      </c>
      <c r="H64" s="5">
        <v>1547</v>
      </c>
      <c r="I64" s="5">
        <v>4246</v>
      </c>
      <c r="J64" s="5">
        <v>8507</v>
      </c>
      <c r="K64" s="5">
        <v>4001</v>
      </c>
      <c r="L64" s="5">
        <v>2948</v>
      </c>
      <c r="M64" s="5">
        <v>3585</v>
      </c>
      <c r="N64" s="5">
        <v>3657</v>
      </c>
      <c r="O64" s="5">
        <v>882</v>
      </c>
      <c r="P64" s="5">
        <v>2745</v>
      </c>
      <c r="Q64" s="5">
        <v>4358</v>
      </c>
      <c r="R64" s="5">
        <v>561</v>
      </c>
      <c r="S64" s="5">
        <v>1369</v>
      </c>
      <c r="T64" s="5">
        <v>609</v>
      </c>
      <c r="U64" s="5">
        <v>494</v>
      </c>
      <c r="V64" s="5">
        <v>315</v>
      </c>
      <c r="W64" s="5">
        <v>875</v>
      </c>
      <c r="X64" s="5">
        <v>1342</v>
      </c>
      <c r="Y64" s="5">
        <v>1518</v>
      </c>
      <c r="Z64" s="5">
        <v>273</v>
      </c>
      <c r="AA64" s="5">
        <v>709</v>
      </c>
      <c r="AB64" s="5">
        <v>695</v>
      </c>
      <c r="AC64" s="5">
        <v>946</v>
      </c>
      <c r="AD64" s="5">
        <v>309</v>
      </c>
      <c r="AE64" s="5">
        <v>2072</v>
      </c>
      <c r="AF64" s="5">
        <v>748</v>
      </c>
      <c r="AG64" s="5">
        <v>1058</v>
      </c>
      <c r="AH64" s="5">
        <v>3054</v>
      </c>
      <c r="AI64" s="5">
        <v>2658</v>
      </c>
      <c r="AJ64" s="5">
        <v>2005</v>
      </c>
      <c r="AK64" s="5">
        <v>956</v>
      </c>
      <c r="AL64" s="5">
        <v>1118</v>
      </c>
      <c r="AM64" s="5">
        <v>1121</v>
      </c>
      <c r="AN64" s="5">
        <v>1877</v>
      </c>
      <c r="AO64" s="5">
        <v>1921</v>
      </c>
      <c r="AP64" s="5">
        <v>2831</v>
      </c>
      <c r="AQ64" s="5">
        <v>2388</v>
      </c>
      <c r="AR64" s="5">
        <v>1571</v>
      </c>
      <c r="AS64" s="5">
        <v>1166</v>
      </c>
      <c r="AT64" s="5">
        <v>1140</v>
      </c>
      <c r="AU64" s="5">
        <v>783</v>
      </c>
      <c r="AV64" s="5">
        <v>733</v>
      </c>
      <c r="AW64" s="5">
        <v>1195</v>
      </c>
      <c r="AX64" s="5">
        <v>1265</v>
      </c>
      <c r="AY64" s="5">
        <v>468</v>
      </c>
      <c r="AZ64" s="5">
        <v>952</v>
      </c>
      <c r="BA64" s="5">
        <v>496</v>
      </c>
      <c r="BB64" s="5">
        <v>62</v>
      </c>
      <c r="BC64" s="5">
        <v>0</v>
      </c>
      <c r="BD64" s="16">
        <f si="1" t="shared"/>
        <v>1124.8</v>
      </c>
      <c r="BE64">
        <f ref="BE64:BF64" si="64" t="shared">BD64+5000</f>
        <v>6124.8</v>
      </c>
      <c r="BF64">
        <f si="64" t="shared"/>
        <v>11124.8</v>
      </c>
      <c r="BG64" s="14">
        <v>0</v>
      </c>
      <c r="BH64" s="14">
        <v>10</v>
      </c>
      <c r="BI64" s="14">
        <v>20</v>
      </c>
      <c r="BJ64" s="14">
        <v>30</v>
      </c>
      <c r="BK64">
        <f si="34" t="shared"/>
        <v>0.94234134053579055</v>
      </c>
      <c r="BL64" s="1">
        <v>5.7627118644067799E-3</v>
      </c>
      <c r="BM64" s="1">
        <v>2.0338983050847457</v>
      </c>
      <c r="BN64" s="14" t="s">
        <v>222</v>
      </c>
      <c r="BQ64" s="16">
        <v>0.69090909090909092</v>
      </c>
      <c r="BR64" s="16">
        <v>62</v>
      </c>
    </row>
    <row r="65" spans="1:70" x14ac:dyDescent="0.25">
      <c r="A65" s="5">
        <v>63</v>
      </c>
      <c r="B65" s="5">
        <v>3240</v>
      </c>
      <c r="C65" s="5">
        <v>7417</v>
      </c>
      <c r="D65" s="5">
        <v>2497</v>
      </c>
      <c r="E65" s="5">
        <v>5701</v>
      </c>
      <c r="F65" s="5">
        <v>6395</v>
      </c>
      <c r="G65" s="5">
        <v>4799</v>
      </c>
      <c r="H65" s="5">
        <v>1222</v>
      </c>
      <c r="I65" s="5">
        <v>4635</v>
      </c>
      <c r="J65" s="5">
        <v>14179</v>
      </c>
      <c r="K65" s="5">
        <v>4761</v>
      </c>
      <c r="L65" s="5">
        <v>3713</v>
      </c>
      <c r="M65" s="5">
        <v>4592</v>
      </c>
      <c r="N65" s="5">
        <v>4297</v>
      </c>
      <c r="O65" s="5">
        <v>1114</v>
      </c>
      <c r="P65" s="5">
        <v>696</v>
      </c>
      <c r="Q65" s="5">
        <v>4132</v>
      </c>
      <c r="R65" s="5">
        <v>303</v>
      </c>
      <c r="S65" s="5">
        <v>1687</v>
      </c>
      <c r="T65" s="5">
        <v>1315</v>
      </c>
      <c r="U65" s="5">
        <v>377</v>
      </c>
      <c r="V65" s="5">
        <v>218</v>
      </c>
      <c r="W65" s="5">
        <v>1318</v>
      </c>
      <c r="X65" s="5">
        <v>1778</v>
      </c>
      <c r="Y65" s="5">
        <v>7026</v>
      </c>
      <c r="Z65" s="5">
        <v>389</v>
      </c>
      <c r="AA65" s="5">
        <v>905</v>
      </c>
      <c r="AB65" s="5">
        <v>3187</v>
      </c>
      <c r="AC65" s="5">
        <v>2182</v>
      </c>
      <c r="AD65" s="5">
        <v>426</v>
      </c>
      <c r="AE65" s="5">
        <v>2077</v>
      </c>
      <c r="AF65" s="5">
        <v>1513</v>
      </c>
      <c r="AG65" s="5">
        <v>1104</v>
      </c>
      <c r="AH65" s="5">
        <v>1494</v>
      </c>
      <c r="AI65" s="5">
        <v>1910</v>
      </c>
      <c r="AJ65" s="5">
        <v>1385</v>
      </c>
      <c r="AK65" s="5">
        <v>1150</v>
      </c>
      <c r="AL65" s="5">
        <v>1042</v>
      </c>
      <c r="AM65" s="5">
        <v>1241</v>
      </c>
      <c r="AN65" s="5">
        <v>1184</v>
      </c>
      <c r="AO65" s="5">
        <v>1963</v>
      </c>
      <c r="AP65" s="5">
        <v>2212</v>
      </c>
      <c r="AQ65" s="5">
        <v>2221</v>
      </c>
      <c r="AR65" s="5">
        <v>1162</v>
      </c>
      <c r="AS65" s="5">
        <v>832</v>
      </c>
      <c r="AT65" s="5">
        <v>1769</v>
      </c>
      <c r="AU65" s="5">
        <v>1198</v>
      </c>
      <c r="AV65" s="5">
        <v>884</v>
      </c>
      <c r="AW65" s="5">
        <v>701</v>
      </c>
      <c r="AX65" s="5">
        <v>1235</v>
      </c>
      <c r="AY65" s="5">
        <v>601</v>
      </c>
      <c r="AZ65" s="5">
        <v>599</v>
      </c>
      <c r="BA65" s="5">
        <v>418</v>
      </c>
      <c r="BB65" s="5">
        <v>63</v>
      </c>
      <c r="BC65" s="5">
        <v>0</v>
      </c>
      <c r="BD65" s="16">
        <f si="1" t="shared"/>
        <v>1224.6000000000001</v>
      </c>
      <c r="BE65">
        <f ref="BE65:BF65" si="65" t="shared">BD65+5000</f>
        <v>6224.6</v>
      </c>
      <c r="BF65">
        <f si="65" t="shared"/>
        <v>11224.6</v>
      </c>
      <c r="BG65" s="14">
        <v>0</v>
      </c>
      <c r="BH65" s="14">
        <v>10</v>
      </c>
      <c r="BI65" s="14">
        <v>20</v>
      </c>
      <c r="BJ65" s="14">
        <v>30</v>
      </c>
      <c r="BK65">
        <f si="34" t="shared"/>
        <v>0.94591278793529243</v>
      </c>
      <c r="BL65" s="1">
        <v>5.7627118644067799E-3</v>
      </c>
      <c r="BM65" s="1">
        <v>2.0338983050847457</v>
      </c>
      <c r="BN65" s="14" t="s">
        <v>223</v>
      </c>
      <c r="BQ65" s="16">
        <v>0.54225352112676062</v>
      </c>
      <c r="BR65" s="16">
        <v>63</v>
      </c>
    </row>
    <row r="66" spans="1:70" x14ac:dyDescent="0.25">
      <c r="A66" s="5">
        <v>64</v>
      </c>
      <c r="B66" s="5">
        <v>5230</v>
      </c>
      <c r="C66" s="5">
        <v>10583</v>
      </c>
      <c r="D66" s="5">
        <v>4734</v>
      </c>
      <c r="E66" s="5">
        <v>10694</v>
      </c>
      <c r="F66" s="5">
        <v>12089</v>
      </c>
      <c r="G66" s="5">
        <v>7857</v>
      </c>
      <c r="H66" s="5">
        <v>4343</v>
      </c>
      <c r="I66" s="5">
        <v>9459</v>
      </c>
      <c r="J66" s="5">
        <v>13977</v>
      </c>
      <c r="K66" s="5">
        <v>10446</v>
      </c>
      <c r="L66" s="5">
        <v>4559</v>
      </c>
      <c r="M66" s="5">
        <v>7633</v>
      </c>
      <c r="N66" s="5">
        <v>6050</v>
      </c>
      <c r="O66" s="5">
        <v>2561</v>
      </c>
      <c r="P66" s="5">
        <v>925</v>
      </c>
      <c r="Q66" s="5">
        <v>8134</v>
      </c>
      <c r="R66" s="5">
        <v>320</v>
      </c>
      <c r="S66" s="5">
        <v>1027</v>
      </c>
      <c r="T66" s="5">
        <v>1536</v>
      </c>
      <c r="U66" s="5">
        <v>302</v>
      </c>
      <c r="V66" s="5">
        <v>172</v>
      </c>
      <c r="W66" s="5">
        <v>1170</v>
      </c>
      <c r="X66" s="5">
        <v>2697</v>
      </c>
      <c r="Y66" s="5">
        <v>13599</v>
      </c>
      <c r="Z66" s="5">
        <v>-1</v>
      </c>
      <c r="AA66" s="5">
        <v>1503</v>
      </c>
      <c r="AB66" s="5">
        <v>1353</v>
      </c>
      <c r="AC66" s="5">
        <v>812</v>
      </c>
      <c r="AD66" s="5">
        <v>408</v>
      </c>
      <c r="AE66" s="5">
        <v>1769</v>
      </c>
      <c r="AF66" s="5">
        <v>1224</v>
      </c>
      <c r="AG66" s="5">
        <v>1758</v>
      </c>
      <c r="AH66" s="5">
        <v>1835</v>
      </c>
      <c r="AI66" s="5">
        <v>2590</v>
      </c>
      <c r="AJ66" s="5">
        <v>2770</v>
      </c>
      <c r="AK66" s="5">
        <v>961</v>
      </c>
      <c r="AL66" s="5">
        <v>1022</v>
      </c>
      <c r="AM66" s="5">
        <v>3927</v>
      </c>
      <c r="AN66" s="5">
        <v>2240</v>
      </c>
      <c r="AO66" s="5">
        <v>2852</v>
      </c>
      <c r="AP66" s="5">
        <v>2678</v>
      </c>
      <c r="AQ66" s="5">
        <v>3030</v>
      </c>
      <c r="AR66" s="5">
        <v>2502</v>
      </c>
      <c r="AS66" s="5">
        <v>1618</v>
      </c>
      <c r="AT66" s="5">
        <v>1325</v>
      </c>
      <c r="AU66" s="5">
        <v>619</v>
      </c>
      <c r="AV66" s="5">
        <v>297</v>
      </c>
      <c r="AW66" s="5">
        <v>984</v>
      </c>
      <c r="AX66" s="5">
        <v>871</v>
      </c>
      <c r="AY66" s="5">
        <v>631</v>
      </c>
      <c r="AZ66" s="5">
        <v>487</v>
      </c>
      <c r="BA66" s="5">
        <v>185</v>
      </c>
      <c r="BB66" s="5">
        <v>64</v>
      </c>
      <c r="BC66" s="5">
        <v>0</v>
      </c>
      <c r="BD66" s="16">
        <f si="1" t="shared"/>
        <v>1383.0000000000005</v>
      </c>
      <c r="BE66">
        <f ref="BE66:BF66" si="66" t="shared">BD66+5000</f>
        <v>6383</v>
      </c>
      <c r="BF66">
        <f si="66" t="shared"/>
        <v>11383</v>
      </c>
      <c r="BG66" s="14">
        <v>0</v>
      </c>
      <c r="BH66" s="14">
        <v>10</v>
      </c>
      <c r="BI66" s="14">
        <v>20</v>
      </c>
      <c r="BJ66" s="14">
        <v>30</v>
      </c>
      <c r="BK66">
        <f ref="BK66:BK97" si="67" t="shared">RSQ($BO$2:$BO$5,BC66:BF66)</f>
        <v>0.95127914540107428</v>
      </c>
      <c r="BL66" s="1">
        <v>5.7627118644067799E-3</v>
      </c>
      <c r="BM66" s="1">
        <v>2.0338983050847457</v>
      </c>
      <c r="BN66" s="14" t="s">
        <v>224</v>
      </c>
      <c r="BQ66" s="16">
        <v>0.59510869565217395</v>
      </c>
      <c r="BR66" s="16">
        <v>64</v>
      </c>
    </row>
    <row r="67" spans="1:70" x14ac:dyDescent="0.25">
      <c r="A67" s="5">
        <v>65</v>
      </c>
      <c r="B67" s="5">
        <v>5303</v>
      </c>
      <c r="C67" s="5">
        <v>4891</v>
      </c>
      <c r="D67" s="5">
        <v>3681</v>
      </c>
      <c r="E67" s="5">
        <v>3331</v>
      </c>
      <c r="F67" s="5">
        <v>6910</v>
      </c>
      <c r="G67" s="5">
        <v>5252</v>
      </c>
      <c r="H67" s="5">
        <v>2942</v>
      </c>
      <c r="I67" s="5">
        <v>6183</v>
      </c>
      <c r="J67" s="5">
        <v>10205</v>
      </c>
      <c r="K67" s="5">
        <v>4295</v>
      </c>
      <c r="L67" s="5">
        <v>4088</v>
      </c>
      <c r="M67" s="5">
        <v>10836</v>
      </c>
      <c r="N67" s="5">
        <v>18820</v>
      </c>
      <c r="O67" s="5">
        <v>684</v>
      </c>
      <c r="P67" s="5">
        <v>699</v>
      </c>
      <c r="Q67" s="5">
        <v>2785</v>
      </c>
      <c r="R67" s="5">
        <v>921</v>
      </c>
      <c r="S67" s="5">
        <v>824</v>
      </c>
      <c r="T67" s="5">
        <v>553</v>
      </c>
      <c r="U67" s="5">
        <v>1367</v>
      </c>
      <c r="V67" s="5">
        <v>313</v>
      </c>
      <c r="W67" s="5">
        <v>1039</v>
      </c>
      <c r="X67" s="5">
        <v>813</v>
      </c>
      <c r="Y67" s="5">
        <v>2326</v>
      </c>
      <c r="Z67" s="5">
        <v>-1</v>
      </c>
      <c r="AA67" s="5">
        <v>1672</v>
      </c>
      <c r="AB67" s="5">
        <v>810</v>
      </c>
      <c r="AC67" s="5">
        <v>326</v>
      </c>
      <c r="AD67" s="5">
        <v>650</v>
      </c>
      <c r="AE67" s="5">
        <v>1678</v>
      </c>
      <c r="AF67" s="5">
        <v>1923</v>
      </c>
      <c r="AG67" s="5">
        <v>1447</v>
      </c>
      <c r="AH67" s="5">
        <v>2273</v>
      </c>
      <c r="AI67" s="5">
        <v>2060</v>
      </c>
      <c r="AJ67" s="5">
        <v>2255</v>
      </c>
      <c r="AK67" s="5">
        <v>941</v>
      </c>
      <c r="AL67" s="5">
        <v>1691</v>
      </c>
      <c r="AM67" s="5">
        <v>1294</v>
      </c>
      <c r="AN67" s="5">
        <v>1693</v>
      </c>
      <c r="AO67" s="5">
        <v>1051</v>
      </c>
      <c r="AP67" s="5">
        <v>2893</v>
      </c>
      <c r="AQ67" s="5">
        <v>2605</v>
      </c>
      <c r="AR67" s="5">
        <v>2353</v>
      </c>
      <c r="AS67" s="5">
        <v>1337</v>
      </c>
      <c r="AT67" s="5">
        <v>886</v>
      </c>
      <c r="AU67" s="5">
        <v>737</v>
      </c>
      <c r="AV67" s="5">
        <v>603</v>
      </c>
      <c r="AW67" s="5">
        <v>2722</v>
      </c>
      <c r="AX67" s="5">
        <v>433</v>
      </c>
      <c r="AY67" s="5">
        <v>526</v>
      </c>
      <c r="AZ67" s="5">
        <v>598</v>
      </c>
      <c r="BA67" s="5">
        <v>627</v>
      </c>
      <c r="BB67" s="5">
        <v>65</v>
      </c>
      <c r="BC67" s="5">
        <v>0</v>
      </c>
      <c r="BD67" s="16">
        <f ref="BD67:BD101" si="68" t="shared">_xlfn.PERCENTILE.EXC(B67:BA67,0.4)</f>
        <v>1099.6000000000006</v>
      </c>
      <c r="BE67">
        <f ref="BE67:BF67" si="69" t="shared">BD67+5000</f>
        <v>6099.6</v>
      </c>
      <c r="BF67">
        <f si="69" t="shared"/>
        <v>11099.6</v>
      </c>
      <c r="BG67" s="14">
        <v>0</v>
      </c>
      <c r="BH67" s="14">
        <v>10</v>
      </c>
      <c r="BI67" s="14">
        <v>20</v>
      </c>
      <c r="BJ67" s="14">
        <v>30</v>
      </c>
      <c r="BK67">
        <f si="67" t="shared"/>
        <v>0.94141577564122791</v>
      </c>
      <c r="BL67" s="1">
        <v>5.7627118644067799E-3</v>
      </c>
      <c r="BM67" s="1">
        <v>2.0338983050847457</v>
      </c>
      <c r="BN67" s="14" t="s">
        <v>225</v>
      </c>
      <c r="BQ67" s="16">
        <v>0.62985685071574637</v>
      </c>
      <c r="BR67" s="16">
        <v>65</v>
      </c>
    </row>
    <row r="68" spans="1:70" x14ac:dyDescent="0.25">
      <c r="A68" s="5">
        <v>66</v>
      </c>
      <c r="B68" s="5">
        <v>9958</v>
      </c>
      <c r="C68" s="5">
        <v>13469</v>
      </c>
      <c r="D68" s="5">
        <v>16279</v>
      </c>
      <c r="E68" s="5">
        <v>11003</v>
      </c>
      <c r="F68" s="5">
        <v>22770</v>
      </c>
      <c r="G68" s="5">
        <v>4842</v>
      </c>
      <c r="H68" s="5">
        <v>7140</v>
      </c>
      <c r="I68" s="5">
        <v>18683</v>
      </c>
      <c r="J68" s="5">
        <v>23339</v>
      </c>
      <c r="K68" s="5">
        <v>19161</v>
      </c>
      <c r="L68" s="5">
        <v>19108</v>
      </c>
      <c r="M68" s="5">
        <v>20476</v>
      </c>
      <c r="N68" s="5">
        <v>16021</v>
      </c>
      <c r="O68" s="5">
        <v>5960</v>
      </c>
      <c r="P68" s="5">
        <v>1666</v>
      </c>
      <c r="Q68" s="5">
        <v>3495</v>
      </c>
      <c r="R68" s="5">
        <v>1288</v>
      </c>
      <c r="S68" s="5">
        <v>2611</v>
      </c>
      <c r="T68" s="5">
        <v>34074</v>
      </c>
      <c r="U68" s="5">
        <v>1575</v>
      </c>
      <c r="V68" s="5">
        <v>729</v>
      </c>
      <c r="W68" s="5">
        <v>3061</v>
      </c>
      <c r="X68" s="5">
        <v>21516</v>
      </c>
      <c r="Y68" s="5">
        <v>9137</v>
      </c>
      <c r="Z68" s="5">
        <v>372</v>
      </c>
      <c r="AA68" s="5">
        <v>5396</v>
      </c>
      <c r="AB68" s="5">
        <v>5850</v>
      </c>
      <c r="AC68" s="5">
        <v>1550</v>
      </c>
      <c r="AD68" s="5">
        <v>1811</v>
      </c>
      <c r="AE68" s="5">
        <v>11451</v>
      </c>
      <c r="AF68" s="5">
        <v>29129</v>
      </c>
      <c r="AG68" s="5">
        <v>18953</v>
      </c>
      <c r="AH68" s="5">
        <v>3241</v>
      </c>
      <c r="AI68" s="5">
        <v>4430</v>
      </c>
      <c r="AJ68" s="5">
        <v>7001</v>
      </c>
      <c r="AK68" s="5">
        <v>5758</v>
      </c>
      <c r="AL68" s="5">
        <v>1737</v>
      </c>
      <c r="AM68" s="5">
        <v>3934</v>
      </c>
      <c r="AN68" s="5">
        <v>7177</v>
      </c>
      <c r="AO68" s="5">
        <v>4363</v>
      </c>
      <c r="AP68" s="5">
        <v>20754</v>
      </c>
      <c r="AQ68" s="5">
        <v>23348</v>
      </c>
      <c r="AR68" s="5">
        <v>10643</v>
      </c>
      <c r="AS68" s="5">
        <v>3729</v>
      </c>
      <c r="AT68" s="5">
        <v>2345</v>
      </c>
      <c r="AU68" s="5">
        <v>1869</v>
      </c>
      <c r="AV68" s="5">
        <v>1055</v>
      </c>
      <c r="AW68" s="5">
        <v>7269</v>
      </c>
      <c r="AX68" s="5">
        <v>4188</v>
      </c>
      <c r="AY68" s="5">
        <v>44701</v>
      </c>
      <c r="AZ68" s="5">
        <v>2708</v>
      </c>
      <c r="BA68" s="5">
        <v>450</v>
      </c>
      <c r="BB68" s="5">
        <v>66</v>
      </c>
      <c r="BC68" s="5">
        <v>0</v>
      </c>
      <c r="BD68" s="16">
        <f si="68" t="shared"/>
        <v>4376.4000000000005</v>
      </c>
      <c r="BE68">
        <f ref="BE68:BF68" si="70" t="shared">BD68+5000</f>
        <v>9376.4000000000015</v>
      </c>
      <c r="BF68">
        <f si="70" t="shared"/>
        <v>14376.400000000001</v>
      </c>
      <c r="BG68" s="14">
        <v>0</v>
      </c>
      <c r="BH68" s="14">
        <v>10</v>
      </c>
      <c r="BI68" s="14">
        <v>20</v>
      </c>
      <c r="BJ68" s="14">
        <v>30</v>
      </c>
      <c r="BK68">
        <f si="67" t="shared"/>
        <v>0.99899374292792964</v>
      </c>
      <c r="BL68" s="1">
        <v>1.6273670304517822E-3</v>
      </c>
      <c r="BM68" s="1">
        <v>3.5154674452229671</v>
      </c>
      <c r="BN68" s="14" t="s">
        <v>226</v>
      </c>
      <c r="BQ68" s="16">
        <v>0.79214780600461898</v>
      </c>
      <c r="BR68" s="16">
        <v>66</v>
      </c>
    </row>
    <row r="69" spans="1:70" x14ac:dyDescent="0.25">
      <c r="A69" s="5">
        <v>67</v>
      </c>
      <c r="B69" s="5">
        <v>4118</v>
      </c>
      <c r="C69" s="5">
        <v>7093</v>
      </c>
      <c r="D69" s="5">
        <v>4682</v>
      </c>
      <c r="E69" s="5">
        <v>4532</v>
      </c>
      <c r="F69" s="5">
        <v>18690</v>
      </c>
      <c r="G69" s="5">
        <v>3927</v>
      </c>
      <c r="H69" s="5">
        <v>1752</v>
      </c>
      <c r="I69" s="5">
        <v>8942</v>
      </c>
      <c r="J69" s="5">
        <v>15985</v>
      </c>
      <c r="K69" s="5">
        <v>5903</v>
      </c>
      <c r="L69" s="5">
        <v>6063</v>
      </c>
      <c r="M69" s="5">
        <v>16242</v>
      </c>
      <c r="N69" s="5">
        <v>5682</v>
      </c>
      <c r="O69" s="5">
        <v>923</v>
      </c>
      <c r="P69" s="5">
        <v>927</v>
      </c>
      <c r="Q69" s="5">
        <v>1140</v>
      </c>
      <c r="R69" s="5">
        <v>519</v>
      </c>
      <c r="S69" s="5">
        <v>2008</v>
      </c>
      <c r="T69" s="5">
        <v>2821</v>
      </c>
      <c r="U69" s="5">
        <v>383</v>
      </c>
      <c r="V69" s="5">
        <v>491</v>
      </c>
      <c r="W69" s="5">
        <v>722</v>
      </c>
      <c r="X69" s="5">
        <v>2726</v>
      </c>
      <c r="Y69" s="5">
        <v>4034</v>
      </c>
      <c r="Z69" s="5">
        <v>261</v>
      </c>
      <c r="AA69" s="5">
        <v>1153</v>
      </c>
      <c r="AB69" s="5">
        <v>873</v>
      </c>
      <c r="AC69" s="5">
        <v>666</v>
      </c>
      <c r="AD69" s="5">
        <v>1571</v>
      </c>
      <c r="AE69" s="5">
        <v>2173</v>
      </c>
      <c r="AF69" s="5">
        <v>5012</v>
      </c>
      <c r="AG69" s="5">
        <v>3324</v>
      </c>
      <c r="AH69" s="5">
        <v>1514</v>
      </c>
      <c r="AI69" s="5">
        <v>1266</v>
      </c>
      <c r="AJ69" s="5">
        <v>1690</v>
      </c>
      <c r="AK69" s="5">
        <v>1251</v>
      </c>
      <c r="AL69" s="5">
        <v>1145</v>
      </c>
      <c r="AM69" s="5">
        <v>560</v>
      </c>
      <c r="AN69" s="5">
        <v>1874</v>
      </c>
      <c r="AO69" s="5">
        <v>1079</v>
      </c>
      <c r="AP69" s="5">
        <v>2927</v>
      </c>
      <c r="AQ69" s="5">
        <v>4197</v>
      </c>
      <c r="AR69" s="5">
        <v>1428</v>
      </c>
      <c r="AS69" s="5">
        <v>1176</v>
      </c>
      <c r="AT69" s="5">
        <v>999</v>
      </c>
      <c r="AU69" s="5">
        <v>773</v>
      </c>
      <c r="AV69" s="5">
        <v>664</v>
      </c>
      <c r="AW69" s="5">
        <v>1381</v>
      </c>
      <c r="AX69" s="5">
        <v>525</v>
      </c>
      <c r="AY69" s="5">
        <v>8341</v>
      </c>
      <c r="AZ69" s="5">
        <v>1097</v>
      </c>
      <c r="BA69" s="5">
        <v>312</v>
      </c>
      <c r="BB69" s="5">
        <v>67</v>
      </c>
      <c r="BC69" s="5">
        <v>0</v>
      </c>
      <c r="BD69" s="16">
        <f si="68" t="shared"/>
        <v>1191.0000000000002</v>
      </c>
      <c r="BE69">
        <f ref="BE69:BF69" si="71" t="shared">BD69+5000</f>
        <v>6191</v>
      </c>
      <c r="BF69">
        <f si="71" t="shared"/>
        <v>11191</v>
      </c>
      <c r="BG69" s="14">
        <v>0</v>
      </c>
      <c r="BH69" s="14">
        <v>10</v>
      </c>
      <c r="BI69" s="14">
        <v>20</v>
      </c>
      <c r="BJ69" s="14">
        <v>30</v>
      </c>
      <c r="BK69">
        <f si="67" t="shared"/>
        <v>0.94472704187793244</v>
      </c>
      <c r="BL69" s="1">
        <v>5.7627118644067799E-3</v>
      </c>
      <c r="BM69" s="1">
        <v>2.0338983050847457</v>
      </c>
      <c r="BN69" s="14" t="s">
        <v>227</v>
      </c>
      <c r="BQ69" s="16">
        <v>0.51308900523560208</v>
      </c>
      <c r="BR69" s="16">
        <v>67</v>
      </c>
    </row>
    <row r="70" spans="1:70" x14ac:dyDescent="0.25">
      <c r="A70" s="5">
        <v>68</v>
      </c>
      <c r="B70" s="5">
        <v>7113</v>
      </c>
      <c r="C70" s="5">
        <v>15800</v>
      </c>
      <c r="D70" s="5">
        <v>8220</v>
      </c>
      <c r="E70" s="5">
        <v>17798</v>
      </c>
      <c r="F70" s="5">
        <v>19479</v>
      </c>
      <c r="G70" s="5">
        <v>19266</v>
      </c>
      <c r="H70" s="5">
        <v>3485</v>
      </c>
      <c r="I70" s="5">
        <v>9814</v>
      </c>
      <c r="J70" s="5">
        <v>18894</v>
      </c>
      <c r="K70" s="5">
        <v>8881</v>
      </c>
      <c r="L70" s="5">
        <v>13202</v>
      </c>
      <c r="M70" s="5">
        <v>14070</v>
      </c>
      <c r="N70" s="5">
        <v>18922</v>
      </c>
      <c r="O70" s="5">
        <v>930</v>
      </c>
      <c r="P70" s="5">
        <v>1298</v>
      </c>
      <c r="Q70" s="5">
        <v>2730</v>
      </c>
      <c r="R70" s="5">
        <v>2253</v>
      </c>
      <c r="S70" s="5">
        <v>3150</v>
      </c>
      <c r="T70" s="5">
        <v>1082</v>
      </c>
      <c r="U70" s="5">
        <v>1345</v>
      </c>
      <c r="V70" s="5">
        <v>3740</v>
      </c>
      <c r="W70" s="5">
        <v>7039</v>
      </c>
      <c r="X70" s="5">
        <v>1676</v>
      </c>
      <c r="Y70" s="5">
        <v>3667</v>
      </c>
      <c r="Z70" s="5">
        <v>1177</v>
      </c>
      <c r="AA70" s="5">
        <v>7292</v>
      </c>
      <c r="AB70" s="5">
        <v>993</v>
      </c>
      <c r="AC70" s="5">
        <v>1491</v>
      </c>
      <c r="AD70" s="5">
        <v>1821</v>
      </c>
      <c r="AE70" s="5">
        <v>1932</v>
      </c>
      <c r="AF70" s="5">
        <v>2692</v>
      </c>
      <c r="AG70" s="5">
        <v>4605</v>
      </c>
      <c r="AH70" s="5">
        <v>2182</v>
      </c>
      <c r="AI70" s="5">
        <v>2148</v>
      </c>
      <c r="AJ70" s="5">
        <v>3278</v>
      </c>
      <c r="AK70" s="5">
        <v>1009</v>
      </c>
      <c r="AL70" s="5">
        <v>1631</v>
      </c>
      <c r="AM70" s="5">
        <v>1758</v>
      </c>
      <c r="AN70" s="5">
        <v>2145</v>
      </c>
      <c r="AO70" s="5">
        <v>1746</v>
      </c>
      <c r="AP70" s="5">
        <v>4074</v>
      </c>
      <c r="AQ70" s="5">
        <v>3525</v>
      </c>
      <c r="AR70" s="5">
        <v>2803</v>
      </c>
      <c r="AS70" s="5">
        <v>2412</v>
      </c>
      <c r="AT70" s="5">
        <v>1403</v>
      </c>
      <c r="AU70" s="5">
        <v>1833</v>
      </c>
      <c r="AV70" s="5">
        <v>1649</v>
      </c>
      <c r="AW70" s="5">
        <v>2498</v>
      </c>
      <c r="AX70" s="5">
        <v>1754</v>
      </c>
      <c r="AY70" s="5">
        <v>1845</v>
      </c>
      <c r="AZ70" s="5">
        <v>1368</v>
      </c>
      <c r="BA70" s="5">
        <v>930</v>
      </c>
      <c r="BB70" s="5">
        <v>68</v>
      </c>
      <c r="BC70" s="5">
        <v>0</v>
      </c>
      <c r="BD70" s="16">
        <f si="68" t="shared"/>
        <v>1974.6000000000006</v>
      </c>
      <c r="BE70">
        <f ref="BE70:BF70" si="72" t="shared">BD70+5000</f>
        <v>6974.6</v>
      </c>
      <c r="BF70">
        <f si="72" t="shared"/>
        <v>11974.6</v>
      </c>
      <c r="BG70" s="14">
        <v>0</v>
      </c>
      <c r="BH70" s="14">
        <v>10</v>
      </c>
      <c r="BI70" s="14">
        <v>20</v>
      </c>
      <c r="BJ70" s="14">
        <v>30</v>
      </c>
      <c r="BK70">
        <f si="67" t="shared"/>
        <v>0.96824938242610215</v>
      </c>
      <c r="BL70" s="1">
        <v>5.7627118644067799E-3</v>
      </c>
      <c r="BM70" s="1">
        <v>2.0338983050847457</v>
      </c>
      <c r="BN70" s="14" t="s">
        <v>228</v>
      </c>
      <c r="BQ70" s="16">
        <v>0.93368700265251992</v>
      </c>
      <c r="BR70" s="16">
        <v>68</v>
      </c>
    </row>
    <row r="71" spans="1:70" x14ac:dyDescent="0.25">
      <c r="A71" s="5">
        <v>69</v>
      </c>
      <c r="B71" s="5">
        <v>4955</v>
      </c>
      <c r="C71" s="5">
        <v>8686</v>
      </c>
      <c r="D71" s="5">
        <v>6985</v>
      </c>
      <c r="E71" s="5">
        <v>4841</v>
      </c>
      <c r="F71" s="5">
        <v>19177</v>
      </c>
      <c r="G71" s="5">
        <v>5213</v>
      </c>
      <c r="H71" s="5">
        <v>1851</v>
      </c>
      <c r="I71" s="5">
        <v>7951</v>
      </c>
      <c r="J71" s="5">
        <v>17194</v>
      </c>
      <c r="K71" s="5">
        <v>6551</v>
      </c>
      <c r="L71" s="5">
        <v>7133</v>
      </c>
      <c r="M71" s="5">
        <v>15085</v>
      </c>
      <c r="N71" s="5">
        <v>5741</v>
      </c>
      <c r="O71" s="5">
        <v>1285</v>
      </c>
      <c r="P71" s="5">
        <v>911</v>
      </c>
      <c r="Q71" s="5">
        <v>2595</v>
      </c>
      <c r="R71" s="5">
        <v>349</v>
      </c>
      <c r="S71" s="5">
        <v>1937</v>
      </c>
      <c r="T71" s="5">
        <v>3324</v>
      </c>
      <c r="U71" s="5">
        <v>506</v>
      </c>
      <c r="V71" s="5">
        <v>351</v>
      </c>
      <c r="W71" s="5">
        <v>1228</v>
      </c>
      <c r="X71" s="5">
        <v>4187</v>
      </c>
      <c r="Y71" s="5">
        <v>1705</v>
      </c>
      <c r="Z71" s="5">
        <v>440</v>
      </c>
      <c r="AA71" s="5">
        <v>1886</v>
      </c>
      <c r="AB71" s="5">
        <v>676</v>
      </c>
      <c r="AC71" s="5">
        <v>696</v>
      </c>
      <c r="AD71" s="5">
        <v>1164</v>
      </c>
      <c r="AE71" s="5">
        <v>2112</v>
      </c>
      <c r="AF71" s="5">
        <v>4292</v>
      </c>
      <c r="AG71" s="5">
        <v>2313</v>
      </c>
      <c r="AH71" s="5">
        <v>1117</v>
      </c>
      <c r="AI71" s="5">
        <v>915</v>
      </c>
      <c r="AJ71" s="5">
        <v>1110</v>
      </c>
      <c r="AK71" s="5">
        <v>608</v>
      </c>
      <c r="AL71" s="5">
        <v>732</v>
      </c>
      <c r="AM71" s="5">
        <v>582</v>
      </c>
      <c r="AN71" s="5">
        <v>1046</v>
      </c>
      <c r="AO71" s="5">
        <v>737</v>
      </c>
      <c r="AP71" s="5">
        <v>4525</v>
      </c>
      <c r="AQ71" s="5">
        <v>3388</v>
      </c>
      <c r="AR71" s="5">
        <v>1249</v>
      </c>
      <c r="AS71" s="5">
        <v>1266</v>
      </c>
      <c r="AT71" s="5">
        <v>1086</v>
      </c>
      <c r="AU71" s="5">
        <v>819</v>
      </c>
      <c r="AV71" s="5">
        <v>953</v>
      </c>
      <c r="AW71" s="5">
        <v>1652</v>
      </c>
      <c r="AX71" s="5">
        <v>980</v>
      </c>
      <c r="AY71" s="5">
        <v>7469</v>
      </c>
      <c r="AZ71" s="5">
        <v>1314</v>
      </c>
      <c r="BA71" s="5">
        <v>428</v>
      </c>
      <c r="BB71" s="5">
        <v>69</v>
      </c>
      <c r="BC71" s="5">
        <v>0</v>
      </c>
      <c r="BD71" s="16">
        <f si="68" t="shared"/>
        <v>1176.8000000000002</v>
      </c>
      <c r="BE71">
        <f ref="BE71:BF71" si="73" t="shared">BD71+5000</f>
        <v>6176.8</v>
      </c>
      <c r="BF71">
        <f si="73" t="shared"/>
        <v>11176.8</v>
      </c>
      <c r="BG71" s="14">
        <v>0</v>
      </c>
      <c r="BH71" s="14">
        <v>10</v>
      </c>
      <c r="BI71" s="14">
        <v>20</v>
      </c>
      <c r="BJ71" s="14">
        <v>30</v>
      </c>
      <c r="BK71">
        <f si="67" t="shared"/>
        <v>0.94422085674204292</v>
      </c>
      <c r="BL71" s="1">
        <v>5.7627118644067799E-3</v>
      </c>
      <c r="BM71" s="1">
        <v>2.0338983050847457</v>
      </c>
      <c r="BN71" s="14" t="s">
        <v>229</v>
      </c>
      <c r="BQ71" s="16">
        <v>1.2424242424242424</v>
      </c>
      <c r="BR71" s="16">
        <v>69</v>
      </c>
    </row>
    <row r="72" spans="1:70" x14ac:dyDescent="0.25">
      <c r="A72" s="5">
        <v>70</v>
      </c>
      <c r="B72" s="5">
        <v>5492</v>
      </c>
      <c r="C72" s="5">
        <v>12494</v>
      </c>
      <c r="D72" s="5">
        <v>3519</v>
      </c>
      <c r="E72" s="5">
        <v>3345</v>
      </c>
      <c r="F72" s="5">
        <v>6813</v>
      </c>
      <c r="G72" s="5">
        <v>3390</v>
      </c>
      <c r="H72" s="5">
        <v>2478</v>
      </c>
      <c r="I72" s="5">
        <v>3844</v>
      </c>
      <c r="J72" s="5">
        <v>8718</v>
      </c>
      <c r="K72" s="5">
        <v>3832</v>
      </c>
      <c r="L72" s="5">
        <v>2952</v>
      </c>
      <c r="M72" s="5">
        <v>3893</v>
      </c>
      <c r="N72" s="5">
        <v>4117</v>
      </c>
      <c r="O72" s="5">
        <v>1945</v>
      </c>
      <c r="P72" s="5">
        <v>1814</v>
      </c>
      <c r="Q72" s="5">
        <v>8741</v>
      </c>
      <c r="R72" s="5">
        <v>455</v>
      </c>
      <c r="S72" s="5">
        <v>1165</v>
      </c>
      <c r="T72" s="5">
        <v>521</v>
      </c>
      <c r="U72" s="5">
        <v>503</v>
      </c>
      <c r="V72" s="5">
        <v>332</v>
      </c>
      <c r="W72" s="5">
        <v>795</v>
      </c>
      <c r="X72" s="5">
        <v>963</v>
      </c>
      <c r="Y72" s="5">
        <v>1260</v>
      </c>
      <c r="Z72" s="5">
        <v>235</v>
      </c>
      <c r="AA72" s="5">
        <v>636</v>
      </c>
      <c r="AB72" s="5">
        <v>314</v>
      </c>
      <c r="AC72" s="5">
        <v>566</v>
      </c>
      <c r="AD72" s="5">
        <v>1285</v>
      </c>
      <c r="AE72" s="5">
        <v>3063</v>
      </c>
      <c r="AF72" s="5">
        <v>540</v>
      </c>
      <c r="AG72" s="5">
        <v>1216</v>
      </c>
      <c r="AH72" s="5">
        <v>991</v>
      </c>
      <c r="AI72" s="5">
        <v>1405</v>
      </c>
      <c r="AJ72" s="5">
        <v>1455</v>
      </c>
      <c r="AK72" s="5">
        <v>869</v>
      </c>
      <c r="AL72" s="5">
        <v>1252</v>
      </c>
      <c r="AM72" s="5">
        <v>684</v>
      </c>
      <c r="AN72" s="5">
        <v>1749</v>
      </c>
      <c r="AO72" s="5">
        <v>754</v>
      </c>
      <c r="AP72" s="5">
        <v>2449</v>
      </c>
      <c r="AQ72" s="5">
        <v>1693</v>
      </c>
      <c r="AR72" s="5">
        <v>1360</v>
      </c>
      <c r="AS72" s="5">
        <v>870</v>
      </c>
      <c r="AT72" s="5">
        <v>1176</v>
      </c>
      <c r="AU72" s="5">
        <v>620</v>
      </c>
      <c r="AV72" s="5">
        <v>706</v>
      </c>
      <c r="AW72" s="5">
        <v>1188</v>
      </c>
      <c r="AX72" s="5">
        <v>768</v>
      </c>
      <c r="AY72" s="5">
        <v>922</v>
      </c>
      <c r="AZ72" s="5">
        <v>504</v>
      </c>
      <c r="BA72" s="5">
        <v>447</v>
      </c>
      <c r="BB72" s="5">
        <v>70</v>
      </c>
      <c r="BC72" s="5">
        <v>0</v>
      </c>
      <c r="BD72" s="16">
        <f si="68" t="shared"/>
        <v>968.60000000000014</v>
      </c>
      <c r="BE72">
        <f ref="BE72:BF72" si="74" t="shared">BD72+5000</f>
        <v>5968.6</v>
      </c>
      <c r="BF72">
        <f si="74" t="shared"/>
        <v>10968.6</v>
      </c>
      <c r="BG72" s="14">
        <v>0</v>
      </c>
      <c r="BH72" s="14">
        <v>10</v>
      </c>
      <c r="BI72" s="14">
        <v>20</v>
      </c>
      <c r="BJ72" s="14">
        <v>30</v>
      </c>
      <c r="BK72">
        <f si="67" t="shared"/>
        <v>0.93644715810780865</v>
      </c>
      <c r="BL72" s="1">
        <v>5.7627118644067799E-3</v>
      </c>
      <c r="BM72" s="1">
        <v>2.0338983050847457</v>
      </c>
      <c r="BN72" s="14" t="s">
        <v>230</v>
      </c>
      <c r="BQ72" s="16">
        <v>0.79816513761467889</v>
      </c>
      <c r="BR72" s="16">
        <v>70</v>
      </c>
    </row>
    <row r="73" spans="1:70" x14ac:dyDescent="0.25">
      <c r="A73" s="5">
        <v>71</v>
      </c>
      <c r="B73" s="5">
        <v>8891</v>
      </c>
      <c r="C73" s="5">
        <v>8706</v>
      </c>
      <c r="D73" s="5">
        <v>5283</v>
      </c>
      <c r="E73" s="5">
        <v>4649</v>
      </c>
      <c r="F73" s="5">
        <v>7159</v>
      </c>
      <c r="G73" s="5">
        <v>6499</v>
      </c>
      <c r="H73" s="5">
        <v>3474</v>
      </c>
      <c r="I73" s="5">
        <v>4985</v>
      </c>
      <c r="J73" s="5">
        <v>10099</v>
      </c>
      <c r="K73" s="5">
        <v>7786</v>
      </c>
      <c r="L73" s="5">
        <v>3375</v>
      </c>
      <c r="M73" s="5">
        <v>5941</v>
      </c>
      <c r="N73" s="5">
        <v>8657</v>
      </c>
      <c r="O73" s="5">
        <v>1199</v>
      </c>
      <c r="P73" s="5">
        <v>1236</v>
      </c>
      <c r="Q73" s="5">
        <v>6174</v>
      </c>
      <c r="R73" s="5">
        <v>1178</v>
      </c>
      <c r="S73" s="5">
        <v>2653</v>
      </c>
      <c r="T73" s="5">
        <v>1054</v>
      </c>
      <c r="U73" s="5">
        <v>558</v>
      </c>
      <c r="V73" s="5">
        <v>330</v>
      </c>
      <c r="W73" s="5">
        <v>987</v>
      </c>
      <c r="X73" s="5">
        <v>2877</v>
      </c>
      <c r="Y73" s="5">
        <v>1628</v>
      </c>
      <c r="Z73" s="5">
        <v>398</v>
      </c>
      <c r="AA73" s="5">
        <v>2027</v>
      </c>
      <c r="AB73" s="5">
        <v>493</v>
      </c>
      <c r="AC73" s="5">
        <v>1796</v>
      </c>
      <c r="AD73" s="5">
        <v>921</v>
      </c>
      <c r="AE73" s="5">
        <v>2500</v>
      </c>
      <c r="AF73" s="5">
        <v>682</v>
      </c>
      <c r="AG73" s="5">
        <v>1220</v>
      </c>
      <c r="AH73" s="5">
        <v>2242</v>
      </c>
      <c r="AI73" s="5">
        <v>3508</v>
      </c>
      <c r="AJ73" s="5">
        <v>3928</v>
      </c>
      <c r="AK73" s="5">
        <v>1470</v>
      </c>
      <c r="AL73" s="5">
        <v>1095</v>
      </c>
      <c r="AM73" s="5">
        <v>1560</v>
      </c>
      <c r="AN73" s="5">
        <v>3007</v>
      </c>
      <c r="AO73" s="5">
        <v>2189</v>
      </c>
      <c r="AP73" s="5">
        <v>3277</v>
      </c>
      <c r="AQ73" s="5">
        <v>3020</v>
      </c>
      <c r="AR73" s="5">
        <v>2615</v>
      </c>
      <c r="AS73" s="5">
        <v>1505</v>
      </c>
      <c r="AT73" s="5">
        <v>1703</v>
      </c>
      <c r="AU73" s="5">
        <v>974</v>
      </c>
      <c r="AV73" s="5">
        <v>1309</v>
      </c>
      <c r="AW73" s="5">
        <v>1154</v>
      </c>
      <c r="AX73" s="5">
        <v>1363</v>
      </c>
      <c r="AY73" s="5">
        <v>1027</v>
      </c>
      <c r="AZ73" s="5">
        <v>681</v>
      </c>
      <c r="BA73" s="5">
        <v>567</v>
      </c>
      <c r="BB73" s="5">
        <v>71</v>
      </c>
      <c r="BC73" s="5">
        <v>0</v>
      </c>
      <c r="BD73" s="16">
        <f si="68" t="shared"/>
        <v>1477</v>
      </c>
      <c r="BE73">
        <f ref="BE73:BF73" si="75" t="shared">BD73+5000</f>
        <v>6477</v>
      </c>
      <c r="BF73">
        <f si="75" t="shared"/>
        <v>11477</v>
      </c>
      <c r="BG73" s="14">
        <v>0</v>
      </c>
      <c r="BH73" s="14">
        <v>10</v>
      </c>
      <c r="BI73" s="14">
        <v>20</v>
      </c>
      <c r="BJ73" s="14">
        <v>30</v>
      </c>
      <c r="BK73">
        <f si="67" t="shared"/>
        <v>0.95429300247966087</v>
      </c>
      <c r="BL73" s="1">
        <v>5.7627118644067799E-3</v>
      </c>
      <c r="BM73" s="1">
        <v>2.0338983050847457</v>
      </c>
      <c r="BN73" s="14" t="s">
        <v>231</v>
      </c>
      <c r="BQ73" s="16">
        <v>0.68500000000000005</v>
      </c>
      <c r="BR73" s="16">
        <v>71</v>
      </c>
    </row>
    <row r="74" spans="1:70" x14ac:dyDescent="0.25">
      <c r="A74" s="5">
        <v>72</v>
      </c>
      <c r="B74" s="5">
        <v>4590</v>
      </c>
      <c r="C74" s="5">
        <v>3595</v>
      </c>
      <c r="D74" s="5">
        <v>2565</v>
      </c>
      <c r="E74" s="5">
        <v>3019</v>
      </c>
      <c r="F74" s="5">
        <v>4585</v>
      </c>
      <c r="G74" s="5">
        <v>6623</v>
      </c>
      <c r="H74" s="5">
        <v>1996</v>
      </c>
      <c r="I74" s="5">
        <v>4222</v>
      </c>
      <c r="J74" s="5">
        <v>15118</v>
      </c>
      <c r="K74" s="5">
        <v>3839</v>
      </c>
      <c r="L74" s="5">
        <v>2099</v>
      </c>
      <c r="M74" s="5">
        <v>3500</v>
      </c>
      <c r="N74" s="5">
        <v>6851</v>
      </c>
      <c r="O74" s="5">
        <v>500</v>
      </c>
      <c r="P74" s="5">
        <v>1124</v>
      </c>
      <c r="Q74" s="5">
        <v>4616</v>
      </c>
      <c r="R74" s="5">
        <v>353</v>
      </c>
      <c r="S74" s="5">
        <v>1445</v>
      </c>
      <c r="T74" s="5">
        <v>538</v>
      </c>
      <c r="U74" s="5">
        <v>466</v>
      </c>
      <c r="V74" s="5">
        <v>279</v>
      </c>
      <c r="W74" s="5">
        <v>871</v>
      </c>
      <c r="X74" s="5">
        <v>982</v>
      </c>
      <c r="Y74" s="5">
        <v>1710</v>
      </c>
      <c r="Z74" s="5">
        <v>239</v>
      </c>
      <c r="AA74" s="5">
        <v>1178</v>
      </c>
      <c r="AB74" s="5">
        <v>473</v>
      </c>
      <c r="AC74" s="5">
        <v>628</v>
      </c>
      <c r="AD74" s="5">
        <v>429</v>
      </c>
      <c r="AE74" s="5">
        <v>2801</v>
      </c>
      <c r="AF74" s="5">
        <v>568</v>
      </c>
      <c r="AG74" s="5">
        <v>732</v>
      </c>
      <c r="AH74" s="5">
        <v>1717</v>
      </c>
      <c r="AI74" s="5">
        <v>3111</v>
      </c>
      <c r="AJ74" s="5">
        <v>1796</v>
      </c>
      <c r="AK74" s="5">
        <v>639</v>
      </c>
      <c r="AL74" s="5">
        <v>808</v>
      </c>
      <c r="AM74" s="5">
        <v>777</v>
      </c>
      <c r="AN74" s="5">
        <v>2431</v>
      </c>
      <c r="AO74" s="5">
        <v>983</v>
      </c>
      <c r="AP74" s="5">
        <v>3078</v>
      </c>
      <c r="AQ74" s="5">
        <v>2003</v>
      </c>
      <c r="AR74" s="5">
        <v>2463</v>
      </c>
      <c r="AS74" s="5">
        <v>970</v>
      </c>
      <c r="AT74" s="5">
        <v>1552</v>
      </c>
      <c r="AU74" s="5">
        <v>577</v>
      </c>
      <c r="AV74" s="5">
        <v>663</v>
      </c>
      <c r="AW74" s="5">
        <v>4786</v>
      </c>
      <c r="AX74" s="5">
        <v>1155</v>
      </c>
      <c r="AY74" s="5">
        <v>697</v>
      </c>
      <c r="AZ74" s="5">
        <v>952</v>
      </c>
      <c r="BA74" s="5">
        <v>409</v>
      </c>
      <c r="BB74" s="5">
        <v>72</v>
      </c>
      <c r="BC74" s="5">
        <v>0</v>
      </c>
      <c r="BD74" s="16">
        <f si="68" t="shared"/>
        <v>972.40000000000009</v>
      </c>
      <c r="BE74">
        <f ref="BE74:BF74" si="76" t="shared">BD74+5000</f>
        <v>5972.4</v>
      </c>
      <c r="BF74">
        <f si="76" t="shared"/>
        <v>10972.4</v>
      </c>
      <c r="BG74" s="14">
        <v>0</v>
      </c>
      <c r="BH74" s="14">
        <v>10</v>
      </c>
      <c r="BI74" s="14">
        <v>20</v>
      </c>
      <c r="BJ74" s="14">
        <v>30</v>
      </c>
      <c r="BK74">
        <f si="67" t="shared"/>
        <v>0.93659503771286934</v>
      </c>
      <c r="BL74" s="1">
        <v>5.7627118644067799E-3</v>
      </c>
      <c r="BM74" s="1">
        <v>2.0338983050847457</v>
      </c>
      <c r="BN74" s="14" t="s">
        <v>232</v>
      </c>
      <c r="BQ74" s="16">
        <v>0.63569682151589246</v>
      </c>
      <c r="BR74" s="16">
        <v>72</v>
      </c>
    </row>
    <row r="75" spans="1:70" x14ac:dyDescent="0.25">
      <c r="A75" s="5">
        <v>73</v>
      </c>
      <c r="B75" s="5">
        <v>5216</v>
      </c>
      <c r="C75" s="5">
        <v>7708</v>
      </c>
      <c r="D75" s="5">
        <v>3258</v>
      </c>
      <c r="E75" s="5">
        <v>6658</v>
      </c>
      <c r="F75" s="5">
        <v>8405</v>
      </c>
      <c r="G75" s="5">
        <v>5197</v>
      </c>
      <c r="H75" s="5">
        <v>2801</v>
      </c>
      <c r="I75" s="5">
        <v>5576</v>
      </c>
      <c r="J75" s="5">
        <v>11872</v>
      </c>
      <c r="K75" s="5">
        <v>8392</v>
      </c>
      <c r="L75" s="5">
        <v>5851</v>
      </c>
      <c r="M75" s="5">
        <v>5583</v>
      </c>
      <c r="N75" s="5">
        <v>4614</v>
      </c>
      <c r="O75" s="5">
        <v>667</v>
      </c>
      <c r="P75" s="5">
        <v>678</v>
      </c>
      <c r="Q75" s="5">
        <v>4315</v>
      </c>
      <c r="R75" s="5">
        <v>631</v>
      </c>
      <c r="S75" s="5">
        <v>4469</v>
      </c>
      <c r="T75" s="5">
        <v>437</v>
      </c>
      <c r="U75" s="5">
        <v>357</v>
      </c>
      <c r="V75" s="5">
        <v>429</v>
      </c>
      <c r="W75" s="5">
        <v>683</v>
      </c>
      <c r="X75" s="5">
        <v>705</v>
      </c>
      <c r="Y75" s="5">
        <v>3308</v>
      </c>
      <c r="Z75" s="5">
        <v>305</v>
      </c>
      <c r="AA75" s="5">
        <v>1867</v>
      </c>
      <c r="AB75" s="5">
        <v>493</v>
      </c>
      <c r="AC75" s="5">
        <v>425</v>
      </c>
      <c r="AD75" s="5">
        <v>469</v>
      </c>
      <c r="AE75" s="5">
        <v>2384</v>
      </c>
      <c r="AF75" s="5">
        <v>895</v>
      </c>
      <c r="AG75" s="5">
        <v>1392</v>
      </c>
      <c r="AH75" s="5">
        <v>3082</v>
      </c>
      <c r="AI75" s="5">
        <v>3384</v>
      </c>
      <c r="AJ75" s="5">
        <v>3111</v>
      </c>
      <c r="AK75" s="5">
        <v>1941</v>
      </c>
      <c r="AL75" s="5">
        <v>2584</v>
      </c>
      <c r="AM75" s="5">
        <v>1335</v>
      </c>
      <c r="AN75" s="5">
        <v>2758</v>
      </c>
      <c r="AO75" s="5">
        <v>1836</v>
      </c>
      <c r="AP75" s="5">
        <v>3449</v>
      </c>
      <c r="AQ75" s="5">
        <v>2863</v>
      </c>
      <c r="AR75" s="5">
        <v>2986</v>
      </c>
      <c r="AS75" s="5">
        <v>2079</v>
      </c>
      <c r="AT75" s="5">
        <v>1737</v>
      </c>
      <c r="AU75" s="5">
        <v>685</v>
      </c>
      <c r="AV75" s="5">
        <v>610</v>
      </c>
      <c r="AW75" s="5">
        <v>1025</v>
      </c>
      <c r="AX75" s="5">
        <v>1242</v>
      </c>
      <c r="AY75" s="5">
        <v>671</v>
      </c>
      <c r="AZ75" s="5">
        <v>899</v>
      </c>
      <c r="BA75" s="5">
        <v>544</v>
      </c>
      <c r="BB75" s="5">
        <v>73</v>
      </c>
      <c r="BC75" s="5">
        <v>0</v>
      </c>
      <c r="BD75" s="16">
        <f si="68" t="shared"/>
        <v>1346.4</v>
      </c>
      <c r="BE75">
        <f ref="BE75:BF75" si="77" t="shared">BD75+5000</f>
        <v>6346.4</v>
      </c>
      <c r="BF75">
        <f si="77" t="shared"/>
        <v>11346.4</v>
      </c>
      <c r="BG75" s="14">
        <v>0</v>
      </c>
      <c r="BH75" s="14">
        <v>10</v>
      </c>
      <c r="BI75" s="14">
        <v>20</v>
      </c>
      <c r="BJ75" s="14">
        <v>30</v>
      </c>
      <c r="BK75">
        <f si="67" t="shared"/>
        <v>0.95007158733558894</v>
      </c>
      <c r="BL75" s="1">
        <v>5.7627118644067799E-3</v>
      </c>
      <c r="BM75" s="1">
        <v>2.0338983050847457</v>
      </c>
      <c r="BN75" s="14" t="s">
        <v>233</v>
      </c>
      <c r="BQ75" s="16">
        <v>0.61596009975062349</v>
      </c>
      <c r="BR75" s="16">
        <v>73</v>
      </c>
    </row>
    <row r="76" spans="1:70" x14ac:dyDescent="0.25">
      <c r="A76" s="5">
        <v>74</v>
      </c>
      <c r="B76" s="5">
        <v>6928</v>
      </c>
      <c r="C76" s="5">
        <v>11115</v>
      </c>
      <c r="D76" s="5">
        <v>5272</v>
      </c>
      <c r="E76" s="5">
        <v>3778</v>
      </c>
      <c r="F76" s="5">
        <v>7538</v>
      </c>
      <c r="G76" s="5">
        <v>3548</v>
      </c>
      <c r="H76" s="5">
        <v>1688</v>
      </c>
      <c r="I76" s="5">
        <v>7805</v>
      </c>
      <c r="J76" s="5">
        <v>17013</v>
      </c>
      <c r="K76" s="5">
        <v>5604</v>
      </c>
      <c r="L76" s="5">
        <v>2768</v>
      </c>
      <c r="M76" s="5">
        <v>6921</v>
      </c>
      <c r="N76" s="5">
        <v>4397</v>
      </c>
      <c r="O76" s="5">
        <v>578</v>
      </c>
      <c r="P76" s="5">
        <v>956</v>
      </c>
      <c r="Q76" s="5">
        <v>5453</v>
      </c>
      <c r="R76" s="5">
        <v>396</v>
      </c>
      <c r="S76" s="5">
        <v>7526</v>
      </c>
      <c r="T76" s="5">
        <v>1047</v>
      </c>
      <c r="U76" s="5">
        <v>303</v>
      </c>
      <c r="V76" s="5">
        <v>488</v>
      </c>
      <c r="W76" s="5">
        <v>970</v>
      </c>
      <c r="X76" s="5">
        <v>1718</v>
      </c>
      <c r="Y76" s="5">
        <v>4365</v>
      </c>
      <c r="Z76" s="5">
        <v>1015</v>
      </c>
      <c r="AA76" s="5">
        <v>2444</v>
      </c>
      <c r="AB76" s="5">
        <v>669</v>
      </c>
      <c r="AC76" s="5">
        <v>1585</v>
      </c>
      <c r="AD76" s="5">
        <v>929</v>
      </c>
      <c r="AE76" s="5">
        <v>2274</v>
      </c>
      <c r="AF76" s="5">
        <v>927</v>
      </c>
      <c r="AG76" s="5">
        <v>931</v>
      </c>
      <c r="AH76" s="5">
        <v>2409</v>
      </c>
      <c r="AI76" s="5">
        <v>2508</v>
      </c>
      <c r="AJ76" s="5">
        <v>2396</v>
      </c>
      <c r="AK76" s="5">
        <v>609</v>
      </c>
      <c r="AL76" s="5">
        <v>1958</v>
      </c>
      <c r="AM76" s="5">
        <v>1628</v>
      </c>
      <c r="AN76" s="5">
        <v>2389</v>
      </c>
      <c r="AO76" s="5">
        <v>1944</v>
      </c>
      <c r="AP76" s="5">
        <v>3271</v>
      </c>
      <c r="AQ76" s="5">
        <v>1906</v>
      </c>
      <c r="AR76" s="5">
        <v>2444</v>
      </c>
      <c r="AS76" s="5">
        <v>2681</v>
      </c>
      <c r="AT76" s="5">
        <v>1226</v>
      </c>
      <c r="AU76" s="5">
        <v>1093</v>
      </c>
      <c r="AV76" s="5">
        <v>1362</v>
      </c>
      <c r="AW76" s="5">
        <v>778</v>
      </c>
      <c r="AX76" s="5">
        <v>1674</v>
      </c>
      <c r="AY76" s="5">
        <v>633</v>
      </c>
      <c r="AZ76" s="5">
        <v>777</v>
      </c>
      <c r="BA76" s="5">
        <v>926</v>
      </c>
      <c r="BB76" s="5">
        <v>74</v>
      </c>
      <c r="BC76" s="5">
        <v>0</v>
      </c>
      <c r="BD76" s="16">
        <f si="68" t="shared"/>
        <v>1593.6000000000001</v>
      </c>
      <c r="BE76">
        <f ref="BE76:BF76" si="78" t="shared">BD76+5000</f>
        <v>6593.6</v>
      </c>
      <c r="BF76">
        <f si="78" t="shared"/>
        <v>11593.6</v>
      </c>
      <c r="BG76" s="14">
        <v>0</v>
      </c>
      <c r="BH76" s="14">
        <v>10</v>
      </c>
      <c r="BI76" s="14">
        <v>20</v>
      </c>
      <c r="BJ76" s="14">
        <v>30</v>
      </c>
      <c r="BK76">
        <f si="67" t="shared"/>
        <v>0.95785971934640424</v>
      </c>
      <c r="BL76" s="1">
        <v>5.7627118644067799E-3</v>
      </c>
      <c r="BM76" s="1">
        <v>2.0338983050847457</v>
      </c>
      <c r="BN76" s="14" t="s">
        <v>234</v>
      </c>
      <c r="BQ76" s="16">
        <v>0.67532467532467533</v>
      </c>
      <c r="BR76" s="16">
        <v>74</v>
      </c>
    </row>
    <row r="77" spans="1:70" x14ac:dyDescent="0.25">
      <c r="A77" s="5">
        <v>75</v>
      </c>
      <c r="B77" s="5">
        <v>7113</v>
      </c>
      <c r="C77" s="5">
        <v>9909</v>
      </c>
      <c r="D77" s="5">
        <v>4607</v>
      </c>
      <c r="E77" s="5">
        <v>3485</v>
      </c>
      <c r="F77" s="5">
        <v>7440</v>
      </c>
      <c r="G77" s="5">
        <v>4118</v>
      </c>
      <c r="H77" s="5">
        <v>1581</v>
      </c>
      <c r="I77" s="5">
        <v>8273</v>
      </c>
      <c r="J77" s="5">
        <v>12841</v>
      </c>
      <c r="K77" s="5">
        <v>4709</v>
      </c>
      <c r="L77" s="5">
        <v>5726</v>
      </c>
      <c r="M77" s="5">
        <v>6921</v>
      </c>
      <c r="N77" s="5">
        <v>4965</v>
      </c>
      <c r="O77" s="5">
        <v>651</v>
      </c>
      <c r="P77" s="5">
        <v>1330</v>
      </c>
      <c r="Q77" s="5">
        <v>1434</v>
      </c>
      <c r="R77" s="5">
        <v>419</v>
      </c>
      <c r="S77" s="5">
        <v>2551</v>
      </c>
      <c r="T77" s="5">
        <v>866</v>
      </c>
      <c r="U77" s="5">
        <v>331</v>
      </c>
      <c r="V77" s="5">
        <v>736</v>
      </c>
      <c r="W77" s="5">
        <v>1130</v>
      </c>
      <c r="X77" s="5">
        <v>1197</v>
      </c>
      <c r="Y77" s="5">
        <v>4569</v>
      </c>
      <c r="Z77" s="5">
        <v>305</v>
      </c>
      <c r="AA77" s="5">
        <v>1385</v>
      </c>
      <c r="AB77" s="5">
        <v>637</v>
      </c>
      <c r="AC77" s="5">
        <v>750</v>
      </c>
      <c r="AD77" s="5">
        <v>859</v>
      </c>
      <c r="AE77" s="5">
        <v>2239</v>
      </c>
      <c r="AF77" s="5">
        <v>1301</v>
      </c>
      <c r="AG77" s="5">
        <v>1194</v>
      </c>
      <c r="AH77" s="5">
        <v>1798</v>
      </c>
      <c r="AI77" s="5">
        <v>2071</v>
      </c>
      <c r="AJ77" s="5">
        <v>2062</v>
      </c>
      <c r="AK77" s="5">
        <v>681</v>
      </c>
      <c r="AL77" s="5">
        <v>1456</v>
      </c>
      <c r="AM77" s="5">
        <v>1033</v>
      </c>
      <c r="AN77" s="5">
        <v>2540</v>
      </c>
      <c r="AO77" s="5">
        <v>1451</v>
      </c>
      <c r="AP77" s="5">
        <v>2978</v>
      </c>
      <c r="AQ77" s="5">
        <v>1498</v>
      </c>
      <c r="AR77" s="5">
        <v>1780</v>
      </c>
      <c r="AS77" s="5">
        <v>1377</v>
      </c>
      <c r="AT77" s="5">
        <v>1077</v>
      </c>
      <c r="AU77" s="5">
        <v>792</v>
      </c>
      <c r="AV77" s="5">
        <v>863</v>
      </c>
      <c r="AW77" s="5">
        <v>813</v>
      </c>
      <c r="AX77" s="5">
        <v>1745</v>
      </c>
      <c r="AY77" s="5">
        <v>610</v>
      </c>
      <c r="AZ77" s="5">
        <v>750</v>
      </c>
      <c r="BA77" s="5">
        <v>329</v>
      </c>
      <c r="BB77" s="5">
        <v>75</v>
      </c>
      <c r="BC77" s="5">
        <v>0</v>
      </c>
      <c r="BD77" s="16">
        <f si="68" t="shared"/>
        <v>1217.8000000000002</v>
      </c>
      <c r="BE77">
        <f ref="BE77:BF77" si="79" t="shared">BD77+5000</f>
        <v>6217.8</v>
      </c>
      <c r="BF77">
        <f si="79" t="shared"/>
        <v>11217.8</v>
      </c>
      <c r="BG77" s="14">
        <v>0</v>
      </c>
      <c r="BH77" s="14">
        <v>10</v>
      </c>
      <c r="BI77" s="14">
        <v>20</v>
      </c>
      <c r="BJ77" s="14">
        <v>30</v>
      </c>
      <c r="BK77">
        <f si="67" t="shared"/>
        <v>0.94567417169939738</v>
      </c>
      <c r="BL77" s="1">
        <v>5.7627118644067799E-3</v>
      </c>
      <c r="BM77" s="1">
        <v>2.0338983050847457</v>
      </c>
      <c r="BN77" s="14" t="s">
        <v>235</v>
      </c>
      <c r="BQ77" s="16">
        <v>0.6276346604215457</v>
      </c>
      <c r="BR77" s="16">
        <v>75</v>
      </c>
    </row>
    <row r="78" spans="1:70" x14ac:dyDescent="0.25">
      <c r="A78" s="5">
        <v>76</v>
      </c>
      <c r="B78" s="5">
        <v>7837</v>
      </c>
      <c r="C78" s="5">
        <v>5103</v>
      </c>
      <c r="D78" s="5">
        <v>2790</v>
      </c>
      <c r="E78" s="5">
        <v>3161</v>
      </c>
      <c r="F78" s="5">
        <v>4739</v>
      </c>
      <c r="G78" s="5">
        <v>3669</v>
      </c>
      <c r="H78" s="5">
        <v>1515</v>
      </c>
      <c r="I78" s="5">
        <v>14999</v>
      </c>
      <c r="J78" s="5">
        <v>12892</v>
      </c>
      <c r="K78" s="5">
        <v>3908</v>
      </c>
      <c r="L78" s="5">
        <v>3072</v>
      </c>
      <c r="M78" s="5">
        <v>9122</v>
      </c>
      <c r="N78" s="5">
        <v>6335</v>
      </c>
      <c r="O78" s="5">
        <v>576</v>
      </c>
      <c r="P78" s="5">
        <v>1188</v>
      </c>
      <c r="Q78" s="5">
        <v>822</v>
      </c>
      <c r="R78" s="5">
        <v>601</v>
      </c>
      <c r="S78" s="5">
        <v>5809</v>
      </c>
      <c r="T78" s="5">
        <v>1019</v>
      </c>
      <c r="U78" s="5">
        <v>347</v>
      </c>
      <c r="V78" s="5">
        <v>652</v>
      </c>
      <c r="W78" s="5">
        <v>788</v>
      </c>
      <c r="X78" s="5">
        <v>1193</v>
      </c>
      <c r="Y78" s="5">
        <v>4774</v>
      </c>
      <c r="Z78" s="5">
        <v>338</v>
      </c>
      <c r="AA78" s="5">
        <v>1522</v>
      </c>
      <c r="AB78" s="5">
        <v>488</v>
      </c>
      <c r="AC78" s="5">
        <v>1521</v>
      </c>
      <c r="AD78" s="5">
        <v>878</v>
      </c>
      <c r="AE78" s="5">
        <v>2051</v>
      </c>
      <c r="AF78" s="5">
        <v>1905</v>
      </c>
      <c r="AG78" s="5">
        <v>845</v>
      </c>
      <c r="AH78" s="5">
        <v>-1</v>
      </c>
      <c r="AI78" s="5">
        <v>3335</v>
      </c>
      <c r="AJ78" s="5">
        <v>2838</v>
      </c>
      <c r="AK78" s="5">
        <v>847</v>
      </c>
      <c r="AL78" s="5">
        <v>1618</v>
      </c>
      <c r="AM78" s="5">
        <v>1134</v>
      </c>
      <c r="AN78" s="5">
        <v>3109</v>
      </c>
      <c r="AO78" s="5">
        <v>1078</v>
      </c>
      <c r="AP78" s="5">
        <v>3579</v>
      </c>
      <c r="AQ78" s="5">
        <v>2491</v>
      </c>
      <c r="AR78" s="5">
        <v>2275</v>
      </c>
      <c r="AS78" s="5">
        <v>1519</v>
      </c>
      <c r="AT78" s="5">
        <v>931</v>
      </c>
      <c r="AU78" s="5">
        <v>593</v>
      </c>
      <c r="AV78" s="5">
        <v>1222</v>
      </c>
      <c r="AW78" s="5">
        <v>1203</v>
      </c>
      <c r="AX78" s="5">
        <v>3321</v>
      </c>
      <c r="AY78" s="5">
        <v>2216</v>
      </c>
      <c r="AZ78" s="5">
        <v>1188</v>
      </c>
      <c r="BA78" s="5">
        <v>470</v>
      </c>
      <c r="BB78" s="5">
        <v>76</v>
      </c>
      <c r="BC78" s="5">
        <v>0</v>
      </c>
      <c r="BD78" s="16">
        <f si="68" t="shared"/>
        <v>1195</v>
      </c>
      <c r="BE78">
        <f ref="BE78:BF78" si="80" t="shared">BD78+5000</f>
        <v>6195</v>
      </c>
      <c r="BF78">
        <f si="80" t="shared"/>
        <v>11195</v>
      </c>
      <c r="BG78" s="14">
        <v>0</v>
      </c>
      <c r="BH78" s="14">
        <v>10</v>
      </c>
      <c r="BI78" s="14">
        <v>20</v>
      </c>
      <c r="BJ78" s="14">
        <v>30</v>
      </c>
      <c r="BK78">
        <f si="67" t="shared"/>
        <v>0.94486908469038144</v>
      </c>
      <c r="BL78" s="1">
        <v>5.7627118644067799E-3</v>
      </c>
      <c r="BM78" s="1">
        <v>2.0338983050847457</v>
      </c>
      <c r="BN78" s="14" t="s">
        <v>236</v>
      </c>
      <c r="BQ78" s="16">
        <v>0.49805447470817121</v>
      </c>
      <c r="BR78" s="16">
        <v>76</v>
      </c>
    </row>
    <row r="79" spans="1:70" x14ac:dyDescent="0.25">
      <c r="A79" s="5">
        <v>77</v>
      </c>
      <c r="B79" s="5">
        <v>6221</v>
      </c>
      <c r="C79" s="5">
        <v>7711</v>
      </c>
      <c r="D79" s="5">
        <v>6768</v>
      </c>
      <c r="E79" s="5">
        <v>4830</v>
      </c>
      <c r="F79" s="5">
        <v>7397</v>
      </c>
      <c r="G79" s="5">
        <v>5036</v>
      </c>
      <c r="H79" s="5">
        <v>2118</v>
      </c>
      <c r="I79" s="5">
        <v>6154</v>
      </c>
      <c r="J79" s="5">
        <v>22871</v>
      </c>
      <c r="K79" s="5">
        <v>3222</v>
      </c>
      <c r="L79" s="5">
        <v>2163</v>
      </c>
      <c r="M79" s="5">
        <v>4061</v>
      </c>
      <c r="N79" s="5">
        <v>6047</v>
      </c>
      <c r="O79" s="5">
        <v>646</v>
      </c>
      <c r="P79" s="5">
        <v>2583</v>
      </c>
      <c r="Q79" s="5">
        <v>656</v>
      </c>
      <c r="R79" s="5">
        <v>1281</v>
      </c>
      <c r="S79" s="5">
        <v>6179</v>
      </c>
      <c r="T79" s="5">
        <v>841</v>
      </c>
      <c r="U79" s="5">
        <v>741</v>
      </c>
      <c r="V79" s="5">
        <v>795</v>
      </c>
      <c r="W79" s="5">
        <v>1068</v>
      </c>
      <c r="X79" s="5">
        <v>1709</v>
      </c>
      <c r="Y79" s="5">
        <v>4496</v>
      </c>
      <c r="Z79" s="5">
        <v>347</v>
      </c>
      <c r="AA79" s="5">
        <v>3782</v>
      </c>
      <c r="AB79" s="5">
        <v>670</v>
      </c>
      <c r="AC79" s="5">
        <v>1327</v>
      </c>
      <c r="AD79" s="5">
        <v>1367</v>
      </c>
      <c r="AE79" s="5">
        <v>2156</v>
      </c>
      <c r="AF79" s="5">
        <v>1629</v>
      </c>
      <c r="AG79" s="5">
        <v>1062</v>
      </c>
      <c r="AH79" s="5">
        <v>-1</v>
      </c>
      <c r="AI79" s="5">
        <v>3755</v>
      </c>
      <c r="AJ79" s="5">
        <v>3210</v>
      </c>
      <c r="AK79" s="5">
        <v>802</v>
      </c>
      <c r="AL79" s="5">
        <v>4164</v>
      </c>
      <c r="AM79" s="5">
        <v>1450</v>
      </c>
      <c r="AN79" s="5">
        <v>3008</v>
      </c>
      <c r="AO79" s="5">
        <v>1130</v>
      </c>
      <c r="AP79" s="5">
        <v>4580</v>
      </c>
      <c r="AQ79" s="5">
        <v>2858</v>
      </c>
      <c r="AR79" s="5">
        <v>3054</v>
      </c>
      <c r="AS79" s="5">
        <v>1362</v>
      </c>
      <c r="AT79" s="5">
        <v>1020</v>
      </c>
      <c r="AU79" s="5">
        <v>817</v>
      </c>
      <c r="AV79" s="5">
        <v>1096</v>
      </c>
      <c r="AW79" s="5">
        <v>17937</v>
      </c>
      <c r="AX79" s="5">
        <v>1719</v>
      </c>
      <c r="AY79" s="5">
        <v>2530</v>
      </c>
      <c r="AZ79" s="5">
        <v>1165</v>
      </c>
      <c r="BA79" s="5">
        <v>656</v>
      </c>
      <c r="BB79" s="5">
        <v>77</v>
      </c>
      <c r="BC79" s="5">
        <v>0</v>
      </c>
      <c r="BD79" s="16">
        <f si="68" t="shared"/>
        <v>1383.6000000000001</v>
      </c>
      <c r="BE79">
        <f ref="BE79:BF79" si="81" t="shared">BD79+5000</f>
        <v>6383.6</v>
      </c>
      <c r="BF79">
        <f si="81" t="shared"/>
        <v>11383.6</v>
      </c>
      <c r="BG79" s="14">
        <v>0</v>
      </c>
      <c r="BH79" s="14">
        <v>10</v>
      </c>
      <c r="BI79" s="14">
        <v>20</v>
      </c>
      <c r="BJ79" s="14">
        <v>30</v>
      </c>
      <c r="BK79">
        <f si="67" t="shared"/>
        <v>0.95129878117092947</v>
      </c>
      <c r="BL79" s="1">
        <v>5.7627118644067799E-3</v>
      </c>
      <c r="BM79" s="1">
        <v>2.0338983050847457</v>
      </c>
      <c r="BN79" s="14" t="s">
        <v>237</v>
      </c>
      <c r="BQ79" s="16">
        <v>0.56277056277056281</v>
      </c>
      <c r="BR79" s="16">
        <v>77</v>
      </c>
    </row>
    <row r="80" spans="1:70" x14ac:dyDescent="0.25">
      <c r="A80" s="5">
        <v>78</v>
      </c>
      <c r="B80" s="5">
        <v>3685</v>
      </c>
      <c r="C80" s="5">
        <v>5964</v>
      </c>
      <c r="D80" s="5">
        <v>4373</v>
      </c>
      <c r="E80" s="5">
        <v>3234</v>
      </c>
      <c r="F80" s="5">
        <v>6283</v>
      </c>
      <c r="G80" s="5">
        <v>4013</v>
      </c>
      <c r="H80" s="5">
        <v>2029</v>
      </c>
      <c r="I80" s="5">
        <v>7338</v>
      </c>
      <c r="J80" s="5">
        <v>4604</v>
      </c>
      <c r="K80" s="5">
        <v>2658</v>
      </c>
      <c r="L80" s="5">
        <v>2058</v>
      </c>
      <c r="M80" s="5">
        <v>3723</v>
      </c>
      <c r="N80" s="5">
        <v>4595</v>
      </c>
      <c r="O80" s="5">
        <v>490</v>
      </c>
      <c r="P80" s="5">
        <v>1060</v>
      </c>
      <c r="Q80" s="5">
        <v>1303</v>
      </c>
      <c r="R80" s="5">
        <v>373</v>
      </c>
      <c r="S80" s="5">
        <v>5935</v>
      </c>
      <c r="T80" s="5">
        <v>537</v>
      </c>
      <c r="U80" s="5">
        <v>458</v>
      </c>
      <c r="V80" s="5">
        <v>521</v>
      </c>
      <c r="W80" s="5">
        <v>1180</v>
      </c>
      <c r="X80" s="5">
        <v>1053</v>
      </c>
      <c r="Y80" s="5">
        <v>1831</v>
      </c>
      <c r="Z80" s="5">
        <v>325</v>
      </c>
      <c r="AA80" s="5">
        <v>1120</v>
      </c>
      <c r="AB80" s="5">
        <v>440</v>
      </c>
      <c r="AC80" s="5">
        <v>358</v>
      </c>
      <c r="AD80" s="5">
        <v>1458</v>
      </c>
      <c r="AE80" s="5">
        <v>2036</v>
      </c>
      <c r="AF80" s="5">
        <v>1664</v>
      </c>
      <c r="AG80" s="5">
        <v>1842</v>
      </c>
      <c r="AH80" s="5">
        <v>1410</v>
      </c>
      <c r="AI80" s="5">
        <v>2529</v>
      </c>
      <c r="AJ80" s="5">
        <v>1791</v>
      </c>
      <c r="AK80" s="5">
        <v>508</v>
      </c>
      <c r="AL80" s="5">
        <v>911</v>
      </c>
      <c r="AM80" s="5">
        <v>793</v>
      </c>
      <c r="AN80" s="5">
        <v>2021</v>
      </c>
      <c r="AO80" s="5">
        <v>1258</v>
      </c>
      <c r="AP80" s="5">
        <v>2796</v>
      </c>
      <c r="AQ80" s="5">
        <v>1968</v>
      </c>
      <c r="AR80" s="5">
        <v>1638</v>
      </c>
      <c r="AS80" s="5">
        <v>1004</v>
      </c>
      <c r="AT80" s="5">
        <v>753</v>
      </c>
      <c r="AU80" s="5">
        <v>1009</v>
      </c>
      <c r="AV80" s="5">
        <v>606</v>
      </c>
      <c r="AW80" s="5">
        <v>1397</v>
      </c>
      <c r="AX80" s="5">
        <v>881</v>
      </c>
      <c r="AY80" s="5">
        <v>1804</v>
      </c>
      <c r="AZ80" s="5">
        <v>1521</v>
      </c>
      <c r="BA80" s="5">
        <v>391</v>
      </c>
      <c r="BB80" s="5">
        <v>78</v>
      </c>
      <c r="BC80" s="5">
        <v>0</v>
      </c>
      <c r="BD80" s="16">
        <f si="68" t="shared"/>
        <v>1195.6000000000001</v>
      </c>
      <c r="BE80">
        <f ref="BE80:BF80" si="82" t="shared">BD80+5000</f>
        <v>6195.6</v>
      </c>
      <c r="BF80">
        <f si="82" t="shared"/>
        <v>11195.6</v>
      </c>
      <c r="BG80" s="14">
        <v>0</v>
      </c>
      <c r="BH80" s="14">
        <v>10</v>
      </c>
      <c r="BI80" s="14">
        <v>20</v>
      </c>
      <c r="BJ80" s="14">
        <v>30</v>
      </c>
      <c r="BK80">
        <f si="67" t="shared"/>
        <v>0.94489037049540126</v>
      </c>
      <c r="BL80" s="1">
        <v>5.7627118644067799E-3</v>
      </c>
      <c r="BM80" s="1">
        <v>2.0338983050847457</v>
      </c>
      <c r="BN80" s="14" t="s">
        <v>238</v>
      </c>
      <c r="BQ80" s="16">
        <v>0.64</v>
      </c>
      <c r="BR80" s="16">
        <v>78</v>
      </c>
    </row>
    <row r="81" spans="1:70" x14ac:dyDescent="0.25">
      <c r="A81" s="5">
        <v>79</v>
      </c>
      <c r="B81" s="5">
        <v>7031</v>
      </c>
      <c r="C81" s="5">
        <v>13810</v>
      </c>
      <c r="D81" s="5">
        <v>8332</v>
      </c>
      <c r="E81" s="5">
        <v>4359</v>
      </c>
      <c r="F81" s="5">
        <v>12637</v>
      </c>
      <c r="G81" s="5">
        <v>9528</v>
      </c>
      <c r="H81" s="5">
        <v>2483</v>
      </c>
      <c r="I81" s="5">
        <v>8811</v>
      </c>
      <c r="J81" s="5">
        <v>6596</v>
      </c>
      <c r="K81" s="5">
        <v>5294</v>
      </c>
      <c r="L81" s="5">
        <v>2722</v>
      </c>
      <c r="M81" s="5">
        <v>5320</v>
      </c>
      <c r="N81" s="5">
        <v>5838</v>
      </c>
      <c r="O81" s="5">
        <v>882</v>
      </c>
      <c r="P81" s="5">
        <v>850</v>
      </c>
      <c r="Q81" s="5">
        <v>2173</v>
      </c>
      <c r="R81" s="5">
        <v>762</v>
      </c>
      <c r="S81" s="5">
        <v>8299</v>
      </c>
      <c r="T81" s="5">
        <v>406</v>
      </c>
      <c r="U81" s="5">
        <v>373</v>
      </c>
      <c r="V81" s="5">
        <v>538</v>
      </c>
      <c r="W81" s="5">
        <v>944</v>
      </c>
      <c r="X81" s="5">
        <v>1236</v>
      </c>
      <c r="Y81" s="5">
        <v>1871</v>
      </c>
      <c r="Z81" s="5">
        <v>471</v>
      </c>
      <c r="AA81" s="5">
        <v>1365</v>
      </c>
      <c r="AB81" s="5">
        <v>534</v>
      </c>
      <c r="AC81" s="5">
        <v>592</v>
      </c>
      <c r="AD81" s="5">
        <v>1049</v>
      </c>
      <c r="AE81" s="5">
        <v>1930</v>
      </c>
      <c r="AF81" s="5">
        <v>933</v>
      </c>
      <c r="AG81" s="5">
        <v>1207</v>
      </c>
      <c r="AH81" s="5">
        <v>2361</v>
      </c>
      <c r="AI81" s="5">
        <v>1875</v>
      </c>
      <c r="AJ81" s="5">
        <v>1876</v>
      </c>
      <c r="AK81" s="5">
        <v>1092</v>
      </c>
      <c r="AL81" s="5">
        <v>1525</v>
      </c>
      <c r="AM81" s="5">
        <v>758</v>
      </c>
      <c r="AN81" s="5">
        <v>2096</v>
      </c>
      <c r="AO81" s="5">
        <v>1029</v>
      </c>
      <c r="AP81" s="5">
        <v>3264</v>
      </c>
      <c r="AQ81" s="5">
        <v>2391</v>
      </c>
      <c r="AR81" s="5">
        <v>2107</v>
      </c>
      <c r="AS81" s="5">
        <v>1616</v>
      </c>
      <c r="AT81" s="5">
        <v>1079</v>
      </c>
      <c r="AU81" s="5">
        <v>1017</v>
      </c>
      <c r="AV81" s="5">
        <v>1715</v>
      </c>
      <c r="AW81" s="5">
        <v>2640</v>
      </c>
      <c r="AX81" s="5">
        <v>983</v>
      </c>
      <c r="AY81" s="5">
        <v>1668</v>
      </c>
      <c r="AZ81" s="5">
        <v>1499</v>
      </c>
      <c r="BA81" s="5">
        <v>566</v>
      </c>
      <c r="BB81" s="5">
        <v>79</v>
      </c>
      <c r="BC81" s="5">
        <v>0</v>
      </c>
      <c r="BD81" s="16">
        <f si="68" t="shared"/>
        <v>1261.8000000000004</v>
      </c>
      <c r="BE81">
        <f ref="BE81:BF81" si="83" t="shared">BD81+5000</f>
        <v>6261.8</v>
      </c>
      <c r="BF81">
        <f si="83" t="shared"/>
        <v>11261.8</v>
      </c>
      <c r="BG81" s="14">
        <v>0</v>
      </c>
      <c r="BH81" s="14">
        <v>10</v>
      </c>
      <c r="BI81" s="14">
        <v>20</v>
      </c>
      <c r="BJ81" s="14">
        <v>30</v>
      </c>
      <c r="BK81">
        <f si="67" t="shared"/>
        <v>0.94720604151085364</v>
      </c>
      <c r="BL81" s="1">
        <v>5.7627118644067799E-3</v>
      </c>
      <c r="BM81" s="1">
        <v>2.0338983050847457</v>
      </c>
      <c r="BN81" s="14" t="s">
        <v>239</v>
      </c>
      <c r="BQ81" s="16">
        <v>1.0393700787401574</v>
      </c>
      <c r="BR81" s="16">
        <v>79</v>
      </c>
    </row>
    <row r="82" spans="1:70" x14ac:dyDescent="0.25">
      <c r="A82" s="5">
        <v>80</v>
      </c>
      <c r="B82" s="5">
        <v>10128</v>
      </c>
      <c r="C82" s="5">
        <v>13700</v>
      </c>
      <c r="D82" s="5">
        <v>6884</v>
      </c>
      <c r="E82" s="5">
        <v>5789</v>
      </c>
      <c r="F82" s="5">
        <v>8550</v>
      </c>
      <c r="G82" s="5">
        <v>9250</v>
      </c>
      <c r="H82" s="5">
        <v>3261</v>
      </c>
      <c r="I82" s="5">
        <v>8359</v>
      </c>
      <c r="J82" s="5">
        <v>11798</v>
      </c>
      <c r="K82" s="5">
        <v>5436</v>
      </c>
      <c r="L82" s="5">
        <v>3445</v>
      </c>
      <c r="M82" s="5">
        <v>8971</v>
      </c>
      <c r="N82" s="5">
        <v>7671</v>
      </c>
      <c r="O82" s="5">
        <v>1759</v>
      </c>
      <c r="P82" s="5">
        <v>1876</v>
      </c>
      <c r="Q82" s="5">
        <v>20085</v>
      </c>
      <c r="R82" s="5">
        <v>822</v>
      </c>
      <c r="S82" s="5">
        <v>4889</v>
      </c>
      <c r="T82" s="5">
        <v>664</v>
      </c>
      <c r="U82" s="5">
        <v>634</v>
      </c>
      <c r="V82" s="5">
        <v>289</v>
      </c>
      <c r="W82" s="5">
        <v>1098</v>
      </c>
      <c r="X82" s="5">
        <v>3626</v>
      </c>
      <c r="Y82" s="5">
        <v>1189</v>
      </c>
      <c r="Z82" s="5">
        <v>341</v>
      </c>
      <c r="AA82" s="5">
        <v>1804</v>
      </c>
      <c r="AB82" s="5">
        <v>617</v>
      </c>
      <c r="AC82" s="5">
        <v>2247</v>
      </c>
      <c r="AD82" s="5">
        <v>2037</v>
      </c>
      <c r="AE82" s="5">
        <v>3949</v>
      </c>
      <c r="AF82" s="5">
        <v>625</v>
      </c>
      <c r="AG82" s="5">
        <v>1657</v>
      </c>
      <c r="AH82" s="5">
        <v>1560</v>
      </c>
      <c r="AI82" s="5">
        <v>2296</v>
      </c>
      <c r="AJ82" s="5">
        <v>4327</v>
      </c>
      <c r="AK82" s="5">
        <v>776</v>
      </c>
      <c r="AL82" s="5">
        <v>1524</v>
      </c>
      <c r="AM82" s="5">
        <v>2037</v>
      </c>
      <c r="AN82" s="5">
        <v>2362</v>
      </c>
      <c r="AO82" s="5">
        <v>2520</v>
      </c>
      <c r="AP82" s="5">
        <v>3534</v>
      </c>
      <c r="AQ82" s="5">
        <v>2732</v>
      </c>
      <c r="AR82" s="5">
        <v>1916</v>
      </c>
      <c r="AS82" s="5">
        <v>2937</v>
      </c>
      <c r="AT82" s="5">
        <v>1905</v>
      </c>
      <c r="AU82" s="5">
        <v>1381</v>
      </c>
      <c r="AV82" s="5">
        <v>4458</v>
      </c>
      <c r="AW82" s="5">
        <v>2222</v>
      </c>
      <c r="AX82" s="5">
        <v>1760</v>
      </c>
      <c r="AY82" s="5">
        <v>1390</v>
      </c>
      <c r="AZ82" s="5">
        <v>1374</v>
      </c>
      <c r="BA82" s="5">
        <v>1235</v>
      </c>
      <c r="BB82" s="5">
        <v>80</v>
      </c>
      <c r="BC82" s="5">
        <v>0</v>
      </c>
      <c r="BD82" s="16">
        <f si="68" t="shared"/>
        <v>1881.8000000000002</v>
      </c>
      <c r="BE82">
        <f ref="BE82:BF82" si="84" t="shared">BD82+5000</f>
        <v>6881.8</v>
      </c>
      <c r="BF82">
        <f si="84" t="shared"/>
        <v>11881.8</v>
      </c>
      <c r="BG82" s="14">
        <v>0</v>
      </c>
      <c r="BH82" s="14">
        <v>10</v>
      </c>
      <c r="BI82" s="14">
        <v>20</v>
      </c>
      <c r="BJ82" s="14">
        <v>30</v>
      </c>
      <c r="BK82">
        <f si="67" t="shared"/>
        <v>0.96589134035407442</v>
      </c>
      <c r="BL82" s="1">
        <v>1.5824312228047627E-3</v>
      </c>
      <c r="BM82" s="1">
        <v>2.7051028105155446</v>
      </c>
      <c r="BN82" s="14" t="s">
        <v>240</v>
      </c>
      <c r="BQ82" s="16">
        <v>0.88527397260273977</v>
      </c>
      <c r="BR82" s="16">
        <v>80</v>
      </c>
    </row>
    <row r="83" spans="1:70" x14ac:dyDescent="0.25">
      <c r="A83" s="5">
        <v>81</v>
      </c>
      <c r="B83" s="5">
        <v>4615</v>
      </c>
      <c r="C83" s="5">
        <v>24106</v>
      </c>
      <c r="D83" s="5">
        <v>2553</v>
      </c>
      <c r="E83" s="5">
        <v>6266</v>
      </c>
      <c r="F83" s="5">
        <v>10079</v>
      </c>
      <c r="G83" s="5">
        <v>19129</v>
      </c>
      <c r="H83" s="5">
        <v>4890</v>
      </c>
      <c r="I83" s="5">
        <v>23714</v>
      </c>
      <c r="J83" s="5">
        <v>14712</v>
      </c>
      <c r="K83" s="5">
        <v>6507</v>
      </c>
      <c r="L83" s="5">
        <v>1520</v>
      </c>
      <c r="M83" s="5">
        <v>5887</v>
      </c>
      <c r="N83" s="5">
        <v>4292</v>
      </c>
      <c r="O83" s="5">
        <v>4461</v>
      </c>
      <c r="P83" s="5">
        <v>2161</v>
      </c>
      <c r="Q83" s="5">
        <v>46191</v>
      </c>
      <c r="R83" s="5">
        <v>273</v>
      </c>
      <c r="S83" s="5">
        <v>10416</v>
      </c>
      <c r="T83" s="5">
        <v>2644</v>
      </c>
      <c r="U83" s="5">
        <v>308</v>
      </c>
      <c r="V83" s="5">
        <v>331</v>
      </c>
      <c r="W83" s="5">
        <v>988</v>
      </c>
      <c r="X83" s="5">
        <v>8484</v>
      </c>
      <c r="Y83" s="5">
        <v>758</v>
      </c>
      <c r="Z83" s="5">
        <v>1703</v>
      </c>
      <c r="AA83" s="5">
        <v>3127</v>
      </c>
      <c r="AB83" s="5">
        <v>658</v>
      </c>
      <c r="AC83" s="5">
        <v>6470</v>
      </c>
      <c r="AD83" s="5">
        <v>2035</v>
      </c>
      <c r="AE83" s="5">
        <v>4087</v>
      </c>
      <c r="AF83" s="5">
        <v>537</v>
      </c>
      <c r="AG83" s="5">
        <v>828</v>
      </c>
      <c r="AH83" s="5">
        <v>1197</v>
      </c>
      <c r="AI83" s="5">
        <v>3059</v>
      </c>
      <c r="AJ83" s="5">
        <v>2133</v>
      </c>
      <c r="AK83" s="5">
        <v>2062</v>
      </c>
      <c r="AL83" s="5">
        <v>896</v>
      </c>
      <c r="AM83" s="5">
        <v>2436</v>
      </c>
      <c r="AN83" s="5">
        <v>2233</v>
      </c>
      <c r="AO83" s="5">
        <v>1844</v>
      </c>
      <c r="AP83" s="5">
        <v>4100</v>
      </c>
      <c r="AQ83" s="5">
        <v>2512</v>
      </c>
      <c r="AR83" s="5">
        <v>7324</v>
      </c>
      <c r="AS83" s="5">
        <v>2391</v>
      </c>
      <c r="AT83" s="5">
        <v>56201</v>
      </c>
      <c r="AU83" s="5">
        <v>-1</v>
      </c>
      <c r="AV83" s="5">
        <v>678</v>
      </c>
      <c r="AW83" s="5">
        <v>3169</v>
      </c>
      <c r="AX83" s="5">
        <v>8589</v>
      </c>
      <c r="AY83" s="5">
        <v>1258</v>
      </c>
      <c r="AZ83" s="5">
        <v>885</v>
      </c>
      <c r="BA83" s="5">
        <v>1618</v>
      </c>
      <c r="BB83" s="5">
        <v>81</v>
      </c>
      <c r="BC83" s="5">
        <v>0</v>
      </c>
      <c r="BD83" s="16">
        <f si="68" t="shared"/>
        <v>2138.6</v>
      </c>
      <c r="BE83">
        <f ref="BE83:BF83" si="85" t="shared">BD83+5000</f>
        <v>7138.6</v>
      </c>
      <c r="BF83">
        <f si="85" t="shared"/>
        <v>12138.6</v>
      </c>
      <c r="BG83" s="14">
        <v>0</v>
      </c>
      <c r="BH83" s="14">
        <v>10</v>
      </c>
      <c r="BI83" s="14">
        <v>20</v>
      </c>
      <c r="BJ83" s="14">
        <v>30</v>
      </c>
      <c r="BK83">
        <f si="67" t="shared"/>
        <v>0.97215720774368608</v>
      </c>
      <c r="BL83" s="1">
        <f>0.00576271186440678/2.8648</f>
        <v>2.0115581766290075E-3</v>
      </c>
      <c r="BM83" s="1">
        <f>2.03389830508475/2.8648</f>
        <v>0.70996170939847469</v>
      </c>
      <c r="BN83" s="14" t="s">
        <v>241</v>
      </c>
      <c r="BQ83" s="16">
        <v>0.61119999999999997</v>
      </c>
      <c r="BR83" s="16">
        <v>81</v>
      </c>
    </row>
    <row r="84" spans="1:70" x14ac:dyDescent="0.25">
      <c r="A84" s="5">
        <v>82</v>
      </c>
      <c r="B84" s="5">
        <v>6915</v>
      </c>
      <c r="C84" s="5">
        <v>8285</v>
      </c>
      <c r="D84" s="5">
        <v>4530</v>
      </c>
      <c r="E84" s="5">
        <v>9295</v>
      </c>
      <c r="F84" s="5">
        <v>10496</v>
      </c>
      <c r="G84" s="5">
        <v>14057</v>
      </c>
      <c r="H84" s="5">
        <v>3768</v>
      </c>
      <c r="I84" s="5">
        <v>16871</v>
      </c>
      <c r="J84" s="5">
        <v>26018</v>
      </c>
      <c r="K84" s="5">
        <v>6664</v>
      </c>
      <c r="L84" s="5">
        <v>3704</v>
      </c>
      <c r="M84" s="5">
        <v>16545</v>
      </c>
      <c r="N84" s="5">
        <v>13727</v>
      </c>
      <c r="O84" s="5">
        <v>2042</v>
      </c>
      <c r="P84" s="5">
        <v>2182</v>
      </c>
      <c r="Q84" s="5">
        <v>6567</v>
      </c>
      <c r="R84" s="5">
        <v>923</v>
      </c>
      <c r="S84" s="5">
        <v>3814</v>
      </c>
      <c r="T84" s="5">
        <v>2479</v>
      </c>
      <c r="U84" s="5">
        <v>983</v>
      </c>
      <c r="V84" s="5">
        <v>546</v>
      </c>
      <c r="W84" s="5">
        <v>2426</v>
      </c>
      <c r="X84" s="5">
        <v>2339</v>
      </c>
      <c r="Y84" s="5">
        <v>3216</v>
      </c>
      <c r="Z84" s="5">
        <v>980</v>
      </c>
      <c r="AA84" s="5">
        <v>1666</v>
      </c>
      <c r="AB84" s="5">
        <v>3607</v>
      </c>
      <c r="AC84" s="5">
        <v>992</v>
      </c>
      <c r="AD84" s="5">
        <v>951</v>
      </c>
      <c r="AE84" s="5">
        <v>3793</v>
      </c>
      <c r="AF84" s="5">
        <v>1709</v>
      </c>
      <c r="AG84" s="5">
        <v>3957</v>
      </c>
      <c r="AH84" s="5">
        <v>6116</v>
      </c>
      <c r="AI84" s="5">
        <v>5233</v>
      </c>
      <c r="AJ84" s="5">
        <v>6759</v>
      </c>
      <c r="AK84" s="5">
        <v>3388</v>
      </c>
      <c r="AL84" s="5">
        <v>2153</v>
      </c>
      <c r="AM84" s="5">
        <v>3195</v>
      </c>
      <c r="AN84" s="5">
        <v>5722</v>
      </c>
      <c r="AO84" s="5">
        <v>3862</v>
      </c>
      <c r="AP84" s="5">
        <v>5085</v>
      </c>
      <c r="AQ84" s="5">
        <v>8947</v>
      </c>
      <c r="AR84" s="5">
        <v>6691</v>
      </c>
      <c r="AS84" s="5">
        <v>3401</v>
      </c>
      <c r="AT84" s="5">
        <v>3372</v>
      </c>
      <c r="AU84" s="5">
        <v>2723</v>
      </c>
      <c r="AV84" s="5">
        <v>2049</v>
      </c>
      <c r="AW84" s="5">
        <v>3428</v>
      </c>
      <c r="AX84" s="5">
        <v>2409</v>
      </c>
      <c r="AY84" s="5">
        <v>1289</v>
      </c>
      <c r="AZ84" s="5">
        <v>1263</v>
      </c>
      <c r="BA84" s="5">
        <v>1276</v>
      </c>
      <c r="BB84" s="5">
        <v>82</v>
      </c>
      <c r="BC84" s="5">
        <v>0</v>
      </c>
      <c r="BD84" s="16">
        <f si="68" t="shared"/>
        <v>3199.2000000000003</v>
      </c>
      <c r="BE84">
        <f ref="BE84:BF84" si="86" t="shared">BD84+5000</f>
        <v>8199.2000000000007</v>
      </c>
      <c r="BF84">
        <f si="86" t="shared"/>
        <v>13199.2</v>
      </c>
      <c r="BG84" s="14">
        <v>0</v>
      </c>
      <c r="BH84" s="14">
        <v>10</v>
      </c>
      <c r="BI84" s="14">
        <v>20</v>
      </c>
      <c r="BJ84" s="14">
        <v>30</v>
      </c>
      <c r="BK84">
        <f si="67" t="shared"/>
        <v>0.99031206296275764</v>
      </c>
      <c r="BL84" s="1">
        <v>5.7627118644067799E-3</v>
      </c>
      <c r="BM84" s="1">
        <v>2.0338983050847457</v>
      </c>
      <c r="BN84" s="14" t="s">
        <v>242</v>
      </c>
      <c r="BQ84" s="16">
        <v>0.6620553359683794</v>
      </c>
      <c r="BR84" s="16">
        <v>82</v>
      </c>
    </row>
    <row r="85" spans="1:70" x14ac:dyDescent="0.25">
      <c r="A85" s="5">
        <v>83</v>
      </c>
      <c r="B85" s="5">
        <v>16144</v>
      </c>
      <c r="C85" s="5">
        <v>18398</v>
      </c>
      <c r="D85" s="5">
        <v>11777</v>
      </c>
      <c r="E85" s="5">
        <v>8721</v>
      </c>
      <c r="F85" s="5">
        <v>10056</v>
      </c>
      <c r="G85" s="5">
        <v>20368</v>
      </c>
      <c r="H85" s="5">
        <v>4538</v>
      </c>
      <c r="I85" s="5">
        <v>11757</v>
      </c>
      <c r="J85" s="5">
        <v>25227</v>
      </c>
      <c r="K85" s="5">
        <v>11676</v>
      </c>
      <c r="L85" s="5">
        <v>16890</v>
      </c>
      <c r="M85" s="5">
        <v>20190</v>
      </c>
      <c r="N85" s="5">
        <v>14601</v>
      </c>
      <c r="O85" s="5">
        <v>3263</v>
      </c>
      <c r="P85" s="5">
        <v>1690</v>
      </c>
      <c r="Q85" s="5">
        <v>4976</v>
      </c>
      <c r="R85" s="5">
        <v>2711</v>
      </c>
      <c r="S85" s="5">
        <v>4132</v>
      </c>
      <c r="T85" s="5">
        <v>590</v>
      </c>
      <c r="U85" s="5">
        <v>811</v>
      </c>
      <c r="V85" s="5">
        <v>496</v>
      </c>
      <c r="W85" s="5">
        <v>2464</v>
      </c>
      <c r="X85" s="5">
        <v>5145</v>
      </c>
      <c r="Y85" s="5">
        <v>6112</v>
      </c>
      <c r="Z85" s="5">
        <v>764</v>
      </c>
      <c r="AA85" s="5">
        <v>16003</v>
      </c>
      <c r="AB85" s="5">
        <v>1824</v>
      </c>
      <c r="AC85" s="5">
        <v>4923</v>
      </c>
      <c r="AD85" s="5">
        <v>1745</v>
      </c>
      <c r="AE85" s="5">
        <v>3659</v>
      </c>
      <c r="AF85" s="5">
        <v>1120</v>
      </c>
      <c r="AG85" s="5">
        <v>3172</v>
      </c>
      <c r="AH85" s="5">
        <v>4631</v>
      </c>
      <c r="AI85" s="5">
        <v>5188</v>
      </c>
      <c r="AJ85" s="5">
        <v>6819</v>
      </c>
      <c r="AK85" s="5">
        <v>1795</v>
      </c>
      <c r="AL85" s="5">
        <v>2547</v>
      </c>
      <c r="AM85" s="5">
        <v>2822</v>
      </c>
      <c r="AN85" s="5">
        <v>4182</v>
      </c>
      <c r="AO85" s="5">
        <v>1673</v>
      </c>
      <c r="AP85" s="5">
        <v>6017</v>
      </c>
      <c r="AQ85" s="5">
        <v>4863</v>
      </c>
      <c r="AR85" s="5">
        <v>5177</v>
      </c>
      <c r="AS85" s="5">
        <v>2387</v>
      </c>
      <c r="AT85" s="5">
        <v>6578</v>
      </c>
      <c r="AU85" s="5">
        <v>3495</v>
      </c>
      <c r="AV85" s="5">
        <v>2566</v>
      </c>
      <c r="AW85" s="5">
        <v>4012</v>
      </c>
      <c r="AX85" s="5">
        <v>10066</v>
      </c>
      <c r="AY85" s="5">
        <v>1354</v>
      </c>
      <c r="AZ85" s="5">
        <v>1113</v>
      </c>
      <c r="BA85" s="5">
        <v>869</v>
      </c>
      <c r="BB85" s="5">
        <v>83</v>
      </c>
      <c r="BC85" s="5">
        <v>0</v>
      </c>
      <c r="BD85" s="16">
        <f si="68" t="shared"/>
        <v>3309.4000000000005</v>
      </c>
      <c r="BE85">
        <f ref="BE85:BF85" si="87" t="shared">BD85+5000</f>
        <v>8309.4000000000015</v>
      </c>
      <c r="BF85">
        <f si="87" t="shared"/>
        <v>13309.400000000001</v>
      </c>
      <c r="BG85" s="14">
        <v>0</v>
      </c>
      <c r="BH85" s="14">
        <v>10</v>
      </c>
      <c r="BI85" s="14">
        <v>20</v>
      </c>
      <c r="BJ85" s="14">
        <v>30</v>
      </c>
      <c r="BK85">
        <f si="67" t="shared"/>
        <v>0.9915759501985395</v>
      </c>
      <c r="BL85" s="1">
        <v>5.7627118644067799E-3</v>
      </c>
      <c r="BM85" s="1">
        <v>2.0338983050847457</v>
      </c>
      <c r="BN85" s="14" t="s">
        <v>243</v>
      </c>
      <c r="BQ85" s="16">
        <v>0.64332247557003253</v>
      </c>
      <c r="BR85" s="16">
        <v>83</v>
      </c>
    </row>
    <row r="86" spans="1:70" x14ac:dyDescent="0.25">
      <c r="A86" s="5">
        <v>84</v>
      </c>
      <c r="B86" s="5">
        <v>4484</v>
      </c>
      <c r="C86" s="5">
        <v>6861</v>
      </c>
      <c r="D86" s="5">
        <v>3195</v>
      </c>
      <c r="E86" s="5">
        <v>3124</v>
      </c>
      <c r="F86" s="5">
        <v>9853</v>
      </c>
      <c r="G86" s="5">
        <v>12018</v>
      </c>
      <c r="H86" s="5">
        <v>6013</v>
      </c>
      <c r="I86" s="5">
        <v>17053</v>
      </c>
      <c r="J86" s="5">
        <v>14495</v>
      </c>
      <c r="K86" s="5">
        <v>-1</v>
      </c>
      <c r="L86" s="5">
        <v>18646</v>
      </c>
      <c r="M86" s="5">
        <v>5652</v>
      </c>
      <c r="N86" s="5">
        <v>13447</v>
      </c>
      <c r="O86" s="5">
        <v>6402</v>
      </c>
      <c r="P86" s="5">
        <v>4044</v>
      </c>
      <c r="Q86" s="5">
        <v>4719</v>
      </c>
      <c r="R86" s="5">
        <v>1710</v>
      </c>
      <c r="S86" s="5">
        <v>4395</v>
      </c>
      <c r="T86" s="5">
        <v>2065</v>
      </c>
      <c r="U86" s="5">
        <v>705</v>
      </c>
      <c r="V86" s="5">
        <v>770</v>
      </c>
      <c r="W86" s="5">
        <v>840</v>
      </c>
      <c r="X86" s="5">
        <v>2742</v>
      </c>
      <c r="Y86" s="5">
        <v>14976</v>
      </c>
      <c r="Z86" s="5">
        <v>935</v>
      </c>
      <c r="AA86" s="5">
        <v>2921</v>
      </c>
      <c r="AB86" s="5">
        <v>632</v>
      </c>
      <c r="AC86" s="5">
        <v>734</v>
      </c>
      <c r="AD86" s="5">
        <v>1213</v>
      </c>
      <c r="AE86" s="5">
        <v>4243</v>
      </c>
      <c r="AF86" s="5">
        <v>1217</v>
      </c>
      <c r="AG86" s="5">
        <v>1270</v>
      </c>
      <c r="AH86" s="5">
        <v>3293</v>
      </c>
      <c r="AI86" s="5">
        <v>6830</v>
      </c>
      <c r="AJ86" s="5">
        <v>37073</v>
      </c>
      <c r="AK86" s="5">
        <v>1093</v>
      </c>
      <c r="AL86" s="5">
        <v>1021</v>
      </c>
      <c r="AM86" s="5">
        <v>4346</v>
      </c>
      <c r="AN86" s="5">
        <v>3917</v>
      </c>
      <c r="AO86" s="5">
        <v>1215</v>
      </c>
      <c r="AP86" s="5">
        <v>3090</v>
      </c>
      <c r="AQ86" s="5">
        <v>2183</v>
      </c>
      <c r="AR86" s="5">
        <v>3068</v>
      </c>
      <c r="AS86" s="5">
        <v>2082</v>
      </c>
      <c r="AT86" s="5">
        <v>2515</v>
      </c>
      <c r="AU86" s="5">
        <v>1559</v>
      </c>
      <c r="AV86" s="5">
        <v>1067</v>
      </c>
      <c r="AW86" s="5">
        <v>1992</v>
      </c>
      <c r="AX86" s="5">
        <v>2612</v>
      </c>
      <c r="AY86" s="5">
        <v>1426</v>
      </c>
      <c r="AZ86" s="5">
        <v>1006</v>
      </c>
      <c r="BA86" s="5">
        <v>685</v>
      </c>
      <c r="BB86" s="5">
        <v>84</v>
      </c>
      <c r="BC86" s="5">
        <v>0</v>
      </c>
      <c r="BD86" s="16">
        <f si="68" t="shared"/>
        <v>2068.4</v>
      </c>
      <c r="BE86">
        <f ref="BE86:BF86" si="88" t="shared">BD86+5000</f>
        <v>7068.4</v>
      </c>
      <c r="BF86">
        <f si="88" t="shared"/>
        <v>12068.4</v>
      </c>
      <c r="BG86" s="14">
        <v>0</v>
      </c>
      <c r="BH86" s="14">
        <v>10</v>
      </c>
      <c r="BI86" s="14">
        <v>20</v>
      </c>
      <c r="BJ86" s="14">
        <v>30</v>
      </c>
      <c r="BK86">
        <f si="67" t="shared"/>
        <v>0.97052437182451734</v>
      </c>
      <c r="BL86" s="1">
        <v>5.7627118644067799E-3</v>
      </c>
      <c r="BM86" s="1">
        <v>2.0338983050847457</v>
      </c>
      <c r="BN86" s="14" t="s">
        <v>244</v>
      </c>
      <c r="BQ86" s="16">
        <v>0.6581875993640699</v>
      </c>
      <c r="BR86" s="16">
        <v>84</v>
      </c>
    </row>
    <row r="87" spans="1:70" x14ac:dyDescent="0.25">
      <c r="A87" s="5">
        <v>85</v>
      </c>
      <c r="B87" s="5">
        <v>4985</v>
      </c>
      <c r="C87" s="5">
        <v>21499</v>
      </c>
      <c r="D87" s="5">
        <v>5336</v>
      </c>
      <c r="E87" s="5">
        <v>7866</v>
      </c>
      <c r="F87" s="5">
        <v>17880</v>
      </c>
      <c r="G87" s="5">
        <v>18453</v>
      </c>
      <c r="H87" s="5">
        <v>3986</v>
      </c>
      <c r="I87" s="5">
        <v>23429</v>
      </c>
      <c r="J87" s="5">
        <v>15601</v>
      </c>
      <c r="K87" s="5">
        <v>8945</v>
      </c>
      <c r="L87" s="5">
        <v>2900</v>
      </c>
      <c r="M87" s="5">
        <v>8766</v>
      </c>
      <c r="N87" s="5">
        <v>6585</v>
      </c>
      <c r="O87" s="5">
        <v>12682</v>
      </c>
      <c r="P87" s="5">
        <v>2293</v>
      </c>
      <c r="Q87" s="5">
        <v>12529</v>
      </c>
      <c r="R87" s="5">
        <v>326</v>
      </c>
      <c r="S87" s="5">
        <v>19444</v>
      </c>
      <c r="T87" s="5">
        <v>2750</v>
      </c>
      <c r="U87" s="5">
        <v>300</v>
      </c>
      <c r="V87" s="5">
        <v>603</v>
      </c>
      <c r="W87" s="5">
        <v>1638</v>
      </c>
      <c r="X87" s="5">
        <v>7613</v>
      </c>
      <c r="Y87" s="5">
        <v>7415</v>
      </c>
      <c r="Z87" s="5">
        <v>630</v>
      </c>
      <c r="AA87" s="5">
        <v>4723</v>
      </c>
      <c r="AB87" s="5">
        <v>676</v>
      </c>
      <c r="AC87" s="5">
        <v>6299</v>
      </c>
      <c r="AD87" s="5">
        <v>1753</v>
      </c>
      <c r="AE87" s="5">
        <v>3615</v>
      </c>
      <c r="AF87" s="5">
        <v>1483</v>
      </c>
      <c r="AG87" s="5">
        <v>1076</v>
      </c>
      <c r="AH87" s="5">
        <v>1880</v>
      </c>
      <c r="AI87" s="5">
        <v>3605</v>
      </c>
      <c r="AJ87" s="5">
        <v>-1</v>
      </c>
      <c r="AK87" s="5">
        <v>2901</v>
      </c>
      <c r="AL87" s="5">
        <v>1119</v>
      </c>
      <c r="AM87" s="5">
        <v>2681</v>
      </c>
      <c r="AN87" s="5">
        <v>4147</v>
      </c>
      <c r="AO87" s="5">
        <v>2526</v>
      </c>
      <c r="AP87" s="5">
        <v>3420</v>
      </c>
      <c r="AQ87" s="5">
        <v>1750</v>
      </c>
      <c r="AR87" s="5">
        <v>2587</v>
      </c>
      <c r="AS87" s="5">
        <v>6546</v>
      </c>
      <c r="AT87" s="5">
        <v>16990</v>
      </c>
      <c r="AU87" s="5">
        <v>955</v>
      </c>
      <c r="AV87" s="5">
        <v>856</v>
      </c>
      <c r="AW87" s="5">
        <v>3922</v>
      </c>
      <c r="AX87" s="5">
        <v>3177</v>
      </c>
      <c r="AY87" s="5">
        <v>1350</v>
      </c>
      <c r="AZ87" s="5">
        <v>3058</v>
      </c>
      <c r="BA87" s="5">
        <v>471</v>
      </c>
      <c r="BB87" s="5">
        <v>85</v>
      </c>
      <c r="BC87" s="5">
        <v>0</v>
      </c>
      <c r="BD87" s="16">
        <f si="68" t="shared"/>
        <v>2694.8</v>
      </c>
      <c r="BE87">
        <f ref="BE87:BF87" si="89" t="shared">BD87+5000</f>
        <v>7694.8</v>
      </c>
      <c r="BF87">
        <f si="89" t="shared"/>
        <v>12694.8</v>
      </c>
      <c r="BG87" s="14">
        <v>0</v>
      </c>
      <c r="BH87" s="14">
        <v>10</v>
      </c>
      <c r="BI87" s="14">
        <v>20</v>
      </c>
      <c r="BJ87" s="14">
        <v>30</v>
      </c>
      <c r="BK87">
        <f si="67" t="shared"/>
        <v>0.98311379093059104</v>
      </c>
      <c r="BL87" s="1">
        <v>5.7627118644067799E-3</v>
      </c>
      <c r="BM87" s="1">
        <v>2.0338983050847457</v>
      </c>
      <c r="BN87" s="14" t="s">
        <v>245</v>
      </c>
      <c r="BQ87" s="16">
        <v>0.97758620689655173</v>
      </c>
      <c r="BR87" s="16">
        <v>85</v>
      </c>
    </row>
    <row r="88" spans="1:70" x14ac:dyDescent="0.25">
      <c r="A88" s="5">
        <v>86</v>
      </c>
      <c r="B88" s="5">
        <v>7088</v>
      </c>
      <c r="C88" s="5">
        <v>7194</v>
      </c>
      <c r="D88" s="5">
        <v>4279</v>
      </c>
      <c r="E88" s="5">
        <v>6491</v>
      </c>
      <c r="F88" s="5">
        <v>6590</v>
      </c>
      <c r="G88" s="5">
        <v>5899</v>
      </c>
      <c r="H88" s="5">
        <v>3339</v>
      </c>
      <c r="I88" s="5">
        <v>6315</v>
      </c>
      <c r="J88" s="5">
        <v>11177</v>
      </c>
      <c r="K88" s="5">
        <v>6272</v>
      </c>
      <c r="L88" s="5">
        <v>3198</v>
      </c>
      <c r="M88" s="5">
        <v>4631</v>
      </c>
      <c r="N88" s="5">
        <v>6138</v>
      </c>
      <c r="O88" s="5">
        <v>739</v>
      </c>
      <c r="P88" s="5">
        <v>1288</v>
      </c>
      <c r="Q88" s="5">
        <v>1119</v>
      </c>
      <c r="R88" s="5">
        <v>2061</v>
      </c>
      <c r="S88" s="5">
        <v>5101</v>
      </c>
      <c r="T88" s="5">
        <v>756</v>
      </c>
      <c r="U88" s="5">
        <v>519</v>
      </c>
      <c r="V88" s="5">
        <v>766</v>
      </c>
      <c r="W88" s="5">
        <v>1063</v>
      </c>
      <c r="X88" s="5">
        <v>1221</v>
      </c>
      <c r="Y88" s="5">
        <v>6031</v>
      </c>
      <c r="Z88" s="5">
        <v>331</v>
      </c>
      <c r="AA88" s="5">
        <v>2810</v>
      </c>
      <c r="AB88" s="5">
        <v>517</v>
      </c>
      <c r="AC88" s="5">
        <v>1876</v>
      </c>
      <c r="AD88" s="5">
        <v>1184</v>
      </c>
      <c r="AE88" s="5">
        <v>2904</v>
      </c>
      <c r="AF88" s="5">
        <v>1910</v>
      </c>
      <c r="AG88" s="5">
        <v>2518</v>
      </c>
      <c r="AH88" s="5">
        <v>-1</v>
      </c>
      <c r="AI88" s="5">
        <v>4110</v>
      </c>
      <c r="AJ88" s="5">
        <v>4330</v>
      </c>
      <c r="AK88" s="5">
        <v>939</v>
      </c>
      <c r="AL88" s="5">
        <v>1365</v>
      </c>
      <c r="AM88" s="5">
        <v>1417</v>
      </c>
      <c r="AN88" s="5">
        <v>3428</v>
      </c>
      <c r="AO88" s="5">
        <v>1651</v>
      </c>
      <c r="AP88" s="5">
        <v>3793</v>
      </c>
      <c r="AQ88" s="5">
        <v>2395</v>
      </c>
      <c r="AR88" s="5">
        <v>2653</v>
      </c>
      <c r="AS88" s="5">
        <v>1882</v>
      </c>
      <c r="AT88" s="5">
        <v>2112</v>
      </c>
      <c r="AU88" s="5">
        <v>1074</v>
      </c>
      <c r="AV88" s="5">
        <v>1601</v>
      </c>
      <c r="AW88" s="5">
        <v>1692</v>
      </c>
      <c r="AX88" s="5">
        <v>1690</v>
      </c>
      <c r="AY88" s="5">
        <v>1358</v>
      </c>
      <c r="AZ88" s="5">
        <v>1231</v>
      </c>
      <c r="BA88" s="5">
        <v>424</v>
      </c>
      <c r="BB88" s="5">
        <v>86</v>
      </c>
      <c r="BC88" s="5">
        <v>0</v>
      </c>
      <c r="BD88" s="16">
        <f si="68" t="shared"/>
        <v>1658.8000000000002</v>
      </c>
      <c r="BE88">
        <f ref="BE88:BF88" si="90" t="shared">BD88+5000</f>
        <v>6658.8</v>
      </c>
      <c r="BF88">
        <f si="90" t="shared"/>
        <v>11658.8</v>
      </c>
      <c r="BG88" s="14">
        <v>0</v>
      </c>
      <c r="BH88" s="14">
        <v>10</v>
      </c>
      <c r="BI88" s="14">
        <v>20</v>
      </c>
      <c r="BJ88" s="14">
        <v>30</v>
      </c>
      <c r="BK88">
        <f si="67" t="shared"/>
        <v>0.95977302535675268</v>
      </c>
      <c r="BL88" s="1">
        <v>5.7627118644067799E-3</v>
      </c>
      <c r="BM88" s="1">
        <v>2.0338983050847457</v>
      </c>
      <c r="BN88" s="14" t="s">
        <v>246</v>
      </c>
      <c r="BQ88" s="16">
        <v>0.50576923076923075</v>
      </c>
      <c r="BR88" s="16">
        <v>86</v>
      </c>
    </row>
    <row r="89" spans="1:70" x14ac:dyDescent="0.25">
      <c r="A89" s="5">
        <v>87</v>
      </c>
      <c r="B89" s="5">
        <v>10274</v>
      </c>
      <c r="C89" s="5">
        <v>7038</v>
      </c>
      <c r="D89" s="5">
        <v>18086</v>
      </c>
      <c r="E89" s="5">
        <v>3482</v>
      </c>
      <c r="F89" s="5">
        <v>5822</v>
      </c>
      <c r="G89" s="5">
        <v>3187</v>
      </c>
      <c r="H89" s="5">
        <v>1978</v>
      </c>
      <c r="I89" s="5">
        <v>7034</v>
      </c>
      <c r="J89" s="5">
        <v>16229</v>
      </c>
      <c r="K89" s="5">
        <v>3986</v>
      </c>
      <c r="L89" s="5">
        <v>2275</v>
      </c>
      <c r="M89" s="5">
        <v>3751</v>
      </c>
      <c r="N89" s="5">
        <v>5302</v>
      </c>
      <c r="O89" s="5">
        <v>815</v>
      </c>
      <c r="P89" s="5">
        <v>1189</v>
      </c>
      <c r="Q89" s="5">
        <v>1505</v>
      </c>
      <c r="R89" s="5">
        <v>459</v>
      </c>
      <c r="S89" s="5">
        <v>6088</v>
      </c>
      <c r="T89" s="5">
        <v>631</v>
      </c>
      <c r="U89" s="5">
        <v>640</v>
      </c>
      <c r="V89" s="5">
        <v>537</v>
      </c>
      <c r="W89" s="5">
        <v>1371</v>
      </c>
      <c r="X89" s="5">
        <v>1303</v>
      </c>
      <c r="Y89" s="5">
        <v>2553</v>
      </c>
      <c r="Z89" s="5">
        <v>272</v>
      </c>
      <c r="AA89" s="5">
        <v>2114</v>
      </c>
      <c r="AB89" s="5">
        <v>806</v>
      </c>
      <c r="AC89" s="5">
        <v>1723</v>
      </c>
      <c r="AD89" s="5">
        <v>1134</v>
      </c>
      <c r="AE89" s="5">
        <v>2356</v>
      </c>
      <c r="AF89" s="5">
        <v>1929</v>
      </c>
      <c r="AG89" s="5">
        <v>1235</v>
      </c>
      <c r="AH89" s="5">
        <v>2061</v>
      </c>
      <c r="AI89" s="5">
        <v>2617</v>
      </c>
      <c r="AJ89" s="5">
        <v>2398</v>
      </c>
      <c r="AK89" s="5">
        <v>683</v>
      </c>
      <c r="AL89" s="5">
        <v>1142</v>
      </c>
      <c r="AM89" s="5">
        <v>994</v>
      </c>
      <c r="AN89" s="5">
        <v>2979</v>
      </c>
      <c r="AO89" s="5">
        <v>1202</v>
      </c>
      <c r="AP89" s="5">
        <v>3176</v>
      </c>
      <c r="AQ89" s="5">
        <v>2268</v>
      </c>
      <c r="AR89" s="5">
        <v>2524</v>
      </c>
      <c r="AS89" s="5">
        <v>1239</v>
      </c>
      <c r="AT89" s="5">
        <v>1159</v>
      </c>
      <c r="AU89" s="5">
        <v>724</v>
      </c>
      <c r="AV89" s="5">
        <v>1262</v>
      </c>
      <c r="AW89" s="5">
        <v>2817</v>
      </c>
      <c r="AX89" s="5">
        <v>1446</v>
      </c>
      <c r="AY89" s="5">
        <v>2857</v>
      </c>
      <c r="AZ89" s="5">
        <v>1511</v>
      </c>
      <c r="BA89" s="5">
        <v>437</v>
      </c>
      <c r="BB89" s="5">
        <v>87</v>
      </c>
      <c r="BC89" s="5">
        <v>0</v>
      </c>
      <c r="BD89" s="16">
        <f si="68" t="shared"/>
        <v>1386.0000000000002</v>
      </c>
      <c r="BE89">
        <f ref="BE89:BF89" si="91" t="shared">BD89+5000</f>
        <v>6386</v>
      </c>
      <c r="BF89">
        <f si="91" t="shared"/>
        <v>11386</v>
      </c>
      <c r="BG89" s="14">
        <v>0</v>
      </c>
      <c r="BH89" s="14">
        <v>10</v>
      </c>
      <c r="BI89" s="14">
        <v>20</v>
      </c>
      <c r="BJ89" s="14">
        <v>30</v>
      </c>
      <c r="BK89">
        <f si="67" t="shared"/>
        <v>0.95137727270803851</v>
      </c>
      <c r="BL89" s="1">
        <v>5.7627118644067799E-3</v>
      </c>
      <c r="BM89" s="1">
        <v>2.0338983050847457</v>
      </c>
      <c r="BN89" s="14" t="s">
        <v>247</v>
      </c>
      <c r="BQ89" s="16">
        <v>0.59375</v>
      </c>
      <c r="BR89" s="16">
        <v>87</v>
      </c>
    </row>
    <row r="90" spans="1:70" x14ac:dyDescent="0.25">
      <c r="A90" s="5">
        <v>88</v>
      </c>
      <c r="B90" s="5">
        <v>9421</v>
      </c>
      <c r="C90" s="5">
        <v>16068</v>
      </c>
      <c r="D90" s="5">
        <v>8972</v>
      </c>
      <c r="E90" s="5">
        <v>5759</v>
      </c>
      <c r="F90" s="5">
        <v>7533</v>
      </c>
      <c r="G90" s="5">
        <v>8528</v>
      </c>
      <c r="H90" s="5">
        <v>2153</v>
      </c>
      <c r="I90" s="5">
        <v>11313</v>
      </c>
      <c r="J90" s="5">
        <v>10257</v>
      </c>
      <c r="K90" s="5">
        <v>2717</v>
      </c>
      <c r="L90" s="5">
        <v>2291</v>
      </c>
      <c r="M90" s="5">
        <v>13997</v>
      </c>
      <c r="N90" s="5">
        <v>11911</v>
      </c>
      <c r="O90" s="5">
        <v>4549</v>
      </c>
      <c r="P90" s="5">
        <v>1756</v>
      </c>
      <c r="Q90" s="5">
        <v>1016</v>
      </c>
      <c r="R90" s="5">
        <v>10998</v>
      </c>
      <c r="S90" s="5">
        <v>5404</v>
      </c>
      <c r="T90" s="5">
        <v>571</v>
      </c>
      <c r="U90" s="5">
        <v>15612</v>
      </c>
      <c r="V90" s="5">
        <v>541</v>
      </c>
      <c r="W90" s="5">
        <v>1045</v>
      </c>
      <c r="X90" s="5">
        <v>11505</v>
      </c>
      <c r="Y90" s="5">
        <v>1484</v>
      </c>
      <c r="Z90" s="5">
        <v>386</v>
      </c>
      <c r="AA90" s="5">
        <v>5355</v>
      </c>
      <c r="AB90" s="5">
        <v>534</v>
      </c>
      <c r="AC90" s="5">
        <v>739</v>
      </c>
      <c r="AD90" s="5">
        <v>1882</v>
      </c>
      <c r="AE90" s="5">
        <v>3698</v>
      </c>
      <c r="AF90" s="5">
        <v>1678</v>
      </c>
      <c r="AG90" s="5">
        <v>1077</v>
      </c>
      <c r="AH90" s="5">
        <v>1486</v>
      </c>
      <c r="AI90" s="5">
        <v>2115</v>
      </c>
      <c r="AJ90" s="5">
        <v>1720</v>
      </c>
      <c r="AK90" s="5">
        <v>651</v>
      </c>
      <c r="AL90" s="5">
        <v>1864</v>
      </c>
      <c r="AM90" s="5">
        <v>616</v>
      </c>
      <c r="AN90" s="5">
        <v>2558</v>
      </c>
      <c r="AO90" s="5">
        <v>694</v>
      </c>
      <c r="AP90" s="5">
        <v>3638</v>
      </c>
      <c r="AQ90" s="5">
        <v>1528</v>
      </c>
      <c r="AR90" s="5">
        <v>2155</v>
      </c>
      <c r="AS90" s="5">
        <v>879</v>
      </c>
      <c r="AT90" s="5">
        <v>898</v>
      </c>
      <c r="AU90" s="5">
        <v>510</v>
      </c>
      <c r="AV90" s="5">
        <v>1054</v>
      </c>
      <c r="AW90" s="5">
        <v>2576</v>
      </c>
      <c r="AX90" s="5">
        <v>1577</v>
      </c>
      <c r="AY90" s="5">
        <v>1489</v>
      </c>
      <c r="AZ90" s="5">
        <v>1534</v>
      </c>
      <c r="BA90" s="5">
        <v>516</v>
      </c>
      <c r="BB90" s="5">
        <v>88</v>
      </c>
      <c r="BC90" s="5">
        <v>0</v>
      </c>
      <c r="BD90" s="16">
        <f si="68" t="shared"/>
        <v>1542.6000000000001</v>
      </c>
      <c r="BE90">
        <f ref="BE90:BF90" si="92" t="shared">BD90+5000</f>
        <v>6542.6</v>
      </c>
      <c r="BF90">
        <f si="92" t="shared"/>
        <v>11542.6</v>
      </c>
      <c r="BG90" s="14">
        <v>0</v>
      </c>
      <c r="BH90" s="14">
        <v>10</v>
      </c>
      <c r="BI90" s="14">
        <v>20</v>
      </c>
      <c r="BJ90" s="14">
        <v>30</v>
      </c>
      <c r="BK90">
        <f si="67" t="shared"/>
        <v>0.95632277100936269</v>
      </c>
      <c r="BL90" s="1">
        <v>5.7627118644067799E-3</v>
      </c>
      <c r="BM90" s="1">
        <v>2.0338983050847457</v>
      </c>
      <c r="BN90" s="14" t="s">
        <v>248</v>
      </c>
      <c r="BQ90" s="16">
        <v>0.56559139784946233</v>
      </c>
      <c r="BR90" s="16">
        <v>88</v>
      </c>
    </row>
    <row r="91" spans="1:70" x14ac:dyDescent="0.25">
      <c r="A91" s="5">
        <v>89</v>
      </c>
      <c r="B91" s="5">
        <v>7184</v>
      </c>
      <c r="C91" s="5">
        <v>12563</v>
      </c>
      <c r="D91" s="5">
        <v>6970</v>
      </c>
      <c r="E91" s="5">
        <v>8285</v>
      </c>
      <c r="F91" s="5">
        <v>9554</v>
      </c>
      <c r="G91" s="5">
        <v>8712</v>
      </c>
      <c r="H91" s="5">
        <v>2158</v>
      </c>
      <c r="I91" s="5">
        <v>9474</v>
      </c>
      <c r="J91" s="5">
        <v>21427</v>
      </c>
      <c r="K91" s="5">
        <v>4099</v>
      </c>
      <c r="L91" s="5">
        <v>2644</v>
      </c>
      <c r="M91" s="5">
        <v>5608</v>
      </c>
      <c r="N91" s="5">
        <v>7161</v>
      </c>
      <c r="O91" s="5">
        <v>554</v>
      </c>
      <c r="P91" s="5">
        <v>885</v>
      </c>
      <c r="Q91" s="5">
        <v>1812</v>
      </c>
      <c r="R91" s="5">
        <v>371</v>
      </c>
      <c r="S91" s="5">
        <v>2364</v>
      </c>
      <c r="T91" s="5">
        <v>607</v>
      </c>
      <c r="U91" s="5">
        <v>495</v>
      </c>
      <c r="V91" s="5">
        <v>345</v>
      </c>
      <c r="W91" s="5">
        <v>1110</v>
      </c>
      <c r="X91" s="5">
        <v>2017</v>
      </c>
      <c r="Y91" s="5">
        <v>1789</v>
      </c>
      <c r="Z91" s="5">
        <v>319</v>
      </c>
      <c r="AA91" s="5">
        <v>2564</v>
      </c>
      <c r="AB91" s="5">
        <v>434</v>
      </c>
      <c r="AC91" s="5">
        <v>1539</v>
      </c>
      <c r="AD91" s="5">
        <v>1102</v>
      </c>
      <c r="AE91" s="5">
        <v>1752</v>
      </c>
      <c r="AF91" s="5">
        <v>1046</v>
      </c>
      <c r="AG91" s="5">
        <v>1205</v>
      </c>
      <c r="AH91" s="5">
        <v>1210</v>
      </c>
      <c r="AI91" s="5">
        <v>1801</v>
      </c>
      <c r="AJ91" s="5">
        <v>1846</v>
      </c>
      <c r="AK91" s="5">
        <v>639</v>
      </c>
      <c r="AL91" s="5">
        <v>823</v>
      </c>
      <c r="AM91" s="5">
        <v>1122</v>
      </c>
      <c r="AN91" s="5">
        <v>1321</v>
      </c>
      <c r="AO91" s="5">
        <v>1077</v>
      </c>
      <c r="AP91" s="5">
        <v>3200</v>
      </c>
      <c r="AQ91" s="5">
        <v>1862</v>
      </c>
      <c r="AR91" s="5">
        <v>1710</v>
      </c>
      <c r="AS91" s="5">
        <v>1635</v>
      </c>
      <c r="AT91" s="5">
        <v>1048</v>
      </c>
      <c r="AU91" s="5">
        <v>986</v>
      </c>
      <c r="AV91" s="5">
        <v>1358</v>
      </c>
      <c r="AW91" s="5">
        <v>3379</v>
      </c>
      <c r="AX91" s="5">
        <v>2888</v>
      </c>
      <c r="AY91" s="5">
        <v>968</v>
      </c>
      <c r="AZ91" s="5">
        <v>1952</v>
      </c>
      <c r="BA91" s="5">
        <v>658</v>
      </c>
      <c r="BB91" s="5">
        <v>89</v>
      </c>
      <c r="BC91" s="5">
        <v>0</v>
      </c>
      <c r="BD91" s="16">
        <f si="68" t="shared"/>
        <v>1232.2000000000003</v>
      </c>
      <c r="BE91">
        <f ref="BE91:BF91" si="93" t="shared">BD91+5000</f>
        <v>6232.2000000000007</v>
      </c>
      <c r="BF91">
        <f si="93" t="shared"/>
        <v>11232.2</v>
      </c>
      <c r="BG91" s="14">
        <v>0</v>
      </c>
      <c r="BH91" s="14">
        <v>10</v>
      </c>
      <c r="BI91" s="14">
        <v>20</v>
      </c>
      <c r="BJ91" s="14">
        <v>30</v>
      </c>
      <c r="BK91">
        <f si="67" t="shared"/>
        <v>0.94617866469814105</v>
      </c>
      <c r="BL91" s="1">
        <v>5.7627118644067799E-3</v>
      </c>
      <c r="BM91" s="1">
        <v>2.0338983050847457</v>
      </c>
      <c r="BN91" s="14" t="s">
        <v>249</v>
      </c>
      <c r="BQ91" s="16">
        <v>0.74686716791979946</v>
      </c>
      <c r="BR91" s="16">
        <v>89</v>
      </c>
    </row>
    <row r="92" spans="1:70" x14ac:dyDescent="0.25">
      <c r="A92" s="5">
        <v>90</v>
      </c>
      <c r="B92" s="5">
        <v>-1</v>
      </c>
      <c r="C92" s="5">
        <v>5747</v>
      </c>
      <c r="D92" s="5">
        <v>2549</v>
      </c>
      <c r="E92" s="5">
        <v>-1</v>
      </c>
      <c r="F92" s="5">
        <v>8791</v>
      </c>
      <c r="G92" s="5">
        <v>4910</v>
      </c>
      <c r="H92" s="5">
        <v>7684</v>
      </c>
      <c r="I92" s="5">
        <v>7796</v>
      </c>
      <c r="J92" s="5">
        <v>12920</v>
      </c>
      <c r="K92" s="5">
        <v>-1</v>
      </c>
      <c r="L92" s="5">
        <v>3684</v>
      </c>
      <c r="M92" s="5">
        <v>7696</v>
      </c>
      <c r="N92" s="5">
        <v>7421</v>
      </c>
      <c r="O92" s="5">
        <v>1261</v>
      </c>
      <c r="P92" s="5">
        <v>1707</v>
      </c>
      <c r="Q92" s="5">
        <v>9847</v>
      </c>
      <c r="R92" s="5">
        <v>449</v>
      </c>
      <c r="S92" s="5">
        <v>1267</v>
      </c>
      <c r="T92" s="5">
        <v>586</v>
      </c>
      <c r="U92" s="5">
        <v>559</v>
      </c>
      <c r="V92" s="5">
        <v>299</v>
      </c>
      <c r="W92" s="5">
        <v>1497</v>
      </c>
      <c r="X92" s="5">
        <v>973</v>
      </c>
      <c r="Y92" s="5">
        <v>3558</v>
      </c>
      <c r="Z92" s="5">
        <v>330</v>
      </c>
      <c r="AA92" s="5">
        <v>1059</v>
      </c>
      <c r="AB92" s="5">
        <v>552</v>
      </c>
      <c r="AC92" s="5">
        <v>705</v>
      </c>
      <c r="AD92" s="5">
        <v>953</v>
      </c>
      <c r="AE92" s="5">
        <v>3763</v>
      </c>
      <c r="AF92" s="5">
        <v>800</v>
      </c>
      <c r="AG92" s="5">
        <v>2263</v>
      </c>
      <c r="AH92" s="5">
        <v>1025</v>
      </c>
      <c r="AI92" s="5">
        <v>800</v>
      </c>
      <c r="AJ92" s="5">
        <v>1290</v>
      </c>
      <c r="AK92" s="5">
        <v>489</v>
      </c>
      <c r="AL92" s="5">
        <v>567</v>
      </c>
      <c r="AM92" s="5">
        <v>401</v>
      </c>
      <c r="AN92" s="5">
        <v>1050</v>
      </c>
      <c r="AO92" s="5">
        <v>-1</v>
      </c>
      <c r="AP92" s="5">
        <v>2723</v>
      </c>
      <c r="AQ92" s="5">
        <v>1080</v>
      </c>
      <c r="AR92" s="5">
        <v>1033</v>
      </c>
      <c r="AS92" s="5">
        <v>1139</v>
      </c>
      <c r="AT92" s="5">
        <v>-1</v>
      </c>
      <c r="AU92" s="5">
        <v>816</v>
      </c>
      <c r="AV92" s="5">
        <v>1242</v>
      </c>
      <c r="AW92" s="5">
        <v>1467</v>
      </c>
      <c r="AX92" s="5">
        <v>917</v>
      </c>
      <c r="AY92" s="5">
        <v>568</v>
      </c>
      <c r="AZ92" s="5">
        <v>65535</v>
      </c>
      <c r="BA92" s="5">
        <v>-1</v>
      </c>
      <c r="BB92" s="5">
        <v>90</v>
      </c>
      <c r="BC92" s="5">
        <v>0</v>
      </c>
      <c r="BD92" s="16">
        <f si="68" t="shared"/>
        <v>924.2</v>
      </c>
      <c r="BE92">
        <f ref="BE92:BF92" si="94" t="shared">BD92+5000</f>
        <v>5924.2</v>
      </c>
      <c r="BF92">
        <f si="94" t="shared"/>
        <v>10924.2</v>
      </c>
      <c r="BG92" s="14">
        <v>0</v>
      </c>
      <c r="BH92" s="14">
        <v>10</v>
      </c>
      <c r="BI92" s="14">
        <v>20</v>
      </c>
      <c r="BJ92" s="14">
        <v>30</v>
      </c>
      <c r="BK92">
        <f si="67" t="shared"/>
        <v>0.93470248998253458</v>
      </c>
      <c r="BL92" s="1">
        <v>6.903038626594767E-4</v>
      </c>
      <c r="BM92" s="1">
        <v>-2.1800236699205584</v>
      </c>
      <c r="BN92" s="14" t="s">
        <v>263</v>
      </c>
      <c r="BQ92" s="16">
        <v>0.84032316998903822</v>
      </c>
      <c r="BR92" s="16">
        <v>90</v>
      </c>
    </row>
    <row r="93" spans="1:70" x14ac:dyDescent="0.25">
      <c r="A93" s="5">
        <v>91</v>
      </c>
      <c r="B93" s="5">
        <v>14546</v>
      </c>
      <c r="C93" s="5">
        <v>23931</v>
      </c>
      <c r="D93" s="5">
        <v>7153</v>
      </c>
      <c r="E93" s="5">
        <v>4683</v>
      </c>
      <c r="F93" s="5">
        <v>12217</v>
      </c>
      <c r="G93" s="5">
        <v>8400</v>
      </c>
      <c r="H93" s="5">
        <v>-1</v>
      </c>
      <c r="I93" s="5">
        <v>6699</v>
      </c>
      <c r="J93" s="5">
        <v>10371</v>
      </c>
      <c r="K93" s="5">
        <v>8436</v>
      </c>
      <c r="L93" s="5">
        <v>3406</v>
      </c>
      <c r="M93" s="5">
        <v>9134</v>
      </c>
      <c r="N93" s="5">
        <v>7843</v>
      </c>
      <c r="O93" s="5">
        <v>966</v>
      </c>
      <c r="P93" s="5">
        <v>1746</v>
      </c>
      <c r="Q93" s="5">
        <v>22116</v>
      </c>
      <c r="R93" s="5">
        <v>3201</v>
      </c>
      <c r="S93" s="5">
        <v>4312</v>
      </c>
      <c r="T93" s="5">
        <v>907</v>
      </c>
      <c r="U93" s="5">
        <v>-1</v>
      </c>
      <c r="V93" s="5">
        <v>274</v>
      </c>
      <c r="W93" s="5">
        <v>1170</v>
      </c>
      <c r="X93" s="5">
        <v>2828</v>
      </c>
      <c r="Y93" s="5">
        <v>2307</v>
      </c>
      <c r="Z93" s="5">
        <v>645</v>
      </c>
      <c r="AA93" s="5">
        <v>5571</v>
      </c>
      <c r="AB93" s="5">
        <v>662</v>
      </c>
      <c r="AC93" s="5">
        <v>6637</v>
      </c>
      <c r="AD93" s="5">
        <v>1035</v>
      </c>
      <c r="AE93" s="5">
        <v>3990</v>
      </c>
      <c r="AF93" s="5">
        <v>729</v>
      </c>
      <c r="AG93" s="5">
        <v>1335</v>
      </c>
      <c r="AH93" s="5">
        <v>1900</v>
      </c>
      <c r="AI93" s="5">
        <v>3063</v>
      </c>
      <c r="AJ93" s="5">
        <v>3173</v>
      </c>
      <c r="AK93" s="5">
        <v>1483</v>
      </c>
      <c r="AL93" s="5">
        <v>1916</v>
      </c>
      <c r="AM93" s="5">
        <v>7461</v>
      </c>
      <c r="AN93" s="5">
        <v>2158</v>
      </c>
      <c r="AO93" s="5">
        <v>9755</v>
      </c>
      <c r="AP93" s="5">
        <v>5731</v>
      </c>
      <c r="AQ93" s="5">
        <v>3199</v>
      </c>
      <c r="AR93" s="5">
        <v>1726</v>
      </c>
      <c r="AS93" s="5">
        <v>1764</v>
      </c>
      <c r="AT93" s="5">
        <v>2713</v>
      </c>
      <c r="AU93" s="5">
        <v>1693</v>
      </c>
      <c r="AV93" s="5">
        <v>1479</v>
      </c>
      <c r="AW93" s="5">
        <v>1916</v>
      </c>
      <c r="AX93" s="5">
        <v>1840</v>
      </c>
      <c r="AY93" s="5">
        <v>2281</v>
      </c>
      <c r="AZ93" s="5">
        <v>2530</v>
      </c>
      <c r="BA93" s="5">
        <v>702</v>
      </c>
      <c r="BB93" s="5">
        <v>91</v>
      </c>
      <c r="BC93" s="5">
        <v>0</v>
      </c>
      <c r="BD93" s="16">
        <f si="68" t="shared"/>
        <v>1916</v>
      </c>
      <c r="BE93">
        <f ref="BE93:BF93" si="95" t="shared">BD93+5000</f>
        <v>6916</v>
      </c>
      <c r="BF93">
        <f si="95" t="shared"/>
        <v>11916</v>
      </c>
      <c r="BG93" s="14">
        <v>0</v>
      </c>
      <c r="BH93" s="14">
        <v>10</v>
      </c>
      <c r="BI93" s="14">
        <v>20</v>
      </c>
      <c r="BJ93" s="14">
        <v>30</v>
      </c>
      <c r="BK93">
        <f si="67" t="shared"/>
        <v>0.96677294262807567</v>
      </c>
      <c r="BL93" s="1">
        <v>5.7627118644067799E-3</v>
      </c>
      <c r="BM93" s="1">
        <v>2.0338983050847457</v>
      </c>
      <c r="BN93" s="14" t="s">
        <v>250</v>
      </c>
      <c r="BQ93" s="16">
        <v>0.65745856353591159</v>
      </c>
      <c r="BR93" s="16">
        <v>91</v>
      </c>
    </row>
    <row r="94" spans="1:70" x14ac:dyDescent="0.25">
      <c r="A94" s="5">
        <v>92</v>
      </c>
      <c r="B94" s="5">
        <v>5649</v>
      </c>
      <c r="C94" s="5">
        <v>4693</v>
      </c>
      <c r="D94" s="5">
        <v>3974</v>
      </c>
      <c r="E94" s="5">
        <v>6477</v>
      </c>
      <c r="F94" s="5">
        <v>7553</v>
      </c>
      <c r="G94" s="5">
        <v>9202</v>
      </c>
      <c r="H94" s="5">
        <v>3690</v>
      </c>
      <c r="I94" s="5">
        <v>18998</v>
      </c>
      <c r="J94" s="5">
        <v>11855</v>
      </c>
      <c r="K94" s="5">
        <v>5710</v>
      </c>
      <c r="L94" s="5">
        <v>5638</v>
      </c>
      <c r="M94" s="5">
        <v>10056</v>
      </c>
      <c r="N94" s="5">
        <v>6913</v>
      </c>
      <c r="O94" s="5">
        <v>1080</v>
      </c>
      <c r="P94" s="5">
        <v>2161</v>
      </c>
      <c r="Q94" s="5">
        <v>6007</v>
      </c>
      <c r="R94" s="5">
        <v>719</v>
      </c>
      <c r="S94" s="5">
        <v>2337</v>
      </c>
      <c r="T94" s="5">
        <v>1227</v>
      </c>
      <c r="U94" s="5">
        <v>818</v>
      </c>
      <c r="V94" s="5">
        <v>455</v>
      </c>
      <c r="W94" s="5">
        <v>1855</v>
      </c>
      <c r="X94" s="5">
        <v>1639</v>
      </c>
      <c r="Y94" s="5">
        <v>1742</v>
      </c>
      <c r="Z94" s="5">
        <v>462</v>
      </c>
      <c r="AA94" s="5">
        <v>2083</v>
      </c>
      <c r="AB94" s="5">
        <v>1477</v>
      </c>
      <c r="AC94" s="5">
        <v>1084</v>
      </c>
      <c r="AD94" s="5">
        <v>1076</v>
      </c>
      <c r="AE94" s="5">
        <v>3929</v>
      </c>
      <c r="AF94" s="5">
        <v>1496</v>
      </c>
      <c r="AG94" s="5">
        <v>2530</v>
      </c>
      <c r="AH94" s="5">
        <v>2668</v>
      </c>
      <c r="AI94" s="5">
        <v>1927</v>
      </c>
      <c r="AJ94" s="5">
        <v>2140</v>
      </c>
      <c r="AK94" s="5">
        <v>1417</v>
      </c>
      <c r="AL94" s="5">
        <v>1188</v>
      </c>
      <c r="AM94" s="5">
        <v>1210</v>
      </c>
      <c r="AN94" s="5">
        <v>2257</v>
      </c>
      <c r="AO94" s="5">
        <v>2055</v>
      </c>
      <c r="AP94" s="5">
        <v>3308</v>
      </c>
      <c r="AQ94" s="5">
        <v>10107</v>
      </c>
      <c r="AR94" s="5">
        <v>3409</v>
      </c>
      <c r="AS94" s="5">
        <v>1870</v>
      </c>
      <c r="AT94" s="5">
        <v>2209</v>
      </c>
      <c r="AU94" s="5">
        <v>1802</v>
      </c>
      <c r="AV94" s="5">
        <v>1338</v>
      </c>
      <c r="AW94" s="5">
        <v>2231</v>
      </c>
      <c r="AX94" s="5">
        <v>1737</v>
      </c>
      <c r="AY94" s="5">
        <v>1550</v>
      </c>
      <c r="AZ94" s="5">
        <v>1666</v>
      </c>
      <c r="BA94" s="5">
        <v>666</v>
      </c>
      <c r="BB94" s="5">
        <v>92</v>
      </c>
      <c r="BC94" s="5">
        <v>0</v>
      </c>
      <c r="BD94" s="16">
        <f si="68" t="shared"/>
        <v>1812.6000000000001</v>
      </c>
      <c r="BE94">
        <f ref="BE94:BF94" si="96" t="shared">BD94+5000</f>
        <v>6812.6</v>
      </c>
      <c r="BF94">
        <f si="96" t="shared"/>
        <v>11812.6</v>
      </c>
      <c r="BG94" s="14">
        <v>0</v>
      </c>
      <c r="BH94" s="14">
        <v>10</v>
      </c>
      <c r="BI94" s="14">
        <v>20</v>
      </c>
      <c r="BJ94" s="14">
        <v>30</v>
      </c>
      <c r="BK94">
        <f si="67" t="shared"/>
        <v>0.96406196749031281</v>
      </c>
      <c r="BL94" s="1">
        <v>5.7627118644067799E-3</v>
      </c>
      <c r="BM94" s="1">
        <v>2.0338983050847457</v>
      </c>
      <c r="BN94" s="14" t="s">
        <v>251</v>
      </c>
      <c r="BQ94" s="16">
        <v>0.92307692307692313</v>
      </c>
      <c r="BR94" s="16">
        <v>92</v>
      </c>
    </row>
    <row r="95" spans="1:70" x14ac:dyDescent="0.25">
      <c r="A95" s="5">
        <v>93</v>
      </c>
      <c r="B95" s="5">
        <v>8334</v>
      </c>
      <c r="C95" s="5">
        <v>10144</v>
      </c>
      <c r="D95" s="5">
        <v>11296</v>
      </c>
      <c r="E95" s="5">
        <v>4600</v>
      </c>
      <c r="F95" s="5">
        <v>9778</v>
      </c>
      <c r="G95" s="5">
        <v>10633</v>
      </c>
      <c r="H95" s="5">
        <v>3437</v>
      </c>
      <c r="I95" s="5">
        <v>9372</v>
      </c>
      <c r="J95" s="5">
        <v>11967</v>
      </c>
      <c r="K95" s="5">
        <v>7032</v>
      </c>
      <c r="L95" s="5">
        <v>4975</v>
      </c>
      <c r="M95" s="5">
        <v>9769</v>
      </c>
      <c r="N95" s="5">
        <v>8500</v>
      </c>
      <c r="O95" s="5">
        <v>1384</v>
      </c>
      <c r="P95" s="5">
        <v>1565</v>
      </c>
      <c r="Q95" s="5">
        <v>4430</v>
      </c>
      <c r="R95" s="5">
        <v>1164</v>
      </c>
      <c r="S95" s="5">
        <v>2185</v>
      </c>
      <c r="T95" s="5">
        <v>762</v>
      </c>
      <c r="U95" s="5">
        <v>575</v>
      </c>
      <c r="V95" s="5">
        <v>355</v>
      </c>
      <c r="W95" s="5">
        <v>1291</v>
      </c>
      <c r="X95" s="5">
        <v>1381</v>
      </c>
      <c r="Y95" s="5">
        <v>2353</v>
      </c>
      <c r="Z95" s="5">
        <v>360</v>
      </c>
      <c r="AA95" s="5">
        <v>5203</v>
      </c>
      <c r="AB95" s="5">
        <v>1746</v>
      </c>
      <c r="AC95" s="5">
        <v>1287</v>
      </c>
      <c r="AD95" s="5">
        <v>1131</v>
      </c>
      <c r="AE95" s="5">
        <v>3865</v>
      </c>
      <c r="AF95" s="5">
        <v>1326</v>
      </c>
      <c r="AG95" s="5">
        <v>1674</v>
      </c>
      <c r="AH95" s="5">
        <v>2637</v>
      </c>
      <c r="AI95" s="5">
        <v>3232</v>
      </c>
      <c r="AJ95" s="5">
        <v>4490</v>
      </c>
      <c r="AK95" s="5">
        <v>1465</v>
      </c>
      <c r="AL95" s="5">
        <v>1606</v>
      </c>
      <c r="AM95" s="5">
        <v>2032</v>
      </c>
      <c r="AN95" s="5">
        <v>2957</v>
      </c>
      <c r="AO95" s="5">
        <v>1592</v>
      </c>
      <c r="AP95" s="5">
        <v>3424</v>
      </c>
      <c r="AQ95" s="5">
        <v>4656</v>
      </c>
      <c r="AR95" s="5">
        <v>2381</v>
      </c>
      <c r="AS95" s="5">
        <v>2555</v>
      </c>
      <c r="AT95" s="5">
        <v>1660</v>
      </c>
      <c r="AU95" s="5">
        <v>1088</v>
      </c>
      <c r="AV95" s="5">
        <v>878</v>
      </c>
      <c r="AW95" s="5">
        <v>1779</v>
      </c>
      <c r="AX95" s="5">
        <v>6858</v>
      </c>
      <c r="AY95" s="5">
        <v>963</v>
      </c>
      <c r="AZ95" s="5">
        <v>4409</v>
      </c>
      <c r="BA95" s="5">
        <v>746</v>
      </c>
      <c r="BB95" s="5">
        <v>93</v>
      </c>
      <c r="BC95" s="5">
        <v>0</v>
      </c>
      <c r="BD95" s="16">
        <f si="68" t="shared"/>
        <v>1688.4</v>
      </c>
      <c r="BE95">
        <f ref="BE95:BF95" si="97" t="shared">BD95+5000</f>
        <v>6688.4</v>
      </c>
      <c r="BF95">
        <f si="97" t="shared"/>
        <v>11688.4</v>
      </c>
      <c r="BG95" s="14">
        <v>0</v>
      </c>
      <c r="BH95" s="14">
        <v>10</v>
      </c>
      <c r="BI95" s="14">
        <v>20</v>
      </c>
      <c r="BJ95" s="14">
        <v>30</v>
      </c>
      <c r="BK95">
        <f si="67" t="shared"/>
        <v>0.96062276281279491</v>
      </c>
      <c r="BL95" s="1">
        <v>5.7627118644067799E-3</v>
      </c>
      <c r="BM95" s="1">
        <v>2.0338983050847457</v>
      </c>
      <c r="BN95" s="14" t="s">
        <v>252</v>
      </c>
      <c r="BQ95" s="16">
        <v>0.84894259818731121</v>
      </c>
      <c r="BR95" s="16">
        <v>93</v>
      </c>
    </row>
    <row r="96" spans="1:70" x14ac:dyDescent="0.25">
      <c r="A96" s="5">
        <v>94</v>
      </c>
      <c r="B96" s="5">
        <v>11306</v>
      </c>
      <c r="C96" s="5">
        <v>20652</v>
      </c>
      <c r="D96" s="5">
        <v>12816</v>
      </c>
      <c r="E96" s="5">
        <v>8467</v>
      </c>
      <c r="F96" s="5">
        <v>12810</v>
      </c>
      <c r="G96" s="5">
        <v>19951</v>
      </c>
      <c r="H96" s="5">
        <v>7026</v>
      </c>
      <c r="I96" s="5">
        <v>13799</v>
      </c>
      <c r="J96" s="5">
        <v>27015</v>
      </c>
      <c r="K96" s="5">
        <v>19437</v>
      </c>
      <c r="L96" s="5">
        <v>15138</v>
      </c>
      <c r="M96" s="5">
        <v>20079</v>
      </c>
      <c r="N96" s="5">
        <v>12032</v>
      </c>
      <c r="O96" s="5">
        <v>3231</v>
      </c>
      <c r="P96" s="5">
        <v>1619</v>
      </c>
      <c r="Q96" s="5">
        <v>5028</v>
      </c>
      <c r="R96" s="5">
        <v>1591</v>
      </c>
      <c r="S96" s="5">
        <v>4130</v>
      </c>
      <c r="T96" s="5">
        <v>1275</v>
      </c>
      <c r="U96" s="5">
        <v>428</v>
      </c>
      <c r="V96" s="5">
        <v>502</v>
      </c>
      <c r="W96" s="5">
        <v>2157</v>
      </c>
      <c r="X96" s="5">
        <v>2371</v>
      </c>
      <c r="Y96" s="5">
        <v>6080</v>
      </c>
      <c r="Z96" s="5">
        <v>580</v>
      </c>
      <c r="AA96" s="5">
        <v>15310</v>
      </c>
      <c r="AB96" s="5">
        <v>1983</v>
      </c>
      <c r="AC96" s="5">
        <v>12023</v>
      </c>
      <c r="AD96" s="5">
        <v>1605</v>
      </c>
      <c r="AE96" s="5">
        <v>4481</v>
      </c>
      <c r="AF96" s="5">
        <v>1263</v>
      </c>
      <c r="AG96" s="5">
        <v>4125</v>
      </c>
      <c r="AH96" s="5">
        <v>4682</v>
      </c>
      <c r="AI96" s="5">
        <v>3447</v>
      </c>
      <c r="AJ96" s="5">
        <v>5189</v>
      </c>
      <c r="AK96" s="5">
        <v>2050</v>
      </c>
      <c r="AL96" s="5">
        <v>1651</v>
      </c>
      <c r="AM96" s="5">
        <v>2899</v>
      </c>
      <c r="AN96" s="5">
        <v>2080</v>
      </c>
      <c r="AO96" s="5">
        <v>1990</v>
      </c>
      <c r="AP96" s="5">
        <v>3664</v>
      </c>
      <c r="AQ96" s="5">
        <v>4376</v>
      </c>
      <c r="AR96" s="5">
        <v>4178</v>
      </c>
      <c r="AS96" s="5">
        <v>2370</v>
      </c>
      <c r="AT96" s="5">
        <v>5849</v>
      </c>
      <c r="AU96" s="5">
        <v>2759</v>
      </c>
      <c r="AV96" s="5">
        <v>1507</v>
      </c>
      <c r="AW96" s="5">
        <v>3075</v>
      </c>
      <c r="AX96" s="5">
        <v>18469</v>
      </c>
      <c r="AY96" s="5">
        <v>1064</v>
      </c>
      <c r="AZ96" s="5">
        <v>1091</v>
      </c>
      <c r="BA96" s="5">
        <v>710</v>
      </c>
      <c r="BB96" s="5">
        <v>94</v>
      </c>
      <c r="BC96" s="5">
        <v>0</v>
      </c>
      <c r="BD96" s="16">
        <f si="68" t="shared"/>
        <v>2787.0000000000005</v>
      </c>
      <c r="BE96">
        <f ref="BE96:BF96" si="98" t="shared">BD96+5000</f>
        <v>7787</v>
      </c>
      <c r="BF96">
        <f si="98" t="shared"/>
        <v>12787</v>
      </c>
      <c r="BG96" s="14">
        <v>0</v>
      </c>
      <c r="BH96" s="14">
        <v>10</v>
      </c>
      <c r="BI96" s="14">
        <v>20</v>
      </c>
      <c r="BJ96" s="14">
        <v>30</v>
      </c>
      <c r="BK96">
        <f si="67" t="shared"/>
        <v>0.98461205420754006</v>
      </c>
      <c r="BL96" s="1">
        <v>5.7627118644067799E-3</v>
      </c>
      <c r="BM96" s="1">
        <v>2.0338983050847457</v>
      </c>
      <c r="BN96" s="14" t="s">
        <v>253</v>
      </c>
      <c r="BQ96" s="16">
        <v>0.84281842818428188</v>
      </c>
      <c r="BR96" s="16">
        <v>94</v>
      </c>
    </row>
    <row r="97" spans="1:70" x14ac:dyDescent="0.25">
      <c r="A97" s="5">
        <v>95</v>
      </c>
      <c r="B97" s="5">
        <v>4773</v>
      </c>
      <c r="C97" s="5">
        <v>14243</v>
      </c>
      <c r="D97" s="5">
        <v>6089</v>
      </c>
      <c r="E97" s="5">
        <v>6679</v>
      </c>
      <c r="F97" s="5">
        <v>14138</v>
      </c>
      <c r="G97" s="5">
        <v>8709</v>
      </c>
      <c r="H97" s="5">
        <v>7082</v>
      </c>
      <c r="I97" s="5">
        <v>14108</v>
      </c>
      <c r="J97" s="5">
        <v>14453</v>
      </c>
      <c r="K97" s="5">
        <v>16231</v>
      </c>
      <c r="L97" s="5">
        <v>5174</v>
      </c>
      <c r="M97" s="5">
        <v>10705</v>
      </c>
      <c r="N97" s="5">
        <v>10551</v>
      </c>
      <c r="O97" s="5">
        <v>1290</v>
      </c>
      <c r="P97" s="5">
        <v>2001</v>
      </c>
      <c r="Q97" s="5">
        <v>3171</v>
      </c>
      <c r="R97" s="5">
        <v>624</v>
      </c>
      <c r="S97" s="5">
        <v>3011</v>
      </c>
      <c r="T97" s="5">
        <v>2911</v>
      </c>
      <c r="U97" s="5">
        <v>554</v>
      </c>
      <c r="V97" s="5">
        <v>541</v>
      </c>
      <c r="W97" s="5">
        <v>2154</v>
      </c>
      <c r="X97" s="5">
        <v>3973</v>
      </c>
      <c r="Y97" s="5">
        <v>6381</v>
      </c>
      <c r="Z97" s="5">
        <v>618</v>
      </c>
      <c r="AA97" s="5">
        <v>2394</v>
      </c>
      <c r="AB97" s="5">
        <v>1040</v>
      </c>
      <c r="AC97" s="5">
        <v>880</v>
      </c>
      <c r="AD97" s="5">
        <v>1226</v>
      </c>
      <c r="AE97" s="5">
        <v>4429</v>
      </c>
      <c r="AF97" s="5">
        <v>2034</v>
      </c>
      <c r="AG97" s="5">
        <v>2904</v>
      </c>
      <c r="AH97" s="5">
        <v>2135</v>
      </c>
      <c r="AI97" s="5">
        <v>3032</v>
      </c>
      <c r="AJ97" s="5">
        <v>4591</v>
      </c>
      <c r="AK97" s="5">
        <v>1418</v>
      </c>
      <c r="AL97" s="5">
        <v>915</v>
      </c>
      <c r="AM97" s="5">
        <v>1578</v>
      </c>
      <c r="AN97" s="5">
        <v>8828</v>
      </c>
      <c r="AO97" s="5">
        <v>2737</v>
      </c>
      <c r="AP97" s="5">
        <v>3159</v>
      </c>
      <c r="AQ97" s="5">
        <v>2505</v>
      </c>
      <c r="AR97" s="5">
        <v>2620</v>
      </c>
      <c r="AS97" s="5">
        <v>3097</v>
      </c>
      <c r="AT97" s="5">
        <v>3198</v>
      </c>
      <c r="AU97" s="5">
        <v>1531</v>
      </c>
      <c r="AV97" s="5">
        <v>1024</v>
      </c>
      <c r="AW97" s="5">
        <v>1807</v>
      </c>
      <c r="AX97" s="5">
        <v>3167</v>
      </c>
      <c r="AY97" s="5">
        <v>1799</v>
      </c>
      <c r="AZ97" s="5">
        <v>1159</v>
      </c>
      <c r="BA97" s="5">
        <v>520</v>
      </c>
      <c r="BB97" s="5">
        <v>95</v>
      </c>
      <c r="BC97" s="5">
        <v>0</v>
      </c>
      <c r="BD97" s="16">
        <f si="68" t="shared"/>
        <v>2202.0000000000009</v>
      </c>
      <c r="BE97">
        <f ref="BE97:BF97" si="99" t="shared">BD97+5000</f>
        <v>7202.0000000000009</v>
      </c>
      <c r="BF97">
        <f si="99" t="shared"/>
        <v>12202</v>
      </c>
      <c r="BG97" s="14">
        <v>0</v>
      </c>
      <c r="BH97" s="14">
        <v>10</v>
      </c>
      <c r="BI97" s="14">
        <v>20</v>
      </c>
      <c r="BJ97" s="14">
        <v>30</v>
      </c>
      <c r="BK97">
        <f si="67" t="shared"/>
        <v>0.97358156522779471</v>
      </c>
      <c r="BL97" s="1">
        <v>5.7627118644067799E-3</v>
      </c>
      <c r="BM97" s="1">
        <v>2.0338983050847457</v>
      </c>
      <c r="BN97" s="14" t="s">
        <v>254</v>
      </c>
      <c r="BQ97" s="16">
        <v>0.83507853403141363</v>
      </c>
      <c r="BR97" s="16">
        <v>95</v>
      </c>
    </row>
    <row r="98" spans="1:70" x14ac:dyDescent="0.25">
      <c r="A98" s="5">
        <v>96</v>
      </c>
      <c r="B98" s="5">
        <v>6964</v>
      </c>
      <c r="C98" s="5">
        <v>12695</v>
      </c>
      <c r="D98" s="5">
        <v>15308</v>
      </c>
      <c r="E98" s="5">
        <v>11262</v>
      </c>
      <c r="F98" s="5">
        <v>24956</v>
      </c>
      <c r="G98" s="5">
        <v>10362</v>
      </c>
      <c r="H98" s="5">
        <v>6893</v>
      </c>
      <c r="I98" s="5">
        <v>19612</v>
      </c>
      <c r="J98" s="5">
        <v>27474</v>
      </c>
      <c r="K98" s="5">
        <v>19368</v>
      </c>
      <c r="L98" s="5">
        <v>15443</v>
      </c>
      <c r="M98" s="5">
        <v>21603</v>
      </c>
      <c r="N98" s="5">
        <v>13551</v>
      </c>
      <c r="O98" s="5">
        <v>3868</v>
      </c>
      <c r="P98" s="5">
        <v>1771</v>
      </c>
      <c r="Q98" s="5">
        <v>2580</v>
      </c>
      <c r="R98" s="5">
        <v>1362</v>
      </c>
      <c r="S98" s="5">
        <v>4033</v>
      </c>
      <c r="T98" s="5">
        <v>16358</v>
      </c>
      <c r="U98" s="5">
        <v>1705</v>
      </c>
      <c r="V98" s="5">
        <v>446</v>
      </c>
      <c r="W98" s="5">
        <v>5470</v>
      </c>
      <c r="X98" s="5">
        <v>20142</v>
      </c>
      <c r="Y98" s="5">
        <v>6593</v>
      </c>
      <c r="Z98" s="5">
        <v>472</v>
      </c>
      <c r="AA98" s="5">
        <v>9345</v>
      </c>
      <c r="AB98" s="5">
        <v>4302</v>
      </c>
      <c r="AC98" s="5">
        <v>1900</v>
      </c>
      <c r="AD98" s="5">
        <v>1375</v>
      </c>
      <c r="AE98" s="5">
        <v>10207</v>
      </c>
      <c r="AF98" s="5">
        <v>17023</v>
      </c>
      <c r="AG98" s="5">
        <v>14864</v>
      </c>
      <c r="AH98" s="5">
        <v>2637</v>
      </c>
      <c r="AI98" s="5">
        <v>3276</v>
      </c>
      <c r="AJ98" s="5">
        <v>4843</v>
      </c>
      <c r="AK98" s="5">
        <v>3610</v>
      </c>
      <c r="AL98" s="5">
        <v>1305</v>
      </c>
      <c r="AM98" s="5">
        <v>2238</v>
      </c>
      <c r="AN98" s="5">
        <v>5392</v>
      </c>
      <c r="AO98" s="5">
        <v>5067</v>
      </c>
      <c r="AP98" s="5">
        <v>6320</v>
      </c>
      <c r="AQ98" s="5">
        <v>11709</v>
      </c>
      <c r="AR98" s="5">
        <v>6170</v>
      </c>
      <c r="AS98" s="5">
        <v>2572</v>
      </c>
      <c r="AT98" s="5">
        <v>3314</v>
      </c>
      <c r="AU98" s="5">
        <v>2053</v>
      </c>
      <c r="AV98" s="5">
        <v>1166</v>
      </c>
      <c r="AW98" s="5">
        <v>4073</v>
      </c>
      <c r="AX98" s="5">
        <v>3744</v>
      </c>
      <c r="AY98" s="5">
        <v>18174</v>
      </c>
      <c r="AZ98" s="5">
        <v>2602</v>
      </c>
      <c r="BA98" s="5">
        <v>456</v>
      </c>
      <c r="BB98" s="5">
        <v>96</v>
      </c>
      <c r="BC98" s="5">
        <v>0</v>
      </c>
      <c r="BD98" s="16">
        <f si="68" t="shared"/>
        <v>3901.0000000000005</v>
      </c>
      <c r="BE98">
        <f ref="BE98:BF98" si="100" t="shared">BD98+5000</f>
        <v>8901</v>
      </c>
      <c r="BF98">
        <f si="100" t="shared"/>
        <v>13901</v>
      </c>
      <c r="BG98" s="14">
        <v>0</v>
      </c>
      <c r="BH98" s="14">
        <v>10</v>
      </c>
      <c r="BI98" s="14">
        <v>20</v>
      </c>
      <c r="BJ98" s="14">
        <v>30</v>
      </c>
      <c r="BK98">
        <f ref="BK98:BK101" si="101" t="shared">RSQ($BO$2:$BO$5,BC98:BF98)</f>
        <v>0.99668856257727434</v>
      </c>
      <c r="BL98" s="1">
        <v>1.660474336162182E-3</v>
      </c>
      <c r="BM98" s="1">
        <v>4.2725055512242243</v>
      </c>
      <c r="BN98" s="14" t="s">
        <v>255</v>
      </c>
      <c r="BQ98" s="16">
        <v>0.92941176470588238</v>
      </c>
      <c r="BR98" s="16">
        <v>96</v>
      </c>
    </row>
    <row r="99" spans="1:70" x14ac:dyDescent="0.25">
      <c r="A99" s="5">
        <v>97</v>
      </c>
      <c r="B99" s="5">
        <v>7301</v>
      </c>
      <c r="C99" s="5">
        <v>-1</v>
      </c>
      <c r="D99" s="5">
        <v>21892</v>
      </c>
      <c r="E99" s="5">
        <v>2781</v>
      </c>
      <c r="F99" s="5">
        <v>15728</v>
      </c>
      <c r="G99" s="5">
        <v>6164</v>
      </c>
      <c r="H99" s="5">
        <v>3454</v>
      </c>
      <c r="I99" s="5">
        <v>6921</v>
      </c>
      <c r="J99" s="5">
        <v>9412</v>
      </c>
      <c r="K99" s="5">
        <v>10571</v>
      </c>
      <c r="L99" s="5">
        <v>1589</v>
      </c>
      <c r="M99" s="5">
        <v>5141</v>
      </c>
      <c r="N99" s="5">
        <v>21205</v>
      </c>
      <c r="O99" s="5">
        <v>-1</v>
      </c>
      <c r="P99" s="5">
        <v>1244</v>
      </c>
      <c r="Q99" s="5">
        <v>5046</v>
      </c>
      <c r="R99" s="5">
        <v>-1</v>
      </c>
      <c r="S99" s="5">
        <v>2591</v>
      </c>
      <c r="T99" s="5">
        <v>708</v>
      </c>
      <c r="U99" s="5">
        <v>360</v>
      </c>
      <c r="V99" s="5">
        <v>242</v>
      </c>
      <c r="W99" s="5">
        <v>1939</v>
      </c>
      <c r="X99" s="5">
        <v>1634</v>
      </c>
      <c r="Y99" s="5">
        <v>1622</v>
      </c>
      <c r="Z99" s="5">
        <v>327</v>
      </c>
      <c r="AA99" s="5">
        <v>1916</v>
      </c>
      <c r="AB99" s="5">
        <v>453</v>
      </c>
      <c r="AC99" s="5">
        <v>1462</v>
      </c>
      <c r="AD99" s="5">
        <v>1299</v>
      </c>
      <c r="AE99" s="5">
        <v>2932</v>
      </c>
      <c r="AF99" s="5">
        <v>2144</v>
      </c>
      <c r="AG99" s="5">
        <v>1243</v>
      </c>
      <c r="AH99" s="5">
        <v>1191</v>
      </c>
      <c r="AI99" s="5">
        <v>1805</v>
      </c>
      <c r="AJ99" s="5">
        <v>2339</v>
      </c>
      <c r="AK99" s="5">
        <v>3191</v>
      </c>
      <c r="AL99" s="5">
        <v>612</v>
      </c>
      <c r="AM99" s="5">
        <v>683</v>
      </c>
      <c r="AN99" s="5">
        <v>3546</v>
      </c>
      <c r="AO99" s="5">
        <v>993</v>
      </c>
      <c r="AP99" s="5">
        <v>3689</v>
      </c>
      <c r="AQ99" s="5">
        <v>1580</v>
      </c>
      <c r="AR99" s="5">
        <v>2855</v>
      </c>
      <c r="AS99" s="5">
        <v>1437</v>
      </c>
      <c r="AT99" s="5">
        <v>1679</v>
      </c>
      <c r="AU99" s="5">
        <v>655</v>
      </c>
      <c r="AV99" s="5">
        <v>1018</v>
      </c>
      <c r="AW99" s="5">
        <v>3070</v>
      </c>
      <c r="AX99" s="5">
        <v>6628</v>
      </c>
      <c r="AY99" s="5">
        <v>2184</v>
      </c>
      <c r="AZ99" s="5">
        <v>1623</v>
      </c>
      <c r="BA99" s="5">
        <v>427</v>
      </c>
      <c r="BB99" s="5">
        <v>97</v>
      </c>
      <c r="BC99" s="5">
        <v>0</v>
      </c>
      <c r="BD99" s="16">
        <f si="68" t="shared"/>
        <v>1581.8</v>
      </c>
      <c r="BE99">
        <f ref="BE99:BF99" si="102" t="shared">BD99+5000</f>
        <v>6581.8</v>
      </c>
      <c r="BF99">
        <f si="102" t="shared"/>
        <v>11581.8</v>
      </c>
      <c r="BG99" s="14">
        <v>0</v>
      </c>
      <c r="BH99" s="14">
        <v>10</v>
      </c>
      <c r="BI99" s="14">
        <v>20</v>
      </c>
      <c r="BJ99" s="14">
        <v>30</v>
      </c>
      <c r="BK99">
        <f si="101" t="shared"/>
        <v>0.95750728010397423</v>
      </c>
      <c r="BL99" s="1">
        <v>5.7627118644067799E-3</v>
      </c>
      <c r="BM99" s="1">
        <v>2.0338983050847457</v>
      </c>
      <c r="BN99" s="12" t="s">
        <v>256</v>
      </c>
      <c r="BQ99" s="16">
        <v>0.70854271356783916</v>
      </c>
      <c r="BR99" s="16">
        <v>97</v>
      </c>
    </row>
    <row r="100" spans="1:70" x14ac:dyDescent="0.25">
      <c r="A100" s="5">
        <v>98</v>
      </c>
      <c r="B100" s="5">
        <v>6915</v>
      </c>
      <c r="C100" s="5">
        <v>10360</v>
      </c>
      <c r="D100" s="5">
        <v>20501</v>
      </c>
      <c r="E100" s="5">
        <v>3666</v>
      </c>
      <c r="F100" s="5">
        <v>24076</v>
      </c>
      <c r="G100" s="5">
        <v>4572</v>
      </c>
      <c r="H100" s="5">
        <v>2474</v>
      </c>
      <c r="I100" s="5">
        <v>6997</v>
      </c>
      <c r="J100" s="5">
        <v>7678</v>
      </c>
      <c r="K100" s="5">
        <v>3359</v>
      </c>
      <c r="L100" s="5">
        <v>1622</v>
      </c>
      <c r="M100" s="5">
        <v>3023</v>
      </c>
      <c r="N100" s="5">
        <v>4736</v>
      </c>
      <c r="O100" s="5">
        <v>524</v>
      </c>
      <c r="P100" s="5">
        <v>1102</v>
      </c>
      <c r="Q100" s="5">
        <v>1384</v>
      </c>
      <c r="R100" s="5">
        <v>420</v>
      </c>
      <c r="S100" s="5">
        <v>2559</v>
      </c>
      <c r="T100" s="5">
        <v>347</v>
      </c>
      <c r="U100" s="5">
        <v>581</v>
      </c>
      <c r="V100" s="5">
        <v>281</v>
      </c>
      <c r="W100" s="5">
        <v>484</v>
      </c>
      <c r="X100" s="5">
        <v>1051</v>
      </c>
      <c r="Y100" s="5">
        <v>1356</v>
      </c>
      <c r="Z100" s="5">
        <v>240</v>
      </c>
      <c r="AA100" s="5">
        <v>2053</v>
      </c>
      <c r="AB100" s="5">
        <v>391</v>
      </c>
      <c r="AC100" s="5">
        <v>2119</v>
      </c>
      <c r="AD100" s="5">
        <v>1350</v>
      </c>
      <c r="AE100" s="5">
        <v>2268</v>
      </c>
      <c r="AF100" s="5">
        <v>1722</v>
      </c>
      <c r="AG100" s="5">
        <v>865</v>
      </c>
      <c r="AH100" s="5">
        <v>1006</v>
      </c>
      <c r="AI100" s="5">
        <v>2223</v>
      </c>
      <c r="AJ100" s="5">
        <v>1458</v>
      </c>
      <c r="AK100" s="5">
        <v>1453</v>
      </c>
      <c r="AL100" s="5">
        <v>711</v>
      </c>
      <c r="AM100" s="5">
        <v>562</v>
      </c>
      <c r="AN100" s="5">
        <v>2314</v>
      </c>
      <c r="AO100" s="5">
        <v>-1</v>
      </c>
      <c r="AP100" s="5">
        <v>2998</v>
      </c>
      <c r="AQ100" s="5">
        <v>1285</v>
      </c>
      <c r="AR100" s="5">
        <v>1965</v>
      </c>
      <c r="AS100" s="5">
        <v>1004</v>
      </c>
      <c r="AT100" s="5">
        <v>1271</v>
      </c>
      <c r="AU100" s="5">
        <v>566</v>
      </c>
      <c r="AV100" s="5">
        <v>757</v>
      </c>
      <c r="AW100" s="5">
        <v>1794</v>
      </c>
      <c r="AX100" s="5">
        <v>2673</v>
      </c>
      <c r="AY100" s="5">
        <v>1800</v>
      </c>
      <c r="AZ100" s="5">
        <v>6281</v>
      </c>
      <c r="BA100" s="5">
        <v>389</v>
      </c>
      <c r="BB100" s="5">
        <v>98</v>
      </c>
      <c r="BC100" s="5">
        <v>0</v>
      </c>
      <c r="BD100" s="16">
        <f si="68" t="shared"/>
        <v>1298.0000000000002</v>
      </c>
      <c r="BE100">
        <f ref="BE100:BF100" si="103" t="shared">BD100+5000</f>
        <v>6298</v>
      </c>
      <c r="BF100">
        <f si="103" t="shared"/>
        <v>11298</v>
      </c>
      <c r="BG100" s="14">
        <v>0</v>
      </c>
      <c r="BH100" s="14">
        <v>10</v>
      </c>
      <c r="BI100" s="14">
        <v>20</v>
      </c>
      <c r="BJ100" s="14">
        <v>30</v>
      </c>
      <c r="BK100">
        <f si="101" t="shared"/>
        <v>0.94844497526809346</v>
      </c>
      <c r="BL100" s="1">
        <v>5.7627118644067799E-3</v>
      </c>
      <c r="BM100" s="1">
        <v>2.0338983050847457</v>
      </c>
      <c r="BN100" s="12" t="s">
        <v>257</v>
      </c>
      <c r="BQ100" s="16">
        <v>0.77297297297297296</v>
      </c>
      <c r="BR100" s="16">
        <v>98</v>
      </c>
    </row>
    <row r="101" spans="1:70" x14ac:dyDescent="0.25">
      <c r="A101" s="5">
        <v>99</v>
      </c>
      <c r="B101" s="5">
        <v>-1</v>
      </c>
      <c r="C101" s="5">
        <v>10322</v>
      </c>
      <c r="D101" s="5">
        <v>6383</v>
      </c>
      <c r="E101" s="5">
        <v>5756</v>
      </c>
      <c r="F101" s="5">
        <v>10471</v>
      </c>
      <c r="G101" s="5">
        <v>7237</v>
      </c>
      <c r="H101" s="5">
        <v>5598</v>
      </c>
      <c r="I101" s="5">
        <v>10116</v>
      </c>
      <c r="J101" s="5">
        <v>21232</v>
      </c>
      <c r="K101" s="5">
        <v>-1</v>
      </c>
      <c r="L101" s="5">
        <v>3027</v>
      </c>
      <c r="M101" s="5">
        <v>8341</v>
      </c>
      <c r="N101" s="5">
        <v>8694</v>
      </c>
      <c r="O101" s="5">
        <v>619</v>
      </c>
      <c r="P101" s="5">
        <v>826</v>
      </c>
      <c r="Q101" s="5">
        <v>1077</v>
      </c>
      <c r="R101" s="5">
        <v>444</v>
      </c>
      <c r="S101" s="5">
        <v>1082</v>
      </c>
      <c r="T101" s="5">
        <v>368</v>
      </c>
      <c r="U101" s="5">
        <v>575</v>
      </c>
      <c r="V101" s="5">
        <v>297</v>
      </c>
      <c r="W101" s="5">
        <v>1869</v>
      </c>
      <c r="X101" s="5">
        <v>1039</v>
      </c>
      <c r="Y101" s="5">
        <v>3905</v>
      </c>
      <c r="Z101" s="5">
        <v>299</v>
      </c>
      <c r="AA101" s="5">
        <v>1609</v>
      </c>
      <c r="AB101" s="5">
        <v>568</v>
      </c>
      <c r="AC101" s="5">
        <v>390</v>
      </c>
      <c r="AD101" s="5">
        <v>1074</v>
      </c>
      <c r="AE101" s="5">
        <v>1675</v>
      </c>
      <c r="AF101" s="5">
        <v>1328</v>
      </c>
      <c r="AG101" s="5">
        <v>1662</v>
      </c>
      <c r="AH101" s="5">
        <v>1700</v>
      </c>
      <c r="AI101" s="5">
        <v>1122</v>
      </c>
      <c r="AJ101" s="5">
        <v>728</v>
      </c>
      <c r="AK101" s="5">
        <v>380</v>
      </c>
      <c r="AL101" s="5">
        <v>810</v>
      </c>
      <c r="AM101" s="5">
        <v>461</v>
      </c>
      <c r="AN101" s="5">
        <v>930</v>
      </c>
      <c r="AO101" s="5">
        <v>457</v>
      </c>
      <c r="AP101" s="5">
        <v>3002</v>
      </c>
      <c r="AQ101" s="5">
        <v>1291</v>
      </c>
      <c r="AR101" s="5">
        <v>1546</v>
      </c>
      <c r="AS101" s="5">
        <v>1083</v>
      </c>
      <c r="AT101" s="5">
        <v>918</v>
      </c>
      <c r="AU101" s="5">
        <v>549</v>
      </c>
      <c r="AV101" s="5">
        <v>856</v>
      </c>
      <c r="AW101" s="5">
        <v>1624</v>
      </c>
      <c r="AX101" s="5">
        <v>1141</v>
      </c>
      <c r="AY101" s="5">
        <v>-1</v>
      </c>
      <c r="AZ101" s="5">
        <v>1458</v>
      </c>
      <c r="BA101" s="5">
        <v>492</v>
      </c>
      <c r="BB101" s="5">
        <v>99</v>
      </c>
      <c r="BC101" s="5">
        <v>0</v>
      </c>
      <c r="BD101" s="16">
        <f si="68" t="shared"/>
        <v>920.40000000000009</v>
      </c>
      <c r="BE101">
        <f ref="BE101:BF101" si="104" t="shared">BD101+5000</f>
        <v>5920.4</v>
      </c>
      <c r="BF101">
        <f si="104" t="shared"/>
        <v>10920.4</v>
      </c>
      <c r="BG101" s="14">
        <v>0</v>
      </c>
      <c r="BH101" s="14">
        <v>10</v>
      </c>
      <c r="BI101" s="14">
        <v>20</v>
      </c>
      <c r="BJ101" s="14">
        <v>30</v>
      </c>
      <c r="BK101">
        <f si="101" t="shared"/>
        <v>0.93455172763272998</v>
      </c>
      <c r="BL101" s="1">
        <v>5.7627118644067799E-3</v>
      </c>
      <c r="BM101" s="1">
        <v>2.0338983050847457</v>
      </c>
      <c r="BN101" s="14" t="s">
        <v>264</v>
      </c>
      <c r="BQ101" s="16">
        <v>1.4626506024096386</v>
      </c>
      <c r="BR101" s="16">
        <v>99</v>
      </c>
    </row>
  </sheetData>
  <conditionalFormatting sqref="BL1:BN1 BQ1">
    <cfRule dxfId="27" operator="lessThan" priority="1" type="cellIs">
      <formula>0.87</formula>
    </cfRule>
  </conditionalFormatting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02"/>
  <sheetViews>
    <sheetView topLeftCell="L1" workbookViewId="0" zoomScale="85" zoomScaleNormal="85">
      <selection activeCell="V17" sqref="V17"/>
    </sheetView>
  </sheetViews>
  <sheetFormatPr defaultRowHeight="15" x14ac:dyDescent="0.25"/>
  <cols>
    <col min="1" max="1" customWidth="true" style="20" width="26.85546875" collapsed="true"/>
    <col min="2" max="2" customWidth="true" style="20" width="22.140625" collapsed="true"/>
    <col min="3" max="3" customWidth="true" style="20" width="13.140625" collapsed="true"/>
    <col min="4" max="4" customWidth="true" style="20" width="21.7109375" collapsed="true"/>
    <col min="5" max="5" customWidth="true" style="20" width="22.42578125" collapsed="true"/>
    <col min="6" max="6" customWidth="true" style="20" width="24.0" collapsed="true"/>
    <col min="7" max="7" customWidth="true" style="20" width="30.85546875" collapsed="true"/>
    <col min="8" max="8" style="20" width="9.140625" collapsed="true"/>
    <col min="9" max="9" bestFit="true" customWidth="true" style="20" width="11.28515625" collapsed="true"/>
    <col min="10" max="11" style="20" width="9.140625" collapsed="true"/>
    <col min="12" max="12" customWidth="true" style="20" width="10.85546875" collapsed="true"/>
    <col min="13" max="13" customWidth="true" style="20" width="13.28515625" collapsed="true"/>
    <col min="14" max="14" customWidth="true" style="20" width="13.140625" collapsed="true"/>
    <col min="15" max="15" style="20" width="9.140625" collapsed="true"/>
    <col min="16" max="16" customWidth="true" style="20" width="19.7109375" collapsed="true"/>
    <col min="17" max="18" style="20" width="9.140625" collapsed="true"/>
    <col min="19" max="19" customWidth="true" style="20" width="15.42578125" collapsed="true"/>
    <col min="20" max="21" style="20" width="9.140625" collapsed="true"/>
    <col min="22" max="22" customWidth="true" style="20" width="15.5703125" collapsed="true"/>
    <col min="23" max="23" customWidth="true" style="20" width="22.7109375" collapsed="true"/>
    <col min="24" max="16384" style="20" width="9.140625" collapsed="true"/>
  </cols>
  <sheetData>
    <row r="1" spans="1:51" x14ac:dyDescent="0.25">
      <c r="A1" s="20">
        <v>3000</v>
      </c>
      <c r="B1" s="20">
        <v>0.38</v>
      </c>
      <c r="C1" s="20">
        <v>0.38</v>
      </c>
      <c r="D1" s="20">
        <v>0.38</v>
      </c>
      <c r="E1" s="20">
        <v>0.38</v>
      </c>
      <c r="F1" s="20">
        <v>0.38</v>
      </c>
      <c r="G1" s="20">
        <v>0.38</v>
      </c>
      <c r="H1" s="20">
        <v>0.38</v>
      </c>
      <c r="I1" s="20">
        <v>0.38</v>
      </c>
      <c r="J1" s="20">
        <v>0.38</v>
      </c>
      <c r="K1" s="20">
        <v>0.38</v>
      </c>
      <c r="L1" s="20">
        <v>0.38</v>
      </c>
      <c r="M1" s="20">
        <v>0.38</v>
      </c>
      <c r="N1" s="20">
        <v>0.38</v>
      </c>
      <c r="O1" s="20">
        <v>0.38</v>
      </c>
      <c r="P1" s="20">
        <v>0.38</v>
      </c>
      <c r="Q1" s="20">
        <v>0.38</v>
      </c>
      <c r="R1" s="20">
        <v>0.38</v>
      </c>
      <c r="S1" s="20">
        <v>0.38</v>
      </c>
      <c r="T1" s="20">
        <v>0.38</v>
      </c>
      <c r="U1" s="20">
        <v>0.38</v>
      </c>
      <c r="V1" s="20">
        <v>0.38</v>
      </c>
      <c r="W1" s="20">
        <v>0.38</v>
      </c>
      <c r="X1" s="20">
        <v>0.38</v>
      </c>
      <c r="Y1" s="20">
        <v>0.38</v>
      </c>
    </row>
    <row customFormat="1" customHeight="1" ht="15" r="2" s="21" spans="1:51" x14ac:dyDescent="0.25">
      <c r="A2" s="21" t="s">
        <v>302</v>
      </c>
      <c r="B2" s="22" t="s">
        <v>280</v>
      </c>
      <c r="C2" s="22" t="s">
        <v>281</v>
      </c>
      <c r="D2" s="22" t="s">
        <v>282</v>
      </c>
      <c r="E2" s="22" t="s">
        <v>283</v>
      </c>
      <c r="F2" s="22" t="s">
        <v>284</v>
      </c>
      <c r="G2" s="22" t="s">
        <v>285</v>
      </c>
      <c r="H2" s="22" t="s">
        <v>286</v>
      </c>
      <c r="I2" s="22" t="s">
        <v>287</v>
      </c>
      <c r="J2" s="22" t="s">
        <v>288</v>
      </c>
      <c r="K2" s="22" t="s">
        <v>289</v>
      </c>
      <c r="L2" s="22" t="s">
        <v>290</v>
      </c>
      <c r="M2" s="22" t="s">
        <v>291</v>
      </c>
      <c r="N2" s="22" t="s">
        <v>292</v>
      </c>
      <c r="O2" s="22" t="s">
        <v>293</v>
      </c>
      <c r="P2" s="22" t="s">
        <v>294</v>
      </c>
      <c r="Q2" s="22" t="s">
        <v>295</v>
      </c>
      <c r="R2" s="22" t="s">
        <v>296</v>
      </c>
      <c r="S2" s="22" t="s">
        <v>297</v>
      </c>
      <c r="T2" s="22" t="s">
        <v>298</v>
      </c>
      <c r="U2" s="22" t="s">
        <v>299</v>
      </c>
      <c r="V2" s="22" t="s">
        <v>300</v>
      </c>
      <c r="W2" s="22" t="s">
        <v>301</v>
      </c>
      <c r="X2" s="21" t="s">
        <v>273</v>
      </c>
      <c r="Y2" s="21" t="s">
        <v>274</v>
      </c>
      <c r="Z2" s="21" t="s">
        <v>64</v>
      </c>
      <c r="AA2" s="21" t="s">
        <v>64</v>
      </c>
      <c r="AB2" s="21" t="s">
        <v>64</v>
      </c>
      <c r="AC2" s="21" t="s">
        <v>64</v>
      </c>
      <c r="AD2" s="21" t="s">
        <v>64</v>
      </c>
      <c r="AE2" s="21" t="s">
        <v>64</v>
      </c>
      <c r="AF2" s="21" t="s">
        <v>64</v>
      </c>
      <c r="AG2" s="21" t="s">
        <v>64</v>
      </c>
      <c r="AH2" s="21" t="s">
        <v>64</v>
      </c>
      <c r="AI2" s="21" t="s">
        <v>64</v>
      </c>
      <c r="AJ2" s="21" t="s">
        <v>64</v>
      </c>
      <c r="AK2" s="21" t="s">
        <v>64</v>
      </c>
      <c r="AL2" s="21" t="s">
        <v>64</v>
      </c>
      <c r="AM2" s="21" t="s">
        <v>64</v>
      </c>
      <c r="AN2" s="21" t="s">
        <v>64</v>
      </c>
      <c r="AO2" s="21" t="s">
        <v>64</v>
      </c>
      <c r="AP2" s="21" t="s">
        <v>64</v>
      </c>
      <c r="AQ2" s="21" t="s">
        <v>64</v>
      </c>
      <c r="AR2" s="21" t="s">
        <v>64</v>
      </c>
      <c r="AS2" s="21" t="s">
        <v>64</v>
      </c>
      <c r="AT2" s="21" t="s">
        <v>64</v>
      </c>
      <c r="AU2" s="21" t="s">
        <v>64</v>
      </c>
      <c r="AV2" s="21" t="s">
        <v>64</v>
      </c>
      <c r="AW2" s="21" t="s">
        <v>64</v>
      </c>
      <c r="AY2" s="30" t="s">
        <v>278</v>
      </c>
    </row>
    <row r="3" spans="1:51" x14ac:dyDescent="0.25">
      <c r="A3" s="23">
        <v>0</v>
      </c>
      <c r="B3" s="23">
        <v>61150</v>
      </c>
      <c r="C3" s="23">
        <v>63822</v>
      </c>
      <c r="D3" s="23">
        <v>48800</v>
      </c>
      <c r="E3" s="23">
        <v>65535</v>
      </c>
      <c r="F3" s="23">
        <v>62094</v>
      </c>
      <c r="G3" s="23">
        <v>65535</v>
      </c>
      <c r="H3" s="23">
        <v>65535</v>
      </c>
      <c r="I3" s="23">
        <v>65535</v>
      </c>
      <c r="J3" s="23">
        <v>65535</v>
      </c>
      <c r="K3" s="23">
        <v>65535</v>
      </c>
      <c r="L3" s="23">
        <v>65535</v>
      </c>
      <c r="M3" s="23">
        <v>65535</v>
      </c>
      <c r="N3" s="23">
        <v>61759</v>
      </c>
      <c r="O3" s="23">
        <v>55821</v>
      </c>
      <c r="P3" s="23">
        <v>64749</v>
      </c>
      <c r="Q3" s="23">
        <v>65535</v>
      </c>
      <c r="R3" s="23">
        <v>62764</v>
      </c>
      <c r="S3" s="23">
        <v>65535</v>
      </c>
      <c r="T3" s="23">
        <v>65535</v>
      </c>
      <c r="U3" s="23">
        <v>65535</v>
      </c>
      <c r="V3" s="23">
        <v>53380</v>
      </c>
      <c r="W3" s="23">
        <v>65535</v>
      </c>
      <c r="X3" s="23">
        <v>65535</v>
      </c>
      <c r="Y3" s="23">
        <v>55821</v>
      </c>
      <c r="Z3" s="20">
        <f>((B3/B$1)*IgG!$BL2*$AY3+IgG!$BM2)/IgG!$BP2</f>
        <v>102.07644526667235</v>
      </c>
      <c r="AA3" s="20">
        <f>((C3/C$1)*IgG!$BL2*$AY3+IgG!$BM2)/IgG!$BP2</f>
        <v>106.53676025853741</v>
      </c>
      <c r="AB3" s="20">
        <f>((D3/D$1)*IgG!$BL2*$AY3+IgG!$BM2)/IgG!$BP2</f>
        <v>81.460842665799035</v>
      </c>
      <c r="AC3" s="20">
        <f>((E3/E$1)*IgG!$BL2*$AY3+IgG!$BM2)/IgG!$BP2</f>
        <v>109.3962361496545</v>
      </c>
      <c r="AD3" s="20">
        <f>((F3/F$1)*IgG!$BL2*$AY3+IgG!$BM2)/IgG!$BP2</f>
        <v>103.65224517397799</v>
      </c>
      <c r="AE3" s="20">
        <f>((G3/G$1)*IgG!$BL2*$AY3+IgG!$BM2)/IgG!$BP2</f>
        <v>109.3962361496545</v>
      </c>
      <c r="AF3" s="20">
        <f>((H3/H$1)*IgG!$BL2*$AY3+IgG!$BM2)/IgG!$BP2</f>
        <v>109.3962361496545</v>
      </c>
      <c r="AG3" s="20">
        <f>((I3/I$1)*IgG!$BL2*$AY3+IgG!$BM2)/IgG!$BP2</f>
        <v>109.3962361496545</v>
      </c>
      <c r="AH3" s="20">
        <f>((J3/J$1)*IgG!$BL2*$AY3+IgG!$BM2)/IgG!$BP2</f>
        <v>109.3962361496545</v>
      </c>
      <c r="AI3" s="20">
        <f>((K3/K$1)*IgG!$BL2*$AY3+IgG!$BM2)/IgG!$BP2</f>
        <v>109.3962361496545</v>
      </c>
      <c r="AJ3" s="20">
        <f>((L3/L$1)*IgG!$BL2*$AY3+IgG!$BM2)/IgG!$BP2</f>
        <v>109.3962361496545</v>
      </c>
      <c r="AK3" s="20">
        <f>((M3/M$1)*IgG!$BL2*$AY3+IgG!$BM2)/IgG!$BP2</f>
        <v>109.3962361496545</v>
      </c>
      <c r="AL3" s="20">
        <f>((N3/N$1)*IgG!$BL2*$AY3+IgG!$BM2)/IgG!$BP2</f>
        <v>103.09303652043202</v>
      </c>
      <c r="AM3" s="20">
        <f>((O3/O$1)*IgG!$BL2*$AY3+IgG!$BM2)/IgG!$BP2</f>
        <v>93.180854476384596</v>
      </c>
      <c r="AN3" s="20">
        <f>((P3/P$1)*IgG!$BL2*$AY3+IgG!$BM2)/IgG!$BP2</f>
        <v>108.08418241327504</v>
      </c>
      <c r="AO3" s="20">
        <f>((Q3/Q$1)*IgG!$BL2*$AY3+IgG!$BM2)/IgG!$BP2</f>
        <v>109.3962361496545</v>
      </c>
      <c r="AP3" s="20">
        <f>((R3/R$1)*IgG!$BL2*$AY3+IgG!$BM2)/IgG!$BP2</f>
        <v>104.77066248106988</v>
      </c>
      <c r="AQ3" s="20">
        <f>((S3/S$1)*IgG!$BL2*$AY3+IgG!$BM2)/IgG!$BP2</f>
        <v>109.3962361496545</v>
      </c>
      <c r="AR3" s="20">
        <f>((T3/T$1)*IgG!$BL2*$AY3+IgG!$BM2)/IgG!$BP2</f>
        <v>109.3962361496545</v>
      </c>
      <c r="AS3" s="20">
        <f>((U3/U$1)*IgG!$BL2*$AY3+IgG!$BM2)/IgG!$BP2</f>
        <v>109.3962361496545</v>
      </c>
      <c r="AT3" s="20">
        <f>((V3/V$1)*IgG!$BL2*$AY3+IgG!$BM2)/IgG!$BP2</f>
        <v>89.106143063531817</v>
      </c>
      <c r="AU3" s="20">
        <f>((W3/W$1)*IgG!$BL2*$AY3+IgG!$BM2)/IgG!$BP2</f>
        <v>109.3962361496545</v>
      </c>
      <c r="AV3" s="20">
        <f>((X3/X$1)*IgG!$BL2*$AY3+IgG!$BM2)/IgG!$BP2</f>
        <v>109.3962361496545</v>
      </c>
      <c r="AW3" s="20">
        <f>((Y3/Y$1)*IgG!$BL2*$AY3+IgG!$BM2)/IgG!$BP2</f>
        <v>93.180854476384596</v>
      </c>
      <c r="AY3" s="20">
        <v>0.94471360475111354</v>
      </c>
    </row>
    <row r="4" spans="1:51" x14ac:dyDescent="0.25">
      <c r="A4" s="23">
        <v>1</v>
      </c>
      <c r="B4" s="23">
        <v>7232</v>
      </c>
      <c r="C4" s="23">
        <v>7271</v>
      </c>
      <c r="D4" s="23">
        <v>6967</v>
      </c>
      <c r="E4" s="23">
        <v>5944</v>
      </c>
      <c r="F4" s="23">
        <v>4979</v>
      </c>
      <c r="G4" s="23">
        <v>5414</v>
      </c>
      <c r="H4" s="23">
        <v>5813</v>
      </c>
      <c r="I4" s="23">
        <v>6023</v>
      </c>
      <c r="J4" s="23">
        <v>8878</v>
      </c>
      <c r="K4" s="23">
        <v>6236</v>
      </c>
      <c r="L4" s="23">
        <v>11688</v>
      </c>
      <c r="M4" s="23">
        <v>5553</v>
      </c>
      <c r="N4" s="23">
        <v>7184</v>
      </c>
      <c r="O4" s="23">
        <v>9779</v>
      </c>
      <c r="P4" s="23">
        <v>13205</v>
      </c>
      <c r="Q4" s="23">
        <v>7816</v>
      </c>
      <c r="R4" s="23">
        <v>4245</v>
      </c>
      <c r="S4" s="23">
        <v>10579</v>
      </c>
      <c r="T4" s="23">
        <v>6756</v>
      </c>
      <c r="U4" s="23">
        <v>10221</v>
      </c>
      <c r="V4" s="23">
        <v>8377</v>
      </c>
      <c r="W4" s="23">
        <v>9712</v>
      </c>
      <c r="X4" s="23">
        <v>12127</v>
      </c>
      <c r="Y4" s="23">
        <v>18933</v>
      </c>
      <c r="Z4" s="20">
        <f>((B4/B$1)*IgG!$BL3*$AY4+IgG!$BM3)/IgG!$BP3</f>
        <v>18.087201655914861</v>
      </c>
      <c r="AA4" s="20">
        <f>((C4/C$1)*IgG!$BL3*$AY4+IgG!$BM3)/IgG!$BP3</f>
        <v>18.178278268621611</v>
      </c>
      <c r="AB4" s="20">
        <f>((D4/D$1)*IgG!$BL3*$AY4+IgG!$BM3)/IgG!$BP3</f>
        <v>17.468347749061341</v>
      </c>
      <c r="AC4" s="20">
        <f>((E4/E$1)*IgG!$BL3*$AY4+IgG!$BM3)/IgG!$BP3</f>
        <v>15.079338138830563</v>
      </c>
      <c r="AD4" s="20">
        <f>((F4/F$1)*IgG!$BL3*$AY4+IgG!$BM3)/IgG!$BP3</f>
        <v>12.825775798779048</v>
      </c>
      <c r="AE4" s="20">
        <f>((G4/G$1)*IgG!$BL3*$AY4+IgG!$BM3)/IgG!$BP3</f>
        <v>13.841630325123516</v>
      </c>
      <c r="AF4" s="20">
        <f>((H4/H$1)*IgG!$BL3*$AY4+IgG!$BM3)/IgG!$BP3</f>
        <v>14.773414132046371</v>
      </c>
      <c r="AG4" s="20">
        <f>((I4/I$1)*IgG!$BL3*$AY4+IgG!$BM3)/IgG!$BP3</f>
        <v>15.263826662005769</v>
      </c>
      <c r="AH4" s="20">
        <f>((J4/J$1)*IgG!$BL3*$AY4+IgG!$BM3)/IgG!$BP3</f>
        <v>21.931101771691853</v>
      </c>
      <c r="AI4" s="20">
        <f>((K4/K$1)*IgG!$BL3*$AY4+IgG!$BM3)/IgG!$BP3</f>
        <v>15.761245085250298</v>
      </c>
      <c r="AJ4" s="20">
        <f>((L4/L$1)*IgG!$BL3*$AY4+IgG!$BM3)/IgG!$BP3</f>
        <v>28.493288482100926</v>
      </c>
      <c r="AK4" s="20">
        <f>((M4/M$1)*IgG!$BL3*$AY4+IgG!$BM3)/IgG!$BP3</f>
        <v>14.166236714001402</v>
      </c>
      <c r="AL4" s="20">
        <f>((N4/N$1)*IgG!$BL3*$AY4+IgG!$BM3)/IgG!$BP3</f>
        <v>17.975107363352716</v>
      </c>
      <c r="AM4" s="20">
        <f>((O4/O$1)*IgG!$BL3*$AY4+IgG!$BM3)/IgG!$BP3</f>
        <v>24.035205054993842</v>
      </c>
      <c r="AN4" s="20">
        <f>((P4/P$1)*IgG!$BL3*$AY4+IgG!$BM3)/IgG!$BP3</f>
        <v>32.035935186617145</v>
      </c>
      <c r="AO4" s="20">
        <f>((Q4/Q$1)*IgG!$BL3*$AY4+IgG!$BM3)/IgG!$BP3</f>
        <v>19.451015548754331</v>
      </c>
      <c r="AP4" s="20">
        <f>((R4/R$1)*IgG!$BL3*$AY4+IgG!$BM3)/IgG!$BP3</f>
        <v>11.11166724168287</v>
      </c>
      <c r="AQ4" s="20">
        <f>((S4/S$1)*IgG!$BL3*$AY4+IgG!$BM3)/IgG!$BP3</f>
        <v>25.903443264362966</v>
      </c>
      <c r="AR4" s="20">
        <f>((T4/T$1)*IgG!$BL3*$AY4+IgG!$BM3)/IgG!$BP3</f>
        <v>16.975599921340233</v>
      </c>
      <c r="AS4" s="20">
        <f>((U4/U$1)*IgG!$BL3*$AY4+IgG!$BM3)/IgG!$BP3</f>
        <v>25.06740666567028</v>
      </c>
      <c r="AT4" s="20">
        <f>((V4/V$1)*IgG!$BL3*$AY4+IgG!$BM3)/IgG!$BP3</f>
        <v>20.761117593074434</v>
      </c>
      <c r="AU4" s="20">
        <f>((W4/W$1)*IgG!$BL3*$AY4+IgG!$BM3)/IgG!$BP3</f>
        <v>23.878740104959167</v>
      </c>
      <c r="AV4" s="20">
        <f>((X4/X$1)*IgG!$BL3*$AY4+IgG!$BM3)/IgG!$BP3</f>
        <v>29.518484199492242</v>
      </c>
      <c r="AW4" s="20">
        <f>((Y4/Y$1)*IgG!$BL3*$AY4+IgG!$BM3)/IgG!$BP3</f>
        <v>45.412520765700123</v>
      </c>
      <c r="AY4" s="20">
        <v>0.94619718309859158</v>
      </c>
    </row>
    <row r="5" spans="1:51" x14ac:dyDescent="0.25">
      <c r="A5" s="23">
        <v>2</v>
      </c>
      <c r="B5" s="23">
        <v>1855</v>
      </c>
      <c r="C5" s="23">
        <v>5157</v>
      </c>
      <c r="D5" s="23">
        <v>3891</v>
      </c>
      <c r="E5" s="23">
        <v>2407</v>
      </c>
      <c r="F5" s="23">
        <v>3864</v>
      </c>
      <c r="G5" s="23">
        <v>1515</v>
      </c>
      <c r="H5" s="23">
        <v>1963</v>
      </c>
      <c r="I5" s="23">
        <v>2102</v>
      </c>
      <c r="J5" s="23">
        <v>3340</v>
      </c>
      <c r="K5" s="23">
        <v>3211</v>
      </c>
      <c r="L5" s="23">
        <v>3874</v>
      </c>
      <c r="M5" s="23">
        <v>1005</v>
      </c>
      <c r="N5" s="23">
        <v>1573</v>
      </c>
      <c r="O5" s="23">
        <v>2981</v>
      </c>
      <c r="P5" s="23">
        <v>6364</v>
      </c>
      <c r="Q5" s="23">
        <v>4074</v>
      </c>
      <c r="R5" s="23">
        <v>1120</v>
      </c>
      <c r="S5" s="23">
        <v>5041</v>
      </c>
      <c r="T5" s="23">
        <v>2152</v>
      </c>
      <c r="U5" s="23">
        <v>6490</v>
      </c>
      <c r="V5" s="23">
        <v>4164</v>
      </c>
      <c r="W5" s="23">
        <v>2145</v>
      </c>
      <c r="X5" s="23">
        <v>6544</v>
      </c>
      <c r="Y5" s="23">
        <v>9110</v>
      </c>
      <c r="Z5" s="20">
        <f>((B5/B$1)*IgG!$BL4*$AY5+IgG!$BM4)/IgG!$BP4</f>
        <v>8.6827157588539805</v>
      </c>
      <c r="AA5" s="20">
        <f>((C5/C$1)*IgG!$BL4*$AY5+IgG!$BM4)/IgG!$BP4</f>
        <v>19.364260723956164</v>
      </c>
      <c r="AB5" s="20">
        <f>((D5/D$1)*IgG!$BL4*$AY5+IgG!$BM4)/IgG!$BP4</f>
        <v>15.268913684035097</v>
      </c>
      <c r="AC5" s="20">
        <f>((E5/E$1)*IgG!$BL4*$AY5+IgG!$BM4)/IgG!$BP4</f>
        <v>10.468364705170275</v>
      </c>
      <c r="AD5" s="20">
        <f>((F5/F$1)*IgG!$BL4*$AY5+IgG!$BM4)/IgG!$BP4</f>
        <v>15.181572159487018</v>
      </c>
      <c r="AE5" s="20">
        <f>((G5/G$1)*IgG!$BL4*$AY5+IgG!$BM4)/IgG!$BP4</f>
        <v>7.5828595238040881</v>
      </c>
      <c r="AF5" s="20">
        <f>((H5/H$1)*IgG!$BL4*$AY5+IgG!$BM4)/IgG!$BP4</f>
        <v>9.0320818570463004</v>
      </c>
      <c r="AG5" s="20">
        <f>((I5/I$1)*IgG!$BL4*$AY5+IgG!$BM4)/IgG!$BP4</f>
        <v>9.4817289649049314</v>
      </c>
      <c r="AH5" s="20">
        <f>((J5/J$1)*IgG!$BL4*$AY5+IgG!$BM4)/IgG!$BP4</f>
        <v>13.486499608998361</v>
      </c>
      <c r="AI5" s="20">
        <f>((K5/K$1)*IgG!$BL4*$AY5+IgG!$BM4)/IgG!$BP4</f>
        <v>13.069201213935314</v>
      </c>
      <c r="AJ5" s="20">
        <f>((L5/L$1)*IgG!$BL4*$AY5+IgG!$BM4)/IgG!$BP4</f>
        <v>15.213920872282603</v>
      </c>
      <c r="AK5" s="20">
        <f>((M5/M$1)*IgG!$BL4*$AY5+IgG!$BM4)/IgG!$BP4</f>
        <v>5.9330751712292518</v>
      </c>
      <c r="AL5" s="20">
        <f>((N5/N$1)*IgG!$BL4*$AY5+IgG!$BM4)/IgG!$BP4</f>
        <v>7.7704820580184837</v>
      </c>
      <c r="AM5" s="20">
        <f>((O5/O$1)*IgG!$BL4*$AY5+IgG!$BM4)/IgG!$BP4</f>
        <v>12.325180819636858</v>
      </c>
      <c r="AN5" s="20">
        <f>((P5/P$1)*IgG!$BL4*$AY5+IgG!$BM4)/IgG!$BP4</f>
        <v>23.268750358383276</v>
      </c>
      <c r="AO5" s="20">
        <f>((Q5/Q$1)*IgG!$BL4*$AY5+IgG!$BM4)/IgG!$BP4</f>
        <v>15.860895128194302</v>
      </c>
      <c r="AP5" s="20">
        <f>((R5/R$1)*IgG!$BL4*$AY5+IgG!$BM4)/IgG!$BP4</f>
        <v>6.3050853683784789</v>
      </c>
      <c r="AQ5" s="20">
        <f>((S5/S$1)*IgG!$BL4*$AY5+IgG!$BM4)/IgG!$BP4</f>
        <v>18.989015655527378</v>
      </c>
      <c r="AR5" s="20">
        <f>((T5/T$1)*IgG!$BL4*$AY5+IgG!$BM4)/IgG!$BP4</f>
        <v>9.6434725288828567</v>
      </c>
      <c r="AS5" s="20">
        <f>((U5/U$1)*IgG!$BL4*$AY5+IgG!$BM4)/IgG!$BP4</f>
        <v>23.67634413960765</v>
      </c>
      <c r="AT5" s="20">
        <f>((V5/V$1)*IgG!$BL4*$AY5+IgG!$BM4)/IgG!$BP4</f>
        <v>16.15203354335457</v>
      </c>
      <c r="AU5" s="20">
        <f>((W5/W$1)*IgG!$BL4*$AY5+IgG!$BM4)/IgG!$BP4</f>
        <v>9.6208284299259486</v>
      </c>
      <c r="AV5" s="20">
        <f>((X5/X$1)*IgG!$BL4*$AY5+IgG!$BM4)/IgG!$BP4</f>
        <v>23.851027188703814</v>
      </c>
      <c r="AW5" s="20">
        <f>((Y5/Y$1)*IgG!$BL4*$AY5+IgG!$BM4)/IgG!$BP4</f>
        <v>32.151706892050939</v>
      </c>
      <c r="AY5" s="20">
        <v>1.2340267459138188</v>
      </c>
    </row>
    <row r="6" spans="1:51" x14ac:dyDescent="0.25">
      <c r="A6" s="23">
        <v>3</v>
      </c>
      <c r="B6" s="23">
        <v>3943</v>
      </c>
      <c r="C6" s="23">
        <v>5915</v>
      </c>
      <c r="D6" s="23">
        <v>11991</v>
      </c>
      <c r="E6" s="23">
        <v>2372</v>
      </c>
      <c r="F6" s="23">
        <v>42531</v>
      </c>
      <c r="G6" s="23">
        <v>6143</v>
      </c>
      <c r="H6" s="23">
        <v>35546</v>
      </c>
      <c r="I6" s="23">
        <v>3210</v>
      </c>
      <c r="J6" s="23">
        <v>38415</v>
      </c>
      <c r="K6" s="23">
        <v>3926</v>
      </c>
      <c r="L6" s="23">
        <v>65460</v>
      </c>
      <c r="M6" s="23">
        <v>2896</v>
      </c>
      <c r="N6" s="23">
        <v>2867</v>
      </c>
      <c r="O6" s="23">
        <v>17181</v>
      </c>
      <c r="P6" s="23">
        <v>28546</v>
      </c>
      <c r="Q6" s="23">
        <v>2642</v>
      </c>
      <c r="R6" s="23">
        <v>1534</v>
      </c>
      <c r="S6" s="23">
        <v>5645</v>
      </c>
      <c r="T6" s="23">
        <v>11289</v>
      </c>
      <c r="U6" s="23">
        <v>65535</v>
      </c>
      <c r="V6" s="23">
        <v>33649</v>
      </c>
      <c r="W6" s="23">
        <v>2503</v>
      </c>
      <c r="X6" s="23">
        <v>31744</v>
      </c>
      <c r="Y6" s="23">
        <v>30129</v>
      </c>
      <c r="Z6" s="29">
        <f>IF((0.001387809*B6*(0.32/B$1)-6.335627845)&gt;0,(0.001387809*B6*(0.32/B$1)*$AY6-6.335627845),B6*10*(0.32/B$1)*$AY6/11770.8)</f>
        <v>2.5145144948041933</v>
      </c>
      <c r="AA6" s="29">
        <f ref="AA6:AW6" si="0" t="shared">IF((0.001387809*C6*(0.32/C$1)-6.335627845)&gt;0,(0.001387809*C6*(0.32/C$1)*$AY6-6.335627845),C6*10*(0.32/C$1)*$AY6/11770.8)</f>
        <v>-0.17368315862269412</v>
      </c>
      <c r="AB6" s="29">
        <f si="0" t="shared"/>
        <v>6.155983099099795</v>
      </c>
      <c r="AC6" s="29">
        <f si="0" t="shared"/>
        <v>1.5126625365649373</v>
      </c>
      <c r="AD6" s="29">
        <f si="0" t="shared"/>
        <v>37.970994210167071</v>
      </c>
      <c r="AE6" s="29">
        <f si="0" t="shared"/>
        <v>6.3835588375451557E-2</v>
      </c>
      <c r="AF6" s="29">
        <f si="0" t="shared"/>
        <v>30.694378211123034</v>
      </c>
      <c r="AG6" s="29">
        <f si="0" t="shared"/>
        <v>2.0470686097695818</v>
      </c>
      <c r="AH6" s="29">
        <f si="0" t="shared"/>
        <v>33.683155777516362</v>
      </c>
      <c r="AI6" s="29">
        <f si="0" t="shared"/>
        <v>2.5036733214814264</v>
      </c>
      <c r="AJ6" s="29">
        <f si="0" t="shared"/>
        <v>61.857254516835759</v>
      </c>
      <c r="AK6" s="29">
        <f si="0" t="shared"/>
        <v>1.8468257613372925</v>
      </c>
      <c r="AL6" s="29">
        <f si="0" t="shared"/>
        <v>1.8283319950808072</v>
      </c>
      <c r="AM6" s="29">
        <f si="0" t="shared"/>
        <v>11.562659839978615</v>
      </c>
      <c r="AN6" s="29">
        <f si="0" t="shared"/>
        <v>23.402135978723852</v>
      </c>
      <c r="AO6" s="29">
        <f si="0" t="shared"/>
        <v>1.6848458775735935</v>
      </c>
      <c r="AP6" s="29">
        <f si="0" t="shared"/>
        <v>0.97825646336029237</v>
      </c>
      <c r="AQ6" s="29">
        <f si="0" t="shared"/>
        <v>-0.45495535901523354</v>
      </c>
      <c r="AR6" s="29">
        <f si="0" t="shared"/>
        <v>5.4246753780791908</v>
      </c>
      <c r="AS6" s="29">
        <f si="0" t="shared"/>
        <v>61.935385683611479</v>
      </c>
      <c r="AT6" s="29">
        <f si="0" t="shared"/>
        <v>28.718180566142859</v>
      </c>
      <c r="AU6" s="29">
        <f si="0" t="shared"/>
        <v>1.596203342758026</v>
      </c>
      <c r="AV6" s="29">
        <f si="0" t="shared"/>
        <v>26.733648930039937</v>
      </c>
      <c r="AW6" s="29">
        <f si="0" t="shared"/>
        <v>25.051224472136415</v>
      </c>
      <c r="AY6" s="20">
        <v>0.89138837353123068</v>
      </c>
    </row>
    <row r="7" spans="1:51" x14ac:dyDescent="0.25">
      <c r="A7" s="23">
        <v>4</v>
      </c>
      <c r="B7" s="23">
        <v>2977</v>
      </c>
      <c r="C7" s="23">
        <v>4330</v>
      </c>
      <c r="D7" s="23">
        <v>3684</v>
      </c>
      <c r="E7" s="23">
        <v>2227</v>
      </c>
      <c r="F7" s="23">
        <v>11613</v>
      </c>
      <c r="G7" s="23">
        <v>3541</v>
      </c>
      <c r="H7" s="23">
        <v>4470</v>
      </c>
      <c r="I7" s="23">
        <v>3409</v>
      </c>
      <c r="J7" s="23">
        <v>4980</v>
      </c>
      <c r="K7" s="23">
        <v>13097</v>
      </c>
      <c r="L7" s="23">
        <v>9885</v>
      </c>
      <c r="M7" s="23">
        <v>1793</v>
      </c>
      <c r="N7" s="23">
        <v>2649</v>
      </c>
      <c r="O7" s="23">
        <v>3159</v>
      </c>
      <c r="P7" s="23">
        <v>4869</v>
      </c>
      <c r="Q7" s="23">
        <v>7202</v>
      </c>
      <c r="R7" s="23">
        <v>2700</v>
      </c>
      <c r="S7" s="23">
        <v>3739</v>
      </c>
      <c r="T7" s="23">
        <v>3159</v>
      </c>
      <c r="U7" s="23">
        <v>9170</v>
      </c>
      <c r="V7" s="23">
        <v>15092</v>
      </c>
      <c r="W7" s="23">
        <v>2968</v>
      </c>
      <c r="X7" s="23">
        <v>8902</v>
      </c>
      <c r="Y7" s="23">
        <v>12042</v>
      </c>
      <c r="Z7" s="20">
        <f>((B7/B$1)*IgG!$BL6*$AY7+IgG!$BM6)/IgG!$BP6</f>
        <v>8.5280717629976213</v>
      </c>
      <c r="AA7" s="20">
        <f>((C7/C$1)*IgG!$BL6*$AY7+IgG!$BM6)/IgG!$BP6</f>
        <v>11.629537389502529</v>
      </c>
      <c r="AB7" s="20">
        <f>((D7/D$1)*IgG!$BL6*$AY7+IgG!$BM6)/IgG!$BP6</f>
        <v>10.148719359404842</v>
      </c>
      <c r="AC7" s="20">
        <f>((E7/E$1)*IgG!$BL6*$AY7+IgG!$BM6)/IgG!$BP6</f>
        <v>6.8088557837820396</v>
      </c>
      <c r="AD7" s="20">
        <f>((F7/F$1)*IgG!$BL6*$AY7+IgG!$BM6)/IgG!$BP6</f>
        <v>28.324270691671973</v>
      </c>
      <c r="AE7" s="20">
        <f>((G7/G$1)*IgG!$BL6*$AY7+IgG!$BM6)/IgG!$BP6</f>
        <v>9.8209221793677379</v>
      </c>
      <c r="AF7" s="20">
        <f>((H7/H$1)*IgG!$BL6*$AY7+IgG!$BM6)/IgG!$BP6</f>
        <v>11.950457705622771</v>
      </c>
      <c r="AG7" s="20">
        <f>((I7/I$1)*IgG!$BL6*$AY7+IgG!$BM6)/IgG!$BP6</f>
        <v>9.5183401670257943</v>
      </c>
      <c r="AH7" s="20">
        <f>((J7/J$1)*IgG!$BL6*$AY7+IgG!$BM6)/IgG!$BP6</f>
        <v>13.119524571489368</v>
      </c>
      <c r="AI7" s="20">
        <f>((K7/K$1)*IgG!$BL6*$AY7+IgG!$BM6)/IgG!$BP6</f>
        <v>31.726026042546536</v>
      </c>
      <c r="AJ7" s="20">
        <f>((L7/L$1)*IgG!$BL6*$AY7+IgG!$BM6)/IgG!$BP6</f>
        <v>24.36319707555927</v>
      </c>
      <c r="AK7" s="20">
        <f>((M7/M$1)*IgG!$BL6*$AY7+IgG!$BM6)/IgG!$BP6</f>
        <v>5.8140028038092897</v>
      </c>
      <c r="AL7" s="20">
        <f>((N7/N$1)*IgG!$BL6*$AY7+IgG!$BM6)/IgG!$BP6</f>
        <v>7.7762013080873409</v>
      </c>
      <c r="AM7" s="20">
        <f>((O7/O$1)*IgG!$BL6*$AY7+IgG!$BM6)/IgG!$BP6</f>
        <v>8.9452681739539361</v>
      </c>
      <c r="AN7" s="20">
        <f>((P7/P$1)*IgG!$BL6*$AY7+IgG!$BM6)/IgG!$BP6</f>
        <v>12.86508060656546</v>
      </c>
      <c r="AO7" s="20">
        <f>((Q7/Q$1)*IgG!$BL6*$AY7+IgG!$BM6)/IgG!$BP6</f>
        <v>18.212988445912064</v>
      </c>
      <c r="AP7" s="20">
        <f>((R7/R$1)*IgG!$BL6*$AY7+IgG!$BM6)/IgG!$BP6</f>
        <v>7.8931079946739997</v>
      </c>
      <c r="AQ7" s="20">
        <f>((S7/S$1)*IgG!$BL6*$AY7+IgG!$BM6)/IgG!$BP6</f>
        <v>10.274795197880652</v>
      </c>
      <c r="AR7" s="20">
        <f>((T7/T$1)*IgG!$BL6*$AY7+IgG!$BM6)/IgG!$BP6</f>
        <v>8.9452681739539361</v>
      </c>
      <c r="AS7" s="20">
        <f>((U7/U$1)*IgG!$BL6*$AY7+IgG!$BM6)/IgG!$BP6</f>
        <v>22.724211175373753</v>
      </c>
      <c r="AT7" s="20">
        <f>((V7/V$1)*IgG!$BL6*$AY7+IgG!$BM6)/IgG!$BP6</f>
        <v>36.299140547259981</v>
      </c>
      <c r="AU7" s="20">
        <f>((W7/W$1)*IgG!$BL6*$AY7+IgG!$BM6)/IgG!$BP6</f>
        <v>8.5074411712470344</v>
      </c>
      <c r="AV7" s="20">
        <f>((X7/X$1)*IgG!$BL6*$AY7+IgG!$BM6)/IgG!$BP6</f>
        <v>22.109877998800716</v>
      </c>
      <c r="AW7" s="20">
        <f>((Y7/Y$1)*IgG!$BL6*$AY7+IgG!$BM6)/IgG!$BP6</f>
        <v>29.307662231783286</v>
      </c>
      <c r="AY7" s="20">
        <v>1.2417727073277753</v>
      </c>
    </row>
    <row r="8" spans="1:51" x14ac:dyDescent="0.25">
      <c r="A8" s="23">
        <v>5</v>
      </c>
      <c r="B8" s="23">
        <v>8157</v>
      </c>
      <c r="C8" s="23">
        <v>10578</v>
      </c>
      <c r="D8" s="23">
        <v>7994</v>
      </c>
      <c r="E8" s="23">
        <v>3381</v>
      </c>
      <c r="F8" s="23">
        <v>8777</v>
      </c>
      <c r="G8" s="23">
        <v>7668</v>
      </c>
      <c r="H8" s="23">
        <v>8643</v>
      </c>
      <c r="I8" s="23">
        <v>5677</v>
      </c>
      <c r="J8" s="23">
        <v>5521</v>
      </c>
      <c r="K8" s="23">
        <v>12273</v>
      </c>
      <c r="L8" s="23">
        <v>15307</v>
      </c>
      <c r="M8" s="23">
        <v>4340</v>
      </c>
      <c r="N8" s="23">
        <v>4773</v>
      </c>
      <c r="O8" s="23">
        <v>9009</v>
      </c>
      <c r="P8" s="23">
        <v>3854</v>
      </c>
      <c r="Q8" s="23">
        <v>3984</v>
      </c>
      <c r="R8" s="23">
        <v>2830</v>
      </c>
      <c r="S8" s="23">
        <v>7071</v>
      </c>
      <c r="T8" s="23">
        <v>3267</v>
      </c>
      <c r="U8" s="23">
        <v>11603</v>
      </c>
      <c r="V8" s="23">
        <v>6070</v>
      </c>
      <c r="W8" s="23">
        <v>7273</v>
      </c>
      <c r="X8" s="23">
        <v>8003</v>
      </c>
      <c r="Y8" s="23">
        <v>8422</v>
      </c>
      <c r="Z8" s="20">
        <f>((B8/B$1)*IgG!$BL7*$AY8+IgG!$BM7)/IgG!$BP7</f>
        <v>15.006635560324941</v>
      </c>
      <c r="AA8" s="20">
        <f>((C8/C$1)*IgG!$BL7*$AY8+IgG!$BM7)/IgG!$BP7</f>
        <v>19.238929979325693</v>
      </c>
      <c r="AB8" s="20">
        <f>((D8/D$1)*IgG!$BL7*$AY8+IgG!$BM7)/IgG!$BP7</f>
        <v>14.721685543680117</v>
      </c>
      <c r="AC8" s="20">
        <f>((E8/E$1)*IgG!$BL7*$AY8+IgG!$BM7)/IgG!$BP7</f>
        <v>6.6574252566704244</v>
      </c>
      <c r="AD8" s="20">
        <f>((F8/F$1)*IgG!$BL7*$AY8+IgG!$BM7)/IgG!$BP7</f>
        <v>16.090494519342069</v>
      </c>
      <c r="AE8" s="20">
        <f>((G8/G$1)*IgG!$BL7*$AY8+IgG!$BM7)/IgG!$BP7</f>
        <v>14.151785510390466</v>
      </c>
      <c r="AF8" s="20">
        <f>((H8/H$1)*IgG!$BL7*$AY8+IgG!$BM7)/IgG!$BP7</f>
        <v>15.856241131425465</v>
      </c>
      <c r="AG8" s="20">
        <f>((I8/I$1)*IgG!$BL7*$AY8+IgG!$BM7)/IgG!$BP7</f>
        <v>10.671199724256434</v>
      </c>
      <c r="AH8" s="20">
        <f>((J8/J$1)*IgG!$BL7*$AY8+IgG!$BM7)/IgG!$BP7</f>
        <v>10.398486824890833</v>
      </c>
      <c r="AI8" s="20">
        <f>((K8/K$1)*IgG!$BL7*$AY8+IgG!$BM7)/IgG!$BP7</f>
        <v>22.202060520509615</v>
      </c>
      <c r="AJ8" s="20">
        <f>((L8/L$1)*IgG!$BL7*$AY8+IgG!$BM7)/IgG!$BP7</f>
        <v>27.505976781248268</v>
      </c>
      <c r="AK8" s="20">
        <f>((M8/M$1)*IgG!$BL7*$AY8+IgG!$BM7)/IgG!$BP7</f>
        <v>8.3339103239243357</v>
      </c>
      <c r="AL8" s="20">
        <f>((N8/N$1)*IgG!$BL7*$AY8+IgG!$BM7)/IgG!$BP7</f>
        <v>9.0908634356250069</v>
      </c>
      <c r="AM8" s="20">
        <f>((O8/O$1)*IgG!$BL7*$AY8+IgG!$BM7)/IgG!$BP7</f>
        <v>16.496067549167833</v>
      </c>
      <c r="AN8" s="20">
        <f>((P8/P$1)*IgG!$BL7*$AY8+IgG!$BM7)/IgG!$BP7</f>
        <v>7.4843047528238138</v>
      </c>
      <c r="AO8" s="20">
        <f>((Q8/Q$1)*IgG!$BL7*$AY8+IgG!$BM7)/IgG!$BP7</f>
        <v>7.7115655022951479</v>
      </c>
      <c r="AP8" s="20">
        <f>((R8/R$1)*IgG!$BL7*$AY8+IgG!$BM7)/IgG!$BP7</f>
        <v>5.6941893108342354</v>
      </c>
      <c r="AQ8" s="20">
        <f>((S8/S$1)*IgG!$BL7*$AY8+IgG!$BM7)/IgG!$BP7</f>
        <v>13.108134222433652</v>
      </c>
      <c r="AR8" s="20">
        <f>((T8/T$1)*IgG!$BL7*$AY8+IgG!$BM7)/IgG!$BP7</f>
        <v>6.4581350609801778</v>
      </c>
      <c r="AS8" s="20">
        <f>((U8/U$1)*IgG!$BL7*$AY8+IgG!$BM7)/IgG!$BP7</f>
        <v>21.030793580926588</v>
      </c>
      <c r="AT8" s="20">
        <f>((V8/V$1)*IgG!$BL7*$AY8+IgG!$BM7)/IgG!$BP7</f>
        <v>11.358226451504384</v>
      </c>
      <c r="AU8" s="20">
        <f>((W8/W$1)*IgG!$BL7*$AY8+IgG!$BM7)/IgG!$BP7</f>
        <v>13.461262463919876</v>
      </c>
      <c r="AV8" s="20">
        <f>((X8/X$1)*IgG!$BL7*$AY8+IgG!$BM7)/IgG!$BP7</f>
        <v>14.737418980181976</v>
      </c>
      <c r="AW8" s="20">
        <f>((Y8/Y$1)*IgG!$BL7*$AY8+IgG!$BM7)/IgG!$BP7</f>
        <v>15.469897857324201</v>
      </c>
      <c r="AY8" s="20">
        <v>1</v>
      </c>
    </row>
    <row r="9" spans="1:51" x14ac:dyDescent="0.25">
      <c r="A9" s="23">
        <v>6</v>
      </c>
      <c r="B9" s="23">
        <v>3278</v>
      </c>
      <c r="C9" s="23">
        <v>4204</v>
      </c>
      <c r="D9" s="23">
        <v>3131</v>
      </c>
      <c r="E9" s="23">
        <v>3694</v>
      </c>
      <c r="F9" s="23">
        <v>3385</v>
      </c>
      <c r="G9" s="23">
        <v>4409</v>
      </c>
      <c r="H9" s="23">
        <v>2457</v>
      </c>
      <c r="I9" s="23">
        <v>4277</v>
      </c>
      <c r="J9" s="23">
        <v>5182</v>
      </c>
      <c r="K9" s="23">
        <v>5198</v>
      </c>
      <c r="L9" s="23">
        <v>7539</v>
      </c>
      <c r="M9" s="23">
        <v>1506</v>
      </c>
      <c r="N9" s="23">
        <v>3117</v>
      </c>
      <c r="O9" s="23">
        <v>2881</v>
      </c>
      <c r="P9" s="23">
        <v>2503</v>
      </c>
      <c r="Q9" s="23">
        <v>4478</v>
      </c>
      <c r="R9" s="23">
        <v>2285</v>
      </c>
      <c r="S9" s="23">
        <v>4514</v>
      </c>
      <c r="T9" s="23">
        <v>3104</v>
      </c>
      <c r="U9" s="23">
        <v>16022</v>
      </c>
      <c r="V9" s="23">
        <v>8097</v>
      </c>
      <c r="W9" s="23">
        <v>2601</v>
      </c>
      <c r="X9" s="23">
        <v>7399</v>
      </c>
      <c r="Y9" s="23">
        <v>6730</v>
      </c>
      <c r="Z9" s="20">
        <f>((B9/B$1)*IgG!$BL8*$AY9+IgG!$BM8)/IgG!$BP8</f>
        <v>9.7061034629753262</v>
      </c>
      <c r="AA9" s="20">
        <f>((C9/C$1)*IgG!$BL8*$AY9+IgG!$BM8)/IgG!$BP8</f>
        <v>11.861238591336507</v>
      </c>
      <c r="AB9" s="20">
        <f>((D9/D$1)*IgG!$BL8*$AY9+IgG!$BM8)/IgG!$BP8</f>
        <v>9.3639815797473638</v>
      </c>
      <c r="AC9" s="20">
        <f>((E9/E$1)*IgG!$BL8*$AY9+IgG!$BM8)/IgG!$BP8</f>
        <v>10.674285118912964</v>
      </c>
      <c r="AD9" s="20">
        <f>((F9/F$1)*IgG!$BL8*$AY9+IgG!$BM8)/IgG!$BP8</f>
        <v>9.9551309562092847</v>
      </c>
      <c r="AE9" s="20">
        <f>((G9/G$1)*IgG!$BL8*$AY9+IgG!$BM8)/IgG!$BP8</f>
        <v>12.338347340055778</v>
      </c>
      <c r="AF9" s="20">
        <f>((H9/H$1)*IgG!$BL8*$AY9+IgG!$BM8)/IgG!$BP8</f>
        <v>7.7953411083484045</v>
      </c>
      <c r="AG9" s="20">
        <f>((I9/I$1)*IgG!$BL8*$AY9+IgG!$BM8)/IgG!$BP8</f>
        <v>12.031135853075568</v>
      </c>
      <c r="AH9" s="20">
        <f>((J9/J$1)*IgG!$BL8*$AY9+IgG!$BM8)/IgG!$BP8</f>
        <v>14.137396426689897</v>
      </c>
      <c r="AI9" s="20">
        <f>((K9/K$1)*IgG!$BL8*$AY9+IgG!$BM8)/IgG!$BP8</f>
        <v>14.174634182687496</v>
      </c>
      <c r="AJ9" s="20">
        <f>((L9/L$1)*IgG!$BL8*$AY9+IgG!$BM8)/IgG!$BP8</f>
        <v>19.622983357086561</v>
      </c>
      <c r="AK9" s="20">
        <f>((M9/M$1)*IgG!$BL8*$AY9+IgG!$BM8)/IgG!$BP8</f>
        <v>5.5820219862409672</v>
      </c>
      <c r="AL9" s="20">
        <f>((N9/N$1)*IgG!$BL8*$AY9+IgG!$BM8)/IgG!$BP8</f>
        <v>9.3313985432494615</v>
      </c>
      <c r="AM9" s="20">
        <f>((O9/O$1)*IgG!$BL8*$AY9+IgG!$BM8)/IgG!$BP8</f>
        <v>8.7821416422848415</v>
      </c>
      <c r="AN9" s="20">
        <f>((P9/P$1)*IgG!$BL8*$AY9+IgG!$BM8)/IgG!$BP8</f>
        <v>7.9023996568415065</v>
      </c>
      <c r="AO9" s="20">
        <f>((Q9/Q$1)*IgG!$BL8*$AY9+IgG!$BM8)/IgG!$BP8</f>
        <v>12.498935162795433</v>
      </c>
      <c r="AP9" s="20">
        <f>((R9/R$1)*IgG!$BL8*$AY9+IgG!$BM8)/IgG!$BP8</f>
        <v>7.3950352313741883</v>
      </c>
      <c r="AQ9" s="20">
        <f>((S9/S$1)*IgG!$BL8*$AY9+IgG!$BM8)/IgG!$BP8</f>
        <v>12.582720113790039</v>
      </c>
      <c r="AR9" s="20">
        <f>((T9/T$1)*IgG!$BL8*$AY9+IgG!$BM8)/IgG!$BP8</f>
        <v>9.3011428665014115</v>
      </c>
      <c r="AS9" s="20">
        <f>((U9/U$1)*IgG!$BL8*$AY9+IgG!$BM8)/IgG!$BP8</f>
        <v>39.365976115064868</v>
      </c>
      <c r="AT9" s="20">
        <f>((V9/V$1)*IgG!$BL8*$AY9+IgG!$BM8)/IgG!$BP8</f>
        <v>20.921650097502908</v>
      </c>
      <c r="AU9" s="20">
        <f>((W9/W$1)*IgG!$BL8*$AY9+IgG!$BM8)/IgG!$BP8</f>
        <v>8.1304809123268154</v>
      </c>
      <c r="AV9" s="20">
        <f>((X9/X$1)*IgG!$BL8*$AY9+IgG!$BM8)/IgG!$BP8</f>
        <v>19.297152992107545</v>
      </c>
      <c r="AW9" s="20">
        <f>((Y9/Y$1)*IgG!$BL8*$AY9+IgG!$BM8)/IgG!$BP8</f>
        <v>17.740149319457835</v>
      </c>
      <c r="AY9" s="20">
        <v>1.1965020576131686</v>
      </c>
    </row>
    <row r="10" spans="1:51" x14ac:dyDescent="0.25">
      <c r="A10" s="23">
        <v>7</v>
      </c>
      <c r="B10" s="23">
        <v>10032</v>
      </c>
      <c r="C10" s="23">
        <v>3380</v>
      </c>
      <c r="D10" s="23">
        <v>25908</v>
      </c>
      <c r="E10" s="23">
        <v>6738</v>
      </c>
      <c r="F10" s="23">
        <v>6192</v>
      </c>
      <c r="G10" s="23">
        <v>3427</v>
      </c>
      <c r="H10" s="23">
        <v>2517</v>
      </c>
      <c r="I10" s="23">
        <v>6288</v>
      </c>
      <c r="J10" s="23">
        <v>12507</v>
      </c>
      <c r="K10" s="23">
        <v>4091</v>
      </c>
      <c r="L10" s="23">
        <v>33311</v>
      </c>
      <c r="M10" s="23">
        <v>3621</v>
      </c>
      <c r="N10" s="23">
        <v>2830</v>
      </c>
      <c r="O10" s="23">
        <v>4150</v>
      </c>
      <c r="P10" s="23">
        <v>2669</v>
      </c>
      <c r="Q10" s="23">
        <v>4135</v>
      </c>
      <c r="R10" s="23">
        <v>3934</v>
      </c>
      <c r="S10" s="23">
        <v>3102</v>
      </c>
      <c r="T10" s="23">
        <v>11272</v>
      </c>
      <c r="U10" s="23">
        <v>8912</v>
      </c>
      <c r="V10" s="23">
        <v>6381</v>
      </c>
      <c r="W10" s="23">
        <v>9192</v>
      </c>
      <c r="X10" s="23">
        <v>7592</v>
      </c>
      <c r="Y10" s="23">
        <v>6666</v>
      </c>
      <c r="Z10" s="20">
        <f>((B10/B$1)*IgG!$BL9*$AY10+IgG!$BM9)/IgG!$BP9</f>
        <v>38.995337244577691</v>
      </c>
      <c r="AA10" s="20">
        <f>((C10/C$1)*IgG!$BL9*$AY10+IgG!$BM9)/IgG!$BP9</f>
        <v>14.082671599608592</v>
      </c>
      <c r="AB10" s="20">
        <f>((D10/D$1)*IgG!$BL9*$AY10+IgG!$BM9)/IgG!$BP9</f>
        <v>98.453166435727624</v>
      </c>
      <c r="AC10" s="20">
        <f>((E10/E$1)*IgG!$BL9*$AY10+IgG!$BM9)/IgG!$BP9</f>
        <v>26.658848874985352</v>
      </c>
      <c r="AD10" s="20">
        <f>((F10/F$1)*IgG!$BL9*$AY10+IgG!$BM9)/IgG!$BP9</f>
        <v>24.614002897511948</v>
      </c>
      <c r="AE10" s="20">
        <f>((G10/G$1)*IgG!$BL9*$AY10+IgG!$BM9)/IgG!$BP9</f>
        <v>14.258693139794033</v>
      </c>
      <c r="AF10" s="20">
        <f>((H10/H$1)*IgG!$BL9*$AY10+IgG!$BM9)/IgG!$BP9</f>
        <v>10.850616510671681</v>
      </c>
      <c r="AG10" s="20">
        <f>((I10/I$1)*IgG!$BL9*$AY10+IgG!$BM9)/IgG!$BP9</f>
        <v>24.973536256188591</v>
      </c>
      <c r="AH10" s="20">
        <f>((J10/J$1)*IgG!$BL9*$AY10+IgG!$BM9)/IgG!$BP9</f>
        <v>48.264556647959907</v>
      </c>
      <c r="AI10" s="20">
        <f>((K10/K$1)*IgG!$BL9*$AY10+IgG!$BM9)/IgG!$BP9</f>
        <v>16.745465537307481</v>
      </c>
      <c r="AJ10" s="20">
        <f>((L10/L$1)*IgG!$BL9*$AY10+IgG!$BM9)/IgG!$BP9</f>
        <v>126.17843158451088</v>
      </c>
      <c r="AK10" s="20">
        <f>((M10/M$1)*IgG!$BL9*$AY10+IgG!$BM9)/IgG!$BP9</f>
        <v>14.985250135453084</v>
      </c>
      <c r="AL10" s="20">
        <f>((N10/N$1)*IgG!$BL9*$AY10+IgG!$BM9)/IgG!$BP9</f>
        <v>12.022845065523654</v>
      </c>
      <c r="AM10" s="20">
        <f>((O10/O$1)*IgG!$BL9*$AY10+IgG!$BM9)/IgG!$BP9</f>
        <v>16.966428747327505</v>
      </c>
      <c r="AN10" s="20">
        <f>((P10/P$1)*IgG!$BL9*$AY10+IgG!$BM9)/IgG!$BP9</f>
        <v>11.4198776619097</v>
      </c>
      <c r="AO10" s="20">
        <f>((Q10/Q$1)*IgG!$BL9*$AY10+IgG!$BM9)/IgG!$BP9</f>
        <v>16.91025166003428</v>
      </c>
      <c r="AP10" s="20">
        <f>((R10/R$1)*IgG!$BL9*$AY10+IgG!$BM9)/IgG!$BP9</f>
        <v>16.157478690305059</v>
      </c>
      <c r="AQ10" s="20">
        <f>((S10/S$1)*IgG!$BL9*$AY10+IgG!$BM9)/IgG!$BP9</f>
        <v>13.041522915107477</v>
      </c>
      <c r="AR10" s="20">
        <f>((T10/T$1)*IgG!$BL9*$AY10+IgG!$BM9)/IgG!$BP9</f>
        <v>43.639309794151011</v>
      </c>
      <c r="AS10" s="20">
        <f>((U10/U$1)*IgG!$BL9*$AY10+IgG!$BM9)/IgG!$BP9</f>
        <v>34.800781393350178</v>
      </c>
      <c r="AT10" s="20">
        <f>((V10/V$1)*IgG!$BL9*$AY10+IgG!$BM9)/IgG!$BP9</f>
        <v>25.321834197406588</v>
      </c>
      <c r="AU10" s="20">
        <f>((W10/W$1)*IgG!$BL9*$AY10+IgG!$BM9)/IgG!$BP9</f>
        <v>35.849420356157061</v>
      </c>
      <c r="AV10" s="20">
        <f>((X10/X$1)*IgG!$BL9*$AY10+IgG!$BM9)/IgG!$BP9</f>
        <v>29.857197711546338</v>
      </c>
      <c r="AW10" s="20">
        <f>((Y10/Y$1)*IgG!$BL9*$AY10+IgG!$BM9)/IgG!$BP9</f>
        <v>26.389198855977874</v>
      </c>
      <c r="AY10" s="20">
        <v>1.9539136795903438</v>
      </c>
    </row>
    <row r="11" spans="1:51" x14ac:dyDescent="0.25">
      <c r="A11" s="23">
        <v>8</v>
      </c>
      <c r="B11" s="23">
        <v>11293</v>
      </c>
      <c r="C11" s="23">
        <v>6521</v>
      </c>
      <c r="D11" s="23">
        <v>5179</v>
      </c>
      <c r="E11" s="23">
        <v>4859</v>
      </c>
      <c r="F11" s="23">
        <v>12409</v>
      </c>
      <c r="G11" s="23">
        <v>8972</v>
      </c>
      <c r="H11" s="23">
        <v>6777</v>
      </c>
      <c r="I11" s="23">
        <v>3688</v>
      </c>
      <c r="J11" s="23">
        <v>8642</v>
      </c>
      <c r="K11" s="23">
        <v>7251</v>
      </c>
      <c r="L11" s="23">
        <v>14378</v>
      </c>
      <c r="M11" s="23">
        <v>4150</v>
      </c>
      <c r="N11" s="23">
        <v>6399</v>
      </c>
      <c r="O11" s="23">
        <v>5807</v>
      </c>
      <c r="P11" s="23">
        <v>4307</v>
      </c>
      <c r="Q11" s="23">
        <v>9554</v>
      </c>
      <c r="R11" s="23">
        <v>4557</v>
      </c>
      <c r="S11" s="23">
        <v>4915</v>
      </c>
      <c r="T11" s="23">
        <v>3481</v>
      </c>
      <c r="U11" s="23">
        <v>51729</v>
      </c>
      <c r="V11" s="23">
        <v>10409</v>
      </c>
      <c r="W11" s="23">
        <v>5439</v>
      </c>
      <c r="X11" s="23">
        <v>7907</v>
      </c>
      <c r="Y11" s="23">
        <v>7047</v>
      </c>
      <c r="Z11" s="20">
        <f>((B11/B$1)*IgG!$BL10*$AY11+IgG!$BM10)/IgG!$BP10</f>
        <v>27.974469052276554</v>
      </c>
      <c r="AA11" s="20">
        <f>((C11/C$1)*IgG!$BL10*$AY11+IgG!$BM10)/IgG!$BP10</f>
        <v>16.796838887297152</v>
      </c>
      <c r="AB11" s="20">
        <f>((D11/D$1)*IgG!$BL10*$AY11+IgG!$BM10)/IgG!$BP10</f>
        <v>13.653423195469333</v>
      </c>
      <c r="AC11" s="20">
        <f>((E11/E$1)*IgG!$BL10*$AY11+IgG!$BM10)/IgG!$BP10</f>
        <v>12.903875489519333</v>
      </c>
      <c r="AD11" s="20">
        <f>((F11/F$1)*IgG!$BL10*$AY11+IgG!$BM10)/IgG!$BP10</f>
        <v>30.588516676777182</v>
      </c>
      <c r="AE11" s="20">
        <f>((G11/G$1)*IgG!$BL10*$AY11+IgG!$BM10)/IgG!$BP10</f>
        <v>22.537905847557944</v>
      </c>
      <c r="AF11" s="20">
        <f>((H11/H$1)*IgG!$BL10*$AY11+IgG!$BM10)/IgG!$BP10</f>
        <v>17.396477052057154</v>
      </c>
      <c r="AG11" s="20">
        <f>((I11/I$1)*IgG!$BL10*$AY11+IgG!$BM10)/IgG!$BP10</f>
        <v>10.160999353058545</v>
      </c>
      <c r="AH11" s="20">
        <f>((J11/J$1)*IgG!$BL10*$AY11+IgG!$BM10)/IgG!$BP10</f>
        <v>21.764934775797006</v>
      </c>
      <c r="AI11" s="20">
        <f>((K11/K$1)*IgG!$BL10*$AY11+IgG!$BM10)/IgG!$BP10</f>
        <v>18.506744591495597</v>
      </c>
      <c r="AJ11" s="20">
        <f>((L11/L$1)*IgG!$BL10*$AY11+IgG!$BM10)/IgG!$BP10</f>
        <v>35.200577404950792</v>
      </c>
      <c r="AK11" s="20">
        <f>((M11/M$1)*IgG!$BL10*$AY11+IgG!$BM10)/IgG!$BP10</f>
        <v>11.243158853523859</v>
      </c>
      <c r="AL11" s="20">
        <f>((N11/N$1)*IgG!$BL10*$AY11+IgG!$BM10)/IgG!$BP10</f>
        <v>16.511073824403717</v>
      </c>
      <c r="AM11" s="20">
        <f>((O11/O$1)*IgG!$BL10*$AY11+IgG!$BM10)/IgG!$BP10</f>
        <v>15.124410568396213</v>
      </c>
      <c r="AN11" s="20">
        <f>((P11/P$1)*IgG!$BL10*$AY11+IgG!$BM10)/IgG!$BP10</f>
        <v>11.61090569675558</v>
      </c>
      <c r="AO11" s="20">
        <f>((Q11/Q$1)*IgG!$BL10*$AY11+IgG!$BM10)/IgG!$BP10</f>
        <v>23.901145737754508</v>
      </c>
      <c r="AP11" s="20">
        <f>((R11/R$1)*IgG!$BL10*$AY11+IgG!$BM10)/IgG!$BP10</f>
        <v>12.196489842029019</v>
      </c>
      <c r="AQ11" s="20">
        <f>((S11/S$1)*IgG!$BL10*$AY11+IgG!$BM10)/IgG!$BP10</f>
        <v>13.035046338060583</v>
      </c>
      <c r="AR11" s="20">
        <f>((T11/T$1)*IgG!$BL10*$AY11+IgG!$BM10)/IgG!$BP10</f>
        <v>9.6761356807721377</v>
      </c>
      <c r="AS11" s="20">
        <f>((U11/U$1)*IgG!$BL10*$AY11+IgG!$BM10)/IgG!$BP10</f>
        <v>122.68919104538362</v>
      </c>
      <c r="AT11" s="20">
        <f>((V11/V$1)*IgG!$BL10*$AY11+IgG!$BM10)/IgG!$BP10</f>
        <v>25.903843514589674</v>
      </c>
      <c r="AU11" s="20">
        <f>((W11/W$1)*IgG!$BL10*$AY11+IgG!$BM10)/IgG!$BP10</f>
        <v>14.26243070655371</v>
      </c>
      <c r="AV11" s="20">
        <f>((X11/X$1)*IgG!$BL10*$AY11+IgG!$BM10)/IgG!$BP10</f>
        <v>20.043317388693097</v>
      </c>
      <c r="AW11" s="20">
        <f>((Y11/Y$1)*IgG!$BL10*$AY11+IgG!$BM10)/IgG!$BP10</f>
        <v>18.028907928952471</v>
      </c>
      <c r="AY11" s="20">
        <v>1.2752728998576175</v>
      </c>
    </row>
    <row r="12" spans="1:51" x14ac:dyDescent="0.25">
      <c r="A12" s="23">
        <v>9</v>
      </c>
      <c r="B12" s="23">
        <v>65535</v>
      </c>
      <c r="C12" s="23">
        <v>65535</v>
      </c>
      <c r="D12" s="23">
        <v>65535</v>
      </c>
      <c r="E12" s="23">
        <v>65535</v>
      </c>
      <c r="F12" s="23">
        <v>64825</v>
      </c>
      <c r="G12" s="23">
        <v>65535</v>
      </c>
      <c r="H12" s="23">
        <v>65535</v>
      </c>
      <c r="I12" s="23">
        <v>59767</v>
      </c>
      <c r="J12" s="23">
        <v>65535</v>
      </c>
      <c r="K12" s="23">
        <v>65535</v>
      </c>
      <c r="L12" s="23">
        <v>64829</v>
      </c>
      <c r="M12" s="23">
        <v>65535</v>
      </c>
      <c r="N12" s="23">
        <v>55245</v>
      </c>
      <c r="O12" s="23">
        <v>65535</v>
      </c>
      <c r="P12" s="23">
        <v>61052</v>
      </c>
      <c r="Q12" s="23">
        <v>65535</v>
      </c>
      <c r="R12" s="23">
        <v>54655</v>
      </c>
      <c r="S12" s="23">
        <v>65535</v>
      </c>
      <c r="T12" s="23">
        <v>65250</v>
      </c>
      <c r="U12" s="23">
        <v>64290</v>
      </c>
      <c r="V12" s="23">
        <v>41298</v>
      </c>
      <c r="W12" s="23">
        <v>51661</v>
      </c>
      <c r="X12" s="23">
        <v>55010</v>
      </c>
      <c r="Y12" s="23">
        <v>45804</v>
      </c>
      <c r="Z12" s="20">
        <f>((B12/B$1)*IgG!$BL11*$AY12+IgG!$BM11)/IgG!$BP11</f>
        <v>115.66990716681782</v>
      </c>
      <c r="AA12" s="20">
        <f>((C12/C$1)*IgG!$BL11*$AY12+IgG!$BM11)/IgG!$BP11</f>
        <v>115.66990716681782</v>
      </c>
      <c r="AB12" s="20">
        <f>((D12/D$1)*IgG!$BL11*$AY12+IgG!$BM11)/IgG!$BP11</f>
        <v>115.66990716681782</v>
      </c>
      <c r="AC12" s="20">
        <f>((E12/E$1)*IgG!$BL11*$AY12+IgG!$BM11)/IgG!$BP11</f>
        <v>115.66990716681782</v>
      </c>
      <c r="AD12" s="20">
        <f>((F12/F$1)*IgG!$BL11*$AY12+IgG!$BM11)/IgG!$BP11</f>
        <v>114.37414145310568</v>
      </c>
      <c r="AE12" s="20">
        <f>((G12/G$1)*IgG!$BL11*$AY12+IgG!$BM11)/IgG!$BP11</f>
        <v>115.66990716681782</v>
      </c>
      <c r="AF12" s="20">
        <f>((H12/H$1)*IgG!$BL11*$AY12+IgG!$BM11)/IgG!$BP11</f>
        <v>115.66990716681782</v>
      </c>
      <c r="AG12" s="20">
        <f>((I12/I$1)*IgG!$BL11*$AY12+IgG!$BM11)/IgG!$BP11</f>
        <v>105.14317950950561</v>
      </c>
      <c r="AH12" s="20">
        <f>((J12/J$1)*IgG!$BL11*$AY12+IgG!$BM11)/IgG!$BP11</f>
        <v>115.66990716681782</v>
      </c>
      <c r="AI12" s="20">
        <f>((K12/K$1)*IgG!$BL11*$AY12+IgG!$BM11)/IgG!$BP11</f>
        <v>115.66990716681782</v>
      </c>
      <c r="AJ12" s="20">
        <f>((L12/L$1)*IgG!$BL11*$AY12+IgG!$BM11)/IgG!$BP11</f>
        <v>114.38144154163362</v>
      </c>
      <c r="AK12" s="20">
        <f>((M12/M$1)*IgG!$BL11*$AY12+IgG!$BM11)/IgG!$BP11</f>
        <v>115.66990716681782</v>
      </c>
      <c r="AL12" s="20">
        <f>((N12/N$1)*IgG!$BL11*$AY12+IgG!$BM11)/IgG!$BP11</f>
        <v>96.890429428651586</v>
      </c>
      <c r="AM12" s="20">
        <f>((O12/O$1)*IgG!$BL11*$AY12+IgG!$BM11)/IgG!$BP11</f>
        <v>115.66990716681782</v>
      </c>
      <c r="AN12" s="20">
        <f>((P12/P$1)*IgG!$BL11*$AY12+IgG!$BM11)/IgG!$BP11</f>
        <v>107.4883329491114</v>
      </c>
      <c r="AO12" s="20">
        <f>((Q12/Q$1)*IgG!$BL11*$AY12+IgG!$BM11)/IgG!$BP11</f>
        <v>115.66990716681782</v>
      </c>
      <c r="AP12" s="20">
        <f>((R12/R$1)*IgG!$BL11*$AY12+IgG!$BM11)/IgG!$BP11</f>
        <v>95.813666370778108</v>
      </c>
      <c r="AQ12" s="20">
        <f>((S12/S$1)*IgG!$BL11*$AY12+IgG!$BM11)/IgG!$BP11</f>
        <v>115.66990716681782</v>
      </c>
      <c r="AR12" s="20">
        <f>((T12/T$1)*IgG!$BL11*$AY12+IgG!$BM11)/IgG!$BP11</f>
        <v>115.14977585920099</v>
      </c>
      <c r="AS12" s="20">
        <f>((U12/U$1)*IgG!$BL11*$AY12+IgG!$BM11)/IgG!$BP11</f>
        <v>113.39775461249158</v>
      </c>
      <c r="AT12" s="20">
        <f>((V12/V$1)*IgG!$BL11*$AY12+IgG!$BM11)/IgG!$BP11</f>
        <v>71.436845753801776</v>
      </c>
      <c r="AU12" s="20">
        <f>((W12/W$1)*IgG!$BL11*$AY12+IgG!$BM11)/IgG!$BP11</f>
        <v>90.349550107603207</v>
      </c>
      <c r="AV12" s="20">
        <f>((X12/X$1)*IgG!$BL11*$AY12+IgG!$BM11)/IgG!$BP11</f>
        <v>96.461549227634194</v>
      </c>
      <c r="AW12" s="20">
        <f>((Y12/Y$1)*IgG!$BL11*$AY12+IgG!$BM11)/IgG!$BP11</f>
        <v>79.660395480543954</v>
      </c>
      <c r="AY12" s="20">
        <v>1.1019364613417926</v>
      </c>
    </row>
    <row r="13" spans="1:51" x14ac:dyDescent="0.25">
      <c r="A13" s="23">
        <v>10</v>
      </c>
      <c r="B13" s="23">
        <v>2056</v>
      </c>
      <c r="C13" s="23">
        <v>2553</v>
      </c>
      <c r="D13" s="23">
        <v>1869</v>
      </c>
      <c r="E13" s="23">
        <v>1909</v>
      </c>
      <c r="F13" s="23">
        <v>1610</v>
      </c>
      <c r="G13" s="23">
        <v>2049</v>
      </c>
      <c r="H13" s="23">
        <v>1898</v>
      </c>
      <c r="I13" s="23">
        <v>2537</v>
      </c>
      <c r="J13" s="23">
        <v>2979</v>
      </c>
      <c r="K13" s="23">
        <v>2642</v>
      </c>
      <c r="L13" s="23">
        <v>3040</v>
      </c>
      <c r="M13" s="23">
        <v>1221</v>
      </c>
      <c r="N13" s="23">
        <v>1842</v>
      </c>
      <c r="O13" s="23">
        <v>1581</v>
      </c>
      <c r="P13" s="23">
        <v>2093</v>
      </c>
      <c r="Q13" s="23">
        <v>2262</v>
      </c>
      <c r="R13" s="23">
        <v>1499</v>
      </c>
      <c r="S13" s="23">
        <v>3504</v>
      </c>
      <c r="T13" s="23">
        <v>2462</v>
      </c>
      <c r="U13" s="23">
        <v>4092</v>
      </c>
      <c r="V13" s="23">
        <v>2369</v>
      </c>
      <c r="W13" s="23">
        <v>1753</v>
      </c>
      <c r="X13" s="23">
        <v>5564</v>
      </c>
      <c r="Y13" s="23">
        <v>11477</v>
      </c>
      <c r="Z13" s="20">
        <f>((B13/B$1)*IgG!$BL12*$AY13+IgG!$BM12)/IgG!$BP12</f>
        <v>9.495867546859607</v>
      </c>
      <c r="AA13" s="20">
        <f>((C13/C$1)*IgG!$BL12*$AY13+IgG!$BM12)/IgG!$BP12</f>
        <v>10.990174447426032</v>
      </c>
      <c r="AB13" s="20">
        <f>((D13/D$1)*IgG!$BL12*$AY13+IgG!$BM12)/IgG!$BP12</f>
        <v>8.9336233005700283</v>
      </c>
      <c r="AC13" s="20">
        <f>((E13/E$1)*IgG!$BL12*$AY13+IgG!$BM12)/IgG!$BP12</f>
        <v>9.0538894495089757</v>
      </c>
      <c r="AD13" s="20">
        <f>((F13/F$1)*IgG!$BL12*$AY13+IgG!$BM12)/IgG!$BP12</f>
        <v>8.1548999861903422</v>
      </c>
      <c r="AE13" s="20">
        <f>((G13/G$1)*IgG!$BL12*$AY13+IgG!$BM12)/IgG!$BP12</f>
        <v>9.4748209707952924</v>
      </c>
      <c r="AF13" s="20">
        <f>((H13/H$1)*IgG!$BL12*$AY13+IgG!$BM12)/IgG!$BP12</f>
        <v>9.0208162585507647</v>
      </c>
      <c r="AG13" s="20">
        <f>((I13/I$1)*IgG!$BL12*$AY13+IgG!$BM12)/IgG!$BP12</f>
        <v>10.942067987850452</v>
      </c>
      <c r="AH13" s="20">
        <f>((J13/J$1)*IgG!$BL12*$AY13+IgG!$BM12)/IgG!$BP12</f>
        <v>12.271008933625824</v>
      </c>
      <c r="AI13" s="20">
        <f>((K13/K$1)*IgG!$BL12*$AY13+IgG!$BM12)/IgG!$BP12</f>
        <v>11.25776662881519</v>
      </c>
      <c r="AJ13" s="20">
        <f>((L13/L$1)*IgG!$BL12*$AY13+IgG!$BM12)/IgG!$BP12</f>
        <v>12.454414810757717</v>
      </c>
      <c r="AK13" s="20">
        <f>((M13/M$1)*IgG!$BL12*$AY13+IgG!$BM12)/IgG!$BP12</f>
        <v>6.9853116877590749</v>
      </c>
      <c r="AL13" s="20">
        <f>((N13/N$1)*IgG!$BL12*$AY13+IgG!$BM12)/IgG!$BP12</f>
        <v>8.8524436500362373</v>
      </c>
      <c r="AM13" s="20">
        <f>((O13/O$1)*IgG!$BL12*$AY13+IgG!$BM12)/IgG!$BP12</f>
        <v>8.0677070282096039</v>
      </c>
      <c r="AN13" s="20">
        <f>((P13/P$1)*IgG!$BL12*$AY13+IgG!$BM12)/IgG!$BP12</f>
        <v>9.6071137346281343</v>
      </c>
      <c r="AO13" s="20">
        <f>((Q13/Q$1)*IgG!$BL12*$AY13+IgG!$BM12)/IgG!$BP12</f>
        <v>10.115238213895188</v>
      </c>
      <c r="AP13" s="20">
        <f>((R13/R$1)*IgG!$BL12*$AY13+IgG!$BM12)/IgG!$BP12</f>
        <v>7.821161422884761</v>
      </c>
      <c r="AQ13" s="20">
        <f>((S13/S$1)*IgG!$BL12*$AY13+IgG!$BM12)/IgG!$BP12</f>
        <v>13.849502138449511</v>
      </c>
      <c r="AR13" s="20">
        <f>((T13/T$1)*IgG!$BL12*$AY13+IgG!$BM12)/IgG!$BP12</f>
        <v>10.716568958589926</v>
      </c>
      <c r="AS13" s="20">
        <f>((U13/U$1)*IgG!$BL12*$AY13+IgG!$BM12)/IgG!$BP12</f>
        <v>15.617414527852041</v>
      </c>
      <c r="AT13" s="20">
        <f>((V13/V$1)*IgG!$BL12*$AY13+IgG!$BM12)/IgG!$BP12</f>
        <v>10.436950162306871</v>
      </c>
      <c r="AU13" s="20">
        <f>((W13/W$1)*IgG!$BL12*$AY13+IgG!$BM12)/IgG!$BP12</f>
        <v>8.5848514686470789</v>
      </c>
      <c r="AV13" s="20">
        <f>((X13/X$1)*IgG!$BL12*$AY13+IgG!$BM12)/IgG!$BP12</f>
        <v>20.043208808805318</v>
      </c>
      <c r="AW13" s="20">
        <f>((Y13/Y$1)*IgG!$BL12*$AY13+IgG!$BM12)/IgG!$BP12</f>
        <v>37.821552275705244</v>
      </c>
      <c r="AY13" s="20">
        <v>1.1824014665444547</v>
      </c>
    </row>
    <row r="14" spans="1:51" x14ac:dyDescent="0.25">
      <c r="A14" s="23">
        <v>11</v>
      </c>
      <c r="B14" s="23">
        <v>2643</v>
      </c>
      <c r="C14" s="23">
        <v>9483</v>
      </c>
      <c r="D14" s="23">
        <v>4189</v>
      </c>
      <c r="E14" s="23">
        <v>4602</v>
      </c>
      <c r="F14" s="23">
        <v>8134</v>
      </c>
      <c r="G14" s="23">
        <v>5678</v>
      </c>
      <c r="H14" s="23">
        <v>2137</v>
      </c>
      <c r="I14" s="23">
        <v>4751</v>
      </c>
      <c r="J14" s="23">
        <v>3466</v>
      </c>
      <c r="K14" s="23">
        <v>6453</v>
      </c>
      <c r="L14" s="23">
        <v>11416</v>
      </c>
      <c r="M14" s="23">
        <v>1921</v>
      </c>
      <c r="N14" s="23">
        <v>6284</v>
      </c>
      <c r="O14" s="23">
        <v>3515</v>
      </c>
      <c r="P14" s="23">
        <v>4511</v>
      </c>
      <c r="Q14" s="23">
        <v>4271</v>
      </c>
      <c r="R14" s="23">
        <v>2540</v>
      </c>
      <c r="S14" s="23">
        <v>2724</v>
      </c>
      <c r="T14" s="23">
        <v>2325</v>
      </c>
      <c r="U14" s="23">
        <v>11063</v>
      </c>
      <c r="V14" s="23">
        <v>11128</v>
      </c>
      <c r="W14" s="23">
        <v>6611</v>
      </c>
      <c r="X14" s="23">
        <v>5449</v>
      </c>
      <c r="Y14" s="23">
        <v>6435</v>
      </c>
      <c r="Z14" s="20">
        <f>((B14/B$1)*IgG!$BL13*$AY14+IgG!$BM13)/IgG!$BP13</f>
        <v>6.9479091171465264</v>
      </c>
      <c r="AA14" s="20">
        <f>((C14/C$1)*IgG!$BL13*$AY14+IgG!$BM13)/IgG!$BP13</f>
        <v>19.608628564808001</v>
      </c>
      <c r="AB14" s="20">
        <f>((D14/D$1)*IgG!$BL13*$AY14+IgG!$BM13)/IgG!$BP13</f>
        <v>9.8095278694980816</v>
      </c>
      <c r="AC14" s="20">
        <f>((E14/E$1)*IgG!$BL13*$AY14+IgG!$BM13)/IgG!$BP13</f>
        <v>10.573983590533782</v>
      </c>
      <c r="AD14" s="20">
        <f>((F14/F$1)*IgG!$BL13*$AY14+IgG!$BM13)/IgG!$BP13</f>
        <v>17.1116533404081</v>
      </c>
      <c r="AE14" s="20">
        <f>((G14/G$1)*IgG!$BL13*$AY14+IgG!$BM13)/IgG!$BP13</f>
        <v>12.56564062645246</v>
      </c>
      <c r="AF14" s="20">
        <f>((H14/H$1)*IgG!$BL13*$AY14+IgG!$BM13)/IgG!$BP13</f>
        <v>6.0113120351996407</v>
      </c>
      <c r="AG14" s="20">
        <f>((I14/I$1)*IgG!$BL13*$AY14+IgG!$BM13)/IgG!$BP13</f>
        <v>10.849779964466761</v>
      </c>
      <c r="AH14" s="20">
        <f>((J14/J$1)*IgG!$BL13*$AY14+IgG!$BM13)/IgG!$BP13</f>
        <v>8.4712676120917596</v>
      </c>
      <c r="AI14" s="20">
        <f>((K14/K$1)*IgG!$BL13*$AY14+IgG!$BM13)/IgG!$BP13</f>
        <v>14.000151967379011</v>
      </c>
      <c r="AJ14" s="20">
        <f>((L14/L$1)*IgG!$BL13*$AY14+IgG!$BM13)/IgG!$BP13</f>
        <v>23.186577496435138</v>
      </c>
      <c r="AK14" s="20">
        <f>((M14/M$1)*IgG!$BL13*$AY14+IgG!$BM13)/IgG!$BP13</f>
        <v>5.6114998421155944</v>
      </c>
      <c r="AL14" s="20">
        <f>((N14/N$1)*IgG!$BL13*$AY14+IgG!$BM13)/IgG!$BP13</f>
        <v>13.687335945938255</v>
      </c>
      <c r="AM14" s="20">
        <f>((O14/O$1)*IgG!$BL13*$AY14+IgG!$BM13)/IgG!$BP13</f>
        <v>8.5619657484858269</v>
      </c>
      <c r="AN14" s="20">
        <f>((P14/P$1)*IgG!$BL13*$AY14+IgG!$BM13)/IgG!$BP13</f>
        <v>10.405544194373373</v>
      </c>
      <c r="AO14" s="20">
        <f>((Q14/Q$1)*IgG!$BL13*$AY14+IgG!$BM13)/IgG!$BP13</f>
        <v>9.9613084242799896</v>
      </c>
      <c r="AP14" s="20">
        <f>((R14/R$1)*IgG!$BL13*$AY14+IgG!$BM13)/IgG!$BP13</f>
        <v>6.7572579324814503</v>
      </c>
      <c r="AQ14" s="20">
        <f>((S14/S$1)*IgG!$BL13*$AY14+IgG!$BM13)/IgG!$BP13</f>
        <v>7.0978386895530452</v>
      </c>
      <c r="AR14" s="20">
        <f>((T14/T$1)*IgG!$BL13*$AY14+IgG!$BM13)/IgG!$BP13</f>
        <v>6.3592967217727931</v>
      </c>
      <c r="AS14" s="20">
        <f>((U14/U$1)*IgG!$BL13*$AY14+IgG!$BM13)/IgG!$BP13</f>
        <v>22.533180717922786</v>
      </c>
      <c r="AT14" s="20">
        <f>((V14/V$1)*IgG!$BL13*$AY14+IgG!$BM13)/IgG!$BP13</f>
        <v>22.653494572323076</v>
      </c>
      <c r="AU14" s="20">
        <f>((W14/W$1)*IgG!$BL13*$AY14+IgG!$BM13)/IgG!$BP13</f>
        <v>14.292607182690489</v>
      </c>
      <c r="AV14" s="20">
        <f>((X14/X$1)*IgG!$BL13*$AY14+IgG!$BM13)/IgG!$BP13</f>
        <v>12.141765662488353</v>
      </c>
      <c r="AW14" s="20">
        <f>((Y14/Y$1)*IgG!$BL13*$AY14+IgG!$BM13)/IgG!$BP13</f>
        <v>13.966834284622008</v>
      </c>
      <c r="AY14" s="20">
        <v>0.84957521239380307</v>
      </c>
    </row>
    <row r="15" spans="1:51" x14ac:dyDescent="0.25">
      <c r="A15" s="23">
        <v>12</v>
      </c>
      <c r="B15" s="23">
        <v>2139</v>
      </c>
      <c r="C15" s="23">
        <v>4832</v>
      </c>
      <c r="D15" s="23">
        <v>1711</v>
      </c>
      <c r="E15" s="23">
        <v>1989</v>
      </c>
      <c r="F15" s="23">
        <v>3595</v>
      </c>
      <c r="G15" s="23">
        <v>1514</v>
      </c>
      <c r="H15" s="23">
        <v>2057</v>
      </c>
      <c r="I15" s="23">
        <v>10997</v>
      </c>
      <c r="J15" s="23">
        <v>2481</v>
      </c>
      <c r="K15" s="23">
        <v>3563</v>
      </c>
      <c r="L15" s="23">
        <v>5686</v>
      </c>
      <c r="M15" s="23">
        <v>1768</v>
      </c>
      <c r="N15" s="23">
        <v>1750</v>
      </c>
      <c r="O15" s="23">
        <v>2091</v>
      </c>
      <c r="P15" s="23">
        <v>2012</v>
      </c>
      <c r="Q15" s="23">
        <v>2067</v>
      </c>
      <c r="R15" s="23">
        <v>1094</v>
      </c>
      <c r="S15" s="23">
        <v>2715</v>
      </c>
      <c r="T15" s="23">
        <v>2865</v>
      </c>
      <c r="U15" s="23">
        <v>3758</v>
      </c>
      <c r="V15" s="23">
        <v>6434</v>
      </c>
      <c r="W15" s="23">
        <v>3835</v>
      </c>
      <c r="X15" s="23">
        <v>5413</v>
      </c>
      <c r="Y15" s="23">
        <v>4648</v>
      </c>
      <c r="Z15" s="20">
        <f>((B15/B$1)*IgG!$BL14*$AY15+IgG!$BM14)/IgG!$BP14</f>
        <v>7.215792952956174</v>
      </c>
      <c r="AA15" s="20">
        <f>((C15/C$1)*IgG!$BL14*$AY15+IgG!$BM14)/IgG!$BP14</f>
        <v>13.050432430763617</v>
      </c>
      <c r="AB15" s="20">
        <f>((D15/D$1)*IgG!$BL14*$AY15+IgG!$BM14)/IgG!$BP14</f>
        <v>6.2884904291902686</v>
      </c>
      <c r="AC15" s="20">
        <f>((E15/E$1)*IgG!$BL14*$AY15+IgG!$BM14)/IgG!$BP14</f>
        <v>6.8908037507017683</v>
      </c>
      <c r="AD15" s="20">
        <f>((F15/F$1)*IgG!$BL14*$AY15+IgG!$BM14)/IgG!$BP14</f>
        <v>10.370354809505612</v>
      </c>
      <c r="AE15" s="20">
        <f>((G15/G$1)*IgG!$BL14*$AY15+IgG!$BM14)/IgG!$BP14</f>
        <v>5.8616712768961472</v>
      </c>
      <c r="AF15" s="20">
        <f>((H15/H$1)*IgG!$BL14*$AY15+IgG!$BM14)/IgG!$BP14</f>
        <v>7.0381321890570989</v>
      </c>
      <c r="AG15" s="20">
        <f>((I15/I$1)*IgG!$BL14*$AY15+IgG!$BM14)/IgG!$BP14</f>
        <v>26.407488643419722</v>
      </c>
      <c r="AH15" s="20">
        <f>((J15/J$1)*IgG!$BL14*$AY15+IgG!$BM14)/IgG!$BP14</f>
        <v>7.9567683340962203</v>
      </c>
      <c r="AI15" s="20">
        <f>((K15/K$1)*IgG!$BL14*$AY15+IgG!$BM14)/IgG!$BP14</f>
        <v>10.301023779691338</v>
      </c>
      <c r="AJ15" s="20">
        <f>((L15/L$1)*IgG!$BL14*$AY15+IgG!$BM14)/IgG!$BP14</f>
        <v>14.900704288932038</v>
      </c>
      <c r="AK15" s="20">
        <f>((M15/M$1)*IgG!$BL14*$AY15+IgG!$BM14)/IgG!$BP14</f>
        <v>6.411986326046943</v>
      </c>
      <c r="AL15" s="20">
        <f>((N15/N$1)*IgG!$BL14*$AY15+IgG!$BM14)/IgG!$BP14</f>
        <v>6.3729876217764136</v>
      </c>
      <c r="AM15" s="20">
        <f>((O15/O$1)*IgG!$BL14*$AY15+IgG!$BM14)/IgG!$BP14</f>
        <v>7.1117964082347651</v>
      </c>
      <c r="AN15" s="20">
        <f>((P15/P$1)*IgG!$BL14*$AY15+IgG!$BM14)/IgG!$BP14</f>
        <v>6.9406354283807774</v>
      </c>
      <c r="AO15" s="20">
        <f>((Q15/Q$1)*IgG!$BL14*$AY15+IgG!$BM14)/IgG!$BP14</f>
        <v>7.0597981358740602</v>
      </c>
      <c r="AP15" s="20">
        <f>((R15/R$1)*IgG!$BL14*$AY15+IgG!$BM14)/IgG!$BP14</f>
        <v>4.9517015105838098</v>
      </c>
      <c r="AQ15" s="20">
        <f>((S15/S$1)*IgG!$BL14*$AY15+IgG!$BM14)/IgG!$BP14</f>
        <v>8.4637514896130952</v>
      </c>
      <c r="AR15" s="20">
        <f>((T15/T$1)*IgG!$BL14*$AY15+IgG!$BM14)/IgG!$BP14</f>
        <v>8.7887406918675008</v>
      </c>
      <c r="AS15" s="20">
        <f>((U15/U$1)*IgG!$BL14*$AY15+IgG!$BM14)/IgG!$BP14</f>
        <v>10.723509742622069</v>
      </c>
      <c r="AT15" s="20">
        <f>((V15/V$1)*IgG!$BL14*$AY15+IgG!$BM14)/IgG!$BP14</f>
        <v>16.521317110840677</v>
      </c>
      <c r="AU15" s="20">
        <f>((W15/W$1)*IgG!$BL14*$AY15+IgG!$BM14)/IgG!$BP14</f>
        <v>10.890337533112664</v>
      </c>
      <c r="AV15" s="20">
        <f>((X15/X$1)*IgG!$BL14*$AY15+IgG!$BM14)/IgG!$BP14</f>
        <v>14.309223940829016</v>
      </c>
      <c r="AW15" s="20">
        <f>((Y15/Y$1)*IgG!$BL14*$AY15+IgG!$BM14)/IgG!$BP14</f>
        <v>12.651779009331543</v>
      </c>
      <c r="AY15" s="20">
        <v>0.94755003450655628</v>
      </c>
    </row>
    <row r="16" spans="1:51" x14ac:dyDescent="0.25">
      <c r="A16" s="23">
        <v>13</v>
      </c>
      <c r="B16" s="23">
        <v>1478</v>
      </c>
      <c r="C16" s="23">
        <v>2947</v>
      </c>
      <c r="D16" s="23">
        <v>1791</v>
      </c>
      <c r="E16" s="23">
        <v>1124</v>
      </c>
      <c r="F16" s="23">
        <v>4768</v>
      </c>
      <c r="G16" s="23">
        <v>1127</v>
      </c>
      <c r="H16" s="23">
        <v>1472</v>
      </c>
      <c r="I16" s="23">
        <v>6955</v>
      </c>
      <c r="J16" s="23">
        <v>2124</v>
      </c>
      <c r="K16" s="23">
        <v>3558</v>
      </c>
      <c r="L16" s="23">
        <v>1836</v>
      </c>
      <c r="M16" s="23">
        <v>1984</v>
      </c>
      <c r="N16" s="23">
        <v>778</v>
      </c>
      <c r="O16" s="23">
        <v>3083</v>
      </c>
      <c r="P16" s="23">
        <v>1172</v>
      </c>
      <c r="Q16" s="23">
        <v>11058</v>
      </c>
      <c r="R16" s="23">
        <v>1943</v>
      </c>
      <c r="S16" s="23">
        <v>1962</v>
      </c>
      <c r="T16" s="23">
        <v>1873</v>
      </c>
      <c r="U16" s="23">
        <v>2316</v>
      </c>
      <c r="V16" s="23">
        <v>2834</v>
      </c>
      <c r="W16" s="23">
        <v>1052</v>
      </c>
      <c r="X16" s="23">
        <v>4528</v>
      </c>
      <c r="Y16" s="23">
        <v>3666</v>
      </c>
      <c r="Z16" s="20">
        <f>((B16/B$1)*IgG!$BL15*$AY16+IgG!$BM15)/IgG!$BP15</f>
        <v>6.2354637842928371</v>
      </c>
      <c r="AA16" s="20">
        <f>((C16/C$1)*IgG!$BL15*$AY16+IgG!$BM15)/IgG!$BP15</f>
        <v>9.6579404474294481</v>
      </c>
      <c r="AB16" s="20">
        <f>((D16/D$1)*IgG!$BL15*$AY16+IgG!$BM15)/IgG!$BP15</f>
        <v>6.9646912829734076</v>
      </c>
      <c r="AC16" s="20">
        <f>((E16/E$1)*IgG!$BL15*$AY16+IgG!$BM15)/IgG!$BP15</f>
        <v>5.410714472686057</v>
      </c>
      <c r="AD16" s="20">
        <f>((F16/F$1)*IgG!$BL15*$AY16+IgG!$BM15)/IgG!$BP15</f>
        <v>13.90050682154229</v>
      </c>
      <c r="AE16" s="20">
        <f>((G16/G$1)*IgG!$BL15*$AY16+IgG!$BM15)/IgG!$BP15</f>
        <v>5.4177038736318766</v>
      </c>
      <c r="AF16" s="20">
        <f>((H16/H$1)*IgG!$BL15*$AY16+IgG!$BM15)/IgG!$BP15</f>
        <v>6.2214849824011962</v>
      </c>
      <c r="AG16" s="20">
        <f>((I16/I$1)*IgG!$BL15*$AY16+IgG!$BM15)/IgG!$BP15</f>
        <v>18.995780111045196</v>
      </c>
      <c r="AH16" s="20">
        <f>((J16/J$1)*IgG!$BL15*$AY16+IgG!$BM15)/IgG!$BP15</f>
        <v>7.7405147879594471</v>
      </c>
      <c r="AI16" s="20">
        <f>((K16/K$1)*IgG!$BL15*$AY16+IgG!$BM15)/IgG!$BP15</f>
        <v>11.081448440061489</v>
      </c>
      <c r="AJ16" s="20">
        <f>((L16/L$1)*IgG!$BL15*$AY16+IgG!$BM15)/IgG!$BP15</f>
        <v>7.06953229716071</v>
      </c>
      <c r="AK16" s="20">
        <f>((M16/M$1)*IgG!$BL15*$AY16+IgG!$BM15)/IgG!$BP15</f>
        <v>7.4143427438211731</v>
      </c>
      <c r="AL16" s="20">
        <f>((N16/N$1)*IgG!$BL15*$AY16+IgG!$BM15)/IgG!$BP15</f>
        <v>4.6046035636014633</v>
      </c>
      <c r="AM16" s="20">
        <f>((O16/O$1)*IgG!$BL15*$AY16+IgG!$BM15)/IgG!$BP15</f>
        <v>9.9747932903066285</v>
      </c>
      <c r="AN16" s="20">
        <f>((P16/P$1)*IgG!$BL15*$AY16+IgG!$BM15)/IgG!$BP15</f>
        <v>5.5225448878191798</v>
      </c>
      <c r="AO16" s="20">
        <f>((Q16/Q$1)*IgG!$BL15*$AY16+IgG!$BM15)/IgG!$BP15</f>
        <v>28.554950804611916</v>
      </c>
      <c r="AP16" s="20">
        <f>((R16/R$1)*IgG!$BL15*$AY16+IgG!$BM15)/IgG!$BP15</f>
        <v>7.3188209308949634</v>
      </c>
      <c r="AQ16" s="20">
        <f>((S16/S$1)*IgG!$BL15*$AY16+IgG!$BM15)/IgG!$BP15</f>
        <v>7.3630871368851576</v>
      </c>
      <c r="AR16" s="20">
        <f>((T16/T$1)*IgG!$BL15*$AY16+IgG!$BM15)/IgG!$BP15</f>
        <v>7.1557349088258269</v>
      </c>
      <c r="AS16" s="20">
        <f>((U16/U$1)*IgG!$BL15*$AY16+IgG!$BM15)/IgG!$BP15</f>
        <v>8.1878364484919377</v>
      </c>
      <c r="AT16" s="20">
        <f>((V16/V$1)*IgG!$BL15*$AY16+IgG!$BM15)/IgG!$BP15</f>
        <v>9.3946730118035546</v>
      </c>
      <c r="AU16" s="20">
        <f>((W16/W$1)*IgG!$BL15*$AY16+IgG!$BM15)/IgG!$BP15</f>
        <v>5.2429688499863722</v>
      </c>
      <c r="AV16" s="20">
        <f>((X16/X$1)*IgG!$BL15*$AY16+IgG!$BM15)/IgG!$BP15</f>
        <v>13.341354745876675</v>
      </c>
      <c r="AW16" s="20">
        <f>((Y16/Y$1)*IgG!$BL15*$AY16+IgG!$BM15)/IgG!$BP15</f>
        <v>11.333066874111015</v>
      </c>
      <c r="AY16" s="20">
        <v>0.99788434414668548</v>
      </c>
    </row>
    <row r="17" spans="1:51" x14ac:dyDescent="0.25">
      <c r="A17" s="23">
        <v>14</v>
      </c>
      <c r="B17" s="23">
        <v>2340</v>
      </c>
      <c r="C17" s="23">
        <v>3848</v>
      </c>
      <c r="D17" s="23">
        <v>1265</v>
      </c>
      <c r="E17" s="23">
        <v>1388</v>
      </c>
      <c r="F17" s="23">
        <v>1070</v>
      </c>
      <c r="G17" s="23">
        <v>833</v>
      </c>
      <c r="H17" s="23">
        <v>1337</v>
      </c>
      <c r="I17" s="23">
        <v>1924</v>
      </c>
      <c r="J17" s="23">
        <v>2147</v>
      </c>
      <c r="K17" s="23">
        <v>3429</v>
      </c>
      <c r="L17" s="23">
        <v>4411</v>
      </c>
      <c r="M17" s="23">
        <v>967</v>
      </c>
      <c r="N17" s="23">
        <v>2134</v>
      </c>
      <c r="O17" s="23">
        <v>1020</v>
      </c>
      <c r="P17" s="23">
        <v>1170</v>
      </c>
      <c r="Q17" s="23">
        <v>3908</v>
      </c>
      <c r="R17" s="23">
        <v>711</v>
      </c>
      <c r="S17" s="23">
        <v>1968</v>
      </c>
      <c r="T17" s="23">
        <v>1725</v>
      </c>
      <c r="U17" s="23">
        <v>2467</v>
      </c>
      <c r="V17" s="23">
        <v>1609</v>
      </c>
      <c r="W17" s="23">
        <v>920</v>
      </c>
      <c r="X17" s="23">
        <v>4944</v>
      </c>
      <c r="Y17" s="23">
        <v>2421</v>
      </c>
      <c r="Z17" s="20">
        <f>((B17/B$1)*IgG!$BL16*$AY17+IgG!$BM16)/IgG!$BP16</f>
        <v>7.5005327855465147</v>
      </c>
      <c r="AA17" s="20">
        <f>((C17/C$1)*IgG!$BL16*$AY17+IgG!$BM16)/IgG!$BP16</f>
        <v>10.63685617107978</v>
      </c>
      <c r="AB17" s="20">
        <f>((D17/D$1)*IgG!$BL16*$AY17+IgG!$BM16)/IgG!$BP16</f>
        <v>5.26475848883016</v>
      </c>
      <c r="AC17" s="20">
        <f>((E17/E$1)*IgG!$BL16*$AY17+IgG!$BM16)/IgG!$BP16</f>
        <v>5.520572664175381</v>
      </c>
      <c r="AD17" s="20">
        <f>((F17/F$1)*IgG!$BL16*$AY17+IgG!$BM16)/IgG!$BP16</f>
        <v>4.8591994303560311</v>
      </c>
      <c r="AE17" s="20">
        <f>((G17/G$1)*IgG!$BL16*$AY17+IgG!$BM16)/IgG!$BP16</f>
        <v>4.3662891900567047</v>
      </c>
      <c r="AF17" s="20">
        <f>((H17/H$1)*IgG!$BL16*$AY17+IgG!$BM16)/IgG!$BP16</f>
        <v>5.4145033719590696</v>
      </c>
      <c r="AG17" s="20">
        <f>((I17/I$1)*IgG!$BL16*$AY17+IgG!$BM16)/IgG!$BP16</f>
        <v>6.6353401274683712</v>
      </c>
      <c r="AH17" s="20">
        <f>((J17/J$1)*IgG!$BL16*$AY17+IgG!$BM16)/IgG!$BP16</f>
        <v>7.0991333071592999</v>
      </c>
      <c r="AI17" s="20">
        <f>((K17/K$1)*IgG!$BL16*$AY17+IgG!$BM16)/IgG!$BP16</f>
        <v>9.7654241428712663</v>
      </c>
      <c r="AJ17" s="20">
        <f>((L17/L$1)*IgG!$BL16*$AY17+IgG!$BM16)/IgG!$BP16</f>
        <v>11.807777965546114</v>
      </c>
      <c r="AK17" s="20">
        <f>((M17/M$1)*IgG!$BL16*$AY17+IgG!$BM16)/IgG!$BP16</f>
        <v>4.6449810558799527</v>
      </c>
      <c r="AL17" s="20">
        <f>((N17/N$1)*IgG!$BL16*$AY17+IgG!$BM16)/IgG!$BP16</f>
        <v>7.072096036594357</v>
      </c>
      <c r="AM17" s="20">
        <f>((O17/O$1)*IgG!$BL16*$AY17+IgG!$BM16)/IgG!$BP16</f>
        <v>4.7552099281831781</v>
      </c>
      <c r="AN17" s="20">
        <f>((P17/P$1)*IgG!$BL16*$AY17+IgG!$BM16)/IgG!$BP16</f>
        <v>5.0671784347017388</v>
      </c>
      <c r="AO17" s="20">
        <f>((Q17/Q$1)*IgG!$BL16*$AY17+IgG!$BM16)/IgG!$BP16</f>
        <v>10.761643573687206</v>
      </c>
      <c r="AP17" s="20">
        <f>((R17/R$1)*IgG!$BL16*$AY17+IgG!$BM16)/IgG!$BP16</f>
        <v>4.1125548047549421</v>
      </c>
      <c r="AQ17" s="20">
        <f>((S17/S$1)*IgG!$BL16*$AY17+IgG!$BM16)/IgG!$BP16</f>
        <v>6.7268508893804837</v>
      </c>
      <c r="AR17" s="20">
        <f>((T17/T$1)*IgG!$BL16*$AY17+IgG!$BM16)/IgG!$BP16</f>
        <v>6.2214619088204142</v>
      </c>
      <c r="AS17" s="20">
        <f>((U17/U$1)*IgG!$BL16*$AY17+IgG!$BM16)/IgG!$BP16</f>
        <v>7.764666121065563</v>
      </c>
      <c r="AT17" s="20">
        <f>((V17/V$1)*IgG!$BL16*$AY17+IgG!$BM16)/IgG!$BP16</f>
        <v>5.9802062637793929</v>
      </c>
      <c r="AU17" s="20">
        <f>((W17/W$1)*IgG!$BL16*$AY17+IgG!$BM16)/IgG!$BP16</f>
        <v>4.5472309238374704</v>
      </c>
      <c r="AV17" s="20">
        <f>((X17/X$1)*IgG!$BL16*$AY17+IgG!$BM16)/IgG!$BP16</f>
        <v>12.916306058708734</v>
      </c>
      <c r="AW17" s="20">
        <f>((Y17/Y$1)*IgG!$BL16*$AY17+IgG!$BM16)/IgG!$BP16</f>
        <v>7.6689957790665373</v>
      </c>
      <c r="AY17" s="20">
        <v>1.051464766429137</v>
      </c>
    </row>
    <row r="18" spans="1:51" x14ac:dyDescent="0.25">
      <c r="A18" s="23">
        <v>15</v>
      </c>
      <c r="B18" s="23">
        <v>1616</v>
      </c>
      <c r="C18" s="23">
        <v>2160</v>
      </c>
      <c r="D18" s="23">
        <v>2118</v>
      </c>
      <c r="E18" s="23">
        <v>1363</v>
      </c>
      <c r="F18" s="23">
        <v>3641</v>
      </c>
      <c r="G18" s="23">
        <v>1251</v>
      </c>
      <c r="H18" s="23">
        <v>2287</v>
      </c>
      <c r="I18" s="23">
        <v>3269</v>
      </c>
      <c r="J18" s="23">
        <v>5717</v>
      </c>
      <c r="K18" s="23">
        <v>2277</v>
      </c>
      <c r="L18" s="23">
        <v>9494</v>
      </c>
      <c r="M18" s="23">
        <v>1646</v>
      </c>
      <c r="N18" s="23">
        <v>2919</v>
      </c>
      <c r="O18" s="23">
        <v>1283</v>
      </c>
      <c r="P18" s="23">
        <v>1119</v>
      </c>
      <c r="Q18" s="23">
        <v>1482</v>
      </c>
      <c r="R18" s="23">
        <v>1096</v>
      </c>
      <c r="S18" s="23">
        <v>3498</v>
      </c>
      <c r="T18" s="23">
        <v>2014</v>
      </c>
      <c r="U18" s="23">
        <v>6803</v>
      </c>
      <c r="V18" s="23">
        <v>1621</v>
      </c>
      <c r="W18" s="23">
        <v>1665</v>
      </c>
      <c r="X18" s="23">
        <v>4256</v>
      </c>
      <c r="Y18" s="23">
        <v>2373</v>
      </c>
      <c r="Z18" s="20">
        <f>((B18/B$1)*IgG!$BL17*$AY18+IgG!$BM17)/IgG!$BP17</f>
        <v>6.0641544980752817</v>
      </c>
      <c r="AA18" s="20">
        <f>((C18/C$1)*IgG!$BL17*$AY18+IgG!$BM17)/IgG!$BP17</f>
        <v>7.2111834298150379</v>
      </c>
      <c r="AB18" s="20">
        <f>((D18/D$1)*IgG!$BL17*$AY18+IgG!$BM17)/IgG!$BP17</f>
        <v>7.1226260490557189</v>
      </c>
      <c r="AC18" s="20">
        <f>((E18/E$1)*IgG!$BL17*$AY18+IgG!$BM17)/IgG!$BP17</f>
        <v>5.5307017044536666</v>
      </c>
      <c r="AD18" s="20">
        <f>((F18/F$1)*IgG!$BL17*$AY18+IgG!$BM17)/IgG!$BP17</f>
        <v>10.333885356113896</v>
      </c>
      <c r="AE18" s="20">
        <f>((G18/G$1)*IgG!$BL17*$AY18+IgG!$BM17)/IgG!$BP17</f>
        <v>5.2945486890954818</v>
      </c>
      <c r="AF18" s="20">
        <f>((H18/H$1)*IgG!$BL17*$AY18+IgG!$BM17)/IgG!$BP17</f>
        <v>7.4789640811586953</v>
      </c>
      <c r="AG18" s="20">
        <f>((I18/I$1)*IgG!$BL17*$AY18+IgG!$BM17)/IgG!$BP17</f>
        <v>9.5495199836742106</v>
      </c>
      <c r="AH18" s="20">
        <f>((J18/J$1)*IgG!$BL17*$AY18+IgG!$BM17)/IgG!$BP17</f>
        <v>14.711150176503114</v>
      </c>
      <c r="AI18" s="20">
        <f>((K18/K$1)*IgG!$BL17*$AY18+IgG!$BM17)/IgG!$BP17</f>
        <v>7.4578789905017127</v>
      </c>
      <c r="AJ18" s="20">
        <f>((L18/L$1)*IgG!$BL17*$AY18+IgG!$BM17)/IgG!$BP17</f>
        <v>22.674988917644768</v>
      </c>
      <c r="AK18" s="20">
        <f>((M18/M$1)*IgG!$BL17*$AY18+IgG!$BM17)/IgG!$BP17</f>
        <v>6.1274097700462242</v>
      </c>
      <c r="AL18" s="20">
        <f>((N18/N$1)*IgG!$BL17*$AY18+IgG!$BM17)/IgG!$BP17</f>
        <v>8.8115418106798824</v>
      </c>
      <c r="AM18" s="20">
        <f>((O18/O$1)*IgG!$BL17*$AY18+IgG!$BM17)/IgG!$BP17</f>
        <v>5.3620209791978208</v>
      </c>
      <c r="AN18" s="20">
        <f>((P18/P$1)*IgG!$BL17*$AY18+IgG!$BM17)/IgG!$BP17</f>
        <v>5.0162254924233363</v>
      </c>
      <c r="AO18" s="20">
        <f>((Q18/Q$1)*IgG!$BL17*$AY18+IgG!$BM17)/IgG!$BP17</f>
        <v>5.7816142832717388</v>
      </c>
      <c r="AP18" s="20">
        <f>((R18/R$1)*IgG!$BL17*$AY18+IgG!$BM17)/IgG!$BP17</f>
        <v>4.9677297839122803</v>
      </c>
      <c r="AQ18" s="20">
        <f>((S18/S$1)*IgG!$BL17*$AY18+IgG!$BM17)/IgG!$BP17</f>
        <v>10.032368559719069</v>
      </c>
      <c r="AR18" s="20">
        <f>((T18/T$1)*IgG!$BL17*$AY18+IgG!$BM17)/IgG!$BP17</f>
        <v>6.9033411062231167</v>
      </c>
      <c r="AS18" s="20">
        <f>((U18/U$1)*IgG!$BL17*$AY18+IgG!$BM17)/IgG!$BP17</f>
        <v>17.000991021851227</v>
      </c>
      <c r="AT18" s="20">
        <f>((V18/V$1)*IgG!$BL17*$AY18+IgG!$BM17)/IgG!$BP17</f>
        <v>6.0746970434037726</v>
      </c>
      <c r="AU18" s="20">
        <f>((W18/W$1)*IgG!$BL17*$AY18+IgG!$BM17)/IgG!$BP17</f>
        <v>6.1674714422944872</v>
      </c>
      <c r="AV18" s="20">
        <f>((X18/X$1)*IgG!$BL17*$AY18+IgG!$BM17)/IgG!$BP17</f>
        <v>11.630618431518215</v>
      </c>
      <c r="AW18" s="20">
        <f>((Y18/Y$1)*IgG!$BL17*$AY18+IgG!$BM17)/IgG!$BP17</f>
        <v>7.6602958608087288</v>
      </c>
      <c r="AY18" s="20">
        <v>0.83183500793231091</v>
      </c>
    </row>
    <row r="19" spans="1:51" x14ac:dyDescent="0.25">
      <c r="A19" s="23">
        <v>16</v>
      </c>
      <c r="B19" s="23">
        <v>2470</v>
      </c>
      <c r="C19" s="23">
        <v>3791</v>
      </c>
      <c r="D19" s="23">
        <v>3133</v>
      </c>
      <c r="E19" s="23">
        <v>1901</v>
      </c>
      <c r="F19" s="23">
        <v>4436</v>
      </c>
      <c r="G19" s="23">
        <v>8358</v>
      </c>
      <c r="H19" s="23">
        <v>1656</v>
      </c>
      <c r="I19" s="23">
        <v>4153</v>
      </c>
      <c r="J19" s="23">
        <v>3236</v>
      </c>
      <c r="K19" s="23">
        <v>5089</v>
      </c>
      <c r="L19" s="23">
        <v>4895</v>
      </c>
      <c r="M19" s="23">
        <v>1232</v>
      </c>
      <c r="N19" s="23">
        <v>1486</v>
      </c>
      <c r="O19" s="23">
        <v>2020</v>
      </c>
      <c r="P19" s="23">
        <v>3392</v>
      </c>
      <c r="Q19" s="23">
        <v>3127</v>
      </c>
      <c r="R19" s="23">
        <v>1195</v>
      </c>
      <c r="S19" s="23">
        <v>2826</v>
      </c>
      <c r="T19" s="23">
        <v>25419</v>
      </c>
      <c r="U19" s="23">
        <v>3453</v>
      </c>
      <c r="V19" s="23">
        <v>3761</v>
      </c>
      <c r="W19" s="23">
        <v>4839</v>
      </c>
      <c r="X19" s="23">
        <v>5487</v>
      </c>
      <c r="Y19" s="23">
        <v>3278</v>
      </c>
      <c r="Z19" s="20">
        <f>((B19/B$1)*IgG!$BL18*$AY19+IgG!$BM18)/IgG!$BP18</f>
        <v>7.1696153557330451</v>
      </c>
      <c r="AA19" s="20">
        <f>((C19/C$1)*IgG!$BL18*$AY19+IgG!$BM18)/IgG!$BP18</f>
        <v>10.03214557156593</v>
      </c>
      <c r="AB19" s="20">
        <f>((D19/D$1)*IgG!$BL18*$AY19+IgG!$BM18)/IgG!$BP18</f>
        <v>8.6062978183350172</v>
      </c>
      <c r="AC19" s="20">
        <f>((E19/E$1)*IgG!$BL18*$AY19+IgG!$BM18)/IgG!$BP18</f>
        <v>5.9366254293069192</v>
      </c>
      <c r="AD19" s="20">
        <f>((F19/F$1)*IgG!$BL18*$AY19+IgG!$BM18)/IgG!$BP18</f>
        <v>11.429823080432101</v>
      </c>
      <c r="AE19" s="20">
        <f>((G19/G$1)*IgG!$BL18*$AY19+IgG!$BM18)/IgG!$BP18</f>
        <v>19.928569111088102</v>
      </c>
      <c r="AF19" s="20">
        <f>((H19/H$1)*IgG!$BL18*$AY19+IgG!$BM18)/IgG!$BP18</f>
        <v>5.4057246701251955</v>
      </c>
      <c r="AG19" s="20">
        <f>((I19/I$1)*IgG!$BL18*$AY19+IgG!$BM18)/IgG!$BP18</f>
        <v>10.816578530030355</v>
      </c>
      <c r="AH19" s="20">
        <f>((J19/J$1)*IgG!$BL18*$AY19+IgG!$BM18)/IgG!$BP18</f>
        <v>8.8294928313787615</v>
      </c>
      <c r="AI19" s="20">
        <f>((K19/K$1)*IgG!$BL18*$AY19+IgG!$BM18)/IgG!$BP18</f>
        <v>12.844836124291962</v>
      </c>
      <c r="AJ19" s="20">
        <f>((L19/L$1)*IgG!$BL18*$AY19+IgG!$BM18)/IgG!$BP18</f>
        <v>12.424449400695005</v>
      </c>
      <c r="AK19" s="20">
        <f>((M19/M$1)*IgG!$BL18*$AY19+IgG!$BM18)/IgG!$BP18</f>
        <v>4.4869413154596813</v>
      </c>
      <c r="AL19" s="20">
        <f>((N19/N$1)*IgG!$BL18*$AY19+IgG!$BM18)/IgG!$BP18</f>
        <v>5.0373445515093058</v>
      </c>
      <c r="AM19" s="20">
        <f>((O19/O$1)*IgG!$BL18*$AY19+IgG!$BM18)/IgG!$BP18</f>
        <v>6.1944915123380424</v>
      </c>
      <c r="AN19" s="20">
        <f>((P19/P$1)*IgG!$BL18*$AY19+IgG!$BM18)/IgG!$BP18</f>
        <v>9.1675357637556942</v>
      </c>
      <c r="AO19" s="20">
        <f>((Q19/Q$1)*IgG!$BL18*$AY19+IgG!$BM18)/IgG!$BP18</f>
        <v>8.5932961670897505</v>
      </c>
      <c r="AP19" s="20">
        <f>((R19/R$1)*IgG!$BL18*$AY19+IgG!$BM18)/IgG!$BP18</f>
        <v>4.4067644661138701</v>
      </c>
      <c r="AQ19" s="20">
        <f>((S19/S$1)*IgG!$BL18*$AY19+IgG!$BM18)/IgG!$BP18</f>
        <v>7.9410466629522025</v>
      </c>
      <c r="AR19" s="20">
        <f>((T19/T$1)*IgG!$BL18*$AY19+IgG!$BM18)/IgG!$BP18</f>
        <v>56.898764427003989</v>
      </c>
      <c r="AS19" s="20">
        <f>((U19/U$1)*IgG!$BL18*$AY19+IgG!$BM18)/IgG!$BP18</f>
        <v>9.2997192180825756</v>
      </c>
      <c r="AT19" s="20">
        <f>((V19/V$1)*IgG!$BL18*$AY19+IgG!$BM18)/IgG!$BP18</f>
        <v>9.967137315339599</v>
      </c>
      <c r="AU19" s="20">
        <f>((W19/W$1)*IgG!$BL18*$AY19+IgG!$BM18)/IgG!$BP18</f>
        <v>12.303100655739183</v>
      </c>
      <c r="AV19" s="20">
        <f>((X19/X$1)*IgG!$BL18*$AY19+IgG!$BM18)/IgG!$BP18</f>
        <v>13.707278990227987</v>
      </c>
      <c r="AW19" s="20">
        <f>((Y19/Y$1)*IgG!$BL18*$AY19+IgG!$BM18)/IgG!$BP18</f>
        <v>8.920504390095628</v>
      </c>
      <c r="AY19" s="20">
        <v>1.1769626769626769</v>
      </c>
    </row>
    <row r="20" spans="1:51" x14ac:dyDescent="0.25">
      <c r="A20" s="23">
        <v>17</v>
      </c>
      <c r="B20" s="23">
        <v>5106</v>
      </c>
      <c r="C20" s="23">
        <v>4205</v>
      </c>
      <c r="D20" s="23">
        <v>5864</v>
      </c>
      <c r="E20" s="23">
        <v>2350</v>
      </c>
      <c r="F20" s="23">
        <v>7267</v>
      </c>
      <c r="G20" s="23">
        <v>9314</v>
      </c>
      <c r="H20" s="23">
        <v>3560</v>
      </c>
      <c r="I20" s="23">
        <v>5837</v>
      </c>
      <c r="J20" s="23">
        <v>4338</v>
      </c>
      <c r="K20" s="23">
        <v>9818</v>
      </c>
      <c r="L20" s="23">
        <v>5349</v>
      </c>
      <c r="M20" s="23">
        <v>1957</v>
      </c>
      <c r="N20" s="23">
        <v>2116</v>
      </c>
      <c r="O20" s="23">
        <v>2143</v>
      </c>
      <c r="P20" s="23">
        <v>3382</v>
      </c>
      <c r="Q20" s="23">
        <v>3143</v>
      </c>
      <c r="R20" s="23">
        <v>1729</v>
      </c>
      <c r="S20" s="23">
        <v>2254</v>
      </c>
      <c r="T20" s="23">
        <v>3095</v>
      </c>
      <c r="U20" s="23">
        <v>4198</v>
      </c>
      <c r="V20" s="23">
        <v>5385</v>
      </c>
      <c r="W20" s="23">
        <v>2189</v>
      </c>
      <c r="X20" s="23">
        <v>6694</v>
      </c>
      <c r="Y20" s="23">
        <v>4605</v>
      </c>
      <c r="Z20" s="20">
        <f>((B20/B$1)*IgG!$BL19*$AY20+IgG!$BM19)/IgG!$BP19</f>
        <v>11.509696833373585</v>
      </c>
      <c r="AA20" s="20">
        <f>((C20/C$1)*IgG!$BL19*$AY20+IgG!$BM19)/IgG!$BP19</f>
        <v>9.7530480973239086</v>
      </c>
      <c r="AB20" s="20">
        <f>((D20/D$1)*IgG!$BL19*$AY20+IgG!$BM19)/IgG!$BP19</f>
        <v>12.98754338379052</v>
      </c>
      <c r="AC20" s="20">
        <f>((E20/E$1)*IgG!$BL19*$AY20+IgG!$BM19)/IgG!$BP19</f>
        <v>6.1364183466333904</v>
      </c>
      <c r="AD20" s="20">
        <f>((F20/F$1)*IgG!$BL19*$AY20+IgG!$BM19)/IgG!$BP19</f>
        <v>15.722924268005501</v>
      </c>
      <c r="AE20" s="20">
        <f>((G20/G$1)*IgG!$BL19*$AY20+IgG!$BM19)/IgG!$BP19</f>
        <v>19.71388982038474</v>
      </c>
      <c r="AF20" s="20">
        <f>((H20/H$1)*IgG!$BL19*$AY20+IgG!$BM19)/IgG!$BP19</f>
        <v>8.4955137635258566</v>
      </c>
      <c r="AG20" s="20">
        <f>((I20/I$1)*IgG!$BL19*$AY20+IgG!$BM19)/IgG!$BP19</f>
        <v>12.934902411678044</v>
      </c>
      <c r="AH20" s="20">
        <f>((J20/J$1)*IgG!$BL19*$AY20+IgG!$BM19)/IgG!$BP19</f>
        <v>10.012353626618697</v>
      </c>
      <c r="AI20" s="20">
        <f>((K20/K$1)*IgG!$BL19*$AY20+IgG!$BM19)/IgG!$BP19</f>
        <v>20.696521299817633</v>
      </c>
      <c r="AJ20" s="20">
        <f>((L20/L$1)*IgG!$BL19*$AY20+IgG!$BM19)/IgG!$BP19</f>
        <v>11.983465582385875</v>
      </c>
      <c r="AK20" s="20">
        <f>((M20/M$1)*IgG!$BL19*$AY20+IgG!$BM19)/IgG!$BP19</f>
        <v>5.3701997525517884</v>
      </c>
      <c r="AL20" s="20">
        <f>((N20/N$1)*IgG!$BL19*$AY20+IgG!$BM19)/IgG!$BP19</f>
        <v>5.6801965883252619</v>
      </c>
      <c r="AM20" s="20">
        <f>((O20/O$1)*IgG!$BL19*$AY20+IgG!$BM19)/IgG!$BP19</f>
        <v>5.732837560437738</v>
      </c>
      <c r="AN20" s="20">
        <f>((P20/P$1)*IgG!$BL19*$AY20+IgG!$BM19)/IgG!$BP19</f>
        <v>8.148473280710272</v>
      </c>
      <c r="AO20" s="20">
        <f>((Q20/Q$1)*IgG!$BL19*$AY20+IgG!$BM19)/IgG!$BP19</f>
        <v>7.6825031942331634</v>
      </c>
      <c r="AP20" s="20">
        <f>((R20/R$1)*IgG!$BL19*$AY20+IgG!$BM19)/IgG!$BP19</f>
        <v>4.9256759880464323</v>
      </c>
      <c r="AQ20" s="20">
        <f>((S20/S$1)*IgG!$BL19*$AY20+IgG!$BM19)/IgG!$BP19</f>
        <v>5.9492504457890307</v>
      </c>
      <c r="AR20" s="20">
        <f>((T20/T$1)*IgG!$BL19*$AY20+IgG!$BM19)/IgG!$BP19</f>
        <v>7.5889192438109836</v>
      </c>
      <c r="AS20" s="20">
        <f>((U20/U$1)*IgG!$BL19*$AY20+IgG!$BM19)/IgG!$BP19</f>
        <v>9.7394004378873387</v>
      </c>
      <c r="AT20" s="20">
        <f>((V20/V$1)*IgG!$BL19*$AY20+IgG!$BM19)/IgG!$BP19</f>
        <v>12.05365354520251</v>
      </c>
      <c r="AU20" s="20">
        <f>((W20/W$1)*IgG!$BL19*$AY20+IgG!$BM19)/IgG!$BP19</f>
        <v>5.822522179592327</v>
      </c>
      <c r="AV20" s="20">
        <f>((X20/X$1)*IgG!$BL19*$AY20+IgG!$BM19)/IgG!$BP19</f>
        <v>14.605765859840723</v>
      </c>
      <c r="AW20" s="20">
        <f>((Y20/Y$1)*IgG!$BL19*$AY20+IgG!$BM19)/IgG!$BP19</f>
        <v>10.532914350842077</v>
      </c>
      <c r="AY20" s="20">
        <v>1.0840407470288624</v>
      </c>
    </row>
    <row r="21" spans="1:51" x14ac:dyDescent="0.25">
      <c r="A21" s="23">
        <v>18</v>
      </c>
      <c r="B21" s="23">
        <v>2711</v>
      </c>
      <c r="C21" s="23">
        <v>5612</v>
      </c>
      <c r="D21" s="23">
        <v>4100</v>
      </c>
      <c r="E21" s="23">
        <v>1795</v>
      </c>
      <c r="F21" s="23">
        <v>1717</v>
      </c>
      <c r="G21" s="23">
        <v>1417</v>
      </c>
      <c r="H21" s="23">
        <v>2591</v>
      </c>
      <c r="I21" s="23">
        <v>2368</v>
      </c>
      <c r="J21" s="23">
        <v>3379</v>
      </c>
      <c r="K21" s="23">
        <v>2276</v>
      </c>
      <c r="L21" s="23">
        <v>4771</v>
      </c>
      <c r="M21" s="23">
        <v>1336</v>
      </c>
      <c r="N21" s="23">
        <v>1250</v>
      </c>
      <c r="O21" s="23">
        <v>2288</v>
      </c>
      <c r="P21" s="23">
        <v>2097</v>
      </c>
      <c r="Q21" s="23">
        <v>3052</v>
      </c>
      <c r="R21" s="23">
        <v>1776</v>
      </c>
      <c r="S21" s="23">
        <v>2950</v>
      </c>
      <c r="T21" s="23">
        <v>3208</v>
      </c>
      <c r="U21" s="23">
        <v>2988</v>
      </c>
      <c r="V21" s="23">
        <v>3306</v>
      </c>
      <c r="W21" s="23">
        <v>1719</v>
      </c>
      <c r="X21" s="23">
        <v>4942</v>
      </c>
      <c r="Y21" s="23">
        <v>2746</v>
      </c>
      <c r="Z21" s="20">
        <f>((B21/B$1)*IgG!$BL20*$AY21+IgG!$BM20)/IgG!$BP20</f>
        <v>10.345704572317347</v>
      </c>
      <c r="AA21" s="20">
        <f>((C21/C$1)*IgG!$BL20*$AY21+IgG!$BM20)/IgG!$BP20</f>
        <v>18.419795010427965</v>
      </c>
      <c r="AB21" s="20">
        <f>((D21/D$1)*IgG!$BL20*$AY21+IgG!$BM20)/IgG!$BP20</f>
        <v>14.211582413935975</v>
      </c>
      <c r="AC21" s="20">
        <f>((E21/E$1)*IgG!$BL20*$AY21+IgG!$BM20)/IgG!$BP20</f>
        <v>7.7962847717970689</v>
      </c>
      <c r="AD21" s="20">
        <f>((F21/F$1)*IgG!$BL20*$AY21+IgG!$BM20)/IgG!$BP20</f>
        <v>7.5791944394383561</v>
      </c>
      <c r="AE21" s="20">
        <f>((G21/G$1)*IgG!$BL20*$AY21+IgG!$BM20)/IgG!$BP20</f>
        <v>6.7442316226740715</v>
      </c>
      <c r="AF21" s="20">
        <f>((H21/H$1)*IgG!$BL20*$AY21+IgG!$BM20)/IgG!$BP20</f>
        <v>10.011719445611634</v>
      </c>
      <c r="AG21" s="20">
        <f>((I21/I$1)*IgG!$BL20*$AY21+IgG!$BM20)/IgG!$BP20</f>
        <v>9.3910637518168496</v>
      </c>
      <c r="AH21" s="20">
        <f>((J21/J$1)*IgG!$BL20*$AY21+IgG!$BM20)/IgG!$BP20</f>
        <v>12.204888444312482</v>
      </c>
      <c r="AI21" s="20">
        <f>((K21/K$1)*IgG!$BL20*$AY21+IgG!$BM20)/IgG!$BP20</f>
        <v>9.1350084880091362</v>
      </c>
      <c r="AJ21" s="20">
        <f>((L21/L$1)*IgG!$BL20*$AY21+IgG!$BM20)/IgG!$BP20</f>
        <v>16.079115914098754</v>
      </c>
      <c r="AK21" s="20">
        <f>((M21/M$1)*IgG!$BL20*$AY21+IgG!$BM20)/IgG!$BP20</f>
        <v>6.5187916621477155</v>
      </c>
      <c r="AL21" s="20">
        <f>((N21/N$1)*IgG!$BL20*$AY21+IgG!$BM20)/IgG!$BP20</f>
        <v>6.2794356546752876</v>
      </c>
      <c r="AM21" s="20">
        <f>((O21/O$1)*IgG!$BL20*$AY21+IgG!$BM20)/IgG!$BP20</f>
        <v>9.1684070006797072</v>
      </c>
      <c r="AN21" s="20">
        <f>((P21/P$1)*IgG!$BL20*$AY21+IgG!$BM20)/IgG!$BP20</f>
        <v>8.6368140073397814</v>
      </c>
      <c r="AO21" s="20">
        <f>((Q21/Q$1)*IgG!$BL20*$AY21+IgG!$BM20)/IgG!$BP20</f>
        <v>11.294778974039414</v>
      </c>
      <c r="AP21" s="20">
        <f>((R21/R$1)*IgG!$BL20*$AY21+IgG!$BM20)/IgG!$BP20</f>
        <v>7.743403793401999</v>
      </c>
      <c r="AQ21" s="20">
        <f>((S21/S$1)*IgG!$BL20*$AY21+IgG!$BM20)/IgG!$BP20</f>
        <v>11.010891616339558</v>
      </c>
      <c r="AR21" s="20">
        <f>((T21/T$1)*IgG!$BL20*$AY21+IgG!$BM20)/IgG!$BP20</f>
        <v>11.728959638756843</v>
      </c>
      <c r="AS21" s="20">
        <f>((U21/U$1)*IgG!$BL20*$AY21+IgG!$BM20)/IgG!$BP20</f>
        <v>11.116653573129701</v>
      </c>
      <c r="AT21" s="20">
        <f>((V21/V$1)*IgG!$BL20*$AY21+IgG!$BM20)/IgG!$BP20</f>
        <v>12.001714158899841</v>
      </c>
      <c r="AU21" s="20">
        <f>((W21/W$1)*IgG!$BL20*$AY21+IgG!$BM20)/IgG!$BP20</f>
        <v>7.584760858216784</v>
      </c>
      <c r="AV21" s="20">
        <f>((X21/X$1)*IgG!$BL20*$AY21+IgG!$BM20)/IgG!$BP20</f>
        <v>16.555044719654397</v>
      </c>
      <c r="AW21" s="20">
        <f>((Y21/Y$1)*IgG!$BL20*$AY21+IgG!$BM20)/IgG!$BP20</f>
        <v>10.443116900939845</v>
      </c>
      <c r="AY21" s="20">
        <v>1.2593167701863355</v>
      </c>
    </row>
    <row r="22" spans="1:51" x14ac:dyDescent="0.25">
      <c r="A22" s="23">
        <v>19</v>
      </c>
      <c r="B22" s="23">
        <v>4624</v>
      </c>
      <c r="C22" s="23">
        <v>7177</v>
      </c>
      <c r="D22" s="23">
        <v>10903</v>
      </c>
      <c r="E22" s="23">
        <v>7912</v>
      </c>
      <c r="F22" s="23">
        <v>3229</v>
      </c>
      <c r="G22" s="23">
        <v>2914</v>
      </c>
      <c r="H22" s="23">
        <v>3713</v>
      </c>
      <c r="I22" s="23">
        <v>5413</v>
      </c>
      <c r="J22" s="23">
        <v>4725</v>
      </c>
      <c r="K22" s="23">
        <v>4274</v>
      </c>
      <c r="L22" s="23">
        <v>9217</v>
      </c>
      <c r="M22" s="23">
        <v>2730</v>
      </c>
      <c r="N22" s="23">
        <v>8460</v>
      </c>
      <c r="O22" s="23">
        <v>5488</v>
      </c>
      <c r="P22" s="23">
        <v>10347</v>
      </c>
      <c r="Q22" s="23">
        <v>11276</v>
      </c>
      <c r="R22" s="23">
        <v>3994</v>
      </c>
      <c r="S22" s="23">
        <v>8005</v>
      </c>
      <c r="T22" s="23">
        <v>3779</v>
      </c>
      <c r="U22" s="23">
        <v>6892</v>
      </c>
      <c r="V22" s="23">
        <v>4523</v>
      </c>
      <c r="W22" s="23">
        <v>2644</v>
      </c>
      <c r="X22" s="23">
        <v>5739</v>
      </c>
      <c r="Y22" s="23">
        <v>4296</v>
      </c>
      <c r="Z22" s="20">
        <f>((B22/B$1)*IgG!$BL21*$AY22+IgG!$BM21)/IgG!$BP21</f>
        <v>15.094059024031537</v>
      </c>
      <c r="AA22" s="20">
        <f>((C22/C$1)*IgG!$BL21*$AY22+IgG!$BM21)/IgG!$BP21</f>
        <v>21.866649576765447</v>
      </c>
      <c r="AB22" s="20">
        <f>((D22/D$1)*IgG!$BL21*$AY22+IgG!$BM21)/IgG!$BP21</f>
        <v>31.750970923998715</v>
      </c>
      <c r="AC22" s="20">
        <f>((E22/E$1)*IgG!$BL21*$AY22+IgG!$BM21)/IgG!$BP21</f>
        <v>23.81645531756428</v>
      </c>
      <c r="AD22" s="20">
        <f>((F22/F$1)*IgG!$BL21*$AY22+IgG!$BM21)/IgG!$BP21</f>
        <v>11.39340731190314</v>
      </c>
      <c r="AE22" s="20">
        <f>((G22/G$1)*IgG!$BL21*$AY22+IgG!$BM21)/IgG!$BP21</f>
        <v>10.557776280132211</v>
      </c>
      <c r="AF22" s="20">
        <f>((H22/H$1)*IgG!$BL21*$AY22+IgG!$BM21)/IgG!$BP21</f>
        <v>12.677361024211486</v>
      </c>
      <c r="AG22" s="20">
        <f>((I22/I$1)*IgG!$BL21*$AY22+IgG!$BM21)/IgG!$BP21</f>
        <v>17.187115798848247</v>
      </c>
      <c r="AH22" s="20">
        <f>((J22/J$1)*IgG!$BL21*$AY22+IgG!$BM21)/IgG!$BP21</f>
        <v>15.361991513583488</v>
      </c>
      <c r="AI22" s="20">
        <f>((K22/K$1)*IgG!$BL21*$AY22+IgG!$BM21)/IgG!$BP21</f>
        <v>14.165580099841618</v>
      </c>
      <c r="AJ22" s="20">
        <f>((L22/L$1)*IgG!$BL21*$AY22+IgG!$BM21)/IgG!$BP21</f>
        <v>27.278355306329551</v>
      </c>
      <c r="AK22" s="20">
        <f>((M22/M$1)*IgG!$BL21*$AY22+IgG!$BM21)/IgG!$BP21</f>
        <v>10.069661645700938</v>
      </c>
      <c r="AL22" s="20">
        <f>((N22/N$1)*IgG!$BL21*$AY22+IgG!$BM21)/IgG!$BP21</f>
        <v>25.270188033153072</v>
      </c>
      <c r="AM22" s="20">
        <f>((O22/O$1)*IgG!$BL21*$AY22+IgG!$BM21)/IgG!$BP21</f>
        <v>17.386075568317516</v>
      </c>
      <c r="AN22" s="20">
        <f>((P22/P$1)*IgG!$BL21*$AY22+IgG!$BM21)/IgG!$BP21</f>
        <v>30.276015832999871</v>
      </c>
      <c r="AO22" s="20">
        <f>((Q22/Q$1)*IgG!$BL21*$AY22+IgG!$BM21)/IgG!$BP21</f>
        <v>32.740464177492548</v>
      </c>
      <c r="AP22" s="20">
        <f>((R22/R$1)*IgG!$BL21*$AY22+IgG!$BM21)/IgG!$BP21</f>
        <v>13.422796960489681</v>
      </c>
      <c r="AQ22" s="20">
        <f>((S22/S$1)*IgG!$BL21*$AY22+IgG!$BM21)/IgG!$BP21</f>
        <v>24.063165431706175</v>
      </c>
      <c r="AR22" s="20">
        <f>((T22/T$1)*IgG!$BL21*$AY22+IgG!$BM21)/IgG!$BP21</f>
        <v>12.852445621344442</v>
      </c>
      <c r="AS22" s="20">
        <f>((U22/U$1)*IgG!$BL21*$AY22+IgG!$BM21)/IgG!$BP21</f>
        <v>21.110602452782224</v>
      </c>
      <c r="AT22" s="20">
        <f>((V22/V$1)*IgG!$BL21*$AY22+IgG!$BM21)/IgG!$BP21</f>
        <v>14.826126534479592</v>
      </c>
      <c r="AU22" s="20">
        <f>((W22/W$1)*IgG!$BL21*$AY22+IgG!$BM21)/IgG!$BP21</f>
        <v>9.8415211100428426</v>
      </c>
      <c r="AV22" s="20">
        <f>((X22/X$1)*IgG!$BL21*$AY22+IgG!$BM21)/IgG!$BP21</f>
        <v>18.051927596807996</v>
      </c>
      <c r="AW22" s="20">
        <f>((Y22/Y$1)*IgG!$BL21*$AY22+IgG!$BM21)/IgG!$BP21</f>
        <v>14.223941632219269</v>
      </c>
      <c r="AY22" s="20">
        <v>0.98006833712984054</v>
      </c>
    </row>
    <row r="23" spans="1:51" x14ac:dyDescent="0.25">
      <c r="A23" s="23">
        <v>20</v>
      </c>
      <c r="B23" s="23">
        <v>10585</v>
      </c>
      <c r="C23" s="23">
        <v>14457</v>
      </c>
      <c r="D23" s="23">
        <v>13309</v>
      </c>
      <c r="E23" s="23">
        <v>7267</v>
      </c>
      <c r="F23" s="23">
        <v>7835</v>
      </c>
      <c r="G23" s="23">
        <v>9420</v>
      </c>
      <c r="H23" s="23">
        <v>13549</v>
      </c>
      <c r="I23" s="23">
        <v>11696</v>
      </c>
      <c r="J23" s="23">
        <v>11217</v>
      </c>
      <c r="K23" s="23">
        <v>9703</v>
      </c>
      <c r="L23" s="23">
        <v>18525</v>
      </c>
      <c r="M23" s="23">
        <v>8859</v>
      </c>
      <c r="N23" s="23">
        <v>14600</v>
      </c>
      <c r="O23" s="23">
        <v>11058</v>
      </c>
      <c r="P23" s="23">
        <v>8495</v>
      </c>
      <c r="Q23" s="23">
        <v>14956</v>
      </c>
      <c r="R23" s="23">
        <v>6108</v>
      </c>
      <c r="S23" s="23">
        <v>14712</v>
      </c>
      <c r="T23" s="23">
        <v>7285</v>
      </c>
      <c r="U23" s="23">
        <v>25091</v>
      </c>
      <c r="V23" s="23">
        <v>10864</v>
      </c>
      <c r="W23" s="23">
        <v>9970</v>
      </c>
      <c r="X23" s="23">
        <v>18903</v>
      </c>
      <c r="Y23" s="23">
        <v>18889</v>
      </c>
      <c r="Z23" s="20">
        <f>((B23/B$1)*IgG!$BL22*$AY23+IgG!$BM22)/IgG!$BP22</f>
        <v>14.944635412852264</v>
      </c>
      <c r="AA23" s="20">
        <f>((C23/C$1)*IgG!$BL22*$AY23+IgG!$BM22)/IgG!$BP22</f>
        <v>20.592603725004313</v>
      </c>
      <c r="AB23" s="20">
        <f>((D23/D$1)*IgG!$BL22*$AY23+IgG!$BM22)/IgG!$BP22</f>
        <v>18.918051136587334</v>
      </c>
      <c r="AC23" s="20">
        <f>((E23/E$1)*IgG!$BL22*$AY23+IgG!$BM22)/IgG!$BP22</f>
        <v>10.104770004866602</v>
      </c>
      <c r="AD23" s="20">
        <f>((F23/F$1)*IgG!$BL22*$AY23+IgG!$BM22)/IgG!$BP22</f>
        <v>10.933294282062461</v>
      </c>
      <c r="AE23" s="20">
        <f>((G23/G$1)*IgG!$BL22*$AY23+IgG!$BM22)/IgG!$BP22</f>
        <v>13.245285442899492</v>
      </c>
      <c r="AF23" s="20">
        <f>((H23/H$1)*IgG!$BL22*$AY23+IgG!$BM22)/IgG!$BP22</f>
        <v>19.268131817092616</v>
      </c>
      <c r="AG23" s="20">
        <f>((I23/I$1)*IgG!$BL22*$AY23+IgG!$BM22)/IgG!$BP22</f>
        <v>16.565217229691349</v>
      </c>
      <c r="AH23" s="20">
        <f>((J23/J$1)*IgG!$BL22*$AY23+IgG!$BM22)/IgG!$BP22</f>
        <v>15.866514538182866</v>
      </c>
      <c r="AI23" s="20">
        <f>((K23/K$1)*IgG!$BL22*$AY23+IgG!$BM22)/IgG!$BP22</f>
        <v>13.658088911995314</v>
      </c>
      <c r="AJ23" s="20">
        <f>((L23/L$1)*IgG!$BL22*$AY23+IgG!$BM22)/IgG!$BP22</f>
        <v>26.526471259569011</v>
      </c>
      <c r="AK23" s="20">
        <f>((M23/M$1)*IgG!$BL22*$AY23+IgG!$BM22)/IgG!$BP22</f>
        <v>12.426971852218372</v>
      </c>
      <c r="AL23" s="20">
        <f>((N23/N$1)*IgG!$BL22*$AY23+IgG!$BM22)/IgG!$BP22</f>
        <v>20.801193463805376</v>
      </c>
      <c r="AM23" s="20">
        <f>((O23/O$1)*IgG!$BL22*$AY23+IgG!$BM22)/IgG!$BP22</f>
        <v>15.63458608734811</v>
      </c>
      <c r="AN23" s="20">
        <f>((P23/P$1)*IgG!$BL22*$AY23+IgG!$BM22)/IgG!$BP22</f>
        <v>11.896016153452011</v>
      </c>
      <c r="AO23" s="20">
        <f>((Q23/Q$1)*IgG!$BL22*$AY23+IgG!$BM22)/IgG!$BP22</f>
        <v>21.320479806554896</v>
      </c>
      <c r="AP23" s="20">
        <f>((R23/R$1)*IgG!$BL22*$AY23+IgG!$BM22)/IgG!$BP22</f>
        <v>8.4141720519264602</v>
      </c>
      <c r="AQ23" s="20">
        <f>((S23/S$1)*IgG!$BL22*$AY23+IgG!$BM22)/IgG!$BP22</f>
        <v>20.964564448041184</v>
      </c>
      <c r="AR23" s="20">
        <f>((T23/T$1)*IgG!$BL22*$AY23+IgG!$BM22)/IgG!$BP22</f>
        <v>10.131026055904497</v>
      </c>
      <c r="AS23" s="20">
        <f>((U23/U$1)*IgG!$BL22*$AY23+IgG!$BM22)/IgG!$BP22</f>
        <v>36.104095210392963</v>
      </c>
      <c r="AT23" s="20">
        <f>((V23/V$1)*IgG!$BL22*$AY23+IgG!$BM22)/IgG!$BP22</f>
        <v>15.351604203939665</v>
      </c>
      <c r="AU23" s="20">
        <f>((W23/W$1)*IgG!$BL22*$AY23+IgG!$BM22)/IgG!$BP22</f>
        <v>14.047553669057454</v>
      </c>
      <c r="AV23" s="20">
        <f>((X23/X$1)*IgG!$BL22*$AY23+IgG!$BM22)/IgG!$BP22</f>
        <v>27.077848331364844</v>
      </c>
      <c r="AW23" s="20">
        <f>((Y23/Y$1)*IgG!$BL22*$AY23+IgG!$BM22)/IgG!$BP22</f>
        <v>27.057426958335377</v>
      </c>
      <c r="AY23" s="20">
        <v>0.7</v>
      </c>
    </row>
    <row r="24" spans="1:51" x14ac:dyDescent="0.25">
      <c r="A24" s="23">
        <v>21</v>
      </c>
      <c r="B24" s="23">
        <v>3431</v>
      </c>
      <c r="C24" s="23">
        <v>3854</v>
      </c>
      <c r="D24" s="23">
        <v>2664</v>
      </c>
      <c r="E24" s="23">
        <v>3630</v>
      </c>
      <c r="F24" s="23">
        <v>2020</v>
      </c>
      <c r="G24" s="23">
        <v>2214</v>
      </c>
      <c r="H24" s="23">
        <v>2826</v>
      </c>
      <c r="I24" s="23">
        <v>2889</v>
      </c>
      <c r="J24" s="23">
        <v>1897</v>
      </c>
      <c r="K24" s="23">
        <v>2686</v>
      </c>
      <c r="L24" s="23">
        <v>4629</v>
      </c>
      <c r="M24" s="23">
        <v>2160</v>
      </c>
      <c r="N24" s="23">
        <v>2196</v>
      </c>
      <c r="O24" s="23">
        <v>2220</v>
      </c>
      <c r="P24" s="23">
        <v>2137</v>
      </c>
      <c r="Q24" s="23">
        <v>2204</v>
      </c>
      <c r="R24" s="23">
        <v>884</v>
      </c>
      <c r="S24" s="23">
        <v>3040</v>
      </c>
      <c r="T24" s="23">
        <v>2378</v>
      </c>
      <c r="U24" s="23">
        <v>2629</v>
      </c>
      <c r="V24" s="23">
        <v>6198</v>
      </c>
      <c r="W24" s="23">
        <v>1631</v>
      </c>
      <c r="X24" s="23">
        <v>4284</v>
      </c>
      <c r="Y24" s="23">
        <v>3827</v>
      </c>
      <c r="Z24" s="20">
        <f>((B24/B$1)*IgG!$BL23*$AY24+IgG!$BM23)/IgG!$BP23</f>
        <v>12.596211534325862</v>
      </c>
      <c r="AA24" s="20">
        <f>((C24/C$1)*IgG!$BL23*$AY24+IgG!$BM23)/IgG!$BP23</f>
        <v>13.802151878866306</v>
      </c>
      <c r="AB24" s="20">
        <f>((D24/D$1)*IgG!$BL23*$AY24+IgG!$BM23)/IgG!$BP23</f>
        <v>10.409553746471202</v>
      </c>
      <c r="AC24" s="20">
        <f>((E24/E$1)*IgG!$BL23*$AY24+IgG!$BM23)/IgG!$BP23</f>
        <v>13.163545171591933</v>
      </c>
      <c r="AD24" s="20">
        <f>((F24/F$1)*IgG!$BL23*$AY24+IgG!$BM23)/IgG!$BP23</f>
        <v>8.5735594630573804</v>
      </c>
      <c r="AE24" s="20">
        <f>((G24/G$1)*IgG!$BL23*$AY24+IgG!$BM23)/IgG!$BP23</f>
        <v>9.1266384863217915</v>
      </c>
      <c r="AF24" s="20">
        <f>((H24/H$1)*IgG!$BL23*$AY24+IgG!$BM23)/IgG!$BP23</f>
        <v>10.871403240124989</v>
      </c>
      <c r="AG24" s="20">
        <f>((I24/I$1)*IgG!$BL23*$AY24+IgG!$BM23)/IgG!$BP23</f>
        <v>11.051011376545906</v>
      </c>
      <c r="AH24" s="20">
        <f>((J24/J$1)*IgG!$BL23*$AY24+IgG!$BM23)/IgG!$BP23</f>
        <v>8.222895958616542</v>
      </c>
      <c r="AI24" s="20">
        <f>((K24/K$1)*IgG!$BL23*$AY24+IgG!$BM23)/IgG!$BP23</f>
        <v>10.472274048078507</v>
      </c>
      <c r="AJ24" s="20">
        <f>((L24/L$1)*IgG!$BL23*$AY24+IgG!$BM23)/IgG!$BP23</f>
        <v>16.011617049123622</v>
      </c>
      <c r="AK24" s="20">
        <f>((M24/M$1)*IgG!$BL23*$AY24+IgG!$BM23)/IgG!$BP23</f>
        <v>8.9726886551038625</v>
      </c>
      <c r="AL24" s="20">
        <f>((N24/N$1)*IgG!$BL23*$AY24+IgG!$BM23)/IgG!$BP23</f>
        <v>9.0753218759158152</v>
      </c>
      <c r="AM24" s="20">
        <f>((O24/O$1)*IgG!$BL23*$AY24+IgG!$BM23)/IgG!$BP23</f>
        <v>9.1437440231237836</v>
      </c>
      <c r="AN24" s="20">
        <f>((P24/P$1)*IgG!$BL23*$AY24+IgG!$BM23)/IgG!$BP23</f>
        <v>8.9071174306962266</v>
      </c>
      <c r="AO24" s="20">
        <f>((Q24/Q$1)*IgG!$BL23*$AY24+IgG!$BM23)/IgG!$BP23</f>
        <v>9.0981292583184725</v>
      </c>
      <c r="AP24" s="20">
        <f>((R24/R$1)*IgG!$BL23*$AY24+IgG!$BM23)/IgG!$BP23</f>
        <v>5.3349111618802052</v>
      </c>
      <c r="AQ24" s="20">
        <f>((S24/S$1)*IgG!$BL23*$AY24+IgG!$BM23)/IgG!$BP23</f>
        <v>11.481500719396042</v>
      </c>
      <c r="AR24" s="20">
        <f>((T24/T$1)*IgG!$BL23*$AY24+IgG!$BM23)/IgG!$BP23</f>
        <v>9.5941898255762439</v>
      </c>
      <c r="AS24" s="20">
        <f>((U24/U$1)*IgG!$BL23*$AY24+IgG!$BM23)/IgG!$BP23</f>
        <v>10.309771448459582</v>
      </c>
      <c r="AT24" s="20">
        <f>((V24/V$1)*IgG!$BL23*$AY24+IgG!$BM23)/IgG!$BP23</f>
        <v>20.48471492284456</v>
      </c>
      <c r="AU24" s="20">
        <f>((W24/W$1)*IgG!$BL23*$AY24+IgG!$BM23)/IgG!$BP23</f>
        <v>7.4645504937282245</v>
      </c>
      <c r="AV24" s="20">
        <f>((X24/X$1)*IgG!$BL23*$AY24+IgG!$BM23)/IgG!$BP23</f>
        <v>15.028048683009073</v>
      </c>
      <c r="AW24" s="20">
        <f>((Y24/Y$1)*IgG!$BL23*$AY24+IgG!$BM23)/IgG!$BP23</f>
        <v>13.725176963257338</v>
      </c>
      <c r="AY24" s="20">
        <v>1.2180451127819549</v>
      </c>
    </row>
    <row r="25" spans="1:51" x14ac:dyDescent="0.25">
      <c r="A25" s="23">
        <v>22</v>
      </c>
      <c r="B25" s="23">
        <v>53632</v>
      </c>
      <c r="C25" s="23">
        <v>56038</v>
      </c>
      <c r="D25" s="23">
        <v>34850</v>
      </c>
      <c r="E25" s="23">
        <v>11441</v>
      </c>
      <c r="F25" s="23">
        <v>52955</v>
      </c>
      <c r="G25" s="23">
        <v>39105</v>
      </c>
      <c r="H25" s="23">
        <v>18917</v>
      </c>
      <c r="I25" s="23">
        <v>53608</v>
      </c>
      <c r="J25" s="23">
        <v>20521</v>
      </c>
      <c r="K25" s="23">
        <v>65535</v>
      </c>
      <c r="L25" s="23">
        <v>29748</v>
      </c>
      <c r="M25" s="23">
        <v>5114</v>
      </c>
      <c r="N25" s="23">
        <v>8642</v>
      </c>
      <c r="O25" s="23">
        <v>45768</v>
      </c>
      <c r="P25" s="23">
        <v>1685</v>
      </c>
      <c r="Q25" s="23">
        <v>31603</v>
      </c>
      <c r="R25" s="23">
        <v>4953</v>
      </c>
      <c r="S25" s="23">
        <v>33923</v>
      </c>
      <c r="T25" s="23">
        <v>64292</v>
      </c>
      <c r="U25" s="23">
        <v>52700</v>
      </c>
      <c r="V25" s="23">
        <v>6195</v>
      </c>
      <c r="W25" s="23">
        <v>6162</v>
      </c>
      <c r="X25" s="23">
        <v>35675</v>
      </c>
      <c r="Y25" s="23">
        <v>23583</v>
      </c>
      <c r="Z25" s="29">
        <f>IF((0.001178412*B25*(0.32/B$1)-22.8854584)&gt;0,(0.001178412*B25*(0.32/B$1)*$AY25-22.8854584),B25*10*(0.32/B$1)*$AY25/27906.59)</f>
        <v>30.535204837967964</v>
      </c>
      <c r="AA25" s="29">
        <f ref="AA25:AW25" si="1" t="shared">IF((0.001178412*C25*(0.32/C$1)-22.8854584)&gt;0,(0.001178412*C25*(0.32/C$1)*$AY25-22.8854584),C25*10*(0.32/C$1)*$AY25/27906.59)</f>
        <v>32.931724000977937</v>
      </c>
      <c r="AB25" s="29">
        <f si="1" t="shared"/>
        <v>11.827215262052196</v>
      </c>
      <c r="AC25" s="29">
        <f si="1" t="shared"/>
        <v>3.4653359213024251</v>
      </c>
      <c r="AD25" s="29">
        <f si="1" t="shared"/>
        <v>29.860872554776872</v>
      </c>
      <c r="AE25" s="29">
        <f si="1" t="shared"/>
        <v>16.065448445180802</v>
      </c>
      <c r="AF25" s="29">
        <f si="1" t="shared"/>
        <v>5.7297228933902611</v>
      </c>
      <c r="AG25" s="29">
        <f si="1" t="shared"/>
        <v>30.511299409908009</v>
      </c>
      <c r="AH25" s="29">
        <f si="1" t="shared"/>
        <v>6.2155544481292777</v>
      </c>
      <c r="AI25" s="29">
        <f si="1" t="shared"/>
        <v>42.391301096200593</v>
      </c>
      <c r="AJ25" s="29">
        <f si="1" t="shared"/>
        <v>6.7453196803078548</v>
      </c>
      <c r="AK25" s="29">
        <f si="1" t="shared"/>
        <v>1.5489666901093089</v>
      </c>
      <c r="AL25" s="29">
        <f si="1" t="shared"/>
        <v>2.6175538005327819</v>
      </c>
      <c r="AM25" s="29">
        <f si="1" t="shared"/>
        <v>22.702192910324388</v>
      </c>
      <c r="AN25" s="29">
        <f si="1" t="shared"/>
        <v>0.51036544247833115</v>
      </c>
      <c r="AO25" s="29">
        <f si="1" t="shared"/>
        <v>8.5930100574414823</v>
      </c>
      <c r="AP25" s="29">
        <f si="1" t="shared"/>
        <v>1.5002018021336345</v>
      </c>
      <c r="AQ25" s="29">
        <f si="1" t="shared"/>
        <v>10.903868103236629</v>
      </c>
      <c r="AR25" s="29">
        <f si="1" t="shared"/>
        <v>41.153199134595695</v>
      </c>
      <c r="AS25" s="29">
        <f si="1" t="shared"/>
        <v>29.606877381639908</v>
      </c>
      <c r="AT25" s="29">
        <f si="1" t="shared"/>
        <v>1.8763880808031224</v>
      </c>
      <c r="AU25" s="29">
        <f si="1" t="shared"/>
        <v>1.8663927932056239</v>
      </c>
      <c r="AV25" s="29">
        <f si="1" t="shared"/>
        <v>12.648964351612978</v>
      </c>
      <c r="AW25" s="29">
        <f si="1" t="shared"/>
        <v>0.60461284740823373</v>
      </c>
      <c r="AY25" s="20">
        <v>1.003741186627656</v>
      </c>
    </row>
    <row r="26" spans="1:51" x14ac:dyDescent="0.25">
      <c r="A26" s="23">
        <v>23</v>
      </c>
      <c r="B26" s="23">
        <v>1831</v>
      </c>
      <c r="C26" s="23">
        <v>1466</v>
      </c>
      <c r="D26" s="23">
        <v>1778</v>
      </c>
      <c r="E26" s="23">
        <v>1257</v>
      </c>
      <c r="F26" s="23">
        <v>1583</v>
      </c>
      <c r="G26" s="23">
        <v>1709</v>
      </c>
      <c r="H26" s="23">
        <v>2112</v>
      </c>
      <c r="I26" s="23">
        <v>2214</v>
      </c>
      <c r="J26" s="23">
        <v>2541</v>
      </c>
      <c r="K26" s="23">
        <v>2239</v>
      </c>
      <c r="L26" s="23">
        <v>3670</v>
      </c>
      <c r="M26" s="23">
        <v>1322</v>
      </c>
      <c r="N26" s="23">
        <v>852</v>
      </c>
      <c r="O26" s="23">
        <v>1305</v>
      </c>
      <c r="P26" s="23">
        <v>1275</v>
      </c>
      <c r="Q26" s="23">
        <v>1179</v>
      </c>
      <c r="R26" s="23">
        <v>615</v>
      </c>
      <c r="S26" s="23">
        <v>1370</v>
      </c>
      <c r="T26" s="23">
        <v>2144</v>
      </c>
      <c r="U26" s="23">
        <v>2185</v>
      </c>
      <c r="V26" s="23">
        <v>2096</v>
      </c>
      <c r="W26" s="23">
        <v>858</v>
      </c>
      <c r="X26" s="23">
        <v>3751</v>
      </c>
      <c r="Y26" s="23">
        <v>1943</v>
      </c>
      <c r="Z26" s="20">
        <f>((B26/B$1)*IgG!$BL25*$AY26+IgG!$BM25)/IgG!$BP25</f>
        <v>7.552598867179861</v>
      </c>
      <c r="AA26" s="20">
        <f>((C26/C$1)*IgG!$BL25*$AY26+IgG!$BM25)/IgG!$BP25</f>
        <v>6.5784517446973743</v>
      </c>
      <c r="AB26" s="20">
        <f>((D26/D$1)*IgG!$BL25*$AY26+IgG!$BM25)/IgG!$BP25</f>
        <v>7.4111473672029522</v>
      </c>
      <c r="AC26" s="20">
        <f>((E26/E$1)*IgG!$BL25*$AY26+IgG!$BM25)/IgG!$BP25</f>
        <v>6.0206524334676752</v>
      </c>
      <c r="AD26" s="20">
        <f>((F26/F$1)*IgG!$BL25*$AY26+IgG!$BM25)/IgG!$BP25</f>
        <v>6.890712603136965</v>
      </c>
      <c r="AE26" s="20">
        <f>((G26/G$1)*IgG!$BL25*$AY26+IgG!$BM25)/IgG!$BP25</f>
        <v>7.2269935276103725</v>
      </c>
      <c r="AF26" s="20">
        <f>((H26/H$1)*IgG!$BL25*$AY26+IgG!$BM25)/IgG!$BP25</f>
        <v>8.3025587066800774</v>
      </c>
      <c r="AG26" s="20">
        <f>((I26/I$1)*IgG!$BL25*$AY26+IgG!$BM25)/IgG!$BP25</f>
        <v>8.5747861217299768</v>
      </c>
      <c r="AH26" s="20">
        <f>((J26/J$1)*IgG!$BL25*$AY26+IgG!$BM25)/IgG!$BP25</f>
        <v>9.4475151876252461</v>
      </c>
      <c r="AI26" s="20">
        <f>((K26/K$1)*IgG!$BL25*$AY26+IgG!$BM25)/IgG!$BP25</f>
        <v>8.6415085273794627</v>
      </c>
      <c r="AJ26" s="20">
        <f>((L26/L$1)*IgG!$BL25*$AY26+IgG!$BM25)/IgG!$BP25</f>
        <v>12.460699026756005</v>
      </c>
      <c r="AK26" s="20">
        <f>((M26/M$1)*IgG!$BL25*$AY26+IgG!$BM25)/IgG!$BP25</f>
        <v>6.1941306881563385</v>
      </c>
      <c r="AL26" s="20">
        <f>((N26/N$1)*IgG!$BL25*$AY26+IgG!$BM25)/IgG!$BP25</f>
        <v>4.9397494619460112</v>
      </c>
      <c r="AM26" s="20">
        <f>((O26/O$1)*IgG!$BL25*$AY26+IgG!$BM25)/IgG!$BP25</f>
        <v>6.1487594523146889</v>
      </c>
      <c r="AN26" s="20">
        <f>((P26/P$1)*IgG!$BL25*$AY26+IgG!$BM25)/IgG!$BP25</f>
        <v>6.0686925655353052</v>
      </c>
      <c r="AO26" s="20">
        <f>((Q26/Q$1)*IgG!$BL25*$AY26+IgG!$BM25)/IgG!$BP25</f>
        <v>5.8124785278412814</v>
      </c>
      <c r="AP26" s="20">
        <f>((R26/R$1)*IgG!$BL25*$AY26+IgG!$BM25)/IgG!$BP25</f>
        <v>4.3072210563888902</v>
      </c>
      <c r="AQ26" s="20">
        <f>((S26/S$1)*IgG!$BL25*$AY26+IgG!$BM25)/IgG!$BP25</f>
        <v>6.3222377070033486</v>
      </c>
      <c r="AR26" s="20">
        <f>((T26/T$1)*IgG!$BL25*$AY26+IgG!$BM25)/IgG!$BP25</f>
        <v>8.3879633859114193</v>
      </c>
      <c r="AS26" s="20">
        <f>((U26/U$1)*IgG!$BL25*$AY26+IgG!$BM25)/IgG!$BP25</f>
        <v>8.4973881311765744</v>
      </c>
      <c r="AT26" s="20">
        <f>((V26/V$1)*IgG!$BL25*$AY26+IgG!$BM25)/IgG!$BP25</f>
        <v>8.2598563670644065</v>
      </c>
      <c r="AU26" s="20">
        <f>((W26/W$1)*IgG!$BL25*$AY26+IgG!$BM25)/IgG!$BP25</f>
        <v>4.9557628393018884</v>
      </c>
      <c r="AV26" s="20">
        <f>((X26/X$1)*IgG!$BL25*$AY26+IgG!$BM25)/IgG!$BP25</f>
        <v>12.676879621060339</v>
      </c>
      <c r="AW26" s="20">
        <f>((Y26/Y$1)*IgG!$BL25*$AY26+IgG!$BM25)/IgG!$BP25</f>
        <v>7.8515152444895548</v>
      </c>
      <c r="AY26" s="20">
        <v>1.156042496679947</v>
      </c>
    </row>
    <row r="27" spans="1:51" x14ac:dyDescent="0.25">
      <c r="A27" s="23">
        <v>24</v>
      </c>
      <c r="B27" s="23">
        <v>1836</v>
      </c>
      <c r="C27" s="23">
        <v>1215</v>
      </c>
      <c r="D27" s="23">
        <v>1338</v>
      </c>
      <c r="E27" s="23">
        <v>719</v>
      </c>
      <c r="F27" s="23">
        <v>1072</v>
      </c>
      <c r="G27" s="23">
        <v>1083</v>
      </c>
      <c r="H27" s="23">
        <v>3182</v>
      </c>
      <c r="I27" s="23">
        <v>4675</v>
      </c>
      <c r="J27" s="23">
        <v>1779</v>
      </c>
      <c r="K27" s="23">
        <v>1591</v>
      </c>
      <c r="L27" s="23">
        <v>3743</v>
      </c>
      <c r="M27" s="23">
        <v>1204</v>
      </c>
      <c r="N27" s="23">
        <v>585</v>
      </c>
      <c r="O27" s="23">
        <v>3427</v>
      </c>
      <c r="P27" s="23">
        <v>11887</v>
      </c>
      <c r="Q27" s="23">
        <v>1039</v>
      </c>
      <c r="R27" s="23">
        <v>424</v>
      </c>
      <c r="S27" s="23">
        <v>1090</v>
      </c>
      <c r="T27" s="23">
        <v>1317</v>
      </c>
      <c r="U27" s="23">
        <v>1320</v>
      </c>
      <c r="V27" s="23">
        <v>853</v>
      </c>
      <c r="W27" s="23">
        <v>549</v>
      </c>
      <c r="X27" s="23">
        <v>6744</v>
      </c>
      <c r="Y27" s="23">
        <v>2658</v>
      </c>
      <c r="Z27" s="20">
        <f>((B27/B$1)*IgG!$BL26*$AY27+IgG!$BM26)/IgG!$BP26</f>
        <v>3.8137048485588849</v>
      </c>
      <c r="AA27" s="20">
        <f>((C27/C$1)*IgG!$BL26*$AY27+IgG!$BM26)/IgG!$BP26</f>
        <v>2.84167981371959</v>
      </c>
      <c r="AB27" s="20">
        <f>((D27/D$1)*IgG!$BL26*$AY27+IgG!$BM26)/IgG!$BP26</f>
        <v>3.0342065114413823</v>
      </c>
      <c r="AC27" s="20">
        <f>((E27/E$1)*IgG!$BL26*$AY27+IgG!$BM26)/IgG!$BP26</f>
        <v>2.0653119920121981</v>
      </c>
      <c r="AD27" s="20">
        <f>((F27/F$1)*IgG!$BL26*$AY27+IgG!$BM26)/IgG!$BP26</f>
        <v>2.6178479618966928</v>
      </c>
      <c r="AE27" s="20">
        <f>((G27/G$1)*IgG!$BL26*$AY27+IgG!$BM26)/IgG!$BP26</f>
        <v>2.6350657966523001</v>
      </c>
      <c r="AF27" s="20">
        <f>((H27/H$1)*IgG!$BL26*$AY27+IgG!$BM26)/IgG!$BP26</f>
        <v>5.920541719563218</v>
      </c>
      <c r="AG27" s="20">
        <f>((I27/I$1)*IgG!$BL26*$AY27+IgG!$BM26)/IgG!$BP26</f>
        <v>8.2574714732106713</v>
      </c>
      <c r="AH27" s="20">
        <f>((J27/J$1)*IgG!$BL26*$AY27+IgG!$BM26)/IgG!$BP26</f>
        <v>3.7244851593707371</v>
      </c>
      <c r="AI27" s="20">
        <f>((K27/K$1)*IgG!$BL26*$AY27+IgG!$BM26)/IgG!$BP26</f>
        <v>3.4302167108203543</v>
      </c>
      <c r="AJ27" s="20">
        <f>((L27/L$1)*IgG!$BL26*$AY27+IgG!$BM26)/IgG!$BP26</f>
        <v>6.7986512920991995</v>
      </c>
      <c r="AK27" s="20">
        <f>((M27/M$1)*IgG!$BL26*$AY27+IgG!$BM26)/IgG!$BP26</f>
        <v>2.8244619789639822</v>
      </c>
      <c r="AL27" s="20">
        <f>((N27/N$1)*IgG!$BL26*$AY27+IgG!$BM26)/IgG!$BP26</f>
        <v>1.8555674595347975</v>
      </c>
      <c r="AM27" s="20">
        <f>((O27/O$1)*IgG!$BL26*$AY27+IgG!$BM26)/IgG!$BP26</f>
        <v>6.3040298573017477</v>
      </c>
      <c r="AN27" s="20">
        <f>((P27/P$1)*IgG!$BL26*$AY27+IgG!$BM26)/IgG!$BP26</f>
        <v>19.54611004206896</v>
      </c>
      <c r="AO27" s="20">
        <f>((Q27/Q$1)*IgG!$BL26*$AY27+IgG!$BM26)/IgG!$BP26</f>
        <v>2.5661944576298699</v>
      </c>
      <c r="AP27" s="20">
        <f>((R27/R$1)*IgG!$BL26*$AY27+IgG!$BM26)/IgG!$BP26</f>
        <v>1.6035609690209063</v>
      </c>
      <c r="AQ27" s="20">
        <f>((S27/S$1)*IgG!$BL26*$AY27+IgG!$BM26)/IgG!$BP26</f>
        <v>2.6460226005876866</v>
      </c>
      <c r="AR27" s="20">
        <f>((T27/T$1)*IgG!$BL26*$AY27+IgG!$BM26)/IgG!$BP26</f>
        <v>3.001336099635223</v>
      </c>
      <c r="AS27" s="20">
        <f>((U27/U$1)*IgG!$BL26*$AY27+IgG!$BM26)/IgG!$BP26</f>
        <v>3.006031872750389</v>
      </c>
      <c r="AT27" s="20">
        <f>((V27/V$1)*IgG!$BL26*$AY27+IgG!$BM26)/IgG!$BP26</f>
        <v>2.2750565244895982</v>
      </c>
      <c r="AU27" s="20">
        <f>((W27/W$1)*IgG!$BL26*$AY27+IgG!$BM26)/IgG!$BP26</f>
        <v>1.7992181821528095</v>
      </c>
      <c r="AV27" s="20">
        <f>((X27/X$1)*IgG!$BL26*$AY27+IgG!$BM26)/IgG!$BP26</f>
        <v>11.495989664969931</v>
      </c>
      <c r="AW27" s="20">
        <f>((Y27/Y$1)*IgG!$BL26*$AY27+IgG!$BM26)/IgG!$BP26</f>
        <v>5.1003466821142807</v>
      </c>
      <c r="AY27" s="20">
        <v>1.8505650899958141</v>
      </c>
    </row>
    <row r="28" spans="1:51" x14ac:dyDescent="0.25">
      <c r="A28" s="23">
        <v>25</v>
      </c>
      <c r="B28" s="23">
        <v>1626</v>
      </c>
      <c r="C28" s="23">
        <v>1969</v>
      </c>
      <c r="D28" s="23">
        <v>1144</v>
      </c>
      <c r="E28" s="23">
        <v>1080</v>
      </c>
      <c r="F28" s="23">
        <v>2354</v>
      </c>
      <c r="G28" s="23">
        <v>1565</v>
      </c>
      <c r="H28" s="23">
        <v>1145</v>
      </c>
      <c r="I28" s="23">
        <v>2078</v>
      </c>
      <c r="J28" s="23">
        <v>3428</v>
      </c>
      <c r="K28" s="23">
        <v>2053</v>
      </c>
      <c r="L28" s="23">
        <v>3924</v>
      </c>
      <c r="M28" s="23">
        <v>1415</v>
      </c>
      <c r="N28" s="23">
        <v>809</v>
      </c>
      <c r="O28" s="23">
        <v>1894</v>
      </c>
      <c r="P28" s="23">
        <v>1107</v>
      </c>
      <c r="Q28" s="23">
        <v>521</v>
      </c>
      <c r="R28" s="23">
        <v>521</v>
      </c>
      <c r="S28" s="23">
        <v>1986</v>
      </c>
      <c r="T28" s="23">
        <v>1943</v>
      </c>
      <c r="U28" s="23">
        <v>2052</v>
      </c>
      <c r="V28" s="23">
        <v>3187</v>
      </c>
      <c r="W28" s="23">
        <v>1019</v>
      </c>
      <c r="X28" s="23">
        <v>2945</v>
      </c>
      <c r="Y28" s="23">
        <v>1145</v>
      </c>
      <c r="Z28" s="20">
        <f>((B28/B$1)*IgG!$BL27*$AY28+IgG!$BM27)/IgG!$BP27</f>
        <v>9.8729249796467808</v>
      </c>
      <c r="AA28" s="20">
        <f>((C28/C$1)*IgG!$BL27*$AY28+IgG!$BM27)/IgG!$BP27</f>
        <v>11.293982412730511</v>
      </c>
      <c r="AB28" s="20">
        <f>((D28/D$1)*IgG!$BL27*$AY28+IgG!$BM27)/IgG!$BP27</f>
        <v>7.8759871290743115</v>
      </c>
      <c r="AC28" s="20">
        <f>((E28/E$1)*IgG!$BL27*$AY28+IgG!$BM27)/IgG!$BP27</f>
        <v>7.610833555554315</v>
      </c>
      <c r="AD28" s="20">
        <f>((F28/F$1)*IgG!$BL27*$AY28+IgG!$BM27)/IgG!$BP27</f>
        <v>12.889046878436739</v>
      </c>
      <c r="AE28" s="20">
        <f>((G28/G$1)*IgG!$BL27*$AY28+IgG!$BM27)/IgG!$BP27</f>
        <v>9.6202004798855363</v>
      </c>
      <c r="AF28" s="20">
        <f>((H28/H$1)*IgG!$BL27*$AY28+IgG!$BM27)/IgG!$BP27</f>
        <v>7.8801301536605601</v>
      </c>
      <c r="AG28" s="20">
        <f>((I28/I$1)*IgG!$BL27*$AY28+IgG!$BM27)/IgG!$BP27</f>
        <v>11.745572092631757</v>
      </c>
      <c r="AH28" s="20">
        <f>((J28/J$1)*IgG!$BL27*$AY28+IgG!$BM27)/IgG!$BP27</f>
        <v>17.338655284069173</v>
      </c>
      <c r="AI28" s="20">
        <f>((K28/K$1)*IgG!$BL27*$AY28+IgG!$BM27)/IgG!$BP27</f>
        <v>11.641996477975507</v>
      </c>
      <c r="AJ28" s="20">
        <f>((L28/L$1)*IgG!$BL27*$AY28+IgG!$BM27)/IgG!$BP27</f>
        <v>19.393595478849139</v>
      </c>
      <c r="AK28" s="20">
        <f>((M28/M$1)*IgG!$BL27*$AY28+IgG!$BM27)/IgG!$BP27</f>
        <v>8.9987467919480455</v>
      </c>
      <c r="AL28" s="20">
        <f>((N28/N$1)*IgG!$BL27*$AY28+IgG!$BM27)/IgG!$BP27</f>
        <v>6.4880738926805801</v>
      </c>
      <c r="AM28" s="20">
        <f>((O28/O$1)*IgG!$BL27*$AY28+IgG!$BM27)/IgG!$BP27</f>
        <v>10.983255568761765</v>
      </c>
      <c r="AN28" s="20">
        <f>((P28/P$1)*IgG!$BL27*$AY28+IgG!$BM27)/IgG!$BP27</f>
        <v>7.7226952193830627</v>
      </c>
      <c r="AO28" s="20">
        <f>((Q28/Q$1)*IgG!$BL27*$AY28+IgG!$BM27)/IgG!$BP27</f>
        <v>5.2948828118405986</v>
      </c>
      <c r="AP28" s="20">
        <f>((R28/R$1)*IgG!$BL27*$AY28+IgG!$BM27)/IgG!$BP27</f>
        <v>5.2948828118405986</v>
      </c>
      <c r="AQ28" s="20">
        <f>((S28/S$1)*IgG!$BL27*$AY28+IgG!$BM27)/IgG!$BP27</f>
        <v>11.364413830696758</v>
      </c>
      <c r="AR28" s="20">
        <f>((T28/T$1)*IgG!$BL27*$AY28+IgG!$BM27)/IgG!$BP27</f>
        <v>11.186263773488012</v>
      </c>
      <c r="AS28" s="20">
        <f>((U28/U$1)*IgG!$BL27*$AY28+IgG!$BM27)/IgG!$BP27</f>
        <v>11.637853453389255</v>
      </c>
      <c r="AT28" s="20">
        <f>((V28/V$1)*IgG!$BL27*$AY28+IgG!$BM27)/IgG!$BP27</f>
        <v>16.340186358782937</v>
      </c>
      <c r="AU28" s="20">
        <f>((W28/W$1)*IgG!$BL27*$AY28+IgG!$BM27)/IgG!$BP27</f>
        <v>7.3581090557930686</v>
      </c>
      <c r="AV28" s="20">
        <f>((X28/X$1)*IgG!$BL27*$AY28+IgG!$BM27)/IgG!$BP27</f>
        <v>15.337574408910452</v>
      </c>
      <c r="AW28" s="20">
        <f>((Y28/Y$1)*IgG!$BL27*$AY28+IgG!$BM27)/IgG!$BP27</f>
        <v>7.8801301536605601</v>
      </c>
      <c r="AY28" s="20">
        <v>1.7757396449704141</v>
      </c>
    </row>
    <row r="29" spans="1:51" x14ac:dyDescent="0.25">
      <c r="A29" s="23">
        <v>26</v>
      </c>
      <c r="B29" s="23">
        <v>2303</v>
      </c>
      <c r="C29" s="23">
        <v>3659</v>
      </c>
      <c r="D29" s="23">
        <v>2168</v>
      </c>
      <c r="E29" s="23">
        <v>721</v>
      </c>
      <c r="F29" s="23">
        <v>1357</v>
      </c>
      <c r="G29" s="23">
        <v>1190</v>
      </c>
      <c r="H29" s="23">
        <v>1909</v>
      </c>
      <c r="I29" s="23">
        <v>1975</v>
      </c>
      <c r="J29" s="23">
        <v>2345</v>
      </c>
      <c r="K29" s="23">
        <v>1815</v>
      </c>
      <c r="L29" s="23">
        <v>1968</v>
      </c>
      <c r="M29" s="23">
        <v>1105</v>
      </c>
      <c r="N29" s="23">
        <v>523</v>
      </c>
      <c r="O29" s="23">
        <v>1610</v>
      </c>
      <c r="P29" s="23">
        <v>1124</v>
      </c>
      <c r="Q29" s="23">
        <v>2901</v>
      </c>
      <c r="R29" s="23">
        <v>791</v>
      </c>
      <c r="S29" s="23">
        <v>2658</v>
      </c>
      <c r="T29" s="23">
        <v>1457</v>
      </c>
      <c r="U29" s="23">
        <v>1908</v>
      </c>
      <c r="V29" s="23">
        <v>957</v>
      </c>
      <c r="W29" s="23">
        <v>826</v>
      </c>
      <c r="X29" s="23">
        <v>2503</v>
      </c>
      <c r="Y29" s="23">
        <v>745</v>
      </c>
      <c r="Z29" s="20">
        <f>((B29/B$1)*IgG!$BL28*$AY29+IgG!$BM28)/IgG!$BP28</f>
        <v>8.4448014551545185</v>
      </c>
      <c r="AA29" s="20">
        <f>((C29/C$1)*IgG!$BL28*$AY29+IgG!$BM28)/IgG!$BP28</f>
        <v>11.816648826101503</v>
      </c>
      <c r="AB29" s="20">
        <f>((D29/D$1)*IgG!$BL28*$AY29+IgG!$BM28)/IgG!$BP28</f>
        <v>8.1091086859230721</v>
      </c>
      <c r="AC29" s="20">
        <f>((E29/E$1)*IgG!$BL28*$AY29+IgG!$BM28)/IgG!$BP28</f>
        <v>4.5109795223830416</v>
      </c>
      <c r="AD29" s="20">
        <f>((F29/F$1)*IgG!$BL28*$AY29+IgG!$BM28)/IgG!$BP28</f>
        <v>6.0924654574289709</v>
      </c>
      <c r="AE29" s="20">
        <f>((G29/G$1)*IgG!$BL28*$AY29+IgG!$BM28)/IgG!$BP28</f>
        <v>5.6772010688241439</v>
      </c>
      <c r="AF29" s="20">
        <f>((H29/H$1)*IgG!$BL28*$AY29+IgG!$BM28)/IgG!$BP28</f>
        <v>7.4650758916197777</v>
      </c>
      <c r="AG29" s="20">
        <f>((I29/I$1)*IgG!$BL28*$AY29+IgG!$BM28)/IgG!$BP28</f>
        <v>7.6291923565773745</v>
      </c>
      <c r="AH29" s="20">
        <f>((J29/J$1)*IgG!$BL28*$AY29+IgG!$BM28)/IgG!$BP28</f>
        <v>8.5492392055820829</v>
      </c>
      <c r="AI29" s="20">
        <f>((K29/K$1)*IgG!$BL28*$AY29+IgG!$BM28)/IgG!$BP28</f>
        <v>7.2313342597104731</v>
      </c>
      <c r="AJ29" s="20">
        <f>((L29/L$1)*IgG!$BL28*$AY29+IgG!$BM28)/IgG!$BP28</f>
        <v>7.6117860648394462</v>
      </c>
      <c r="AK29" s="20">
        <f>((M29/M$1)*IgG!$BL28*$AY29+IgG!$BM28)/IgG!$BP28</f>
        <v>5.465838954863603</v>
      </c>
      <c r="AL29" s="20">
        <f>((N29/N$1)*IgG!$BL28*$AY29+IgG!$BM28)/IgG!$BP28</f>
        <v>4.0186301275102521</v>
      </c>
      <c r="AM29" s="20">
        <f>((O29/O$1)*IgG!$BL28*$AY29+IgG!$BM28)/IgG!$BP28</f>
        <v>6.7215785730997579</v>
      </c>
      <c r="AN29" s="20">
        <f>((P29/P$1)*IgG!$BL28*$AY29+IgG!$BM28)/IgG!$BP28</f>
        <v>5.513084603866548</v>
      </c>
      <c r="AO29" s="20">
        <f>((Q29/Q$1)*IgG!$BL28*$AY29+IgG!$BM28)/IgG!$BP28</f>
        <v>9.9317960921945616</v>
      </c>
      <c r="AP29" s="20">
        <f>((R29/R$1)*IgG!$BL28*$AY29+IgG!$BM28)/IgG!$BP28</f>
        <v>4.6850424397623112</v>
      </c>
      <c r="AQ29" s="20">
        <f>((S29/S$1)*IgG!$BL28*$AY29+IgG!$BM28)/IgG!$BP28</f>
        <v>9.3275491075779566</v>
      </c>
      <c r="AR29" s="20">
        <f>((T29/T$1)*IgG!$BL28*$AY29+IgG!$BM28)/IgG!$BP28</f>
        <v>6.3411267679707848</v>
      </c>
      <c r="AS29" s="20">
        <f>((U29/U$1)*IgG!$BL28*$AY29+IgG!$BM28)/IgG!$BP28</f>
        <v>7.4625892785143604</v>
      </c>
      <c r="AT29" s="20">
        <f>((V29/V$1)*IgG!$BL28*$AY29+IgG!$BM28)/IgG!$BP28</f>
        <v>5.0978202152617191</v>
      </c>
      <c r="AU29" s="20">
        <f>((W29/W$1)*IgG!$BL28*$AY29+IgG!$BM28)/IgG!$BP28</f>
        <v>4.7720738984519455</v>
      </c>
      <c r="AV29" s="20">
        <f>((X29/X$1)*IgG!$BL28*$AY29+IgG!$BM28)/IgG!$BP28</f>
        <v>8.9421240762381462</v>
      </c>
      <c r="AW29" s="20">
        <f>((Y29/Y$1)*IgG!$BL28*$AY29+IgG!$BM28)/IgG!$BP28</f>
        <v>4.5706582369130766</v>
      </c>
      <c r="AY29" s="20">
        <v>1.2196691176470589</v>
      </c>
    </row>
    <row r="30" spans="1:51" x14ac:dyDescent="0.25">
      <c r="A30" s="23">
        <v>27</v>
      </c>
      <c r="B30" s="23">
        <v>1255</v>
      </c>
      <c r="C30" s="23">
        <v>1136</v>
      </c>
      <c r="D30" s="23">
        <v>1322</v>
      </c>
      <c r="E30" s="23">
        <v>851</v>
      </c>
      <c r="F30" s="23">
        <v>1064</v>
      </c>
      <c r="G30" s="23">
        <v>1688</v>
      </c>
      <c r="H30" s="23">
        <v>1357</v>
      </c>
      <c r="I30" s="23">
        <v>1439</v>
      </c>
      <c r="J30" s="23">
        <v>3777</v>
      </c>
      <c r="K30" s="23">
        <v>2514</v>
      </c>
      <c r="L30" s="23">
        <v>2364</v>
      </c>
      <c r="M30" s="23">
        <v>803</v>
      </c>
      <c r="N30" s="23">
        <v>620</v>
      </c>
      <c r="O30" s="23">
        <v>1234</v>
      </c>
      <c r="P30" s="23">
        <v>853</v>
      </c>
      <c r="Q30" s="23">
        <v>737</v>
      </c>
      <c r="R30" s="23">
        <v>585</v>
      </c>
      <c r="S30" s="23">
        <v>1665</v>
      </c>
      <c r="T30" s="23">
        <v>1597</v>
      </c>
      <c r="U30" s="23">
        <v>1377</v>
      </c>
      <c r="V30" s="23">
        <v>544</v>
      </c>
      <c r="W30" s="23">
        <v>649</v>
      </c>
      <c r="X30" s="23">
        <v>3105</v>
      </c>
      <c r="Y30" s="23">
        <v>1090</v>
      </c>
      <c r="Z30" s="20">
        <f>((B30/B$1)*IgG!$BL29*$AY30+IgG!$BM29)/IgG!$BP29</f>
        <v>9.066189269309417</v>
      </c>
      <c r="AA30" s="20">
        <f>((C30/C$1)*IgG!$BL29*$AY30+IgG!$BM29)/IgG!$BP29</f>
        <v>8.5055968453058526</v>
      </c>
      <c r="AB30" s="20">
        <f>((D30/D$1)*IgG!$BL29*$AY30+IgG!$BM29)/IgG!$BP29</f>
        <v>9.3818169366055422</v>
      </c>
      <c r="AC30" s="20">
        <f>((E30/E$1)*IgG!$BL29*$AY30+IgG!$BM29)/IgG!$BP29</f>
        <v>7.1630015441208439</v>
      </c>
      <c r="AD30" s="20">
        <f>((F30/F$1)*IgG!$BL29*$AY30+IgG!$BM29)/IgG!$BP29</f>
        <v>8.1664148744801661</v>
      </c>
      <c r="AE30" s="20">
        <f>((G30/G$1)*IgG!$BL29*$AY30+IgG!$BM29)/IgG!$BP29</f>
        <v>11.105991954969451</v>
      </c>
      <c r="AF30" s="20">
        <f>((H30/H$1)*IgG!$BL29*$AY30+IgG!$BM29)/IgG!$BP29</f>
        <v>9.5466970613124733</v>
      </c>
      <c r="AG30" s="20">
        <f>((I30/I$1)*IgG!$BL29*$AY30+IgG!$BM29)/IgG!$BP29</f>
        <v>9.9329876391972842</v>
      </c>
      <c r="AH30" s="20">
        <f>((J30/J$1)*IgG!$BL29*$AY30+IgG!$BM29)/IgG!$BP29</f>
        <v>20.946979969620273</v>
      </c>
      <c r="AI30" s="20">
        <f>((K30/K$1)*IgG!$BL29*$AY30+IgG!$BM29)/IgG!$BP29</f>
        <v>14.997162898053022</v>
      </c>
      <c r="AJ30" s="20">
        <f>((L30/L$1)*IgG!$BL29*$AY30+IgG!$BM29)/IgG!$BP29</f>
        <v>14.290533792166176</v>
      </c>
      <c r="AK30" s="20">
        <f>((M30/M$1)*IgG!$BL29*$AY30+IgG!$BM29)/IgG!$BP29</f>
        <v>6.9368802302370529</v>
      </c>
      <c r="AL30" s="20">
        <f>((N30/N$1)*IgG!$BL29*$AY30+IgG!$BM29)/IgG!$BP29</f>
        <v>6.0747927210550987</v>
      </c>
      <c r="AM30" s="20">
        <f>((O30/O$1)*IgG!$BL29*$AY30+IgG!$BM29)/IgG!$BP29</f>
        <v>8.9672611944852605</v>
      </c>
      <c r="AN30" s="20">
        <f>((P30/P$1)*IgG!$BL29*$AY30+IgG!$BM29)/IgG!$BP29</f>
        <v>7.1724232655326681</v>
      </c>
      <c r="AO30" s="20">
        <f>((Q30/Q$1)*IgG!$BL29*$AY30+IgG!$BM29)/IgG!$BP29</f>
        <v>6.6259634236468408</v>
      </c>
      <c r="AP30" s="20">
        <f>((R30/R$1)*IgG!$BL29*$AY30+IgG!$BM29)/IgG!$BP29</f>
        <v>5.9099125963481685</v>
      </c>
      <c r="AQ30" s="20">
        <f>((S30/S$1)*IgG!$BL29*$AY30+IgG!$BM29)/IgG!$BP29</f>
        <v>10.997642158733468</v>
      </c>
      <c r="AR30" s="20">
        <f>((T30/T$1)*IgG!$BL29*$AY30+IgG!$BM29)/IgG!$BP29</f>
        <v>10.677303630731428</v>
      </c>
      <c r="AS30" s="20">
        <f>((U30/U$1)*IgG!$BL29*$AY30+IgG!$BM29)/IgG!$BP29</f>
        <v>9.6409142754307187</v>
      </c>
      <c r="AT30" s="20">
        <f>((V30/V$1)*IgG!$BL29*$AY30+IgG!$BM29)/IgG!$BP29</f>
        <v>5.7167673074057639</v>
      </c>
      <c r="AU30" s="20">
        <f>((W30/W$1)*IgG!$BL29*$AY30+IgG!$BM29)/IgG!$BP29</f>
        <v>6.2114076815265564</v>
      </c>
      <c r="AV30" s="20">
        <f>((X30/X$1)*IgG!$BL29*$AY30+IgG!$BM29)/IgG!$BP29</f>
        <v>17.781281575247199</v>
      </c>
      <c r="AW30" s="20">
        <f>((Y30/Y$1)*IgG!$BL29*$AY30+IgG!$BM29)/IgG!$BP29</f>
        <v>8.2888972528338858</v>
      </c>
      <c r="AY30" s="20">
        <v>2.1382211538461537</v>
      </c>
    </row>
    <row r="31" spans="1:51" x14ac:dyDescent="0.25">
      <c r="A31" s="23">
        <v>28</v>
      </c>
      <c r="B31" s="23">
        <v>2485</v>
      </c>
      <c r="C31" s="23">
        <v>4525</v>
      </c>
      <c r="D31" s="23">
        <v>2806</v>
      </c>
      <c r="E31" s="23">
        <v>1645</v>
      </c>
      <c r="F31" s="23">
        <v>1431</v>
      </c>
      <c r="G31" s="23">
        <v>1669</v>
      </c>
      <c r="H31" s="23">
        <v>2327</v>
      </c>
      <c r="I31" s="23">
        <v>2230</v>
      </c>
      <c r="J31" s="23">
        <v>3226</v>
      </c>
      <c r="K31" s="23">
        <v>2761</v>
      </c>
      <c r="L31" s="23">
        <v>5513</v>
      </c>
      <c r="M31" s="23">
        <v>1216</v>
      </c>
      <c r="N31" s="23">
        <v>1884</v>
      </c>
      <c r="O31" s="23">
        <v>2098</v>
      </c>
      <c r="P31" s="23">
        <v>1811</v>
      </c>
      <c r="Q31" s="23">
        <v>3349</v>
      </c>
      <c r="R31" s="23">
        <v>1258</v>
      </c>
      <c r="S31" s="23">
        <v>2643</v>
      </c>
      <c r="T31" s="23">
        <v>1588</v>
      </c>
      <c r="U31" s="23">
        <v>2525</v>
      </c>
      <c r="V31" s="23">
        <v>1932</v>
      </c>
      <c r="W31" s="23">
        <v>1029</v>
      </c>
      <c r="X31" s="23">
        <v>6919</v>
      </c>
      <c r="Y31" s="23">
        <v>5188</v>
      </c>
      <c r="Z31" s="20">
        <f>((B31/B$1)*IgG!$BL30*$AY31+IgG!$BM30)/IgG!$BP30</f>
        <v>7.9050945572030011</v>
      </c>
      <c r="AA31" s="20">
        <f>((C31/C$1)*IgG!$BL30*$AY31+IgG!$BM30)/IgG!$BP30</f>
        <v>12.513644601915423</v>
      </c>
      <c r="AB31" s="20">
        <f>((D31/D$1)*IgG!$BL30*$AY31+IgG!$BM30)/IgG!$BP30</f>
        <v>8.6302634612974547</v>
      </c>
      <c r="AC31" s="20">
        <f>((E31/E$1)*IgG!$BL30*$AY31+IgG!$BM30)/IgG!$BP30</f>
        <v>6.0074563034978858</v>
      </c>
      <c r="AD31" s="20">
        <f>((F31/F$1)*IgG!$BL30*$AY31+IgG!$BM30)/IgG!$BP30</f>
        <v>5.524010367434915</v>
      </c>
      <c r="AE31" s="20">
        <f>((G31/G$1)*IgG!$BL30*$AY31+IgG!$BM30)/IgG!$BP30</f>
        <v>6.0616745393180329</v>
      </c>
      <c r="AF31" s="20">
        <f>((H31/H$1)*IgG!$BL30*$AY31+IgG!$BM30)/IgG!$BP30</f>
        <v>7.5481578380537062</v>
      </c>
      <c r="AG31" s="20">
        <f>((I31/I$1)*IgG!$BL30*$AY31+IgG!$BM30)/IgG!$BP30</f>
        <v>7.3290258016139491</v>
      </c>
      <c r="AH31" s="20">
        <f>((J31/J$1)*IgG!$BL30*$AY31+IgG!$BM30)/IgG!$BP30</f>
        <v>9.5790825881500155</v>
      </c>
      <c r="AI31" s="20">
        <f>((K31/K$1)*IgG!$BL30*$AY31+IgG!$BM30)/IgG!$BP30</f>
        <v>8.5286042691346822</v>
      </c>
      <c r="AJ31" s="20">
        <f>((L31/L$1)*IgG!$BL30*$AY31+IgG!$BM30)/IgG!$BP30</f>
        <v>14.745628643178108</v>
      </c>
      <c r="AK31" s="20">
        <f>((M31/M$1)*IgG!$BL30*$AY31+IgG!$BM30)/IgG!$BP30</f>
        <v>5.0383053382127727</v>
      </c>
      <c r="AL31" s="20">
        <f>((N31/N$1)*IgG!$BL30*$AY31+IgG!$BM30)/IgG!$BP30</f>
        <v>6.5473795685401752</v>
      </c>
      <c r="AM31" s="20">
        <f>((O31/O$1)*IgG!$BL30*$AY31+IgG!$BM30)/IgG!$BP30</f>
        <v>7.0308255046031443</v>
      </c>
      <c r="AN31" s="20">
        <f>((P31/P$1)*IgG!$BL30*$AY31+IgG!$BM30)/IgG!$BP30</f>
        <v>6.3824657679205643</v>
      </c>
      <c r="AO31" s="20">
        <f>((Q31/Q$1)*IgG!$BL30*$AY31+IgG!$BM30)/IgG!$BP30</f>
        <v>9.8569510467282626</v>
      </c>
      <c r="AP31" s="20">
        <f>((R31/R$1)*IgG!$BL30*$AY31+IgG!$BM30)/IgG!$BP30</f>
        <v>5.133187250898029</v>
      </c>
      <c r="AQ31" s="20">
        <f>((S31/S$1)*IgG!$BL30*$AY31+IgG!$BM30)/IgG!$BP30</f>
        <v>8.2620312763522961</v>
      </c>
      <c r="AR31" s="20">
        <f>((T31/T$1)*IgG!$BL30*$AY31+IgG!$BM30)/IgG!$BP30</f>
        <v>5.8786879934250384</v>
      </c>
      <c r="AS31" s="20">
        <f>((U31/U$1)*IgG!$BL30*$AY31+IgG!$BM30)/IgG!$BP30</f>
        <v>7.9954582835699117</v>
      </c>
      <c r="AT31" s="20">
        <f>((V31/V$1)*IgG!$BL30*$AY31+IgG!$BM30)/IgG!$BP30</f>
        <v>6.6558160401804667</v>
      </c>
      <c r="AU31" s="20">
        <f>((W31/W$1)*IgG!$BL30*$AY31+IgG!$BM30)/IgG!$BP30</f>
        <v>4.6158549174474679</v>
      </c>
      <c r="AV31" s="20">
        <f>((X31/X$1)*IgG!$BL30*$AY31+IgG!$BM30)/IgG!$BP30</f>
        <v>17.921913624975009</v>
      </c>
      <c r="AW31" s="20">
        <f>((Y31/Y$1)*IgG!$BL30*$AY31+IgG!$BM30)/IgG!$BP30</f>
        <v>14.011423366446964</v>
      </c>
      <c r="AY31" s="20">
        <v>1.3616133518776077</v>
      </c>
    </row>
    <row r="32" spans="1:51" x14ac:dyDescent="0.25">
      <c r="A32" s="23">
        <v>29</v>
      </c>
      <c r="B32" s="23">
        <v>3655</v>
      </c>
      <c r="C32" s="23">
        <v>5182</v>
      </c>
      <c r="D32" s="23">
        <v>3942</v>
      </c>
      <c r="E32" s="23">
        <v>4216</v>
      </c>
      <c r="F32" s="23">
        <v>5447</v>
      </c>
      <c r="G32" s="23">
        <v>2376</v>
      </c>
      <c r="H32" s="23">
        <v>2941</v>
      </c>
      <c r="I32" s="23">
        <v>11568</v>
      </c>
      <c r="J32" s="23">
        <v>7064</v>
      </c>
      <c r="K32" s="23">
        <v>4407</v>
      </c>
      <c r="L32" s="23">
        <v>7322</v>
      </c>
      <c r="M32" s="23">
        <v>1946</v>
      </c>
      <c r="N32" s="23">
        <v>2751</v>
      </c>
      <c r="O32" s="23">
        <v>2526</v>
      </c>
      <c r="P32" s="23">
        <v>3955</v>
      </c>
      <c r="Q32" s="23">
        <v>3166</v>
      </c>
      <c r="R32" s="23">
        <v>3172</v>
      </c>
      <c r="S32" s="23">
        <v>3387</v>
      </c>
      <c r="T32" s="23">
        <v>2877</v>
      </c>
      <c r="U32" s="23">
        <v>14476</v>
      </c>
      <c r="V32" s="23">
        <v>8695</v>
      </c>
      <c r="W32" s="23">
        <v>2539</v>
      </c>
      <c r="X32" s="23">
        <v>4965</v>
      </c>
      <c r="Y32" s="23">
        <v>4137</v>
      </c>
      <c r="Z32" s="20">
        <f>((B32/B$1)*IgG!$BL31*$AY32+IgG!$BM31)/IgG!$BP31</f>
        <v>12.32553927594096</v>
      </c>
      <c r="AA32" s="20">
        <f>((C32/C$1)*IgG!$BL31*$AY32+IgG!$BM31)/IgG!$BP31</f>
        <v>16.631060536438195</v>
      </c>
      <c r="AB32" s="20">
        <f>((D32/D$1)*IgG!$BL31*$AY32+IgG!$BM31)/IgG!$BP31</f>
        <v>13.134762983709592</v>
      </c>
      <c r="AC32" s="20">
        <f>((E32/E$1)*IgG!$BL31*$AY32+IgG!$BM31)/IgG!$BP31</f>
        <v>13.907331959070591</v>
      </c>
      <c r="AD32" s="20">
        <f>((F32/F$1)*IgG!$BL31*$AY32+IgG!$BM31)/IgG!$BP31</f>
        <v>17.3782531585939</v>
      </c>
      <c r="AE32" s="20">
        <f>((G32/G$1)*IgG!$BL31*$AY32+IgG!$BM31)/IgG!$BP31</f>
        <v>8.7192775259894475</v>
      </c>
      <c r="AF32" s="20">
        <f>((H32/H$1)*IgG!$BL31*$AY32+IgG!$BM31)/IgG!$BP31</f>
        <v>10.312348588321427</v>
      </c>
      <c r="AG32" s="20">
        <f>((I32/I$1)*IgG!$BL31*$AY32+IgG!$BM31)/IgG!$BP31</f>
        <v>34.636992932990459</v>
      </c>
      <c r="AH32" s="20">
        <f>((J32/J$1)*IgG!$BL31*$AY32+IgG!$BM31)/IgG!$BP31</f>
        <v>21.937537951144009</v>
      </c>
      <c r="AI32" s="20">
        <f>((K32/K$1)*IgG!$BL31*$AY32+IgG!$BM31)/IgG!$BP31</f>
        <v>14.445874565982818</v>
      </c>
      <c r="AJ32" s="20">
        <f>((L32/L$1)*IgG!$BL31*$AY32+IgG!$BM31)/IgG!$BP31</f>
        <v>22.664993409695608</v>
      </c>
      <c r="AK32" s="20">
        <f>((M32/M$1)*IgG!$BL31*$AY32+IgG!$BM31)/IgG!$BP31</f>
        <v>7.5068517617367885</v>
      </c>
      <c r="AL32" s="20">
        <f>((N32/N$1)*IgG!$BL31*$AY32+IgG!$BM31)/IgG!$BP31</f>
        <v>9.7766255762097884</v>
      </c>
      <c r="AM32" s="20">
        <f>((O32/O$1)*IgG!$BL31*$AY32+IgG!$BM31)/IgG!$BP31</f>
        <v>9.1422167460775849</v>
      </c>
      <c r="AN32" s="20">
        <f>((P32/P$1)*IgG!$BL31*$AY32+IgG!$BM31)/IgG!$BP31</f>
        <v>13.171417716117233</v>
      </c>
      <c r="AO32" s="20">
        <f>((Q32/Q$1)*IgG!$BL31*$AY32+IgG!$BM31)/IgG!$BP31</f>
        <v>10.946757418453636</v>
      </c>
      <c r="AP32" s="20">
        <f>((R32/R$1)*IgG!$BL31*$AY32+IgG!$BM31)/IgG!$BP31</f>
        <v>10.963674987257161</v>
      </c>
      <c r="AQ32" s="20">
        <f>((S32/S$1)*IgG!$BL31*$AY32+IgG!$BM31)/IgG!$BP31</f>
        <v>11.569887869383489</v>
      </c>
      <c r="AR32" s="20">
        <f>((T32/T$1)*IgG!$BL31*$AY32+IgG!$BM31)/IgG!$BP31</f>
        <v>10.131894521083824</v>
      </c>
      <c r="AS32" s="20">
        <f>((U32/U$1)*IgG!$BL31*$AY32+IgG!$BM31)/IgG!$BP31</f>
        <v>42.836374613099139</v>
      </c>
      <c r="AT32" s="20">
        <f>((V32/V$1)*IgG!$BL31*$AY32+IgG!$BM31)/IgG!$BP31</f>
        <v>26.53629707090235</v>
      </c>
      <c r="AU32" s="20">
        <f>((W32/W$1)*IgG!$BL31*$AY32+IgG!$BM31)/IgG!$BP31</f>
        <v>9.1788714784852221</v>
      </c>
      <c r="AV32" s="20">
        <f>((X32/X$1)*IgG!$BL31*$AY32+IgG!$BM31)/IgG!$BP31</f>
        <v>16.019208464710683</v>
      </c>
      <c r="AW32" s="20">
        <f>((Y32/Y$1)*IgG!$BL31*$AY32+IgG!$BM31)/IgG!$BP31</f>
        <v>13.684583969824175</v>
      </c>
      <c r="AY32" s="20">
        <v>1.4269005847953216</v>
      </c>
    </row>
    <row r="33" spans="1:51" x14ac:dyDescent="0.25">
      <c r="A33" s="23">
        <v>30</v>
      </c>
      <c r="B33" s="23">
        <v>16852</v>
      </c>
      <c r="C33" s="23">
        <v>4783</v>
      </c>
      <c r="D33" s="23">
        <v>11773</v>
      </c>
      <c r="E33" s="23">
        <v>4047</v>
      </c>
      <c r="F33" s="23">
        <v>40401</v>
      </c>
      <c r="G33" s="23">
        <v>3287</v>
      </c>
      <c r="H33" s="23">
        <v>24292</v>
      </c>
      <c r="I33" s="23">
        <v>15678</v>
      </c>
      <c r="J33" s="23">
        <v>12615</v>
      </c>
      <c r="K33" s="23">
        <v>9538</v>
      </c>
      <c r="L33" s="23">
        <v>21291</v>
      </c>
      <c r="M33" s="23">
        <v>6415</v>
      </c>
      <c r="N33" s="23">
        <v>3991</v>
      </c>
      <c r="O33" s="23">
        <v>2696</v>
      </c>
      <c r="P33" s="23">
        <v>5964</v>
      </c>
      <c r="Q33" s="23">
        <v>4434</v>
      </c>
      <c r="R33" s="23">
        <v>10648</v>
      </c>
      <c r="S33" s="23">
        <v>15865</v>
      </c>
      <c r="T33" s="23">
        <v>12477</v>
      </c>
      <c r="U33" s="23">
        <v>12843</v>
      </c>
      <c r="V33" s="23">
        <v>16265</v>
      </c>
      <c r="W33" s="23">
        <v>3105</v>
      </c>
      <c r="X33" s="23">
        <v>19582</v>
      </c>
      <c r="Y33" s="23">
        <v>16703</v>
      </c>
      <c r="Z33" s="29">
        <f>IF((0.003603863*B33*(0.32/B$1)-16.60227764)&gt;0,(0.003603863*B33*(0.32/B$1)*$AY33-16.60227764),B33*10*(0.32/B$1)*$AY33/7381.606)</f>
        <v>52.623115779653816</v>
      </c>
      <c r="AA33" s="29">
        <f ref="AA33:AW33" si="2" t="shared">IF((0.003603863*C33*(0.32/C$1)-16.60227764)&gt;0,(0.003603863*C33*(0.32/C$1)*$AY33-16.60227764),C33*10*(0.32/C$1)*$AY33/7381.606)</f>
        <v>7.385760649979308</v>
      </c>
      <c r="AB33" s="29">
        <f si="2" t="shared"/>
        <v>31.759374195365798</v>
      </c>
      <c r="AC33" s="29">
        <f si="2" t="shared"/>
        <v>6.2492522162797961</v>
      </c>
      <c r="AD33" s="29">
        <f si="2" t="shared"/>
        <v>149.35874298351254</v>
      </c>
      <c r="AE33" s="29">
        <f si="2" t="shared"/>
        <v>5.0756837249596467</v>
      </c>
      <c r="AF33" s="29">
        <f si="2" t="shared"/>
        <v>83.185477935019605</v>
      </c>
      <c r="AG33" s="29">
        <f si="2" t="shared"/>
        <v>47.800506482557111</v>
      </c>
      <c r="AH33" s="29">
        <f si="2" t="shared"/>
        <v>35.21817915972305</v>
      </c>
      <c r="AI33" s="29">
        <f si="2" t="shared"/>
        <v>22.578342015628888</v>
      </c>
      <c r="AJ33" s="29">
        <f si="2" t="shared"/>
        <v>70.857836963480267</v>
      </c>
      <c r="AK33" s="29">
        <f si="2" t="shared"/>
        <v>9.7495440302515561</v>
      </c>
      <c r="AL33" s="29">
        <f si="2" t="shared"/>
        <v>6.1627787484983116</v>
      </c>
      <c r="AM33" s="29">
        <f si="2" t="shared"/>
        <v>4.1630798060514778</v>
      </c>
      <c r="AN33" s="29">
        <f si="2" t="shared"/>
        <v>7.8969062168012876</v>
      </c>
      <c r="AO33" s="29">
        <f si="2" t="shared"/>
        <v>6.8468456454125572</v>
      </c>
      <c r="AP33" s="29">
        <f si="2" t="shared"/>
        <v>27.138049272679435</v>
      </c>
      <c r="AQ33" s="29">
        <f si="2" t="shared"/>
        <v>48.568673380816989</v>
      </c>
      <c r="AR33" s="29">
        <f si="2" t="shared"/>
        <v>34.651296635873521</v>
      </c>
      <c r="AS33" s="29">
        <f si="2" t="shared"/>
        <v>36.154767677387483</v>
      </c>
      <c r="AT33" s="29">
        <f si="2" t="shared"/>
        <v>50.211811131105463</v>
      </c>
      <c r="AU33" s="29">
        <f si="2" t="shared"/>
        <v>4.7946449546698213</v>
      </c>
      <c r="AV33" s="29">
        <f si="2" t="shared"/>
        <v>63.837530925372718</v>
      </c>
      <c r="AW33" s="29">
        <f si="2" t="shared"/>
        <v>52.011046967671348</v>
      </c>
      <c r="AY33" s="20">
        <v>1.3535656588968381</v>
      </c>
    </row>
    <row r="34" spans="1:51" x14ac:dyDescent="0.25">
      <c r="A34" s="23">
        <v>31</v>
      </c>
      <c r="B34" s="23">
        <v>7055</v>
      </c>
      <c r="C34" s="23">
        <v>10181</v>
      </c>
      <c r="D34" s="23">
        <v>12751</v>
      </c>
      <c r="E34" s="23">
        <v>16594</v>
      </c>
      <c r="F34" s="23">
        <v>14127</v>
      </c>
      <c r="G34" s="23">
        <v>17763</v>
      </c>
      <c r="H34" s="23">
        <v>5119</v>
      </c>
      <c r="I34" s="23">
        <v>14747</v>
      </c>
      <c r="J34" s="23">
        <v>5823</v>
      </c>
      <c r="K34" s="23">
        <v>14379</v>
      </c>
      <c r="L34" s="23">
        <v>16756</v>
      </c>
      <c r="M34" s="23">
        <v>10970</v>
      </c>
      <c r="N34" s="23">
        <v>6150</v>
      </c>
      <c r="O34" s="23">
        <v>8247</v>
      </c>
      <c r="P34" s="23">
        <v>10286</v>
      </c>
      <c r="Q34" s="23">
        <v>4877</v>
      </c>
      <c r="R34" s="23">
        <v>1721</v>
      </c>
      <c r="S34" s="23">
        <v>9454</v>
      </c>
      <c r="T34" s="23">
        <v>6014</v>
      </c>
      <c r="U34" s="23">
        <v>4671</v>
      </c>
      <c r="V34" s="23">
        <v>7942</v>
      </c>
      <c r="W34" s="23">
        <v>15792</v>
      </c>
      <c r="X34" s="23">
        <v>13213</v>
      </c>
      <c r="Y34" s="23">
        <v>8821</v>
      </c>
      <c r="Z34" s="20">
        <f>((B34/B$1)*IgG!$BL33*$AY34+IgG!$BM33)/IgG!$BP33</f>
        <v>8.4192224181168989</v>
      </c>
      <c r="AA34" s="20">
        <f>((C34/C$1)*IgG!$BL33*$AY34+IgG!$BM33)/IgG!$BP33</f>
        <v>12.169365190458397</v>
      </c>
      <c r="AB34" s="20">
        <f>((D34/D$1)*IgG!$BL33*$AY34+IgG!$BM33)/IgG!$BP33</f>
        <v>15.252496004571528</v>
      </c>
      <c r="AC34" s="20">
        <f>((E34/E$1)*IgG!$BL33*$AY34+IgG!$BM33)/IgG!$BP33</f>
        <v>19.862796284196733</v>
      </c>
      <c r="AD34" s="20">
        <f>((F34/F$1)*IgG!$BL33*$AY34+IgG!$BM33)/IgG!$BP33</f>
        <v>16.903230635007198</v>
      </c>
      <c r="AE34" s="20">
        <f>((G34/G$1)*IgG!$BL33*$AY34+IgG!$BM33)/IgG!$BP33</f>
        <v>21.265200922989823</v>
      </c>
      <c r="AF34" s="20">
        <f>((H34/H$1)*IgG!$BL33*$AY34+IgG!$BM33)/IgG!$BP33</f>
        <v>6.096677182271363</v>
      </c>
      <c r="AG34" s="20">
        <f>((I34/I$1)*IgG!$BL33*$AY34+IgG!$BM33)/IgG!$BP33</f>
        <v>17.647020948139552</v>
      </c>
      <c r="AH34" s="20">
        <f>((J34/J$1)*IgG!$BL33*$AY34+IgG!$BM33)/IgG!$BP33</f>
        <v>6.9412390862151936</v>
      </c>
      <c r="AI34" s="20">
        <f>((K34/K$1)*IgG!$BL33*$AY34+IgG!$BM33)/IgG!$BP33</f>
        <v>17.205545407441637</v>
      </c>
      <c r="AJ34" s="20">
        <f>((L34/L$1)*IgG!$BL33*$AY34+IgG!$BM33)/IgG!$BP33</f>
        <v>20.057141495047439</v>
      </c>
      <c r="AK34" s="20">
        <f>((M34/M$1)*IgG!$BL33*$AY34+IgG!$BM33)/IgG!$BP33</f>
        <v>13.115898347009082</v>
      </c>
      <c r="AL34" s="20">
        <f>((N34/N$1)*IgG!$BL33*$AY34+IgG!$BM33)/IgG!$BP33</f>
        <v>7.3335284933027403</v>
      </c>
      <c r="AM34" s="20">
        <f>((O34/O$1)*IgG!$BL33*$AY34+IgG!$BM33)/IgG!$BP33</f>
        <v>9.849219278203611</v>
      </c>
      <c r="AN34" s="20">
        <f>((P34/P$1)*IgG!$BL33*$AY34+IgG!$BM33)/IgG!$BP33</f>
        <v>12.295329678972747</v>
      </c>
      <c r="AO34" s="20">
        <f>((Q34/Q$1)*IgG!$BL33*$AY34+IgG!$BM33)/IgG!$BP33</f>
        <v>5.8063590277906707</v>
      </c>
      <c r="AP34" s="20">
        <f>((R34/R$1)*IgG!$BL33*$AY34+IgG!$BM33)/IgG!$BP33</f>
        <v>2.0202264015879297</v>
      </c>
      <c r="AQ34" s="20">
        <f>((S34/S$1)*IgG!$BL33*$AY34+IgG!$BM33)/IgG!$BP33</f>
        <v>11.297211065220946</v>
      </c>
      <c r="AR34" s="20">
        <f>((T34/T$1)*IgG!$BL33*$AY34+IgG!$BM33)/IgG!$BP33</f>
        <v>7.1703744891317722</v>
      </c>
      <c r="AS34" s="20">
        <f>((U34/U$1)*IgG!$BL33*$AY34+IgG!$BM33)/IgG!$BP33</f>
        <v>5.5592286979434702</v>
      </c>
      <c r="AT34" s="20">
        <f>((V34/V$1)*IgG!$BL33*$AY34+IgG!$BM33)/IgG!$BP33</f>
        <v>9.483322430614308</v>
      </c>
      <c r="AU34" s="20">
        <f>((W34/W$1)*IgG!$BL33*$AY34+IgG!$BM33)/IgG!$BP33</f>
        <v>18.900667524306172</v>
      </c>
      <c r="AV34" s="20">
        <f>((X34/X$1)*IgG!$BL33*$AY34+IgG!$BM33)/IgG!$BP33</f>
        <v>15.806739754034666</v>
      </c>
      <c r="AW34" s="20">
        <f>((Y34/Y$1)*IgG!$BL33*$AY34+IgG!$BM33)/IgG!$BP33</f>
        <v>10.537825148748723</v>
      </c>
      <c r="AY34" s="20">
        <v>0.97194757415497812</v>
      </c>
    </row>
    <row r="35" spans="1:51" x14ac:dyDescent="0.25">
      <c r="A35" s="23">
        <v>32</v>
      </c>
      <c r="B35" s="23">
        <v>2844</v>
      </c>
      <c r="C35" s="23">
        <v>3379</v>
      </c>
      <c r="D35" s="23">
        <v>4433</v>
      </c>
      <c r="E35" s="23">
        <v>2668</v>
      </c>
      <c r="F35" s="23">
        <v>2239</v>
      </c>
      <c r="G35" s="23">
        <v>2642</v>
      </c>
      <c r="H35" s="23">
        <v>2876</v>
      </c>
      <c r="I35" s="23">
        <v>2682</v>
      </c>
      <c r="J35" s="23">
        <v>2339</v>
      </c>
      <c r="K35" s="23">
        <v>3295</v>
      </c>
      <c r="L35" s="23">
        <v>4588</v>
      </c>
      <c r="M35" s="23">
        <v>2593</v>
      </c>
      <c r="N35" s="23">
        <v>608</v>
      </c>
      <c r="O35" s="23">
        <v>2705</v>
      </c>
      <c r="P35" s="23">
        <v>1814</v>
      </c>
      <c r="Q35" s="23">
        <v>800</v>
      </c>
      <c r="R35" s="23">
        <v>651</v>
      </c>
      <c r="S35" s="23">
        <v>1188</v>
      </c>
      <c r="T35" s="23">
        <v>2455</v>
      </c>
      <c r="U35" s="23">
        <v>2357</v>
      </c>
      <c r="V35" s="23">
        <v>2926</v>
      </c>
      <c r="W35" s="23">
        <v>893</v>
      </c>
      <c r="X35" s="23">
        <v>2416</v>
      </c>
      <c r="Y35" s="23">
        <v>1814</v>
      </c>
      <c r="Z35" s="20">
        <f>((B35/B$1)*IgG!$BL34*$AY35+IgG!$BM34)/IgG!$BP34</f>
        <v>4.2418716050469341</v>
      </c>
      <c r="AA35" s="20">
        <f>((C35/C$1)*IgG!$BL34*$AY35+IgG!$BM34)/IgG!$BP34</f>
        <v>4.5162510878344921</v>
      </c>
      <c r="AB35" s="20">
        <f>((D35/D$1)*IgG!$BL34*$AY35+IgG!$BM34)/IgG!$BP34</f>
        <v>5.0568043118682962</v>
      </c>
      <c r="AC35" s="20">
        <f>((E35/E$1)*IgG!$BL34*$AY35+IgG!$BM34)/IgG!$BP34</f>
        <v>4.1516084480925226</v>
      </c>
      <c r="AD35" s="20">
        <f>((F35/F$1)*IgG!$BL34*$AY35+IgG!$BM34)/IgG!$BP34</f>
        <v>3.9315920030161449</v>
      </c>
      <c r="AE35" s="20">
        <f>((G35/G$1)*IgG!$BL34*$AY35+IgG!$BM34)/IgG!$BP34</f>
        <v>4.1382741180878941</v>
      </c>
      <c r="AF35" s="20">
        <f>((H35/H$1)*IgG!$BL34*$AY35+IgG!$BM34)/IgG!$BP34</f>
        <v>4.2582830881295548</v>
      </c>
      <c r="AG35" s="20">
        <f>((I35/I$1)*IgG!$BL34*$AY35+IgG!$BM34)/IgG!$BP34</f>
        <v>4.1587884719411701</v>
      </c>
      <c r="AH35" s="20">
        <f>((J35/J$1)*IgG!$BL34*$AY35+IgG!$BM34)/IgG!$BP34</f>
        <v>3.9828778876493334</v>
      </c>
      <c r="AI35" s="20">
        <f>((K35/K$1)*IgG!$BL34*$AY35+IgG!$BM34)/IgG!$BP34</f>
        <v>4.4731709447426145</v>
      </c>
      <c r="AJ35" s="20">
        <f>((L35/L$1)*IgG!$BL34*$AY35+IgG!$BM34)/IgG!$BP34</f>
        <v>5.1362974330497382</v>
      </c>
      <c r="AK35" s="20">
        <f>((M35/M$1)*IgG!$BL34*$AY35+IgG!$BM34)/IgG!$BP34</f>
        <v>4.1131440346176316</v>
      </c>
      <c r="AL35" s="20">
        <f>((N35/N$1)*IgG!$BL34*$AY35+IgG!$BM34)/IgG!$BP34</f>
        <v>3.0951192246488435</v>
      </c>
      <c r="AM35" s="20">
        <f>((O35/O$1)*IgG!$BL34*$AY35+IgG!$BM34)/IgG!$BP34</f>
        <v>4.1705842254068033</v>
      </c>
      <c r="AN35" s="20">
        <f>((P35/P$1)*IgG!$BL34*$AY35+IgG!$BM34)/IgG!$BP34</f>
        <v>3.7136269933250947</v>
      </c>
      <c r="AO35" s="20">
        <f>((Q35/Q$1)*IgG!$BL34*$AY35+IgG!$BM34)/IgG!$BP34</f>
        <v>3.1935881231445649</v>
      </c>
      <c r="AP35" s="20">
        <f>((R35/R$1)*IgG!$BL34*$AY35+IgG!$BM34)/IgG!$BP34</f>
        <v>3.1171721550411147</v>
      </c>
      <c r="AQ35" s="20">
        <f>((S35/S$1)*IgG!$BL34*$AY35+IgG!$BM34)/IgG!$BP34</f>
        <v>3.3925773555213361</v>
      </c>
      <c r="AR35" s="20">
        <f>((T35/T$1)*IgG!$BL34*$AY35+IgG!$BM34)/IgG!$BP34</f>
        <v>4.0423695138238314</v>
      </c>
      <c r="AS35" s="20">
        <f>((U35/U$1)*IgG!$BL34*$AY35+IgG!$BM34)/IgG!$BP34</f>
        <v>3.9921093468833071</v>
      </c>
      <c r="AT35" s="20">
        <f>((V35/V$1)*IgG!$BL34*$AY35+IgG!$BM34)/IgG!$BP34</f>
        <v>4.2839260304461488</v>
      </c>
      <c r="AU35" s="20">
        <f>((W35/W$1)*IgG!$BL34*$AY35+IgG!$BM34)/IgG!$BP34</f>
        <v>3.2412839958534301</v>
      </c>
      <c r="AV35" s="20">
        <f>((X35/X$1)*IgG!$BL34*$AY35+IgG!$BM34)/IgG!$BP34</f>
        <v>4.0223680188168887</v>
      </c>
      <c r="AW35" s="20">
        <f>((Y35/Y$1)*IgG!$BL34*$AY35+IgG!$BM34)/IgG!$BP34</f>
        <v>3.7136269933250947</v>
      </c>
      <c r="AY35" s="20">
        <v>0.21188055908513342</v>
      </c>
    </row>
    <row r="36" spans="1:51" x14ac:dyDescent="0.25">
      <c r="A36" s="23">
        <v>33</v>
      </c>
      <c r="B36" s="23">
        <v>1471</v>
      </c>
      <c r="C36" s="23">
        <v>2263</v>
      </c>
      <c r="D36" s="23">
        <v>1176</v>
      </c>
      <c r="E36" s="23">
        <v>1084</v>
      </c>
      <c r="F36" s="23">
        <v>1900</v>
      </c>
      <c r="G36" s="23">
        <v>1012</v>
      </c>
      <c r="H36" s="23">
        <v>3384</v>
      </c>
      <c r="I36" s="23">
        <v>4950</v>
      </c>
      <c r="J36" s="23">
        <v>977</v>
      </c>
      <c r="K36" s="23">
        <v>1672</v>
      </c>
      <c r="L36" s="23">
        <v>3358</v>
      </c>
      <c r="M36" s="23">
        <v>1404</v>
      </c>
      <c r="N36" s="23">
        <v>350</v>
      </c>
      <c r="O36" s="23">
        <v>882</v>
      </c>
      <c r="P36" s="23">
        <v>1085</v>
      </c>
      <c r="Q36" s="23">
        <v>397</v>
      </c>
      <c r="R36" s="23">
        <v>376</v>
      </c>
      <c r="S36" s="23">
        <v>469</v>
      </c>
      <c r="T36" s="23">
        <v>930</v>
      </c>
      <c r="U36" s="23">
        <v>1299</v>
      </c>
      <c r="V36" s="23">
        <v>1109</v>
      </c>
      <c r="W36" s="23">
        <v>1607</v>
      </c>
      <c r="X36" s="23">
        <v>1150</v>
      </c>
      <c r="Y36" s="23">
        <v>735</v>
      </c>
      <c r="Z36" s="20">
        <f>((B36/B$1)*IgG!$BL35*$AY36+IgG!$BM35)/IgG!$BP35</f>
        <v>6.3255076182051155</v>
      </c>
      <c r="AA36" s="20">
        <f>((C36/C$1)*IgG!$BL35*$AY36+IgG!$BM35)/IgG!$BP35</f>
        <v>8.3470310134017431</v>
      </c>
      <c r="AB36" s="20">
        <f>((D36/D$1)*IgG!$BL35*$AY36+IgG!$BM35)/IgG!$BP35</f>
        <v>5.5725412020649587</v>
      </c>
      <c r="AC36" s="20">
        <f>((E36/E$1)*IgG!$BL35*$AY36+IgG!$BM35)/IgG!$BP35</f>
        <v>5.3377177773704005</v>
      </c>
      <c r="AD36" s="20">
        <f>((F36/F$1)*IgG!$BL35*$AY36+IgG!$BM35)/IgG!$BP35</f>
        <v>7.4204994572699556</v>
      </c>
      <c r="AE36" s="20">
        <f>((G36/G$1)*IgG!$BL35*$AY36+IgG!$BM35)/IgG!$BP35</f>
        <v>5.1539429232616163</v>
      </c>
      <c r="AF36" s="20">
        <f>((H36/H$1)*IgG!$BL35*$AY36+IgG!$BM35)/IgG!$BP35</f>
        <v>11.208303394734342</v>
      </c>
      <c r="AG36" s="20">
        <f>((I36/I$1)*IgG!$BL35*$AY36+IgG!$BM35)/IgG!$BP35</f>
        <v>15.2054064716004</v>
      </c>
      <c r="AH36" s="20">
        <f>((J36/J$1)*IgG!$BL35*$AY36+IgG!$BM35)/IgG!$BP35</f>
        <v>5.0646079247365137</v>
      </c>
      <c r="AI36" s="20">
        <f>((K36/K$1)*IgG!$BL35*$AY36+IgG!$BM35)/IgG!$BP35</f>
        <v>6.8385457525921387</v>
      </c>
      <c r="AJ36" s="20">
        <f>((L36/L$1)*IgG!$BL35*$AY36+IgG!$BM35)/IgG!$BP35</f>
        <v>11.141940252972839</v>
      </c>
      <c r="AK36" s="20">
        <f>((M36/M$1)*IgG!$BL35*$AY36+IgG!$BM35)/IgG!$BP35</f>
        <v>6.1544949067427757</v>
      </c>
      <c r="AL36" s="20">
        <f>((N36/N$1)*IgG!$BL35*$AY36+IgG!$BM35)/IgG!$BP35</f>
        <v>3.4642352368725162</v>
      </c>
      <c r="AM36" s="20">
        <f>((O36/O$1)*IgG!$BL35*$AY36+IgG!$BM35)/IgG!$BP35</f>
        <v>4.8221272144540892</v>
      </c>
      <c r="AN36" s="20">
        <f>((P36/P$1)*IgG!$BL35*$AY36+IgG!$BM35)/IgG!$BP35</f>
        <v>5.3402702058996887</v>
      </c>
      <c r="AO36" s="20">
        <f>((Q36/Q$1)*IgG!$BL35*$AY36+IgG!$BM35)/IgG!$BP35</f>
        <v>3.5841993777490839</v>
      </c>
      <c r="AP36" s="20">
        <f>((R36/R$1)*IgG!$BL35*$AY36+IgG!$BM35)/IgG!$BP35</f>
        <v>3.5305983786340218</v>
      </c>
      <c r="AQ36" s="20">
        <f>((S36/S$1)*IgG!$BL35*$AY36+IgG!$BM35)/IgG!$BP35</f>
        <v>3.7679742318578682</v>
      </c>
      <c r="AR36" s="20">
        <f>((T36/T$1)*IgG!$BL35*$AY36+IgG!$BM35)/IgG!$BP35</f>
        <v>4.944643783859946</v>
      </c>
      <c r="AS36" s="20">
        <f>((U36/U$1)*IgG!$BL35*$AY36+IgG!$BM35)/IgG!$BP35</f>
        <v>5.8864899111674651</v>
      </c>
      <c r="AT36" s="20">
        <f>((V36/V$1)*IgG!$BL35*$AY36+IgG!$BM35)/IgG!$BP35</f>
        <v>5.4015284906026171</v>
      </c>
      <c r="AU36" s="20">
        <f>((W36/W$1)*IgG!$BL35*$AY36+IgG!$BM35)/IgG!$BP35</f>
        <v>6.6726378981883752</v>
      </c>
      <c r="AV36" s="20">
        <f>((X36/X$1)*IgG!$BL35*$AY36+IgG!$BM35)/IgG!$BP35</f>
        <v>5.5061780603034531</v>
      </c>
      <c r="AW36" s="20">
        <f>((Y36/Y$1)*IgG!$BL35*$AY36+IgG!$BM35)/IgG!$BP35</f>
        <v>4.4469202206486544</v>
      </c>
      <c r="AY36" s="20">
        <v>1.2240282685512367</v>
      </c>
    </row>
    <row r="37" spans="1:51" x14ac:dyDescent="0.25">
      <c r="A37" s="23">
        <v>34</v>
      </c>
      <c r="B37" s="23">
        <v>5527</v>
      </c>
      <c r="C37" s="23">
        <v>15638</v>
      </c>
      <c r="D37" s="23">
        <v>7289</v>
      </c>
      <c r="E37" s="23">
        <v>2462</v>
      </c>
      <c r="F37" s="23">
        <v>1111</v>
      </c>
      <c r="G37" s="23">
        <v>6561</v>
      </c>
      <c r="H37" s="23">
        <v>3559</v>
      </c>
      <c r="I37" s="23">
        <v>1664</v>
      </c>
      <c r="J37" s="23">
        <v>7669</v>
      </c>
      <c r="K37" s="23">
        <v>4555</v>
      </c>
      <c r="L37" s="23">
        <v>4732</v>
      </c>
      <c r="M37" s="23">
        <v>2083</v>
      </c>
      <c r="N37" s="23">
        <v>5122</v>
      </c>
      <c r="O37" s="23">
        <v>5484</v>
      </c>
      <c r="P37" s="23">
        <v>1206</v>
      </c>
      <c r="Q37" s="23">
        <v>4177</v>
      </c>
      <c r="R37" s="23">
        <v>966</v>
      </c>
      <c r="S37" s="23">
        <v>9472</v>
      </c>
      <c r="T37" s="23">
        <v>4860</v>
      </c>
      <c r="U37" s="23">
        <v>2496</v>
      </c>
      <c r="V37" s="23">
        <v>1745</v>
      </c>
      <c r="W37" s="23">
        <v>1567</v>
      </c>
      <c r="X37" s="23">
        <v>4412</v>
      </c>
      <c r="Y37" s="23">
        <v>1548</v>
      </c>
      <c r="Z37" s="20">
        <f>((B37/B$1)*IgG!$BL36*$AY37+IgG!$BM36)/IgG!$BP36</f>
        <v>12.053111576174887</v>
      </c>
      <c r="AA37" s="20">
        <f>((C37/C$1)*IgG!$BL36*$AY37+IgG!$BM36)/IgG!$BP36</f>
        <v>32.765996745104353</v>
      </c>
      <c r="AB37" s="20">
        <f>((D37/D$1)*IgG!$BL36*$AY37+IgG!$BM36)/IgG!$BP36</f>
        <v>15.662655999837602</v>
      </c>
      <c r="AC37" s="20">
        <f>((E37/E$1)*IgG!$BL36*$AY37+IgG!$BM36)/IgG!$BP36</f>
        <v>5.7743070026639778</v>
      </c>
      <c r="AD37" s="20">
        <f>((F37/F$1)*IgG!$BL36*$AY37+IgG!$BM36)/IgG!$BP36</f>
        <v>3.0067164712404071</v>
      </c>
      <c r="AE37" s="20">
        <f>((G37/G$1)*IgG!$BL36*$AY37+IgG!$BM36)/IgG!$BP36</f>
        <v>14.171311879277752</v>
      </c>
      <c r="AF37" s="20">
        <f>((H37/H$1)*IgG!$BL36*$AY37+IgG!$BM36)/IgG!$BP36</f>
        <v>8.0215659315845222</v>
      </c>
      <c r="AG37" s="20">
        <f>((I37/I$1)*IgG!$BL36*$AY37+IgG!$BM36)/IgG!$BP36</f>
        <v>4.1395644089733707</v>
      </c>
      <c r="AH37" s="20">
        <f>((J37/J$1)*IgG!$BL36*$AY37+IgG!$BM36)/IgG!$BP36</f>
        <v>16.44110485397599</v>
      </c>
      <c r="AI37" s="20">
        <f>((K37/K$1)*IgG!$BL36*$AY37+IgG!$BM36)/IgG!$BP36</f>
        <v>10.061921349273549</v>
      </c>
      <c r="AJ37" s="20">
        <f>((L37/L$1)*IgG!$BL36*$AY37+IgG!$BM36)/IgG!$BP36</f>
        <v>10.424514631332743</v>
      </c>
      <c r="AK37" s="20">
        <f>((M37/M$1)*IgG!$BL36*$AY37+IgG!$BM36)/IgG!$BP36</f>
        <v>4.9979066981417466</v>
      </c>
      <c r="AL37" s="20">
        <f>((N37/N$1)*IgG!$BL36*$AY37+IgG!$BM36)/IgG!$BP36</f>
        <v>11.223448981632664</v>
      </c>
      <c r="AM37" s="20">
        <f>((O37/O$1)*IgG!$BL36*$AY37+IgG!$BM36)/IgG!$BP36</f>
        <v>11.965023942680281</v>
      </c>
      <c r="AN37" s="20">
        <f>((P37/P$1)*IgG!$BL36*$AY37+IgG!$BM36)/IgG!$BP36</f>
        <v>3.2013286847750031</v>
      </c>
      <c r="AO37" s="20">
        <f>((Q37/Q$1)*IgG!$BL36*$AY37+IgG!$BM36)/IgG!$BP36</f>
        <v>9.2875695943674721</v>
      </c>
      <c r="AP37" s="20">
        <f>((R37/R$1)*IgG!$BL36*$AY37+IgG!$BM36)/IgG!$BP36</f>
        <v>2.7096767768981289</v>
      </c>
      <c r="AQ37" s="20">
        <f>((S37/S$1)*IgG!$BL36*$AY37+IgG!$BM36)/IgG!$BP36</f>
        <v>20.134639811901007</v>
      </c>
      <c r="AR37" s="20">
        <f>((T37/T$1)*IgG!$BL36*$AY37+IgG!$BM36)/IgG!$BP36</f>
        <v>10.68672898220041</v>
      </c>
      <c r="AS37" s="20">
        <f>((U37/U$1)*IgG!$BL36*$AY37+IgG!$BM36)/IgG!$BP36</f>
        <v>5.8439576896132017</v>
      </c>
      <c r="AT37" s="20">
        <f>((V37/V$1)*IgG!$BL36*$AY37+IgG!$BM36)/IgG!$BP36</f>
        <v>4.3054969278818165</v>
      </c>
      <c r="AU37" s="20">
        <f>((W37/W$1)*IgG!$BL36*$AY37+IgG!$BM36)/IgG!$BP36</f>
        <v>3.9408550962064677</v>
      </c>
      <c r="AV37" s="20">
        <f>((X37/X$1)*IgG!$BL36*$AY37+IgG!$BM36)/IgG!$BP36</f>
        <v>9.7689787541635784</v>
      </c>
      <c r="AW37" s="20">
        <f>((Y37/Y$1)*IgG!$BL36*$AY37+IgG!$BM36)/IgG!$BP36</f>
        <v>3.9019326534995482</v>
      </c>
      <c r="AY37" s="20">
        <v>1.1232101232101233</v>
      </c>
    </row>
    <row r="38" spans="1:51" x14ac:dyDescent="0.25">
      <c r="A38" s="23">
        <v>35</v>
      </c>
      <c r="B38" s="23">
        <v>2068</v>
      </c>
      <c r="C38" s="23">
        <v>1243</v>
      </c>
      <c r="D38" s="23">
        <v>3644</v>
      </c>
      <c r="E38" s="23">
        <v>731</v>
      </c>
      <c r="F38" s="23">
        <v>9820</v>
      </c>
      <c r="G38" s="23">
        <v>1240</v>
      </c>
      <c r="H38" s="23">
        <v>962</v>
      </c>
      <c r="I38" s="23">
        <v>2711</v>
      </c>
      <c r="J38" s="23">
        <v>2264</v>
      </c>
      <c r="K38" s="23">
        <v>2229</v>
      </c>
      <c r="L38" s="23">
        <v>9955</v>
      </c>
      <c r="M38" s="23">
        <v>1576</v>
      </c>
      <c r="N38" s="23">
        <v>953</v>
      </c>
      <c r="O38" s="23">
        <v>2789</v>
      </c>
      <c r="P38" s="23">
        <v>2349</v>
      </c>
      <c r="Q38" s="23">
        <v>461</v>
      </c>
      <c r="R38" s="23">
        <v>623</v>
      </c>
      <c r="S38" s="23">
        <v>1219</v>
      </c>
      <c r="T38" s="23">
        <v>1407</v>
      </c>
      <c r="U38" s="23">
        <v>953</v>
      </c>
      <c r="V38" s="23">
        <v>1796</v>
      </c>
      <c r="W38" s="23">
        <v>1307</v>
      </c>
      <c r="X38" s="23">
        <v>1662</v>
      </c>
      <c r="Y38" s="23">
        <v>809</v>
      </c>
      <c r="Z38" s="20">
        <f>((B38/B$1)*IgG!$BL37*$AY38+IgG!$BM37)/IgG!$BP37</f>
        <v>6.4523406914671337</v>
      </c>
      <c r="AA38" s="20">
        <f>((C38/C$1)*IgG!$BL37*$AY38+IgG!$BM37)/IgG!$BP37</f>
        <v>4.6597344293834091</v>
      </c>
      <c r="AB38" s="20">
        <f>((D38/D$1)*IgG!$BL37*$AY38+IgG!$BM37)/IgG!$BP37</f>
        <v>9.8767618660658574</v>
      </c>
      <c r="AC38" s="20">
        <f>((E38/E$1)*IgG!$BL37*$AY38+IgG!$BM37)/IgG!$BP37</f>
        <v>3.5472321188538731</v>
      </c>
      <c r="AD38" s="20">
        <f>((F38/F$1)*IgG!$BL37*$AY38+IgG!$BM37)/IgG!$BP37</f>
        <v>23.296320986828377</v>
      </c>
      <c r="AE38" s="20">
        <f>((G38/G$1)*IgG!$BL37*$AY38+IgG!$BM37)/IgG!$BP37</f>
        <v>4.6532158611576495</v>
      </c>
      <c r="AF38" s="20">
        <f>((H38/H$1)*IgG!$BL37*$AY38+IgG!$BM37)/IgG!$BP37</f>
        <v>4.0491618722373159</v>
      </c>
      <c r="AG38" s="20">
        <f>((I38/I$1)*IgG!$BL37*$AY38+IgG!$BM37)/IgG!$BP37</f>
        <v>7.8494871478548101</v>
      </c>
      <c r="AH38" s="20">
        <f>((J38/J$1)*IgG!$BL37*$AY38+IgG!$BM37)/IgG!$BP37</f>
        <v>6.8782204822167206</v>
      </c>
      <c r="AI38" s="20">
        <f>((K38/K$1)*IgG!$BL37*$AY38+IgG!$BM37)/IgG!$BP37</f>
        <v>6.8021705195828659</v>
      </c>
      <c r="AJ38" s="20">
        <f>((L38/L$1)*IgG!$BL37*$AY38+IgG!$BM37)/IgG!$BP37</f>
        <v>23.589656556987535</v>
      </c>
      <c r="AK38" s="20">
        <f>((M38/M$1)*IgG!$BL37*$AY38+IgG!$BM37)/IgG!$BP37</f>
        <v>5.3832955024426568</v>
      </c>
      <c r="AL38" s="20">
        <f>((N38/N$1)*IgG!$BL37*$AY38+IgG!$BM37)/IgG!$BP37</f>
        <v>4.029606167560039</v>
      </c>
      <c r="AM38" s="20">
        <f>((O38/O$1)*IgG!$BL37*$AY38+IgG!$BM37)/IgG!$BP37</f>
        <v>8.018969921724544</v>
      </c>
      <c r="AN38" s="20">
        <f>((P38/P$1)*IgG!$BL37*$AY38+IgG!$BM37)/IgG!$BP37</f>
        <v>7.0629132486132242</v>
      </c>
      <c r="AO38" s="20">
        <f>((Q38/Q$1)*IgG!$BL37*$AY38+IgG!$BM37)/IgG!$BP37</f>
        <v>2.9605609785355642</v>
      </c>
      <c r="AP38" s="20">
        <f>((R38/R$1)*IgG!$BL37*$AY38+IgG!$BM37)/IgG!$BP37</f>
        <v>3.3125636627265496</v>
      </c>
      <c r="AQ38" s="20">
        <f>((S38/S$1)*IgG!$BL37*$AY38+IgG!$BM37)/IgG!$BP37</f>
        <v>4.6075858835773369</v>
      </c>
      <c r="AR38" s="20">
        <f>((T38/T$1)*IgG!$BL37*$AY38+IgG!$BM37)/IgG!$BP37</f>
        <v>5.0160828257248999</v>
      </c>
      <c r="AS38" s="20">
        <f>((U38/U$1)*IgG!$BL37*$AY38+IgG!$BM37)/IgG!$BP37</f>
        <v>4.029606167560039</v>
      </c>
      <c r="AT38" s="20">
        <f>((V38/V$1)*IgG!$BL37*$AY38+IgG!$BM37)/IgG!$BP37</f>
        <v>5.8613238389983167</v>
      </c>
      <c r="AU38" s="20">
        <f>((W38/W$1)*IgG!$BL37*$AY38+IgG!$BM37)/IgG!$BP37</f>
        <v>4.7987972181996001</v>
      </c>
      <c r="AV38" s="20">
        <f>((X38/X$1)*IgG!$BL37*$AY38+IgG!$BM37)/IgG!$BP37</f>
        <v>5.5701611249144154</v>
      </c>
      <c r="AW38" s="20">
        <f>((Y38/Y$1)*IgG!$BL37*$AY38+IgG!$BM37)/IgG!$BP37</f>
        <v>3.7167148927236071</v>
      </c>
      <c r="AY38" s="20">
        <v>1.1460200316288878</v>
      </c>
    </row>
    <row r="39" spans="1:51" x14ac:dyDescent="0.25">
      <c r="A39" s="23">
        <v>36</v>
      </c>
      <c r="B39" s="23">
        <v>865</v>
      </c>
      <c r="C39" s="23">
        <v>671</v>
      </c>
      <c r="D39" s="23">
        <v>656</v>
      </c>
      <c r="E39" s="23">
        <v>583</v>
      </c>
      <c r="F39" s="23">
        <v>1008</v>
      </c>
      <c r="G39" s="23">
        <v>1088</v>
      </c>
      <c r="H39" s="23">
        <v>1171</v>
      </c>
      <c r="I39" s="23">
        <v>8534</v>
      </c>
      <c r="J39" s="23">
        <v>1939</v>
      </c>
      <c r="K39" s="23">
        <v>1733</v>
      </c>
      <c r="L39" s="23">
        <v>2386</v>
      </c>
      <c r="M39" s="23">
        <v>1367</v>
      </c>
      <c r="N39" s="23">
        <v>369</v>
      </c>
      <c r="O39" s="23">
        <v>1183</v>
      </c>
      <c r="P39" s="23">
        <v>790</v>
      </c>
      <c r="Q39" s="23">
        <v>509</v>
      </c>
      <c r="R39" s="23">
        <v>263</v>
      </c>
      <c r="S39" s="23">
        <v>942</v>
      </c>
      <c r="T39" s="23">
        <v>1222</v>
      </c>
      <c r="U39" s="23">
        <v>2500</v>
      </c>
      <c r="V39" s="23">
        <v>655</v>
      </c>
      <c r="W39" s="23">
        <v>520</v>
      </c>
      <c r="X39" s="23">
        <v>1320</v>
      </c>
      <c r="Y39" s="23">
        <v>560</v>
      </c>
      <c r="Z39" s="20">
        <f>((B39/B$1)*IgG!$BL38*$AY39+IgG!$BM38)/IgG!$BP38</f>
        <v>4.697902751900644</v>
      </c>
      <c r="AA39" s="20">
        <f>((C39/C$1)*IgG!$BL38*$AY39+IgG!$BM38)/IgG!$BP38</f>
        <v>4.2288440106810929</v>
      </c>
      <c r="AB39" s="20">
        <f>((D39/D$1)*IgG!$BL38*$AY39+IgG!$BM38)/IgG!$BP38</f>
        <v>4.1925765822362822</v>
      </c>
      <c r="AC39" s="20">
        <f>((E39/E$1)*IgG!$BL38*$AY39+IgG!$BM38)/IgG!$BP38</f>
        <v>4.0160750971382031</v>
      </c>
      <c r="AD39" s="20">
        <f>((F39/F$1)*IgG!$BL38*$AY39+IgG!$BM38)/IgG!$BP38</f>
        <v>5.0436522364078398</v>
      </c>
      <c r="AE39" s="20">
        <f>((G39/G$1)*IgG!$BL38*$AY39+IgG!$BM38)/IgG!$BP38</f>
        <v>5.2370785214468292</v>
      </c>
      <c r="AF39" s="20">
        <f>((H39/H$1)*IgG!$BL38*$AY39+IgG!$BM38)/IgG!$BP38</f>
        <v>5.4377582921747827</v>
      </c>
      <c r="AG39" s="20">
        <f>((I39/I$1)*IgG!$BL38*$AY39+IgG!$BM38)/IgG!$BP38</f>
        <v>23.240230001450861</v>
      </c>
      <c r="AH39" s="20">
        <f>((J39/J$1)*IgG!$BL38*$AY39+IgG!$BM38)/IgG!$BP38</f>
        <v>7.29465062854909</v>
      </c>
      <c r="AI39" s="20">
        <f>((K39/K$1)*IgG!$BL38*$AY39+IgG!$BM38)/IgG!$BP38</f>
        <v>6.7965779445736887</v>
      </c>
      <c r="AJ39" s="20">
        <f>((L39/L$1)*IgG!$BL38*$AY39+IgG!$BM38)/IgG!$BP38</f>
        <v>8.3754199962044495</v>
      </c>
      <c r="AK39" s="20">
        <f>((M39/M$1)*IgG!$BL38*$AY39+IgG!$BM38)/IgG!$BP38</f>
        <v>5.9116526905203095</v>
      </c>
      <c r="AL39" s="20">
        <f>((N39/N$1)*IgG!$BL38*$AY39+IgG!$BM38)/IgG!$BP38</f>
        <v>3.498659784658904</v>
      </c>
      <c r="AM39" s="20">
        <f>((O39/O$1)*IgG!$BL38*$AY39+IgG!$BM38)/IgG!$BP38</f>
        <v>5.4667722349306302</v>
      </c>
      <c r="AN39" s="20">
        <f>((P39/P$1)*IgG!$BL38*$AY39+IgG!$BM38)/IgG!$BP38</f>
        <v>4.5165656096765909</v>
      </c>
      <c r="AO39" s="20">
        <f>((Q39/Q$1)*IgG!$BL38*$AY39+IgG!$BM38)/IgG!$BP38</f>
        <v>3.837155783477137</v>
      </c>
      <c r="AP39" s="20">
        <f>((R39/R$1)*IgG!$BL38*$AY39+IgG!$BM38)/IgG!$BP38</f>
        <v>3.2423699569822415</v>
      </c>
      <c r="AQ39" s="20">
        <f>((S39/S$1)*IgG!$BL38*$AY39+IgG!$BM38)/IgG!$BP38</f>
        <v>4.8840755512506728</v>
      </c>
      <c r="AR39" s="20">
        <f>((T39/T$1)*IgG!$BL38*$AY39+IgG!$BM38)/IgG!$BP38</f>
        <v>5.5610675488871388</v>
      </c>
      <c r="AS39" s="20">
        <f>((U39/U$1)*IgG!$BL38*$AY39+IgG!$BM38)/IgG!$BP38</f>
        <v>8.6510524523850112</v>
      </c>
      <c r="AT39" s="20">
        <f>((V39/V$1)*IgG!$BL38*$AY39+IgG!$BM38)/IgG!$BP38</f>
        <v>4.1901587536732947</v>
      </c>
      <c r="AU39" s="20">
        <f>((W39/W$1)*IgG!$BL38*$AY39+IgG!$BM38)/IgG!$BP38</f>
        <v>3.863751897669998</v>
      </c>
      <c r="AV39" s="20">
        <f>((X39/X$1)*IgG!$BL38*$AY39+IgG!$BM38)/IgG!$BP38</f>
        <v>5.7980147480599022</v>
      </c>
      <c r="AW39" s="20">
        <f>((Y39/Y$1)*IgG!$BL38*$AY39+IgG!$BM38)/IgG!$BP38</f>
        <v>3.9604650401894932</v>
      </c>
      <c r="AY39" s="20">
        <v>1.2384682332463011</v>
      </c>
    </row>
    <row r="40" spans="1:51" x14ac:dyDescent="0.25">
      <c r="A40" s="23">
        <v>37</v>
      </c>
      <c r="B40" s="23">
        <v>15679</v>
      </c>
      <c r="C40" s="23">
        <v>2072</v>
      </c>
      <c r="D40" s="23">
        <v>13181</v>
      </c>
      <c r="E40" s="23">
        <v>2127</v>
      </c>
      <c r="F40" s="23">
        <v>10428</v>
      </c>
      <c r="G40" s="23">
        <v>5468</v>
      </c>
      <c r="H40" s="23">
        <v>1181</v>
      </c>
      <c r="I40" s="23">
        <v>16216</v>
      </c>
      <c r="J40" s="23">
        <v>27383</v>
      </c>
      <c r="K40" s="23">
        <v>28052</v>
      </c>
      <c r="L40" s="23">
        <v>45386</v>
      </c>
      <c r="M40" s="23">
        <v>785</v>
      </c>
      <c r="N40" s="23">
        <v>983</v>
      </c>
      <c r="O40" s="23">
        <v>1451</v>
      </c>
      <c r="P40" s="23">
        <v>1094</v>
      </c>
      <c r="Q40" s="23">
        <v>3413</v>
      </c>
      <c r="R40" s="23">
        <v>704</v>
      </c>
      <c r="S40" s="23">
        <v>3002</v>
      </c>
      <c r="T40" s="23">
        <v>9647</v>
      </c>
      <c r="U40" s="23">
        <v>17300</v>
      </c>
      <c r="V40" s="23">
        <v>979</v>
      </c>
      <c r="W40" s="23">
        <v>1627</v>
      </c>
      <c r="X40" s="23">
        <v>6484</v>
      </c>
      <c r="Y40" s="23">
        <v>3694</v>
      </c>
      <c r="Z40" s="20">
        <f>((B40/B$1)*IgG!$BL39*$AY40+IgG!$BM39)/IgG!$BP39</f>
        <v>25.791286897113608</v>
      </c>
      <c r="AA40" s="20">
        <f>((C40/C$1)*IgG!$BL39*$AY40+IgG!$BM39)/IgG!$BP39</f>
        <v>4.0970170418342384</v>
      </c>
      <c r="AB40" s="20">
        <f>((D40/D$1)*IgG!$BL39*$AY40+IgG!$BM39)/IgG!$BP39</f>
        <v>21.808609885392599</v>
      </c>
      <c r="AC40" s="20">
        <f>((E40/E$1)*IgG!$BL39*$AY40+IgG!$BM39)/IgG!$BP39</f>
        <v>4.1847060873284967</v>
      </c>
      <c r="AD40" s="20">
        <f>((F40/F$1)*IgG!$BL39*$AY40+IgG!$BM39)/IgG!$BP39</f>
        <v>17.419374571834563</v>
      </c>
      <c r="AE40" s="20">
        <f>((G40/G$1)*IgG!$BL39*$AY40+IgG!$BM39)/IgG!$BP39</f>
        <v>9.5114170145342278</v>
      </c>
      <c r="AF40" s="20">
        <f>((H40/H$1)*IgG!$BL39*$AY40+IgG!$BM39)/IgG!$BP39</f>
        <v>2.6764545048272637</v>
      </c>
      <c r="AG40" s="20">
        <f>((I40/I$1)*IgG!$BL39*$AY40+IgG!$BM39)/IgG!$BP39</f>
        <v>26.647450850393906</v>
      </c>
      <c r="AH40" s="20">
        <f>((J40/J$1)*IgG!$BL39*$AY40+IgG!$BM39)/IgG!$BP39</f>
        <v>44.451515778291657</v>
      </c>
      <c r="AI40" s="20">
        <f>((K40/K$1)*IgG!$BL39*$AY40+IgG!$BM39)/IgG!$BP39</f>
        <v>45.518133440758184</v>
      </c>
      <c r="AJ40" s="20">
        <f>((L40/L$1)*IgG!$BL39*$AY40+IgG!$BM39)/IgG!$BP39</f>
        <v>73.154531887984803</v>
      </c>
      <c r="AK40" s="20">
        <f>((M40/M$1)*IgG!$BL39*$AY40+IgG!$BM39)/IgG!$BP39</f>
        <v>2.0450933772686071</v>
      </c>
      <c r="AL40" s="20">
        <f>((N40/N$1)*IgG!$BL39*$AY40+IgG!$BM39)/IgG!$BP39</f>
        <v>2.3607739410479351</v>
      </c>
      <c r="AM40" s="20">
        <f>((O40/O$1)*IgG!$BL39*$AY40+IgG!$BM39)/IgG!$BP39</f>
        <v>3.1069280008899827</v>
      </c>
      <c r="AN40" s="20">
        <f>((P40/P$1)*IgG!$BL39*$AY40+IgG!$BM39)/IgG!$BP39</f>
        <v>2.5377463783181646</v>
      </c>
      <c r="AO40" s="20">
        <f>((Q40/Q$1)*IgG!$BL39*$AY40+IgG!$BM39)/IgG!$BP39</f>
        <v>6.2350354056124146</v>
      </c>
      <c r="AP40" s="20">
        <f>((R40/R$1)*IgG!$BL39*$AY40+IgG!$BM39)/IgG!$BP39</f>
        <v>1.9159513284497913</v>
      </c>
      <c r="AQ40" s="20">
        <f>((S40/S$1)*IgG!$BL39*$AY40+IgG!$BM39)/IgG!$BP39</f>
        <v>5.5797590838280522</v>
      </c>
      <c r="AR40" s="20">
        <f>((T40/T$1)*IgG!$BL39*$AY40+IgG!$BM39)/IgG!$BP39</f>
        <v>16.174190125816104</v>
      </c>
      <c r="AS40" s="20">
        <f>((U40/U$1)*IgG!$BL39*$AY40+IgG!$BM39)/IgG!$BP39</f>
        <v>28.375722219771646</v>
      </c>
      <c r="AT40" s="20">
        <f>((V40/V$1)*IgG!$BL39*$AY40+IgG!$BM39)/IgG!$BP39</f>
        <v>2.3543965559210802</v>
      </c>
      <c r="AU40" s="20">
        <f>((W40/W$1)*IgG!$BL39*$AY40+IgG!$BM39)/IgG!$BP39</f>
        <v>3.387532946471608</v>
      </c>
      <c r="AV40" s="20">
        <f>((X40/X$1)*IgG!$BL39*$AY40+IgG!$BM39)/IgG!$BP39</f>
        <v>11.131272836755429</v>
      </c>
      <c r="AW40" s="20">
        <f>((Y40/Y$1)*IgG!$BL39*$AY40+IgG!$BM39)/IgG!$BP39</f>
        <v>6.6830467107739855</v>
      </c>
      <c r="AY40" s="20">
        <v>0.80910209102091024</v>
      </c>
    </row>
    <row r="41" spans="1:51" x14ac:dyDescent="0.25">
      <c r="A41" s="23">
        <v>38</v>
      </c>
      <c r="B41" s="23">
        <v>1768</v>
      </c>
      <c r="C41" s="23">
        <v>2288</v>
      </c>
      <c r="D41" s="23">
        <v>2562</v>
      </c>
      <c r="E41" s="23">
        <v>1351</v>
      </c>
      <c r="F41" s="23">
        <v>3995</v>
      </c>
      <c r="G41" s="23">
        <v>1082</v>
      </c>
      <c r="H41" s="23">
        <v>4834</v>
      </c>
      <c r="I41" s="23">
        <v>3346</v>
      </c>
      <c r="J41" s="23">
        <v>3221</v>
      </c>
      <c r="K41" s="23">
        <v>2691</v>
      </c>
      <c r="L41" s="23">
        <v>7158</v>
      </c>
      <c r="M41" s="23">
        <v>1520</v>
      </c>
      <c r="N41" s="23">
        <v>857</v>
      </c>
      <c r="O41" s="23">
        <v>1412</v>
      </c>
      <c r="P41" s="23">
        <v>1040</v>
      </c>
      <c r="Q41" s="23">
        <v>1206</v>
      </c>
      <c r="R41" s="23">
        <v>662</v>
      </c>
      <c r="S41" s="23">
        <v>1607</v>
      </c>
      <c r="T41" s="23">
        <v>1491</v>
      </c>
      <c r="U41" s="23">
        <v>7326</v>
      </c>
      <c r="V41" s="23">
        <v>609</v>
      </c>
      <c r="W41" s="23">
        <v>1445</v>
      </c>
      <c r="X41" s="23">
        <v>2615</v>
      </c>
      <c r="Y41" s="23">
        <v>1957</v>
      </c>
      <c r="Z41" s="20">
        <f>((B41/B$1)*IgG!$BL40*$AY41+IgG!$BM40)/IgG!$BP40</f>
        <v>7.1318619182372052</v>
      </c>
      <c r="AA41" s="20">
        <f>((C41/C$1)*IgG!$BL40*$AY41+IgG!$BM40)/IgG!$BP40</f>
        <v>8.4648188750924156</v>
      </c>
      <c r="AB41" s="20">
        <f>((D41/D$1)*IgG!$BL40*$AY41+IgG!$BM40)/IgG!$BP40</f>
        <v>9.1671846562045847</v>
      </c>
      <c r="AC41" s="20">
        <f>((E41/E$1)*IgG!$BL40*$AY41+IgG!$BM40)/IgG!$BP40</f>
        <v>6.062932973989855</v>
      </c>
      <c r="AD41" s="20">
        <f>((F41/F$1)*IgG!$BL40*$AY41+IgG!$BM40)/IgG!$BP40</f>
        <v>12.840506423845959</v>
      </c>
      <c r="AE41" s="20">
        <f>((G41/G$1)*IgG!$BL40*$AY41+IgG!$BM40)/IgG!$BP40</f>
        <v>5.3733840866936022</v>
      </c>
      <c r="AF41" s="20">
        <f>((H41/H$1)*IgG!$BL40*$AY41+IgG!$BM40)/IgG!$BP40</f>
        <v>14.991181206156575</v>
      </c>
      <c r="AG41" s="20">
        <f>((I41/I$1)*IgG!$BL40*$AY41+IgG!$BM40)/IgG!$BP40</f>
        <v>11.176873606540131</v>
      </c>
      <c r="AH41" s="20">
        <f>((J41/J$1)*IgG!$BL40*$AY41+IgG!$BM40)/IgG!$BP40</f>
        <v>10.856451261142244</v>
      </c>
      <c r="AI41" s="20">
        <f>((K41/K$1)*IgG!$BL40*$AY41+IgG!$BM40)/IgG!$BP40</f>
        <v>9.4978605166552015</v>
      </c>
      <c r="AJ41" s="20">
        <f>((L41/L$1)*IgG!$BL40*$AY41+IgG!$BM40)/IgG!$BP40</f>
        <v>20.94847345179409</v>
      </c>
      <c r="AK41" s="20">
        <f>((M41/M$1)*IgG!$BL40*$AY41+IgG!$BM40)/IgG!$BP40</f>
        <v>6.496143984967798</v>
      </c>
      <c r="AL41" s="20">
        <f>((N41/N$1)*IgG!$BL40*$AY41+IgG!$BM40)/IgG!$BP40</f>
        <v>4.7966238649774056</v>
      </c>
      <c r="AM41" s="20">
        <f>((O41/O$1)*IgG!$BL40*$AY41+IgG!$BM40)/IgG!$BP40</f>
        <v>6.2192990785440232</v>
      </c>
      <c r="AN41" s="20">
        <f>((P41/P$1)*IgG!$BL40*$AY41+IgG!$BM40)/IgG!$BP40</f>
        <v>5.265722178639912</v>
      </c>
      <c r="AO41" s="20">
        <f>((Q41/Q$1)*IgG!$BL40*$AY41+IgG!$BM40)/IgG!$BP40</f>
        <v>5.6912430533283063</v>
      </c>
      <c r="AP41" s="20">
        <f>((R41/R$1)*IgG!$BL40*$AY41+IgG!$BM40)/IgG!$BP40</f>
        <v>4.2967650061567024</v>
      </c>
      <c r="AQ41" s="20">
        <f>((S41/S$1)*IgG!$BL40*$AY41+IgG!$BM40)/IgG!$BP40</f>
        <v>6.7191579373647281</v>
      </c>
      <c r="AR41" s="20">
        <f>((T41/T$1)*IgG!$BL40*$AY41+IgG!$BM40)/IgG!$BP40</f>
        <v>6.4218060008354882</v>
      </c>
      <c r="AS41" s="20">
        <f>((U41/U$1)*IgG!$BL40*$AY41+IgG!$BM40)/IgG!$BP40</f>
        <v>21.379121084008851</v>
      </c>
      <c r="AT41" s="20">
        <f>((V41/V$1)*IgG!$BL40*$AY41+IgG!$BM40)/IgG!$BP40</f>
        <v>4.1609059317079975</v>
      </c>
      <c r="AU41" s="20">
        <f>((W41/W$1)*IgG!$BL40*$AY41+IgG!$BM40)/IgG!$BP40</f>
        <v>6.3038905777290655</v>
      </c>
      <c r="AV41" s="20">
        <f>((X41/X$1)*IgG!$BL40*$AY41+IgG!$BM40)/IgG!$BP40</f>
        <v>9.3030437306532878</v>
      </c>
      <c r="AW41" s="20">
        <f>((Y41/Y$1)*IgG!$BL40*$AY41+IgG!$BM40)/IgG!$BP40</f>
        <v>7.6163405044788108</v>
      </c>
      <c r="AY41" s="20">
        <v>1.1131639722863742</v>
      </c>
    </row>
    <row r="42" spans="1:51" x14ac:dyDescent="0.25">
      <c r="A42" s="23">
        <v>39</v>
      </c>
      <c r="B42" s="23">
        <v>2120</v>
      </c>
      <c r="C42" s="23">
        <v>7540</v>
      </c>
      <c r="D42" s="23">
        <v>4646</v>
      </c>
      <c r="E42" s="23">
        <v>4330</v>
      </c>
      <c r="F42" s="23">
        <v>5732</v>
      </c>
      <c r="G42" s="23">
        <v>2327</v>
      </c>
      <c r="H42" s="23">
        <v>10873</v>
      </c>
      <c r="I42" s="23">
        <v>11405</v>
      </c>
      <c r="J42" s="23">
        <v>3189</v>
      </c>
      <c r="K42" s="23">
        <v>5341</v>
      </c>
      <c r="L42" s="23">
        <v>13460</v>
      </c>
      <c r="M42" s="23">
        <v>3634</v>
      </c>
      <c r="N42" s="23">
        <v>4619</v>
      </c>
      <c r="O42" s="23">
        <v>1330</v>
      </c>
      <c r="P42" s="23">
        <v>1680</v>
      </c>
      <c r="Q42" s="23">
        <v>2062</v>
      </c>
      <c r="R42" s="23">
        <v>1774</v>
      </c>
      <c r="S42" s="23">
        <v>3706</v>
      </c>
      <c r="T42" s="23">
        <v>1444</v>
      </c>
      <c r="U42" s="23">
        <v>12975</v>
      </c>
      <c r="V42" s="23">
        <v>2746</v>
      </c>
      <c r="W42" s="23">
        <v>2167</v>
      </c>
      <c r="X42" s="23">
        <v>3279</v>
      </c>
      <c r="Y42" s="23">
        <v>2579</v>
      </c>
      <c r="Z42" s="20">
        <f>((B42/B$1)*IgG!$BL41*$AY42+IgG!$BM41)/IgG!$BP41</f>
        <v>9.5642173455743364</v>
      </c>
      <c r="AA42" s="20">
        <f>((C42/C$1)*IgG!$BL41*$AY42+IgG!$BM41)/IgG!$BP41</f>
        <v>26.940602885889493</v>
      </c>
      <c r="AB42" s="20">
        <f>((D42/D$1)*IgG!$BL41*$AY42+IgG!$BM41)/IgG!$BP41</f>
        <v>17.66251068041494</v>
      </c>
      <c r="AC42" s="20">
        <f>((E42/E$1)*IgG!$BL41*$AY42+IgG!$BM41)/IgG!$BP41</f>
        <v>16.649422519761881</v>
      </c>
      <c r="AD42" s="20">
        <f>((F42/F$1)*IgG!$BL41*$AY42+IgG!$BM41)/IgG!$BP41</f>
        <v>21.144199738861854</v>
      </c>
      <c r="AE42" s="20">
        <f>((G42/G$1)*IgG!$BL41*$AY42+IgG!$BM41)/IgG!$BP41</f>
        <v>10.22785421030593</v>
      </c>
      <c r="AF42" s="20">
        <f>((H42/H$1)*IgG!$BL41*$AY42+IgG!$BM41)/IgG!$BP41</f>
        <v>37.62611820062574</v>
      </c>
      <c r="AG42" s="20">
        <f>((I42/I$1)*IgG!$BL41*$AY42+IgG!$BM41)/IgG!$BP41</f>
        <v>39.331697002737855</v>
      </c>
      <c r="AH42" s="20">
        <f>((J42/J$1)*IgG!$BL41*$AY42+IgG!$BM41)/IgG!$BP41</f>
        <v>12.991404825758265</v>
      </c>
      <c r="AI42" s="20">
        <f>((K42/K$1)*IgG!$BL41*$AY42+IgG!$BM41)/IgG!$BP41</f>
        <v>19.890663438813288</v>
      </c>
      <c r="AJ42" s="20">
        <f>((L42/L$1)*IgG!$BL41*$AY42+IgG!$BM41)/IgG!$BP41</f>
        <v>45.919976022174694</v>
      </c>
      <c r="AK42" s="20">
        <f>((M42/M$1)*IgG!$BL41*$AY42+IgG!$BM41)/IgG!$BP41</f>
        <v>14.418063786171597</v>
      </c>
      <c r="AL42" s="20">
        <f>((N42/N$1)*IgG!$BL41*$AY42+IgG!$BM41)/IgG!$BP41</f>
        <v>17.575949350232559</v>
      </c>
      <c r="AM42" s="20">
        <f>((O42/O$1)*IgG!$BL41*$AY42+IgG!$BM41)/IgG!$BP41</f>
        <v>7.0314969439416837</v>
      </c>
      <c r="AN42" s="20">
        <f>((P42/P$1)*IgG!$BL41*$AY42+IgG!$BM41)/IgG!$BP41</f>
        <v>8.1535882611207064</v>
      </c>
      <c r="AO42" s="20">
        <f>((Q42/Q$1)*IgG!$BL41*$AY42+IgG!$BM41)/IgG!$BP41</f>
        <v>9.3782707844418116</v>
      </c>
      <c r="AP42" s="20">
        <f>((R42/R$1)*IgG!$BL41*$AY42+IgG!$BM41)/IgG!$BP41</f>
        <v>8.4549499291630728</v>
      </c>
      <c r="AQ42" s="20">
        <f>((S42/S$1)*IgG!$BL41*$AY42+IgG!$BM41)/IgG!$BP41</f>
        <v>14.648893999991278</v>
      </c>
      <c r="AR42" s="20">
        <f>((T42/T$1)*IgG!$BL41*$AY42+IgG!$BM41)/IgG!$BP41</f>
        <v>7.3969781158228498</v>
      </c>
      <c r="AS42" s="20">
        <f>((U42/U$1)*IgG!$BL41*$AY42+IgG!$BM41)/IgG!$BP41</f>
        <v>44.365078054083753</v>
      </c>
      <c r="AT42" s="20">
        <f>((V42/V$1)*IgG!$BL41*$AY42+IgG!$BM41)/IgG!$BP41</f>
        <v>11.571157815728817</v>
      </c>
      <c r="AU42" s="20">
        <f>((W42/W$1)*IgG!$BL41*$AY42+IgG!$BM41)/IgG!$BP41</f>
        <v>9.7148981795955187</v>
      </c>
      <c r="AV42" s="20">
        <f>((X42/X$1)*IgG!$BL41*$AY42+IgG!$BM41)/IgG!$BP41</f>
        <v>13.279942593032874</v>
      </c>
      <c r="AW42" s="20">
        <f>((Y42/Y$1)*IgG!$BL41*$AY42+IgG!$BM41)/IgG!$BP41</f>
        <v>11.035759958674827</v>
      </c>
      <c r="AY42" s="20">
        <v>1.344168260038241</v>
      </c>
    </row>
    <row r="43" spans="1:51" x14ac:dyDescent="0.25">
      <c r="A43" s="23">
        <v>40</v>
      </c>
      <c r="B43" s="23">
        <v>2716</v>
      </c>
      <c r="C43" s="23">
        <v>4789</v>
      </c>
      <c r="D43" s="23">
        <v>2685</v>
      </c>
      <c r="E43" s="23">
        <v>2702</v>
      </c>
      <c r="F43" s="23">
        <v>6041</v>
      </c>
      <c r="G43" s="23">
        <v>2839</v>
      </c>
      <c r="H43" s="23">
        <v>10421</v>
      </c>
      <c r="I43" s="23">
        <v>2466</v>
      </c>
      <c r="J43" s="23">
        <v>3413</v>
      </c>
      <c r="K43" s="23">
        <v>3657</v>
      </c>
      <c r="L43" s="23">
        <v>8364</v>
      </c>
      <c r="M43" s="23">
        <v>1984</v>
      </c>
      <c r="N43" s="23">
        <v>2837</v>
      </c>
      <c r="O43" s="23">
        <v>1917</v>
      </c>
      <c r="P43" s="23">
        <v>4069</v>
      </c>
      <c r="Q43" s="23">
        <v>3298</v>
      </c>
      <c r="R43" s="23">
        <v>2010</v>
      </c>
      <c r="S43" s="23">
        <v>3790</v>
      </c>
      <c r="T43" s="23">
        <v>2147</v>
      </c>
      <c r="U43" s="23">
        <v>25217</v>
      </c>
      <c r="V43" s="23">
        <v>6576</v>
      </c>
      <c r="W43" s="23">
        <v>2316</v>
      </c>
      <c r="X43" s="23">
        <v>6076</v>
      </c>
      <c r="Y43" s="23">
        <v>7965</v>
      </c>
      <c r="Z43" s="20">
        <f>((B43/B$1)*IgG!$BL42*$AY43+IgG!$BM42)/IgG!$BP42</f>
        <v>7.0248699231341112</v>
      </c>
      <c r="AA43" s="20">
        <f>((C43/C$1)*IgG!$BL42*$AY43+IgG!$BM42)/IgG!$BP42</f>
        <v>11.017990428238448</v>
      </c>
      <c r="AB43" s="20">
        <f>((D43/D$1)*IgG!$BL42*$AY43+IgG!$BM42)/IgG!$BP42</f>
        <v>6.9651561095025452</v>
      </c>
      <c r="AC43" s="20">
        <f>((E43/E$1)*IgG!$BL42*$AY43+IgG!$BM42)/IgG!$BP42</f>
        <v>6.9979023943972747</v>
      </c>
      <c r="AD43" s="20">
        <f>((F43/F$1)*IgG!$BL42*$AY43+IgG!$BM42)/IgG!$BP42</f>
        <v>13.429657998132624</v>
      </c>
      <c r="AE43" s="20">
        <f>((G43/G$1)*IgG!$BL42*$AY43+IgG!$BM42)/IgG!$BP42</f>
        <v>7.2617989256077395</v>
      </c>
      <c r="AF43" s="20">
        <f>((H43/H$1)*IgG!$BL42*$AY43+IgG!$BM42)/IgG!$BP42</f>
        <v>21.86664198865698</v>
      </c>
      <c r="AG43" s="20">
        <f>((I43/I$1)*IgG!$BL42*$AY43+IgG!$BM42)/IgG!$BP42</f>
        <v>6.5433069099763284</v>
      </c>
      <c r="AH43" s="20">
        <f>((J43/J$1)*IgG!$BL42*$AY43+IgG!$BM42)/IgG!$BP42</f>
        <v>8.3674676038180102</v>
      </c>
      <c r="AI43" s="20">
        <f>((K43/K$1)*IgG!$BL42*$AY43+IgG!$BM42)/IgG!$BP42</f>
        <v>8.8374731046600061</v>
      </c>
      <c r="AJ43" s="20">
        <f>((L43/L$1)*IgG!$BL42*$AY43+IgG!$BM42)/IgG!$BP42</f>
        <v>17.904341516394741</v>
      </c>
      <c r="AK43" s="20">
        <f>((M43/M$1)*IgG!$BL42*$AY43+IgG!$BM42)/IgG!$BP42</f>
        <v>5.6148534206081235</v>
      </c>
      <c r="AL43" s="20">
        <f>((N43/N$1)*IgG!$BL42*$AY43+IgG!$BM42)/IgG!$BP42</f>
        <v>7.2579464215024787</v>
      </c>
      <c r="AM43" s="20">
        <f>((O43/O$1)*IgG!$BL42*$AY43+IgG!$BM42)/IgG!$BP42</f>
        <v>5.4857945330818367</v>
      </c>
      <c r="AN43" s="20">
        <f>((P43/P$1)*IgG!$BL42*$AY43+IgG!$BM42)/IgG!$BP42</f>
        <v>9.6310889503440311</v>
      </c>
      <c r="AO43" s="20">
        <f>((Q43/Q$1)*IgG!$BL42*$AY43+IgG!$BM42)/IgG!$BP42</f>
        <v>8.1459486177654306</v>
      </c>
      <c r="AP43" s="20">
        <f>((R43/R$1)*IgG!$BL42*$AY43+IgG!$BM42)/IgG!$BP42</f>
        <v>5.6649359739765321</v>
      </c>
      <c r="AQ43" s="20">
        <f>((S43/S$1)*IgG!$BL42*$AY43+IgG!$BM42)/IgG!$BP42</f>
        <v>9.0936646276599458</v>
      </c>
      <c r="AR43" s="20">
        <f>((T43/T$1)*IgG!$BL42*$AY43+IgG!$BM42)/IgG!$BP42</f>
        <v>5.928832505186997</v>
      </c>
      <c r="AS43" s="20">
        <f>((U43/U$1)*IgG!$BL42*$AY43+IgG!$BM42)/IgG!$BP42</f>
        <v>50.367467359387213</v>
      </c>
      <c r="AT43" s="20">
        <f>((V43/V$1)*IgG!$BL42*$AY43+IgG!$BM42)/IgG!$BP42</f>
        <v>14.460202846290281</v>
      </c>
      <c r="AU43" s="20">
        <f>((W43/W$1)*IgG!$BL42*$AY43+IgG!$BM42)/IgG!$BP42</f>
        <v>6.2543691020816583</v>
      </c>
      <c r="AV43" s="20">
        <f>((X43/X$1)*IgG!$BL42*$AY43+IgG!$BM42)/IgG!$BP42</f>
        <v>13.497076819974716</v>
      </c>
      <c r="AW43" s="20">
        <f>((Y43/Y$1)*IgG!$BL42*$AY43+IgG!$BM42)/IgG!$BP42</f>
        <v>17.135766947394924</v>
      </c>
      <c r="AY43" s="20">
        <v>0.98881292728402737</v>
      </c>
    </row>
    <row r="44" spans="1:51" x14ac:dyDescent="0.25">
      <c r="A44" s="23">
        <v>41</v>
      </c>
      <c r="B44" s="23">
        <v>2200</v>
      </c>
      <c r="C44" s="23">
        <v>3412</v>
      </c>
      <c r="D44" s="23">
        <v>2766</v>
      </c>
      <c r="E44" s="23">
        <v>2749</v>
      </c>
      <c r="F44" s="23">
        <v>3187</v>
      </c>
      <c r="G44" s="23">
        <v>2677</v>
      </c>
      <c r="H44" s="23">
        <v>2405</v>
      </c>
      <c r="I44" s="23">
        <v>3753</v>
      </c>
      <c r="J44" s="23">
        <v>2484</v>
      </c>
      <c r="K44" s="23">
        <v>3503</v>
      </c>
      <c r="L44" s="23">
        <v>8387</v>
      </c>
      <c r="M44" s="23">
        <v>2489</v>
      </c>
      <c r="N44" s="23">
        <v>630</v>
      </c>
      <c r="O44" s="23">
        <v>2125</v>
      </c>
      <c r="P44" s="23">
        <v>1938</v>
      </c>
      <c r="Q44" s="23">
        <v>1345</v>
      </c>
      <c r="R44" s="23">
        <v>1481</v>
      </c>
      <c r="S44" s="23">
        <v>2321</v>
      </c>
      <c r="T44" s="23">
        <v>1791</v>
      </c>
      <c r="U44" s="23">
        <v>3007</v>
      </c>
      <c r="V44" s="23">
        <v>8512</v>
      </c>
      <c r="W44" s="23">
        <v>1643</v>
      </c>
      <c r="X44" s="23">
        <v>1899</v>
      </c>
      <c r="Y44" s="23">
        <v>2334</v>
      </c>
      <c r="Z44" s="20">
        <f>((B44/B$1)*IgG!$BL43*$AY44+IgG!$BM43)/IgG!$BP43</f>
        <v>7.0861000391492377</v>
      </c>
      <c r="AA44" s="20">
        <f>((C44/C$1)*IgG!$BL43*$AY44+IgG!$BM43)/IgG!$BP43</f>
        <v>9.6194698344790375</v>
      </c>
      <c r="AB44" s="20">
        <f>((D44/D$1)*IgG!$BL43*$AY44+IgG!$BM43)/IgG!$BP43</f>
        <v>8.2691753726118336</v>
      </c>
      <c r="AC44" s="20">
        <f>((E44/E$1)*IgG!$BL43*$AY44+IgG!$BM43)/IgG!$BP43</f>
        <v>8.2336413078258541</v>
      </c>
      <c r="AD44" s="20">
        <f>((F44/F$1)*IgG!$BL43*$AY44+IgG!$BM43)/IgG!$BP43</f>
        <v>9.1491660358410787</v>
      </c>
      <c r="AE44" s="20">
        <f>((G44/G$1)*IgG!$BL43*$AY44+IgG!$BM43)/IgG!$BP43</f>
        <v>8.0831440922617066</v>
      </c>
      <c r="AF44" s="20">
        <f>((H44/H$1)*IgG!$BL43*$AY44+IgG!$BM43)/IgG!$BP43</f>
        <v>7.5145990556860438</v>
      </c>
      <c r="AG44" s="20">
        <f>((I44/I$1)*IgG!$BL43*$AY44+IgG!$BM43)/IgG!$BP43</f>
        <v>10.332241369303674</v>
      </c>
      <c r="AH44" s="20">
        <f>((J44/J$1)*IgG!$BL43*$AY44+IgG!$BM43)/IgG!$BP43</f>
        <v>7.6797279449855917</v>
      </c>
      <c r="AI44" s="20">
        <f>((K44/K$1)*IgG!$BL43*$AY44+IgG!$BM43)/IgG!$BP43</f>
        <v>9.8096815930392758</v>
      </c>
      <c r="AJ44" s="20">
        <f>((L44/L$1)*IgG!$BL43*$AY44+IgG!$BM43)/IgG!$BP43</f>
        <v>20.018409382140547</v>
      </c>
      <c r="AK44" s="20">
        <f>((M44/M$1)*IgG!$BL43*$AY44+IgG!$BM43)/IgG!$BP43</f>
        <v>7.6901791405108799</v>
      </c>
      <c r="AL44" s="20">
        <f>((N44/N$1)*IgG!$BL43*$AY44+IgG!$BM43)/IgG!$BP43</f>
        <v>3.8044246442088192</v>
      </c>
      <c r="AM44" s="20">
        <f>((O44/O$1)*IgG!$BL43*$AY44+IgG!$BM43)/IgG!$BP43</f>
        <v>6.9293321062699169</v>
      </c>
      <c r="AN44" s="20">
        <f>((P44/P$1)*IgG!$BL43*$AY44+IgG!$BM43)/IgG!$BP43</f>
        <v>6.5384573936241477</v>
      </c>
      <c r="AO44" s="20">
        <f>((Q44/Q$1)*IgG!$BL43*$AY44+IgG!$BM43)/IgG!$BP43</f>
        <v>5.2989456043249969</v>
      </c>
      <c r="AP44" s="20">
        <f>((R44/R$1)*IgG!$BL43*$AY44+IgG!$BM43)/IgG!$BP43</f>
        <v>5.5832181226128279</v>
      </c>
      <c r="AQ44" s="20">
        <f>((S44/S$1)*IgG!$BL43*$AY44+IgG!$BM43)/IgG!$BP43</f>
        <v>7.3390189708612041</v>
      </c>
      <c r="AR44" s="20">
        <f>((T44/T$1)*IgG!$BL43*$AY44+IgG!$BM43)/IgG!$BP43</f>
        <v>6.2311922451806812</v>
      </c>
      <c r="AS44" s="20">
        <f>((U44/U$1)*IgG!$BL43*$AY44+IgG!$BM43)/IgG!$BP43</f>
        <v>8.7729229969307116</v>
      </c>
      <c r="AT44" s="20">
        <f>((V44/V$1)*IgG!$BL43*$AY44+IgG!$BM43)/IgG!$BP43</f>
        <v>20.279689270272748</v>
      </c>
      <c r="AU44" s="20">
        <f>((W44/W$1)*IgG!$BL43*$AY44+IgG!$BM43)/IgG!$BP43</f>
        <v>5.9218368576321581</v>
      </c>
      <c r="AV44" s="20">
        <f>((X44/X$1)*IgG!$BL43*$AY44+IgG!$BM43)/IgG!$BP43</f>
        <v>6.4569380685269016</v>
      </c>
      <c r="AW44" s="20">
        <f>((Y44/Y$1)*IgG!$BL43*$AY44+IgG!$BM43)/IgG!$BP43</f>
        <v>7.3661920792269537</v>
      </c>
      <c r="AY44" s="20">
        <v>0.93660130718954249</v>
      </c>
    </row>
    <row r="45" spans="1:51" x14ac:dyDescent="0.25">
      <c r="A45" s="23">
        <v>42</v>
      </c>
      <c r="B45" s="23">
        <v>2477</v>
      </c>
      <c r="C45" s="23">
        <v>9067</v>
      </c>
      <c r="D45" s="23">
        <v>2270</v>
      </c>
      <c r="E45" s="23">
        <v>1574</v>
      </c>
      <c r="F45" s="23">
        <v>2632</v>
      </c>
      <c r="G45" s="23">
        <v>1208</v>
      </c>
      <c r="H45" s="23">
        <v>1575</v>
      </c>
      <c r="I45" s="23">
        <v>1533</v>
      </c>
      <c r="J45" s="23">
        <v>1479</v>
      </c>
      <c r="K45" s="23">
        <v>2702</v>
      </c>
      <c r="L45" s="23">
        <v>5354</v>
      </c>
      <c r="M45" s="23">
        <v>1598</v>
      </c>
      <c r="N45" s="23">
        <v>554</v>
      </c>
      <c r="O45" s="23">
        <v>1991</v>
      </c>
      <c r="P45" s="23">
        <v>1469</v>
      </c>
      <c r="Q45" s="23">
        <v>540</v>
      </c>
      <c r="R45" s="23">
        <v>908</v>
      </c>
      <c r="S45" s="23">
        <v>686</v>
      </c>
      <c r="T45" s="23">
        <v>493</v>
      </c>
      <c r="U45" s="23">
        <v>1860</v>
      </c>
      <c r="V45" s="23">
        <v>6956</v>
      </c>
      <c r="W45" s="23">
        <v>496</v>
      </c>
      <c r="X45" s="23">
        <v>886</v>
      </c>
      <c r="Y45" s="23">
        <v>630</v>
      </c>
      <c r="Z45" s="20">
        <f>((B45/B$1)*IgG!$BL44*$AY45+IgG!$BM44)/IgG!$BP44</f>
        <v>7.8729888690059155</v>
      </c>
      <c r="AA45" s="20">
        <f>((C45/C$1)*IgG!$BL44*$AY45+IgG!$BM44)/IgG!$BP44</f>
        <v>23.171159884497708</v>
      </c>
      <c r="AB45" s="20">
        <f>((D45/D$1)*IgG!$BL44*$AY45+IgG!$BM44)/IgG!$BP44</f>
        <v>7.3924545138910753</v>
      </c>
      <c r="AC45" s="20">
        <f>((E45/E$1)*IgG!$BL44*$AY45+IgG!$BM44)/IgG!$BP44</f>
        <v>5.7767447981426248</v>
      </c>
      <c r="AD45" s="20">
        <f>((F45/F$1)*IgG!$BL44*$AY45+IgG!$BM44)/IgG!$BP44</f>
        <v>8.2328092798406995</v>
      </c>
      <c r="AE45" s="20">
        <f>((G45/G$1)*IgG!$BL44*$AY45+IgG!$BM44)/IgG!$BP44</f>
        <v>4.9271043441714575</v>
      </c>
      <c r="AF45" s="20">
        <f>((H45/H$1)*IgG!$BL44*$AY45+IgG!$BM44)/IgG!$BP44</f>
        <v>5.7790662201480103</v>
      </c>
      <c r="AG45" s="20">
        <f>((I45/I$1)*IgG!$BL44*$AY45+IgG!$BM44)/IgG!$BP44</f>
        <v>5.6815664959218113</v>
      </c>
      <c r="AH45" s="20">
        <f>((J45/J$1)*IgG!$BL44*$AY45+IgG!$BM44)/IgG!$BP44</f>
        <v>5.5562097076309831</v>
      </c>
      <c r="AI45" s="20">
        <f>((K45/K$1)*IgG!$BL44*$AY45+IgG!$BM44)/IgG!$BP44</f>
        <v>8.3953088202176982</v>
      </c>
      <c r="AJ45" s="20">
        <f>((L45/L$1)*IgG!$BL44*$AY45+IgG!$BM44)/IgG!$BP44</f>
        <v>14.551719978500588</v>
      </c>
      <c r="AK45" s="20">
        <f>((M45/M$1)*IgG!$BL44*$AY45+IgG!$BM44)/IgG!$BP44</f>
        <v>5.8324589262718822</v>
      </c>
      <c r="AL45" s="20">
        <f>((N45/N$1)*IgG!$BL44*$AY45+IgG!$BM44)/IgG!$BP44</f>
        <v>3.4088943526492068</v>
      </c>
      <c r="AM45" s="20">
        <f>((O45/O$1)*IgG!$BL44*$AY45+IgG!$BM44)/IgG!$BP44</f>
        <v>6.7447777743884636</v>
      </c>
      <c r="AN45" s="20">
        <f>((P45/P$1)*IgG!$BL44*$AY45+IgG!$BM44)/IgG!$BP44</f>
        <v>5.532995487577125</v>
      </c>
      <c r="AO45" s="20">
        <f>((Q45/Q$1)*IgG!$BL44*$AY45+IgG!$BM44)/IgG!$BP44</f>
        <v>3.376394444573807</v>
      </c>
      <c r="AP45" s="20">
        <f>((R45/R$1)*IgG!$BL44*$AY45+IgG!$BM44)/IgG!$BP44</f>
        <v>4.2306777425557467</v>
      </c>
      <c r="AQ45" s="20">
        <f>((S45/S$1)*IgG!$BL44*$AY45+IgG!$BM44)/IgG!$BP44</f>
        <v>3.7153220573601202</v>
      </c>
      <c r="AR45" s="20">
        <f>((T45/T$1)*IgG!$BL44*$AY45+IgG!$BM44)/IgG!$BP44</f>
        <v>3.2672876103206794</v>
      </c>
      <c r="AS45" s="20">
        <f>((U45/U$1)*IgG!$BL44*$AY45+IgG!$BM44)/IgG!$BP44</f>
        <v>6.4406714916829362</v>
      </c>
      <c r="AT45" s="20">
        <f>((V45/V$1)*IgG!$BL44*$AY45+IgG!$BM44)/IgG!$BP44</f>
        <v>18.270638031128485</v>
      </c>
      <c r="AU45" s="20">
        <f>((W45/W$1)*IgG!$BL44*$AY45+IgG!$BM44)/IgG!$BP44</f>
        <v>3.274251876336836</v>
      </c>
      <c r="AV45" s="20">
        <f>((X45/X$1)*IgG!$BL44*$AY45+IgG!$BM44)/IgG!$BP44</f>
        <v>4.1796064584372603</v>
      </c>
      <c r="AW45" s="20">
        <f>((Y45/Y$1)*IgG!$BL44*$AY45+IgG!$BM44)/IgG!$BP44</f>
        <v>3.5853224250585205</v>
      </c>
      <c r="AY45" s="20">
        <v>1.1390070921985815</v>
      </c>
    </row>
    <row r="46" spans="1:51" x14ac:dyDescent="0.25">
      <c r="A46" s="23">
        <v>43</v>
      </c>
      <c r="B46" s="23">
        <v>870</v>
      </c>
      <c r="C46" s="23">
        <v>2646</v>
      </c>
      <c r="D46" s="23">
        <v>1192</v>
      </c>
      <c r="E46" s="23">
        <v>764</v>
      </c>
      <c r="F46" s="23">
        <v>903</v>
      </c>
      <c r="G46" s="23">
        <v>693</v>
      </c>
      <c r="H46" s="23">
        <v>783</v>
      </c>
      <c r="I46" s="23">
        <v>950</v>
      </c>
      <c r="J46" s="23">
        <v>533</v>
      </c>
      <c r="K46" s="23">
        <v>908</v>
      </c>
      <c r="L46" s="23">
        <v>1336</v>
      </c>
      <c r="M46" s="23">
        <v>878</v>
      </c>
      <c r="N46" s="23">
        <v>333</v>
      </c>
      <c r="O46" s="23">
        <v>1774</v>
      </c>
      <c r="P46" s="23">
        <v>433</v>
      </c>
      <c r="Q46" s="23">
        <v>299</v>
      </c>
      <c r="R46" s="23">
        <v>252</v>
      </c>
      <c r="S46" s="23">
        <v>418</v>
      </c>
      <c r="T46" s="23">
        <v>621</v>
      </c>
      <c r="U46" s="23">
        <v>604</v>
      </c>
      <c r="V46" s="23">
        <v>1159</v>
      </c>
      <c r="W46" s="23">
        <v>271</v>
      </c>
      <c r="X46" s="23">
        <v>511</v>
      </c>
      <c r="Y46" s="23">
        <v>451</v>
      </c>
      <c r="Z46" s="20">
        <f>((B46/B$1)*IgG!$BL45*$AY46+IgG!$BM45)/IgG!$BP45</f>
        <v>5.0620420224114318</v>
      </c>
      <c r="AA46" s="20">
        <f>((C46/C$1)*IgG!$BL45*$AY46+IgG!$BM45)/IgG!$BP45</f>
        <v>10.106707511883441</v>
      </c>
      <c r="AB46" s="20">
        <f>((D46/D$1)*IgG!$BL45*$AY46+IgG!$BM45)/IgG!$BP45</f>
        <v>5.976671688858497</v>
      </c>
      <c r="AC46" s="20">
        <f>((E46/E$1)*IgG!$BL45*$AY46+IgG!$BM45)/IgG!$BP45</f>
        <v>4.7609527533325835</v>
      </c>
      <c r="AD46" s="20">
        <f>((F46/F$1)*IgG!$BL45*$AY46+IgG!$BM45)/IgG!$BP45</f>
        <v>5.1557773608982416</v>
      </c>
      <c r="AE46" s="20">
        <f>((G46/G$1)*IgG!$BL45*$AY46+IgG!$BM45)/IgG!$BP45</f>
        <v>4.5592797523458088</v>
      </c>
      <c r="AF46" s="20">
        <f>((H46/H$1)*IgG!$BL45*$AY46+IgG!$BM45)/IgG!$BP45</f>
        <v>4.8149215845825664</v>
      </c>
      <c r="AG46" s="20">
        <f>((I46/I$1)*IgG!$BL45*$AY46+IgG!$BM45)/IgG!$BP45</f>
        <v>5.2892792066218828</v>
      </c>
      <c r="AH46" s="20">
        <f>((J46/J$1)*IgG!$BL45*$AY46+IgG!$BM45)/IgG!$BP45</f>
        <v>4.1048053839249068</v>
      </c>
      <c r="AI46" s="20">
        <f>((K46/K$1)*IgG!$BL45*$AY46+IgG!$BM45)/IgG!$BP45</f>
        <v>5.1699796849113948</v>
      </c>
      <c r="AJ46" s="20">
        <f>((L46/L$1)*IgG!$BL45*$AY46+IgG!$BM45)/IgG!$BP45</f>
        <v>6.3856986204373083</v>
      </c>
      <c r="AK46" s="20">
        <f>((M46/M$1)*IgG!$BL45*$AY46+IgG!$BM45)/IgG!$BP45</f>
        <v>5.0847657408324762</v>
      </c>
      <c r="AL46" s="20">
        <f>((N46/N$1)*IgG!$BL45*$AY46+IgG!$BM45)/IgG!$BP45</f>
        <v>3.5367124233987797</v>
      </c>
      <c r="AM46" s="20">
        <f>((O46/O$1)*IgG!$BL45*$AY46+IgG!$BM45)/IgG!$BP45</f>
        <v>7.6298222039895265</v>
      </c>
      <c r="AN46" s="20">
        <f>((P46/P$1)*IgG!$BL45*$AY46+IgG!$BM45)/IgG!$BP45</f>
        <v>3.8207589036618432</v>
      </c>
      <c r="AO46" s="20">
        <f>((Q46/Q$1)*IgG!$BL45*$AY46+IgG!$BM45)/IgG!$BP45</f>
        <v>3.440136620109338</v>
      </c>
      <c r="AP46" s="20">
        <f>((R46/R$1)*IgG!$BL45*$AY46+IgG!$BM45)/IgG!$BP45</f>
        <v>3.3066347743856981</v>
      </c>
      <c r="AQ46" s="20">
        <f>((S46/S$1)*IgG!$BL45*$AY46+IgG!$BM45)/IgG!$BP45</f>
        <v>3.7781519316223835</v>
      </c>
      <c r="AR46" s="20">
        <f>((T46/T$1)*IgG!$BL45*$AY46+IgG!$BM45)/IgG!$BP45</f>
        <v>4.3547662865564032</v>
      </c>
      <c r="AS46" s="20">
        <f>((U46/U$1)*IgG!$BL45*$AY46+IgG!$BM45)/IgG!$BP45</f>
        <v>4.3064783849116814</v>
      </c>
      <c r="AT46" s="20">
        <f>((V46/V$1)*IgG!$BL45*$AY46+IgG!$BM45)/IgG!$BP45</f>
        <v>5.8829363503716845</v>
      </c>
      <c r="AU46" s="20">
        <f>((W46/W$1)*IgG!$BL45*$AY46+IgG!$BM45)/IgG!$BP45</f>
        <v>3.3606036056356805</v>
      </c>
      <c r="AV46" s="20">
        <f>((X46/X$1)*IgG!$BL45*$AY46+IgG!$BM45)/IgG!$BP45</f>
        <v>4.0423151582670327</v>
      </c>
      <c r="AW46" s="20">
        <f>((Y46/Y$1)*IgG!$BL45*$AY46+IgG!$BM45)/IgG!$BP45</f>
        <v>3.8718872701091946</v>
      </c>
      <c r="AY46" s="20">
        <v>1.4631668077900084</v>
      </c>
    </row>
    <row r="47" spans="1:51" x14ac:dyDescent="0.25">
      <c r="A47" s="23">
        <v>44</v>
      </c>
      <c r="B47" s="23">
        <v>884</v>
      </c>
      <c r="C47" s="23">
        <v>1445</v>
      </c>
      <c r="D47" s="23">
        <v>1688</v>
      </c>
      <c r="E47" s="23">
        <v>614</v>
      </c>
      <c r="F47" s="23">
        <v>442</v>
      </c>
      <c r="G47" s="23">
        <v>794</v>
      </c>
      <c r="H47" s="23">
        <v>964</v>
      </c>
      <c r="I47" s="23">
        <v>832</v>
      </c>
      <c r="J47" s="23">
        <v>579</v>
      </c>
      <c r="K47" s="23">
        <v>970</v>
      </c>
      <c r="L47" s="23">
        <v>2439</v>
      </c>
      <c r="M47" s="23">
        <v>1088</v>
      </c>
      <c r="N47" s="23">
        <v>448</v>
      </c>
      <c r="O47" s="23">
        <v>1510</v>
      </c>
      <c r="P47" s="23">
        <v>863</v>
      </c>
      <c r="Q47" s="23">
        <v>381</v>
      </c>
      <c r="R47" s="23">
        <v>354</v>
      </c>
      <c r="S47" s="23">
        <v>551</v>
      </c>
      <c r="T47" s="23">
        <v>1014</v>
      </c>
      <c r="U47" s="23">
        <v>636</v>
      </c>
      <c r="V47" s="23">
        <v>1266</v>
      </c>
      <c r="W47" s="23">
        <v>281</v>
      </c>
      <c r="X47" s="23">
        <v>666</v>
      </c>
      <c r="Y47" s="23">
        <v>518</v>
      </c>
      <c r="Z47" s="20">
        <f>((B47/B$1)*IgG!$BL46*$AY47+IgG!$BM46)/IgG!$BP46</f>
        <v>4.0964178435535441</v>
      </c>
      <c r="AA47" s="20">
        <f>((C47/C$1)*IgG!$BL46*$AY47+IgG!$BM46)/IgG!$BP46</f>
        <v>5.368368811860937</v>
      </c>
      <c r="AB47" s="20">
        <f>((D47/D$1)*IgG!$BL46*$AY47+IgG!$BM46)/IgG!$BP46</f>
        <v>5.9193208355662792</v>
      </c>
      <c r="AC47" s="20">
        <f>((E47/E$1)*IgG!$BL46*$AY47+IgG!$BM46)/IgG!$BP46</f>
        <v>3.4842489283253868</v>
      </c>
      <c r="AD47" s="20">
        <f>((F47/F$1)*IgG!$BL46*$AY47+IgG!$BM46)/IgG!$BP46</f>
        <v>3.094274656402265</v>
      </c>
      <c r="AE47" s="20">
        <f>((G47/G$1)*IgG!$BL46*$AY47+IgG!$BM46)/IgG!$BP46</f>
        <v>3.8923615384774912</v>
      </c>
      <c r="AF47" s="20">
        <f>((H47/H$1)*IgG!$BL46*$AY47+IgG!$BM46)/IgG!$BP46</f>
        <v>4.2778012258433682</v>
      </c>
      <c r="AG47" s="20">
        <f>((I47/I$1)*IgG!$BL46*$AY47+IgG!$BM46)/IgG!$BP46</f>
        <v>3.978518645065158</v>
      </c>
      <c r="AH47" s="20">
        <f>((J47/J$1)*IgG!$BL46*$AY47+IgG!$BM46)/IgG!$BP46</f>
        <v>3.4048936985735887</v>
      </c>
      <c r="AI47" s="20">
        <f>((K47/K$1)*IgG!$BL46*$AY47+IgG!$BM46)/IgG!$BP46</f>
        <v>4.2914049795151055</v>
      </c>
      <c r="AJ47" s="20">
        <f>((L47/L$1)*IgG!$BL46*$AY47+IgG!$BM46)/IgG!$BP46</f>
        <v>7.6220573368120048</v>
      </c>
      <c r="AK47" s="20">
        <f>((M47/M$1)*IgG!$BL46*$AY47+IgG!$BM46)/IgG!$BP46</f>
        <v>4.5589454683925954</v>
      </c>
      <c r="AL47" s="20">
        <f>((N47/N$1)*IgG!$BL46*$AY47+IgG!$BM46)/IgG!$BP46</f>
        <v>3.1078784100740018</v>
      </c>
      <c r="AM47" s="20">
        <f>((O47/O$1)*IgG!$BL46*$AY47+IgG!$BM46)/IgG!$BP46</f>
        <v>5.5157428099714192</v>
      </c>
      <c r="AN47" s="20">
        <f>((P47/P$1)*IgG!$BL46*$AY47+IgG!$BM46)/IgG!$BP46</f>
        <v>4.0488047057024659</v>
      </c>
      <c r="AO47" s="20">
        <f>((Q47/Q$1)*IgG!$BL46*$AY47+IgG!$BM46)/IgG!$BP46</f>
        <v>2.9559698274062733</v>
      </c>
      <c r="AP47" s="20">
        <f>((R47/R$1)*IgG!$BL46*$AY47+IgG!$BM46)/IgG!$BP46</f>
        <v>2.8947529358834578</v>
      </c>
      <c r="AQ47" s="20">
        <f>((S47/S$1)*IgG!$BL46*$AY47+IgG!$BM46)/IgG!$BP46</f>
        <v>3.3414095147721503</v>
      </c>
      <c r="AR47" s="20">
        <f>((T47/T$1)*IgG!$BL46*$AY47+IgG!$BM46)/IgG!$BP46</f>
        <v>4.3911658397745086</v>
      </c>
      <c r="AS47" s="20">
        <f>((U47/U$1)*IgG!$BL46*$AY47+IgG!$BM46)/IgG!$BP46</f>
        <v>3.5341293584550884</v>
      </c>
      <c r="AT47" s="20">
        <f>((V47/V$1)*IgG!$BL46*$AY47+IgG!$BM46)/IgG!$BP46</f>
        <v>4.9625234939874545</v>
      </c>
      <c r="AU47" s="20">
        <f>((W47/W$1)*IgG!$BL46*$AY47+IgG!$BM46)/IgG!$BP46</f>
        <v>2.729240599543993</v>
      </c>
      <c r="AV47" s="20">
        <f>((X47/X$1)*IgG!$BL46*$AY47+IgG!$BM46)/IgG!$BP46</f>
        <v>3.6021481268137729</v>
      </c>
      <c r="AW47" s="20">
        <f>((Y47/Y$1)*IgG!$BL46*$AY47+IgG!$BM46)/IgG!$BP46</f>
        <v>3.2665888695775975</v>
      </c>
      <c r="AY47" s="20">
        <v>1.3192488262910798</v>
      </c>
    </row>
    <row r="48" spans="1:51" x14ac:dyDescent="0.25">
      <c r="A48" s="23">
        <v>45</v>
      </c>
      <c r="B48" s="23">
        <v>1081</v>
      </c>
      <c r="C48" s="23">
        <v>2452</v>
      </c>
      <c r="D48" s="23">
        <v>826</v>
      </c>
      <c r="E48" s="23">
        <v>567</v>
      </c>
      <c r="F48" s="23">
        <v>804</v>
      </c>
      <c r="G48" s="23">
        <v>1172</v>
      </c>
      <c r="H48" s="23">
        <v>1265</v>
      </c>
      <c r="I48" s="23">
        <v>661</v>
      </c>
      <c r="J48" s="23">
        <v>844</v>
      </c>
      <c r="K48" s="23">
        <v>1376</v>
      </c>
      <c r="L48" s="23">
        <v>1570</v>
      </c>
      <c r="M48" s="23">
        <v>1520</v>
      </c>
      <c r="N48" s="23">
        <v>447</v>
      </c>
      <c r="O48" s="23">
        <v>1054</v>
      </c>
      <c r="P48" s="23">
        <v>716</v>
      </c>
      <c r="Q48" s="23">
        <v>326</v>
      </c>
      <c r="R48" s="23">
        <v>313</v>
      </c>
      <c r="S48" s="23">
        <v>511</v>
      </c>
      <c r="T48" s="23">
        <v>862</v>
      </c>
      <c r="U48" s="23">
        <v>637</v>
      </c>
      <c r="V48" s="23">
        <v>789</v>
      </c>
      <c r="W48" s="23">
        <v>439</v>
      </c>
      <c r="X48" s="23">
        <v>667</v>
      </c>
      <c r="Y48" s="23">
        <v>508</v>
      </c>
      <c r="Z48" s="20">
        <f>((B48/B$1)*IgG!$BL47*$AY48+IgG!$BM47)/IgG!$BP47</f>
        <v>4.521341303867989</v>
      </c>
      <c r="AA48" s="20">
        <f>((C48/C$1)*IgG!$BL47*$AY48+IgG!$BM47)/IgG!$BP47</f>
        <v>7.5215730161063785</v>
      </c>
      <c r="AB48" s="20">
        <f>((D48/D$1)*IgG!$BL47*$AY48+IgG!$BM47)/IgG!$BP47</f>
        <v>3.9633113355085512</v>
      </c>
      <c r="AC48" s="20">
        <f>((E48/E$1)*IgG!$BL47*$AY48+IgG!$BM47)/IgG!$BP47</f>
        <v>3.3965279558807304</v>
      </c>
      <c r="AD48" s="20">
        <f>((F48/F$1)*IgG!$BL47*$AY48+IgG!$BM47)/IgG!$BP47</f>
        <v>3.9151675735324423</v>
      </c>
      <c r="AE48" s="20">
        <f>((G48/G$1)*IgG!$BL47*$AY48+IgG!$BM47)/IgG!$BP47</f>
        <v>4.7204814102237096</v>
      </c>
      <c r="AF48" s="20">
        <f>((H48/H$1)*IgG!$BL47*$AY48+IgG!$BM47)/IgG!$BP47</f>
        <v>4.9239982222136218</v>
      </c>
      <c r="AG48" s="20">
        <f>((I48/I$1)*IgG!$BL47*$AY48+IgG!$BM47)/IgG!$BP47</f>
        <v>3.6022331206877385</v>
      </c>
      <c r="AH48" s="20">
        <f>((J48/J$1)*IgG!$BL47*$AY48+IgG!$BM47)/IgG!$BP47</f>
        <v>4.0027016862162759</v>
      </c>
      <c r="AI48" s="20">
        <f>((K48/K$1)*IgG!$BL47*$AY48+IgG!$BM47)/IgG!$BP47</f>
        <v>5.1669053849112609</v>
      </c>
      <c r="AJ48" s="20">
        <f>((L48/L$1)*IgG!$BL47*$AY48+IgG!$BM47)/IgG!$BP47</f>
        <v>5.5914458314278521</v>
      </c>
      <c r="AK48" s="20">
        <f>((M48/M$1)*IgG!$BL47*$AY48+IgG!$BM47)/IgG!$BP47</f>
        <v>5.482028190573061</v>
      </c>
      <c r="AL48" s="20">
        <f>((N48/N$1)*IgG!$BL47*$AY48+IgG!$BM47)/IgG!$BP47</f>
        <v>3.1339256178292296</v>
      </c>
      <c r="AM48" s="20">
        <f>((O48/O$1)*IgG!$BL47*$AY48+IgG!$BM47)/IgG!$BP47</f>
        <v>4.4622557778064014</v>
      </c>
      <c r="AN48" s="20">
        <f>((P48/P$1)*IgG!$BL47*$AY48+IgG!$BM47)/IgG!$BP47</f>
        <v>3.7225925256280092</v>
      </c>
      <c r="AO48" s="20">
        <f>((Q48/Q$1)*IgG!$BL47*$AY48+IgG!$BM47)/IgG!$BP47</f>
        <v>2.8691349269606334</v>
      </c>
      <c r="AP48" s="20">
        <f>((R48/R$1)*IgG!$BL47*$AY48+IgG!$BM47)/IgG!$BP47</f>
        <v>2.8406863403383875</v>
      </c>
      <c r="AQ48" s="20">
        <f>((S48/S$1)*IgG!$BL47*$AY48+IgG!$BM47)/IgG!$BP47</f>
        <v>3.2739801981233629</v>
      </c>
      <c r="AR48" s="20">
        <f>((T48/T$1)*IgG!$BL47*$AY48+IgG!$BM47)/IgG!$BP47</f>
        <v>4.042092036924001</v>
      </c>
      <c r="AS48" s="20">
        <f>((U48/U$1)*IgG!$BL47*$AY48+IgG!$BM47)/IgG!$BP47</f>
        <v>3.5497126530774383</v>
      </c>
      <c r="AT48" s="20">
        <f>((V48/V$1)*IgG!$BL47*$AY48+IgG!$BM47)/IgG!$BP47</f>
        <v>3.8823422812760051</v>
      </c>
      <c r="AU48" s="20">
        <f>((W48/W$1)*IgG!$BL47*$AY48+IgG!$BM47)/IgG!$BP47</f>
        <v>3.1164187952924634</v>
      </c>
      <c r="AV48" s="20">
        <f>((X48/X$1)*IgG!$BL47*$AY48+IgG!$BM47)/IgG!$BP47</f>
        <v>3.6153632375903135</v>
      </c>
      <c r="AW48" s="20">
        <f>((Y48/Y$1)*IgG!$BL47*$AY48+IgG!$BM47)/IgG!$BP47</f>
        <v>3.2674151396720754</v>
      </c>
      <c r="AY48" s="20">
        <v>1.1428571428571428</v>
      </c>
    </row>
    <row r="49" spans="1:51" x14ac:dyDescent="0.25">
      <c r="A49" s="23">
        <v>46</v>
      </c>
      <c r="B49" s="23">
        <v>4550</v>
      </c>
      <c r="C49" s="23">
        <v>6541</v>
      </c>
      <c r="D49" s="23">
        <v>5167</v>
      </c>
      <c r="E49" s="23">
        <v>8370</v>
      </c>
      <c r="F49" s="23">
        <v>10549</v>
      </c>
      <c r="G49" s="23">
        <v>14713</v>
      </c>
      <c r="H49" s="23">
        <v>4365</v>
      </c>
      <c r="I49" s="23">
        <v>9728</v>
      </c>
      <c r="J49" s="23">
        <v>3177</v>
      </c>
      <c r="K49" s="23">
        <v>17138</v>
      </c>
      <c r="L49" s="23">
        <v>16877</v>
      </c>
      <c r="M49" s="23">
        <v>17937</v>
      </c>
      <c r="N49" s="23">
        <v>4960</v>
      </c>
      <c r="O49" s="23">
        <v>15050</v>
      </c>
      <c r="P49" s="23">
        <v>8229</v>
      </c>
      <c r="Q49" s="23">
        <v>1208</v>
      </c>
      <c r="R49" s="23">
        <v>355</v>
      </c>
      <c r="S49" s="23">
        <v>4246</v>
      </c>
      <c r="T49" s="23">
        <v>6667</v>
      </c>
      <c r="U49" s="23">
        <v>2163</v>
      </c>
      <c r="V49" s="23">
        <v>1308</v>
      </c>
      <c r="W49" s="23">
        <v>9776</v>
      </c>
      <c r="X49" s="23">
        <v>5212</v>
      </c>
      <c r="Y49" s="23">
        <v>2243</v>
      </c>
      <c r="Z49" s="20">
        <f>((B49/B$1)*IgG!$BL48*$AY49+IgG!$BM48)/IgG!$BP48</f>
        <v>5.7804772806959379</v>
      </c>
      <c r="AA49" s="20">
        <f>((C49/C$1)*IgG!$BL48*$AY49+IgG!$BM48)/IgG!$BP48</f>
        <v>8.4796327316806206</v>
      </c>
      <c r="AB49" s="20">
        <f>((D49/D$1)*IgG!$BL48*$AY49+IgG!$BM48)/IgG!$BP48</f>
        <v>6.616930778062863</v>
      </c>
      <c r="AC49" s="20">
        <f>((E49/E$1)*IgG!$BL48*$AY49+IgG!$BM48)/IgG!$BP48</f>
        <v>10.959168301671063</v>
      </c>
      <c r="AD49" s="20">
        <f>((F49/F$1)*IgG!$BL48*$AY49+IgG!$BM48)/IgG!$BP48</f>
        <v>13.913191268871277</v>
      </c>
      <c r="AE49" s="20">
        <f>((G49/G$1)*IgG!$BL48*$AY49+IgG!$BM48)/IgG!$BP48</f>
        <v>19.558235617389713</v>
      </c>
      <c r="AF49" s="20">
        <f>((H49/H$1)*IgG!$BL48*$AY49+IgG!$BM48)/IgG!$BP48</f>
        <v>5.529676799313636</v>
      </c>
      <c r="AG49" s="20">
        <f>((I49/I$1)*IgG!$BL48*$AY49+IgG!$BM48)/IgG!$BP48</f>
        <v>12.800179402844948</v>
      </c>
      <c r="AH49" s="20">
        <f>((J49/J$1)*IgG!$BL48*$AY49+IgG!$BM48)/IgG!$BP48</f>
        <v>3.9191310053559256</v>
      </c>
      <c r="AI49" s="20">
        <f>((K49/K$1)*IgG!$BL48*$AY49+IgG!$BM48)/IgG!$BP48</f>
        <v>22.845755440914505</v>
      </c>
      <c r="AJ49" s="20">
        <f>((L49/L$1)*IgG!$BL48*$AY49+IgG!$BM48)/IgG!$BP48</f>
        <v>22.491923410423791</v>
      </c>
      <c r="AK49" s="20">
        <f>((M49/M$1)*IgG!$BL48*$AY49+IgG!$BM48)/IgG!$BP48</f>
        <v>23.928942384830499</v>
      </c>
      <c r="AL49" s="20">
        <f>((N49/N$1)*IgG!$BL48*$AY49+IgG!$BM48)/IgG!$BP48</f>
        <v>6.336305374570232</v>
      </c>
      <c r="AM49" s="20">
        <f>((O49/O$1)*IgG!$BL48*$AY49+IgG!$BM48)/IgG!$BP48</f>
        <v>20.015099196988825</v>
      </c>
      <c r="AN49" s="20">
        <f>((P49/P$1)*IgG!$BL48*$AY49+IgG!$BM48)/IgG!$BP48</f>
        <v>10.76801766450942</v>
      </c>
      <c r="AO49" s="20">
        <f>((Q49/Q$1)*IgG!$BL48*$AY49+IgG!$BM48)/IgG!$BP48</f>
        <v>1.2498004764815729</v>
      </c>
      <c r="AP49" s="20">
        <f>((R49/R$1)*IgG!$BL48*$AY49+IgG!$BM48)/IgG!$BP48</f>
        <v>9.3406905567493689E-2</v>
      </c>
      <c r="AQ49" s="20">
        <f>((S49/S$1)*IgG!$BL48*$AY49+IgG!$BM48)/IgG!$BP48</f>
        <v>5.368351084262315</v>
      </c>
      <c r="AR49" s="20">
        <f>((T49/T$1)*IgG!$BL48*$AY49+IgG!$BM48)/IgG!$BP48</f>
        <v>8.650448194676132</v>
      </c>
      <c r="AS49" s="20">
        <f>((U49/U$1)*IgG!$BL48*$AY49+IgG!$BM48)/IgG!$BP48</f>
        <v>2.5444732317253553</v>
      </c>
      <c r="AT49" s="20">
        <f>((V49/V$1)*IgG!$BL48*$AY49+IgG!$BM48)/IgG!$BP48</f>
        <v>1.3853683042557912</v>
      </c>
      <c r="AU49" s="20">
        <f>((W49/W$1)*IgG!$BL48*$AY49+IgG!$BM48)/IgG!$BP48</f>
        <v>12.865251960176572</v>
      </c>
      <c r="AV49" s="20">
        <f>((X49/X$1)*IgG!$BL48*$AY49+IgG!$BM48)/IgG!$BP48</f>
        <v>6.677936300561262</v>
      </c>
      <c r="AW49" s="20">
        <f>((Y49/Y$1)*IgG!$BL48*$AY49+IgG!$BM48)/IgG!$BP48</f>
        <v>2.6529274939447287</v>
      </c>
      <c r="AY49" s="20">
        <v>0.8653245400902464</v>
      </c>
    </row>
    <row r="50" spans="1:51" x14ac:dyDescent="0.25">
      <c r="A50" s="23">
        <v>47</v>
      </c>
      <c r="B50" s="23">
        <v>19719</v>
      </c>
      <c r="C50" s="23">
        <v>11128</v>
      </c>
      <c r="D50" s="23">
        <v>5362</v>
      </c>
      <c r="E50" s="23">
        <v>4207</v>
      </c>
      <c r="F50" s="23">
        <v>2923</v>
      </c>
      <c r="G50" s="23">
        <v>3032</v>
      </c>
      <c r="H50" s="23">
        <v>5269</v>
      </c>
      <c r="I50" s="23">
        <v>3822</v>
      </c>
      <c r="J50" s="23">
        <v>5336</v>
      </c>
      <c r="K50" s="23">
        <v>7203</v>
      </c>
      <c r="L50" s="23">
        <v>5628</v>
      </c>
      <c r="M50" s="23">
        <v>3363</v>
      </c>
      <c r="N50" s="23">
        <v>6008</v>
      </c>
      <c r="O50" s="23">
        <v>6426</v>
      </c>
      <c r="P50" s="23">
        <v>2641</v>
      </c>
      <c r="Q50" s="23">
        <v>3897</v>
      </c>
      <c r="R50" s="23">
        <v>1087</v>
      </c>
      <c r="S50" s="23">
        <v>2656</v>
      </c>
      <c r="T50" s="23">
        <v>4235</v>
      </c>
      <c r="U50" s="23">
        <v>14729</v>
      </c>
      <c r="V50" s="23">
        <v>2334</v>
      </c>
      <c r="W50" s="23">
        <v>3119</v>
      </c>
      <c r="X50" s="23">
        <v>4942</v>
      </c>
      <c r="Y50" s="23">
        <v>2818</v>
      </c>
      <c r="Z50" s="20">
        <f>((B50/B$1)*IgG!$BL49*$AY50+IgG!$BM49)/IgG!$BP49</f>
        <v>13.036623405812579</v>
      </c>
      <c r="AA50" s="20">
        <f>((C50/C$1)*IgG!$BL49*$AY50+IgG!$BM49)/IgG!$BP49</f>
        <v>7.2071300101808635</v>
      </c>
      <c r="AB50" s="20">
        <f>((D50/D$1)*IgG!$BL49*$AY50+IgG!$BM49)/IgG!$BP49</f>
        <v>3.2945634964790278</v>
      </c>
      <c r="AC50" s="20">
        <f>((E50/E$1)*IgG!$BL49*$AY50+IgG!$BM49)/IgG!$BP49</f>
        <v>2.5108287889997318</v>
      </c>
      <c r="AD50" s="20">
        <f>((F50/F$1)*IgG!$BL49*$AY50+IgG!$BM49)/IgG!$BP49</f>
        <v>1.6395600752305408</v>
      </c>
      <c r="AE50" s="20">
        <f>((G50/G$1)*IgG!$BL49*$AY50+IgG!$BM49)/IgG!$BP49</f>
        <v>1.7135229177545608</v>
      </c>
      <c r="AF50" s="20">
        <f>((H50/H$1)*IgG!$BL49*$AY50+IgG!$BM49)/IgG!$BP49</f>
        <v>3.2314575849677074</v>
      </c>
      <c r="AG50" s="20">
        <f>((I50/I$1)*IgG!$BL49*$AY50+IgG!$BM49)/IgG!$BP49</f>
        <v>2.2495838865066329</v>
      </c>
      <c r="AH50" s="20">
        <f>((J50/J$1)*IgG!$BL49*$AY50+IgG!$BM49)/IgG!$BP49</f>
        <v>3.2769209835833899</v>
      </c>
      <c r="AI50" s="20">
        <f>((K50/K$1)*IgG!$BL49*$AY50+IgG!$BM49)/IgG!$BP49</f>
        <v>4.5437891211278441</v>
      </c>
      <c r="AJ50" s="20">
        <f>((L50/L$1)*IgG!$BL49*$AY50+IgG!$BM49)/IgG!$BP49</f>
        <v>3.4750599745651685</v>
      </c>
      <c r="AK50" s="20">
        <f>((M50/M$1)*IgG!$BL49*$AY50+IgG!$BM49)/IgG!$BP49</f>
        <v>1.9381256780797964</v>
      </c>
      <c r="AL50" s="20">
        <f>((N50/N$1)*IgG!$BL49*$AY50+IgG!$BM49)/IgG!$BP49</f>
        <v>3.7329120861167984</v>
      </c>
      <c r="AM50" s="20">
        <f>((O50/O$1)*IgG!$BL49*$AY50+IgG!$BM49)/IgG!$BP49</f>
        <v>4.0165494088235913</v>
      </c>
      <c r="AN50" s="20">
        <f>((P50/P$1)*IgG!$BL49*$AY50+IgG!$BM49)/IgG!$BP49</f>
        <v>1.4482066661316999</v>
      </c>
      <c r="AO50" s="20">
        <f>((Q50/Q$1)*IgG!$BL49*$AY50+IgG!$BM49)/IgG!$BP49</f>
        <v>2.3004757506286655</v>
      </c>
      <c r="AP50" s="20">
        <f>((R50/R$1)*IgG!$BL49*$AY50+IgG!$BM49)/IgG!$BP49</f>
        <v>0.39372724152319255</v>
      </c>
      <c r="AQ50" s="20">
        <f>((S50/S$1)*IgG!$BL49*$AY50+IgG!$BM49)/IgG!$BP49</f>
        <v>1.4583850389561059</v>
      </c>
      <c r="AR50" s="20">
        <f>((T50/T$1)*IgG!$BL49*$AY50+IgG!$BM49)/IgG!$BP49</f>
        <v>2.5298284182719577</v>
      </c>
      <c r="AS50" s="20">
        <f>((U50/U$1)*IgG!$BL49*$AY50+IgG!$BM49)/IgG!$BP49</f>
        <v>9.6506180462267022</v>
      </c>
      <c r="AT50" s="20">
        <f>((V50/V$1)*IgG!$BL49*$AY50+IgG!$BM49)/IgG!$BP49</f>
        <v>1.2398893023255146</v>
      </c>
      <c r="AU50" s="20">
        <f>((W50/W$1)*IgG!$BL49*$AY50+IgG!$BM49)/IgG!$BP49</f>
        <v>1.7725574801361184</v>
      </c>
      <c r="AV50" s="20">
        <f>((X50/X$1)*IgG!$BL49*$AY50+IgG!$BM49)/IgG!$BP49</f>
        <v>3.0095690573956473</v>
      </c>
      <c r="AW50" s="20">
        <f>((Y50/Y$1)*IgG!$BL49*$AY50+IgG!$BM49)/IgG!$BP49</f>
        <v>1.5683114654596959</v>
      </c>
      <c r="AY50" s="20">
        <v>0.28042727665084161</v>
      </c>
    </row>
    <row r="51" spans="1:51" x14ac:dyDescent="0.25">
      <c r="A51" s="23">
        <v>48</v>
      </c>
      <c r="B51" s="23">
        <v>29822</v>
      </c>
      <c r="C51" s="23">
        <v>31553</v>
      </c>
      <c r="D51" s="23">
        <v>35003</v>
      </c>
      <c r="E51" s="23">
        <v>21774</v>
      </c>
      <c r="F51" s="23">
        <v>18409</v>
      </c>
      <c r="G51" s="23">
        <v>15028</v>
      </c>
      <c r="H51" s="23">
        <v>43555</v>
      </c>
      <c r="I51" s="23">
        <v>29947</v>
      </c>
      <c r="J51" s="23">
        <v>29219</v>
      </c>
      <c r="K51" s="23">
        <v>25725</v>
      </c>
      <c r="L51" s="23">
        <v>18014</v>
      </c>
      <c r="M51" s="23">
        <v>23975</v>
      </c>
      <c r="N51" s="23">
        <v>15192</v>
      </c>
      <c r="O51" s="23">
        <v>23580</v>
      </c>
      <c r="P51" s="23">
        <v>19725</v>
      </c>
      <c r="Q51" s="23">
        <v>30898</v>
      </c>
      <c r="R51" s="23">
        <v>13452</v>
      </c>
      <c r="S51" s="23">
        <v>15710</v>
      </c>
      <c r="T51" s="23">
        <v>12667</v>
      </c>
      <c r="U51" s="23">
        <v>48207</v>
      </c>
      <c r="V51" s="23">
        <v>2210</v>
      </c>
      <c r="W51" s="23">
        <v>15779</v>
      </c>
      <c r="X51" s="23">
        <v>14409</v>
      </c>
      <c r="Y51" s="23">
        <v>16892</v>
      </c>
      <c r="Z51" s="29">
        <f>IF((0.001879487*B51*(0.32/B$1)-37.87204451)&gt;0,(0.001879487*B51*(0.32/B$1)*$AY51-37.87204451),B51*10*(0.32/B$1)*$AY51/25470.8986)</f>
        <v>17.428177883362217</v>
      </c>
      <c r="AA51" s="29">
        <f ref="AA51:AW51" si="3" t="shared">IF((0.001879487*C51*(0.32/C$1)-37.87204451)&gt;0,(0.001879487*C51*(0.32/C$1)*$AY51-37.87204451),C51*10*(0.32/C$1)*$AY51/25470.8986)</f>
        <v>20.63804593255108</v>
      </c>
      <c r="AB51" s="29">
        <f si="3" t="shared"/>
        <v>27.035529912736841</v>
      </c>
      <c r="AC51" s="29">
        <f si="3" t="shared"/>
        <v>8.4342163576764264</v>
      </c>
      <c r="AD51" s="29">
        <f si="3" t="shared"/>
        <v>7.1307747280456191</v>
      </c>
      <c r="AE51" s="29">
        <f si="3" t="shared"/>
        <v>5.8211354561936863</v>
      </c>
      <c r="AF51" s="29">
        <f si="3" t="shared"/>
        <v>42.893872810866874</v>
      </c>
      <c r="AG51" s="29">
        <f si="3" t="shared"/>
        <v>17.659970781195042</v>
      </c>
      <c r="AH51" s="29">
        <f si="3" t="shared"/>
        <v>16.310008944216719</v>
      </c>
      <c r="AI51" s="29">
        <f si="3" t="shared"/>
        <v>9.8309338639937991</v>
      </c>
      <c r="AJ51" s="29">
        <f si="3" t="shared"/>
        <v>6.977770435711542</v>
      </c>
      <c r="AK51" s="29">
        <f si="3" t="shared"/>
        <v>6.5858332943343569</v>
      </c>
      <c r="AL51" s="29">
        <f si="3" t="shared"/>
        <v>5.8846612889602392</v>
      </c>
      <c r="AM51" s="29">
        <f si="3" t="shared"/>
        <v>9.1337752233861522</v>
      </c>
      <c r="AN51" s="29">
        <f si="3" t="shared"/>
        <v>7.6405308007333268</v>
      </c>
      <c r="AO51" s="29">
        <f si="3" t="shared"/>
        <v>19.423451147907123</v>
      </c>
      <c r="AP51" s="29">
        <f si="3" t="shared"/>
        <v>5.2106676974126609</v>
      </c>
      <c r="AQ51" s="29">
        <f si="3" t="shared"/>
        <v>6.0853099558692305</v>
      </c>
      <c r="AR51" s="29">
        <f si="3" t="shared"/>
        <v>4.906595875938609</v>
      </c>
      <c r="AS51" s="29">
        <f si="3" t="shared"/>
        <v>51.520277296612996</v>
      </c>
      <c r="AT51" s="29">
        <f si="3" t="shared"/>
        <v>0.85604933179318909</v>
      </c>
      <c r="AU51" s="29">
        <f si="3" t="shared"/>
        <v>6.1120372879478424</v>
      </c>
      <c r="AV51" s="29">
        <f si="3" t="shared"/>
        <v>5.5813641727638279</v>
      </c>
      <c r="AW51" s="29">
        <f si="3" t="shared"/>
        <v>6.543160774955</v>
      </c>
      <c r="AY51" s="20">
        <v>1.1716135995682677</v>
      </c>
    </row>
    <row r="52" spans="1:51" x14ac:dyDescent="0.25">
      <c r="A52" s="23">
        <v>49</v>
      </c>
      <c r="B52" s="23">
        <v>9360</v>
      </c>
      <c r="C52" s="23">
        <v>11200</v>
      </c>
      <c r="D52" s="23">
        <v>8361</v>
      </c>
      <c r="E52" s="23">
        <v>7994</v>
      </c>
      <c r="F52" s="23">
        <v>8980</v>
      </c>
      <c r="G52" s="23">
        <v>7468</v>
      </c>
      <c r="H52" s="23">
        <v>9568</v>
      </c>
      <c r="I52" s="23">
        <v>7794</v>
      </c>
      <c r="J52" s="23">
        <v>9938</v>
      </c>
      <c r="K52" s="23">
        <v>13296</v>
      </c>
      <c r="L52" s="23">
        <v>12136</v>
      </c>
      <c r="M52" s="23">
        <v>6125</v>
      </c>
      <c r="N52" s="23">
        <v>7772</v>
      </c>
      <c r="O52" s="23">
        <v>9207</v>
      </c>
      <c r="P52" s="23">
        <v>6334</v>
      </c>
      <c r="Q52" s="23">
        <v>10914</v>
      </c>
      <c r="R52" s="23">
        <v>6221</v>
      </c>
      <c r="S52" s="23">
        <v>7543</v>
      </c>
      <c r="T52" s="23">
        <v>6022</v>
      </c>
      <c r="U52" s="23">
        <v>10329</v>
      </c>
      <c r="V52" s="23">
        <v>9586</v>
      </c>
      <c r="W52" s="23">
        <v>4710</v>
      </c>
      <c r="X52" s="23">
        <v>6607</v>
      </c>
      <c r="Y52" s="23">
        <v>8114</v>
      </c>
      <c r="Z52" s="20">
        <f>((B52/B$1)*IgG!$BL51*$AY52+IgG!$BM51)/IgG!$BP51</f>
        <v>10.111028662420798</v>
      </c>
      <c r="AA52" s="20">
        <f>((C52/C$1)*IgG!$BL51*$AY52+IgG!$BM51)/IgG!$BP51</f>
        <v>11.906649750343929</v>
      </c>
      <c r="AB52" s="20">
        <f>((D52/D$1)*IgG!$BL51*$AY52+IgG!$BM51)/IgG!$BP51</f>
        <v>9.1361235174016624</v>
      </c>
      <c r="AC52" s="20">
        <f>((E52/E$1)*IgG!$BL51*$AY52+IgG!$BM51)/IgG!$BP51</f>
        <v>8.7779751808430824</v>
      </c>
      <c r="AD52" s="20">
        <f>((F52/F$1)*IgG!$BL51*$AY52+IgG!$BM51)/IgG!$BP51</f>
        <v>9.7401938725236299</v>
      </c>
      <c r="AE52" s="20">
        <f>((G52/G$1)*IgG!$BL51*$AY52+IgG!$BM51)/IgG!$BP51</f>
        <v>8.2646617611433193</v>
      </c>
      <c r="AF52" s="20">
        <f>((H52/H$1)*IgG!$BL51*$AY52+IgG!$BM51)/IgG!$BP51</f>
        <v>10.314011915838195</v>
      </c>
      <c r="AG52" s="20">
        <f>((I52/I$1)*IgG!$BL51*$AY52+IgG!$BM51)/IgG!$BP51</f>
        <v>8.5827989756340486</v>
      </c>
      <c r="AH52" s="20">
        <f>((J52/J$1)*IgG!$BL51*$AY52+IgG!$BM51)/IgG!$BP51</f>
        <v>10.675087895474912</v>
      </c>
      <c r="AI52" s="20">
        <f>((K52/K$1)*IgG!$BL51*$AY52+IgG!$BM51)/IgG!$BP51</f>
        <v>13.952096380934623</v>
      </c>
      <c r="AJ52" s="20">
        <f>((L52/L$1)*IgG!$BL51*$AY52+IgG!$BM51)/IgG!$BP51</f>
        <v>12.820074390722215</v>
      </c>
      <c r="AK52" s="20">
        <f>((M52/M$1)*IgG!$BL51*$AY52+IgG!$BM51)/IgG!$BP51</f>
        <v>6.9540535431646449</v>
      </c>
      <c r="AL52" s="20">
        <f>((N52/N$1)*IgG!$BL51*$AY52+IgG!$BM51)/IgG!$BP51</f>
        <v>8.5613295930610533</v>
      </c>
      <c r="AM52" s="20">
        <f>((O52/O$1)*IgG!$BL51*$AY52+IgG!$BM51)/IgG!$BP51</f>
        <v>9.9617188654358859</v>
      </c>
      <c r="AN52" s="20">
        <f>((P52/P$1)*IgG!$BL51*$AY52+IgG!$BM51)/IgG!$BP51</f>
        <v>7.1580126776080863</v>
      </c>
      <c r="AO52" s="20">
        <f>((Q52/Q$1)*IgG!$BL51*$AY52+IgG!$BM51)/IgG!$BP51</f>
        <v>11.627547776895007</v>
      </c>
      <c r="AP52" s="20">
        <f>((R52/R$1)*IgG!$BL51*$AY52+IgG!$BM51)/IgG!$BP51</f>
        <v>7.0477381216649819</v>
      </c>
      <c r="AQ52" s="20">
        <f>((S52/S$1)*IgG!$BL51*$AY52+IgG!$BM51)/IgG!$BP51</f>
        <v>8.3378528380967083</v>
      </c>
      <c r="AR52" s="20">
        <f>((T52/T$1)*IgG!$BL51*$AY52+IgG!$BM51)/IgG!$BP51</f>
        <v>6.85353779748199</v>
      </c>
      <c r="AS52" s="20">
        <f>((U52/U$1)*IgG!$BL51*$AY52+IgG!$BM51)/IgG!$BP51</f>
        <v>11.056657376658578</v>
      </c>
      <c r="AT52" s="20">
        <f>((V52/V$1)*IgG!$BL51*$AY52+IgG!$BM51)/IgG!$BP51</f>
        <v>10.331577774307009</v>
      </c>
      <c r="AU52" s="20">
        <f>((W52/W$1)*IgG!$BL51*$AY52+IgG!$BM51)/IgG!$BP51</f>
        <v>5.573181891310715</v>
      </c>
      <c r="AV52" s="20">
        <f>((X52/X$1)*IgG!$BL51*$AY52+IgG!$BM51)/IgG!$BP51</f>
        <v>7.4244281977184192</v>
      </c>
      <c r="AW52" s="20">
        <f>((Y52/Y$1)*IgG!$BL51*$AY52+IgG!$BM51)/IgG!$BP51</f>
        <v>8.8950809039685037</v>
      </c>
      <c r="AY52" s="20">
        <v>0.37919424126320678</v>
      </c>
    </row>
    <row r="53" spans="1:51" x14ac:dyDescent="0.25">
      <c r="A53" s="23">
        <v>50</v>
      </c>
      <c r="B53" s="23">
        <v>1931</v>
      </c>
      <c r="C53" s="23">
        <v>6681</v>
      </c>
      <c r="D53" s="23">
        <v>2310</v>
      </c>
      <c r="E53" s="23">
        <v>1502</v>
      </c>
      <c r="F53" s="23">
        <v>9145</v>
      </c>
      <c r="G53" s="23">
        <v>3448</v>
      </c>
      <c r="H53" s="23">
        <v>1679</v>
      </c>
      <c r="I53" s="23">
        <v>2662</v>
      </c>
      <c r="J53" s="23">
        <v>1861</v>
      </c>
      <c r="K53" s="23">
        <v>2599</v>
      </c>
      <c r="L53" s="23">
        <v>17135</v>
      </c>
      <c r="M53" s="23">
        <v>1325</v>
      </c>
      <c r="N53" s="23">
        <v>3808</v>
      </c>
      <c r="O53" s="23">
        <v>1330</v>
      </c>
      <c r="P53" s="23">
        <v>1553</v>
      </c>
      <c r="Q53" s="23">
        <v>4091</v>
      </c>
      <c r="R53" s="23">
        <v>1462</v>
      </c>
      <c r="S53" s="23">
        <v>1479</v>
      </c>
      <c r="T53" s="23">
        <v>1461</v>
      </c>
      <c r="U53" s="23">
        <v>6880</v>
      </c>
      <c r="V53" s="23">
        <v>4712</v>
      </c>
      <c r="W53" s="23">
        <v>5840</v>
      </c>
      <c r="X53" s="23">
        <v>5915</v>
      </c>
      <c r="Y53" s="23">
        <v>7794</v>
      </c>
      <c r="Z53" s="20">
        <f>((B53/B$1)*IgG!$BL52*$AY53+IgG!$BM52)/IgG!$BP52</f>
        <v>5.1541894602281744</v>
      </c>
      <c r="AA53" s="20">
        <f>((C53/C$1)*IgG!$BL52*$AY53+IgG!$BM52)/IgG!$BP52</f>
        <v>13.431632150946248</v>
      </c>
      <c r="AB53" s="20">
        <f>((D53/D$1)*IgG!$BL52*$AY53+IgG!$BM52)/IgG!$BP52</f>
        <v>5.8146422559717852</v>
      </c>
      <c r="AC53" s="20">
        <f>((E53/E$1)*IgG!$BL52*$AY53+IgG!$BM52)/IgG!$BP52</f>
        <v>4.4066056887927951</v>
      </c>
      <c r="AD53" s="20">
        <f>((F53/F$1)*IgG!$BL52*$AY53+IgG!$BM52)/IgG!$BP52</f>
        <v>17.725446633036636</v>
      </c>
      <c r="AE53" s="20">
        <f>((G53/G$1)*IgG!$BL52*$AY53+IgG!$BM52)/IgG!$BP52</f>
        <v>7.7977432627164509</v>
      </c>
      <c r="AF53" s="20">
        <f>((H53/H$1)*IgG!$BL52*$AY53+IgG!$BM52)/IgG!$BP52</f>
        <v>4.7150493427416578</v>
      </c>
      <c r="AG53" s="20">
        <f>((I53/I$1)*IgG!$BL52*$AY53+IgG!$BM52)/IgG!$BP52</f>
        <v>6.4280443248418404</v>
      </c>
      <c r="AH53" s="20">
        <f>((J53/J$1)*IgG!$BL52*$AY53+IgG!$BM52)/IgG!$BP52</f>
        <v>5.0322060942596973</v>
      </c>
      <c r="AI53" s="20">
        <f>((K53/K$1)*IgG!$BL52*$AY53+IgG!$BM52)/IgG!$BP52</f>
        <v>6.3182592954702104</v>
      </c>
      <c r="AJ53" s="20">
        <f>((L53/L$1)*IgG!$BL52*$AY53+IgG!$BM52)/IgG!$BP52</f>
        <v>31.648976548581356</v>
      </c>
      <c r="AK53" s="20">
        <f>((M53/M$1)*IgG!$BL52*$AY53+IgG!$BM52)/IgG!$BP52</f>
        <v>4.0981620348439307</v>
      </c>
      <c r="AL53" s="20">
        <f>((N53/N$1)*IgG!$BL52*$AY53+IgG!$BM52)/IgG!$BP52</f>
        <v>8.425086287697189</v>
      </c>
      <c r="AM53" s="20">
        <f>((O53/O$1)*IgG!$BL52*$AY53+IgG!$BM52)/IgG!$BP52</f>
        <v>4.1068751324131076</v>
      </c>
      <c r="AN53" s="20">
        <f>((P53/P$1)*IgG!$BL52*$AY53+IgG!$BM52)/IgG!$BP52</f>
        <v>4.4954792839983986</v>
      </c>
      <c r="AO53" s="20">
        <f>((Q53/Q$1)*IgG!$BL52*$AY53+IgG!$BM52)/IgG!$BP52</f>
        <v>8.9182476101126031</v>
      </c>
      <c r="AP53" s="20">
        <f>((R53/R$1)*IgG!$BL52*$AY53+IgG!$BM52)/IgG!$BP52</f>
        <v>4.3369009082393788</v>
      </c>
      <c r="AQ53" s="20">
        <f>((S53/S$1)*IgG!$BL52*$AY53+IgG!$BM52)/IgG!$BP52</f>
        <v>4.3665254399745796</v>
      </c>
      <c r="AR53" s="20">
        <f>((T53/T$1)*IgG!$BL52*$AY53+IgG!$BM52)/IgG!$BP52</f>
        <v>4.3351582887255438</v>
      </c>
      <c r="AS53" s="20">
        <f>((U53/U$1)*IgG!$BL52*$AY53+IgG!$BM52)/IgG!$BP52</f>
        <v>13.778413434199489</v>
      </c>
      <c r="AT53" s="20">
        <f>((V53/V$1)*IgG!$BL52*$AY53+IgG!$BM52)/IgG!$BP52</f>
        <v>10.000414328204377</v>
      </c>
      <c r="AU53" s="20">
        <f>((W53/W$1)*IgG!$BL52*$AY53+IgG!$BM52)/IgG!$BP52</f>
        <v>11.966089139810689</v>
      </c>
      <c r="AV53" s="20">
        <f>((X53/X$1)*IgG!$BL52*$AY53+IgG!$BM52)/IgG!$BP52</f>
        <v>12.096785603348346</v>
      </c>
      <c r="AW53" s="20">
        <f>((Y53/Y$1)*IgG!$BL52*$AY53+IgG!$BM52)/IgG!$BP52</f>
        <v>15.371167669845034</v>
      </c>
      <c r="AY53" s="20">
        <v>1.0854412591343452</v>
      </c>
    </row>
    <row r="54" spans="1:51" x14ac:dyDescent="0.25">
      <c r="A54" s="23">
        <v>51</v>
      </c>
      <c r="B54" s="23">
        <v>3813</v>
      </c>
      <c r="C54" s="23">
        <v>5801</v>
      </c>
      <c r="D54" s="23">
        <v>2401</v>
      </c>
      <c r="E54" s="23">
        <v>3875</v>
      </c>
      <c r="F54" s="23">
        <v>3434</v>
      </c>
      <c r="G54" s="23">
        <v>2365</v>
      </c>
      <c r="H54" s="23">
        <v>2747</v>
      </c>
      <c r="I54" s="23">
        <v>3684</v>
      </c>
      <c r="J54" s="23">
        <v>1736</v>
      </c>
      <c r="K54" s="23">
        <v>5219</v>
      </c>
      <c r="L54" s="23">
        <v>3373</v>
      </c>
      <c r="M54" s="23">
        <v>2173</v>
      </c>
      <c r="N54" s="23">
        <v>619</v>
      </c>
      <c r="O54" s="23">
        <v>2517</v>
      </c>
      <c r="P54" s="23">
        <v>1339</v>
      </c>
      <c r="Q54" s="23">
        <v>1463</v>
      </c>
      <c r="R54" s="23">
        <v>1117</v>
      </c>
      <c r="S54" s="23">
        <v>2152</v>
      </c>
      <c r="T54" s="23">
        <v>1531</v>
      </c>
      <c r="U54" s="23">
        <v>2247</v>
      </c>
      <c r="V54" s="23">
        <v>5602</v>
      </c>
      <c r="W54" s="23">
        <v>1252</v>
      </c>
      <c r="X54" s="23">
        <v>1430</v>
      </c>
      <c r="Y54" s="23">
        <v>1635</v>
      </c>
      <c r="Z54" s="20">
        <f>((B54/B$1)*IgG!$BL53*$AY54+IgG!$BM53)/IgG!$BP53</f>
        <v>10.21562264061051</v>
      </c>
      <c r="AA54" s="20">
        <f>((C54/C$1)*IgG!$BL53*$AY54+IgG!$BM53)/IgG!$BP53</f>
        <v>14.117121150399319</v>
      </c>
      <c r="AB54" s="20">
        <f>((D54/D$1)*IgG!$BL53*$AY54+IgG!$BM53)/IgG!$BP53</f>
        <v>7.4445381859717781</v>
      </c>
      <c r="AC54" s="20">
        <f>((E54/E$1)*IgG!$BL53*$AY54+IgG!$BM53)/IgG!$BP53</f>
        <v>10.337299153491248</v>
      </c>
      <c r="AD54" s="20">
        <f>((F54/F$1)*IgG!$BL53*$AY54+IgG!$BM53)/IgG!$BP53</f>
        <v>9.4718258925169696</v>
      </c>
      <c r="AE54" s="20">
        <f>((G54/G$1)*IgG!$BL53*$AY54+IgG!$BM53)/IgG!$BP53</f>
        <v>7.373887307524897</v>
      </c>
      <c r="AF54" s="20">
        <f>((H54/H$1)*IgG!$BL53*$AY54+IgG!$BM53)/IgG!$BP53</f>
        <v>8.1235716288223454</v>
      </c>
      <c r="AG54" s="20">
        <f>((I54/I$1)*IgG!$BL53*$AY54+IgG!$BM53)/IgG!$BP53</f>
        <v>9.9624569928425242</v>
      </c>
      <c r="AH54" s="20">
        <f>((J54/J$1)*IgG!$BL53*$AY54+IgG!$BM53)/IgG!$BP53</f>
        <v>6.1394594591058018</v>
      </c>
      <c r="AI54" s="20">
        <f>((K54/K$1)*IgG!$BL53*$AY54+IgG!$BM53)/IgG!$BP53</f>
        <v>12.974931948841428</v>
      </c>
      <c r="AJ54" s="20">
        <f>((L54/L$1)*IgG!$BL53*$AY54+IgG!$BM53)/IgG!$BP53</f>
        <v>9.3521119040375336</v>
      </c>
      <c r="AK54" s="20">
        <f>((M54/M$1)*IgG!$BL53*$AY54+IgG!$BM53)/IgG!$BP53</f>
        <v>6.9970826224748714</v>
      </c>
      <c r="AL54" s="20">
        <f>((N54/N$1)*IgG!$BL53*$AY54+IgG!$BM53)/IgG!$BP53</f>
        <v>3.9473197028512237</v>
      </c>
      <c r="AM54" s="20">
        <f>((O54/O$1)*IgG!$BL53*$AY54+IgG!$BM53)/IgG!$BP53</f>
        <v>7.6721910165228344</v>
      </c>
      <c r="AN54" s="20">
        <f>((P54/P$1)*IgG!$BL53*$AY54+IgG!$BM53)/IgG!$BP53</f>
        <v>5.3603372717888211</v>
      </c>
      <c r="AO54" s="20">
        <f>((Q54/Q$1)*IgG!$BL53*$AY54+IgG!$BM53)/IgG!$BP53</f>
        <v>5.6036902975502958</v>
      </c>
      <c r="AP54" s="20">
        <f>((R54/R$1)*IgG!$BL53*$AY54+IgG!$BM53)/IgG!$BP53</f>
        <v>4.9246568546997285</v>
      </c>
      <c r="AQ54" s="20">
        <f>((S54/S$1)*IgG!$BL53*$AY54+IgG!$BM53)/IgG!$BP53</f>
        <v>6.9558696100475235</v>
      </c>
      <c r="AR54" s="20">
        <f>((T54/T$1)*IgG!$BL53*$AY54+IgG!$BM53)/IgG!$BP53</f>
        <v>5.7371419568388466</v>
      </c>
      <c r="AS54" s="20">
        <f>((U54/U$1)*IgG!$BL53*$AY54+IgG!$BM53)/IgG!$BP53</f>
        <v>7.1423094281712354</v>
      </c>
      <c r="AT54" s="20">
        <f>((V54/V$1)*IgG!$BL53*$AY54+IgG!$BM53)/IgG!$BP53</f>
        <v>13.726578794540181</v>
      </c>
      <c r="AU54" s="20">
        <f>((W54/W$1)*IgG!$BL53*$AY54+IgG!$BM53)/IgG!$BP53</f>
        <v>5.1895976488755275</v>
      </c>
      <c r="AV54" s="20">
        <f>((X54/X$1)*IgG!$BL53*$AY54+IgG!$BM53)/IgG!$BP53</f>
        <v>5.5389269923073225</v>
      </c>
      <c r="AW54" s="20">
        <f>((Y54/Y$1)*IgG!$BL53*$AY54+IgG!$BM53)/IgG!$BP53</f>
        <v>5.9412444945742777</v>
      </c>
      <c r="AY54" s="20">
        <v>0.82996146435452789</v>
      </c>
    </row>
    <row r="55" spans="1:51" x14ac:dyDescent="0.25">
      <c r="A55" s="23">
        <v>52</v>
      </c>
      <c r="B55" s="23">
        <v>3038</v>
      </c>
      <c r="C55" s="23">
        <v>4113</v>
      </c>
      <c r="D55" s="23">
        <v>3170</v>
      </c>
      <c r="E55" s="23">
        <v>7328</v>
      </c>
      <c r="F55" s="23">
        <v>1542</v>
      </c>
      <c r="G55" s="23">
        <v>1690</v>
      </c>
      <c r="H55" s="23">
        <v>3627</v>
      </c>
      <c r="I55" s="23">
        <v>2107</v>
      </c>
      <c r="J55" s="23">
        <v>1798</v>
      </c>
      <c r="K55" s="23">
        <v>4189</v>
      </c>
      <c r="L55" s="23">
        <v>5391</v>
      </c>
      <c r="M55" s="23">
        <v>2895</v>
      </c>
      <c r="N55" s="23">
        <v>1025</v>
      </c>
      <c r="O55" s="23">
        <v>3257</v>
      </c>
      <c r="P55" s="23">
        <v>1448</v>
      </c>
      <c r="Q55" s="23">
        <v>946</v>
      </c>
      <c r="R55" s="23">
        <v>1627</v>
      </c>
      <c r="S55" s="23">
        <v>1176</v>
      </c>
      <c r="T55" s="23">
        <v>1471</v>
      </c>
      <c r="U55" s="23">
        <v>2022</v>
      </c>
      <c r="V55" s="23">
        <v>4635</v>
      </c>
      <c r="W55" s="23">
        <v>803</v>
      </c>
      <c r="X55" s="23">
        <v>1474</v>
      </c>
      <c r="Y55" s="23">
        <v>1125</v>
      </c>
      <c r="Z55" s="20">
        <f>((B55/B$1)*IgG!$BL54*$AY55+IgG!$BM54)/IgG!$BP54</f>
        <v>7.9238462937429714</v>
      </c>
      <c r="AA55" s="20">
        <f>((C55/C$1)*IgG!$BL54*$AY55+IgG!$BM54)/IgG!$BP54</f>
        <v>10.208753144849441</v>
      </c>
      <c r="AB55" s="20">
        <f>((D55/D$1)*IgG!$BL54*$AY55+IgG!$BM54)/IgG!$BP54</f>
        <v>8.2044116001113938</v>
      </c>
      <c r="AC55" s="20">
        <f>((E55/E$1)*IgG!$BL54*$AY55+IgG!$BM54)/IgG!$BP54</f>
        <v>17.0422187507167</v>
      </c>
      <c r="AD55" s="20">
        <f>((F55/F$1)*IgG!$BL54*$AY55+IgG!$BM54)/IgG!$BP54</f>
        <v>4.7441061549008499</v>
      </c>
      <c r="AE55" s="20">
        <f>((G55/G$1)*IgG!$BL54*$AY55+IgG!$BM54)/IgG!$BP54</f>
        <v>5.0586793771927177</v>
      </c>
      <c r="AF55" s="20">
        <f>((H55/H$1)*IgG!$BL54*$AY55+IgG!$BM54)/IgG!$BP54</f>
        <v>9.1757626986747933</v>
      </c>
      <c r="AG55" s="20">
        <f>((I55/I$1)*IgG!$BL54*$AY55+IgG!$BM54)/IgG!$BP54</f>
        <v>5.9450106859475058</v>
      </c>
      <c r="AH55" s="20">
        <f>((J55/J$1)*IgG!$BL54*$AY55+IgG!$BM54)/IgG!$BP54</f>
        <v>5.2882328096759723</v>
      </c>
      <c r="AI55" s="20">
        <f>((K55/K$1)*IgG!$BL54*$AY55+IgG!$BM54)/IgG!$BP54</f>
        <v>10.370290745485804</v>
      </c>
      <c r="AJ55" s="20">
        <f>((L55/L$1)*IgG!$BL54*$AY55+IgG!$BM54)/IgG!$BP54</f>
        <v>12.925135429234622</v>
      </c>
      <c r="AK55" s="20">
        <f>((M55/M$1)*IgG!$BL54*$AY55+IgG!$BM54)/IgG!$BP54</f>
        <v>7.6199005451771793</v>
      </c>
      <c r="AL55" s="20">
        <f>((N55/N$1)*IgG!$BL54*$AY55+IgG!$BM54)/IgG!$BP54</f>
        <v>3.6452253716245293</v>
      </c>
      <c r="AM55" s="20">
        <f>((O55/O$1)*IgG!$BL54*$AY55+IgG!$BM54)/IgG!$BP54</f>
        <v>8.3893296429451247</v>
      </c>
      <c r="AN55" s="20">
        <f>((P55/P$1)*IgG!$BL54*$AY55+IgG!$BM54)/IgG!$BP54</f>
        <v>4.5443096488506098</v>
      </c>
      <c r="AO55" s="20">
        <f>((Q55/Q$1)*IgG!$BL54*$AY55+IgG!$BM54)/IgG!$BP54</f>
        <v>3.4773112867525184</v>
      </c>
      <c r="AP55" s="20">
        <f>((R55/R$1)*IgG!$BL54*$AY55+IgG!$BM54)/IgG!$BP54</f>
        <v>4.9247732082441518</v>
      </c>
      <c r="AQ55" s="20">
        <f>((S55/S$1)*IgG!$BL54*$AY55+IgG!$BM54)/IgG!$BP54</f>
        <v>3.9661750781520428</v>
      </c>
      <c r="AR55" s="20">
        <f>((T55/T$1)*IgG!$BL54*$AY55+IgG!$BM54)/IgG!$BP54</f>
        <v>4.5931960279905626</v>
      </c>
      <c r="AS55" s="20">
        <f>((U55/U$1)*IgG!$BL54*$AY55+IgG!$BM54)/IgG!$BP54</f>
        <v>5.7643436326042048</v>
      </c>
      <c r="AT55" s="20">
        <f>((V55/V$1)*IgG!$BL54*$AY55+IgG!$BM54)/IgG!$BP54</f>
        <v>11.318261401851837</v>
      </c>
      <c r="AU55" s="20">
        <f>((W55/W$1)*IgG!$BL54*$AY55+IgG!$BM54)/IgG!$BP54</f>
        <v>3.1733655381867276</v>
      </c>
      <c r="AV55" s="20">
        <f>((X55/X$1)*IgG!$BL54*$AY55+IgG!$BM54)/IgG!$BP54</f>
        <v>4.5995725122262083</v>
      </c>
      <c r="AW55" s="20">
        <f>((Y55/Y$1)*IgG!$BL54*$AY55+IgG!$BM54)/IgG!$BP54</f>
        <v>3.8577748461460608</v>
      </c>
      <c r="AY55" s="20">
        <v>1</v>
      </c>
    </row>
    <row r="56" spans="1:51" x14ac:dyDescent="0.25">
      <c r="A56" s="23">
        <v>53</v>
      </c>
      <c r="B56" s="23">
        <v>1379</v>
      </c>
      <c r="C56" s="23">
        <v>3899</v>
      </c>
      <c r="D56" s="23">
        <v>1634</v>
      </c>
      <c r="E56" s="23">
        <v>1068</v>
      </c>
      <c r="F56" s="23">
        <v>1349</v>
      </c>
      <c r="G56" s="23">
        <v>1574</v>
      </c>
      <c r="H56" s="23">
        <v>1191</v>
      </c>
      <c r="I56" s="23">
        <v>4225</v>
      </c>
      <c r="J56" s="23">
        <v>611</v>
      </c>
      <c r="K56" s="23">
        <v>1731</v>
      </c>
      <c r="L56" s="23">
        <v>3645</v>
      </c>
      <c r="M56" s="23">
        <v>1814</v>
      </c>
      <c r="N56" s="23">
        <v>285</v>
      </c>
      <c r="O56" s="23">
        <v>2569</v>
      </c>
      <c r="P56" s="23">
        <v>926</v>
      </c>
      <c r="Q56" s="23">
        <v>323</v>
      </c>
      <c r="R56" s="23">
        <v>712</v>
      </c>
      <c r="S56" s="23">
        <v>464</v>
      </c>
      <c r="T56" s="23">
        <v>1016</v>
      </c>
      <c r="U56" s="23">
        <v>1470</v>
      </c>
      <c r="V56" s="23">
        <v>3418</v>
      </c>
      <c r="W56" s="23">
        <v>428</v>
      </c>
      <c r="X56" s="23">
        <v>508</v>
      </c>
      <c r="Y56" s="23">
        <v>543</v>
      </c>
      <c r="Z56" s="20">
        <f>((B56/B$1)*IgG!$BL55*$AY56+IgG!$BM55)/IgG!$BP55</f>
        <v>7.1748723828840149</v>
      </c>
      <c r="AA56" s="20">
        <f>((C56/C$1)*IgG!$BL55*$AY56+IgG!$BM55)/IgG!$BP55</f>
        <v>14.875948863673242</v>
      </c>
      <c r="AB56" s="20">
        <f>((D56/D$1)*IgG!$BL55*$AY56+IgG!$BM55)/IgG!$BP55</f>
        <v>7.954147979154353</v>
      </c>
      <c r="AC56" s="20">
        <f>((E56/E$1)*IgG!$BL55*$AY56+IgG!$BM55)/IgG!$BP55</f>
        <v>6.2244617537072484</v>
      </c>
      <c r="AD56" s="20">
        <f>((F56/F$1)*IgG!$BL55*$AY56+IgG!$BM55)/IgG!$BP55</f>
        <v>7.0831929009698564</v>
      </c>
      <c r="AE56" s="20">
        <f>((G56/G$1)*IgG!$BL55*$AY56+IgG!$BM55)/IgG!$BP55</f>
        <v>7.7707890153260397</v>
      </c>
      <c r="AF56" s="20">
        <f>((H56/H$1)*IgG!$BL55*$AY56+IgG!$BM55)/IgG!$BP55</f>
        <v>6.6003476295552943</v>
      </c>
      <c r="AG56" s="20">
        <f>((I56/I$1)*IgG!$BL55*$AY56+IgG!$BM55)/IgG!$BP55</f>
        <v>15.872199233807088</v>
      </c>
      <c r="AH56" s="20">
        <f>((J56/J$1)*IgG!$BL55*$AY56+IgG!$BM55)/IgG!$BP55</f>
        <v>4.8278776458815829</v>
      </c>
      <c r="AI56" s="20">
        <f>((K56/K$1)*IgG!$BL55*$AY56+IgG!$BM55)/IgG!$BP55</f>
        <v>8.2505783040101282</v>
      </c>
      <c r="AJ56" s="20">
        <f>((L56/L$1)*IgG!$BL55*$AY56+IgG!$BM55)/IgG!$BP55</f>
        <v>14.099729250133381</v>
      </c>
      <c r="AK56" s="20">
        <f>((M56/M$1)*IgG!$BL55*$AY56+IgG!$BM55)/IgG!$BP55</f>
        <v>8.5042248706392982</v>
      </c>
      <c r="AL56" s="20">
        <f>((N56/N$1)*IgG!$BL55*$AY56+IgG!$BM55)/IgG!$BP55</f>
        <v>3.8316272757477376</v>
      </c>
      <c r="AM56" s="20">
        <f>((O56/O$1)*IgG!$BL55*$AY56+IgG!$BM55)/IgG!$BP55</f>
        <v>10.811491832145595</v>
      </c>
      <c r="AN56" s="20">
        <f>((P56/P$1)*IgG!$BL55*$AY56+IgG!$BM55)/IgG!$BP55</f>
        <v>5.7905122059802361</v>
      </c>
      <c r="AO56" s="20">
        <f>((Q56/Q$1)*IgG!$BL55*$AY56+IgG!$BM55)/IgG!$BP55</f>
        <v>3.9477546195056705</v>
      </c>
      <c r="AP56" s="20">
        <f>((R56/R$1)*IgG!$BL55*$AY56+IgG!$BM55)/IgG!$BP55</f>
        <v>5.1365319016592466</v>
      </c>
      <c r="AQ56" s="20">
        <f>((S56/S$1)*IgG!$BL55*$AY56+IgG!$BM55)/IgG!$BP55</f>
        <v>4.3786481845022109</v>
      </c>
      <c r="AR56" s="20">
        <f>((T56/T$1)*IgG!$BL55*$AY56+IgG!$BM55)/IgG!$BP55</f>
        <v>6.0655506517227087</v>
      </c>
      <c r="AS56" s="20">
        <f>((U56/U$1)*IgG!$BL55*$AY56+IgG!$BM55)/IgG!$BP55</f>
        <v>7.4529668113569585</v>
      </c>
      <c r="AT56" s="20">
        <f>((V56/V$1)*IgG!$BL55*$AY56+IgG!$BM55)/IgG!$BP55</f>
        <v>13.406021170316253</v>
      </c>
      <c r="AU56" s="20">
        <f>((W56/W$1)*IgG!$BL55*$AY56+IgG!$BM55)/IgG!$BP55</f>
        <v>4.2686328062052219</v>
      </c>
      <c r="AV56" s="20">
        <f>((X56/X$1)*IgG!$BL55*$AY56+IgG!$BM55)/IgG!$BP55</f>
        <v>4.5131114246429753</v>
      </c>
      <c r="AW56" s="20">
        <f>((Y56/Y$1)*IgG!$BL55*$AY56+IgG!$BM55)/IgG!$BP55</f>
        <v>4.6200708202094924</v>
      </c>
      <c r="AY56" s="20">
        <v>1.1918960244648318</v>
      </c>
    </row>
    <row r="57" spans="1:51" x14ac:dyDescent="0.25">
      <c r="A57" s="23">
        <v>54</v>
      </c>
      <c r="B57" s="23">
        <v>899</v>
      </c>
      <c r="C57" s="23">
        <v>1035</v>
      </c>
      <c r="D57" s="23">
        <v>894</v>
      </c>
      <c r="E57" s="23">
        <v>923</v>
      </c>
      <c r="F57" s="23">
        <v>921</v>
      </c>
      <c r="G57" s="23">
        <v>738</v>
      </c>
      <c r="H57" s="23">
        <v>880</v>
      </c>
      <c r="I57" s="23">
        <v>1596</v>
      </c>
      <c r="J57" s="23">
        <v>682</v>
      </c>
      <c r="K57" s="23">
        <v>1732</v>
      </c>
      <c r="L57" s="23">
        <v>2607</v>
      </c>
      <c r="M57" s="23">
        <v>2456</v>
      </c>
      <c r="N57" s="23">
        <v>261</v>
      </c>
      <c r="O57" s="23">
        <v>1357</v>
      </c>
      <c r="P57" s="23">
        <v>826</v>
      </c>
      <c r="Q57" s="23">
        <v>326</v>
      </c>
      <c r="R57" s="23">
        <v>526</v>
      </c>
      <c r="S57" s="23">
        <v>413</v>
      </c>
      <c r="T57" s="23">
        <v>318</v>
      </c>
      <c r="U57" s="23">
        <v>3156</v>
      </c>
      <c r="V57" s="23">
        <v>1935</v>
      </c>
      <c r="W57" s="23">
        <v>492</v>
      </c>
      <c r="X57" s="23">
        <v>532</v>
      </c>
      <c r="Y57" s="23">
        <v>495</v>
      </c>
      <c r="Z57" s="20">
        <f>((B57/B$1)*IgG!$BL56*$AY57+IgG!$BM56)/IgG!$BP56</f>
        <v>5.127178907647358</v>
      </c>
      <c r="AA57" s="20">
        <f>((C57/C$1)*IgG!$BL56*$AY57+IgG!$BM56)/IgG!$BP56</f>
        <v>5.5346651031734408</v>
      </c>
      <c r="AB57" s="20">
        <f>((D57/D$1)*IgG!$BL56*$AY57+IgG!$BM56)/IgG!$BP56</f>
        <v>5.1121977975177231</v>
      </c>
      <c r="AC57" s="20">
        <f>((E57/E$1)*IgG!$BL56*$AY57+IgG!$BM56)/IgG!$BP56</f>
        <v>5.1990882362696071</v>
      </c>
      <c r="AD57" s="20">
        <f>((F57/F$1)*IgG!$BL56*$AY57+IgG!$BM56)/IgG!$BP56</f>
        <v>5.1930957922177541</v>
      </c>
      <c r="AE57" s="20">
        <f>((G57/G$1)*IgG!$BL56*$AY57+IgG!$BM56)/IgG!$BP56</f>
        <v>4.6447871614730989</v>
      </c>
      <c r="AF57" s="20">
        <f>((H57/H$1)*IgG!$BL56*$AY57+IgG!$BM56)/IgG!$BP56</f>
        <v>5.0702506891547436</v>
      </c>
      <c r="AG57" s="20">
        <f>((I57/I$1)*IgG!$BL56*$AY57+IgG!$BM56)/IgG!$BP56</f>
        <v>7.2155456597185319</v>
      </c>
      <c r="AH57" s="20">
        <f>((J57/J$1)*IgG!$BL56*$AY57+IgG!$BM56)/IgG!$BP56</f>
        <v>4.476998728021182</v>
      </c>
      <c r="AI57" s="20">
        <f>((K57/K$1)*IgG!$BL56*$AY57+IgG!$BM56)/IgG!$BP56</f>
        <v>7.6230318552446139</v>
      </c>
      <c r="AJ57" s="20">
        <f>((L57/L$1)*IgG!$BL56*$AY57+IgG!$BM56)/IgG!$BP56</f>
        <v>10.244726127930809</v>
      </c>
      <c r="AK57" s="20">
        <f>((M57/M$1)*IgG!$BL56*$AY57+IgG!$BM56)/IgG!$BP56</f>
        <v>9.7922966020158171</v>
      </c>
      <c r="AL57" s="20">
        <f>((N57/N$1)*IgG!$BL56*$AY57+IgG!$BM56)/IgG!$BP56</f>
        <v>3.2155892551058822</v>
      </c>
      <c r="AM57" s="20">
        <f>((O57/O$1)*IgG!$BL56*$AY57+IgG!$BM56)/IgG!$BP56</f>
        <v>6.4994485955219607</v>
      </c>
      <c r="AN57" s="20">
        <f>((P57/P$1)*IgG!$BL56*$AY57+IgG!$BM56)/IgG!$BP56</f>
        <v>4.9084546997546825</v>
      </c>
      <c r="AO57" s="20">
        <f>((Q57/Q$1)*IgG!$BL56*$AY57+IgG!$BM56)/IgG!$BP56</f>
        <v>3.4103436867911419</v>
      </c>
      <c r="AP57" s="20">
        <f>((R57/R$1)*IgG!$BL56*$AY57+IgG!$BM56)/IgG!$BP56</f>
        <v>4.0095880919765579</v>
      </c>
      <c r="AQ57" s="20">
        <f>((S57/S$1)*IgG!$BL56*$AY57+IgG!$BM56)/IgG!$BP56</f>
        <v>3.6710150030467985</v>
      </c>
      <c r="AR57" s="20">
        <f>((T57/T$1)*IgG!$BL56*$AY57+IgG!$BM56)/IgG!$BP56</f>
        <v>3.3863739105837252</v>
      </c>
      <c r="AS57" s="20">
        <f>((U57/U$1)*IgG!$BL56*$AY57+IgG!$BM56)/IgG!$BP56</f>
        <v>11.889652020164775</v>
      </c>
      <c r="AT57" s="20">
        <f>((V57/V$1)*IgG!$BL56*$AY57+IgG!$BM56)/IgG!$BP56</f>
        <v>8.2312649265078122</v>
      </c>
      <c r="AU57" s="20">
        <f>((W57/W$1)*IgG!$BL56*$AY57+IgG!$BM56)/IgG!$BP56</f>
        <v>3.9077165430950371</v>
      </c>
      <c r="AV57" s="20">
        <f>((X57/X$1)*IgG!$BL56*$AY57+IgG!$BM56)/IgG!$BP56</f>
        <v>4.0275654241321206</v>
      </c>
      <c r="AW57" s="20">
        <f>((Y57/Y$1)*IgG!$BL56*$AY57+IgG!$BM56)/IgG!$BP56</f>
        <v>3.9167052091728181</v>
      </c>
      <c r="AY57" s="20">
        <v>1.5058823529411764</v>
      </c>
    </row>
    <row r="58" spans="1:51" x14ac:dyDescent="0.25">
      <c r="A58" s="23">
        <v>55</v>
      </c>
      <c r="B58" s="23">
        <v>1519</v>
      </c>
      <c r="C58" s="23">
        <v>1794</v>
      </c>
      <c r="D58" s="23">
        <v>1716</v>
      </c>
      <c r="E58" s="23">
        <v>1264</v>
      </c>
      <c r="F58" s="23">
        <v>1546</v>
      </c>
      <c r="G58" s="23">
        <v>1006</v>
      </c>
      <c r="H58" s="23">
        <v>2739</v>
      </c>
      <c r="I58" s="23">
        <v>1492</v>
      </c>
      <c r="J58" s="23">
        <v>1361</v>
      </c>
      <c r="K58" s="23">
        <v>2557</v>
      </c>
      <c r="L58" s="23">
        <v>4725</v>
      </c>
      <c r="M58" s="23">
        <v>2491</v>
      </c>
      <c r="N58" s="23">
        <v>446</v>
      </c>
      <c r="O58" s="23">
        <v>3583</v>
      </c>
      <c r="P58" s="23">
        <v>1178</v>
      </c>
      <c r="Q58" s="23">
        <v>468</v>
      </c>
      <c r="R58" s="23">
        <v>697</v>
      </c>
      <c r="S58" s="23">
        <v>678</v>
      </c>
      <c r="T58" s="23">
        <v>1121</v>
      </c>
      <c r="U58" s="23">
        <v>1252</v>
      </c>
      <c r="V58" s="23">
        <v>941</v>
      </c>
      <c r="W58" s="23">
        <v>573</v>
      </c>
      <c r="X58" s="23">
        <v>846</v>
      </c>
      <c r="Y58" s="23">
        <v>573</v>
      </c>
      <c r="Z58" s="20">
        <f>((B58/B$1)*IgG!$BL57*$AY58+IgG!$BM57)/IgG!$BP57</f>
        <v>3.7344830021593598</v>
      </c>
      <c r="AA58" s="20">
        <f>((C58/C$1)*IgG!$BL57*$AY58+IgG!$BM57)/IgG!$BP57</f>
        <v>3.9194266294554985</v>
      </c>
      <c r="AB58" s="20">
        <f>((D58/D$1)*IgG!$BL57*$AY58+IgG!$BM57)/IgG!$BP57</f>
        <v>3.8669698915315029</v>
      </c>
      <c r="AC58" s="20">
        <f>((E58/E$1)*IgG!$BL57*$AY58+IgG!$BM57)/IgG!$BP57</f>
        <v>3.5629898204847583</v>
      </c>
      <c r="AD58" s="20">
        <f>((F58/F$1)*IgG!$BL57*$AY58+IgG!$BM57)/IgG!$BP57</f>
        <v>3.7526411037484353</v>
      </c>
      <c r="AE58" s="20">
        <f>((G58/G$1)*IgG!$BL57*$AY58+IgG!$BM57)/IgG!$BP57</f>
        <v>3.3894790719669263</v>
      </c>
      <c r="AF58" s="20">
        <f>((H58/H$1)*IgG!$BL57*$AY58+IgG!$BM57)/IgG!$BP57</f>
        <v>4.5549601850731394</v>
      </c>
      <c r="AG58" s="20">
        <f>((I58/I$1)*IgG!$BL57*$AY58+IgG!$BM57)/IgG!$BP57</f>
        <v>3.7163249005702843</v>
      </c>
      <c r="AH58" s="20">
        <f>((J58/J$1)*IgG!$BL57*$AY58+IgG!$BM57)/IgG!$BP57</f>
        <v>3.6282244817492142</v>
      </c>
      <c r="AI58" s="20">
        <f>((K58/K$1)*IgG!$BL57*$AY58+IgG!$BM57)/IgG!$BP57</f>
        <v>4.4325611299171488</v>
      </c>
      <c r="AJ58" s="20">
        <f>((L58/L$1)*IgG!$BL57*$AY58+IgG!$BM57)/IgG!$BP57</f>
        <v>5.8905894352918002</v>
      </c>
      <c r="AK58" s="20">
        <f>((M58/M$1)*IgG!$BL57*$AY58+IgG!$BM57)/IgG!$BP57</f>
        <v>4.3881746593660758</v>
      </c>
      <c r="AL58" s="20">
        <f>((N58/N$1)*IgG!$BL57*$AY58+IgG!$BM57)/IgG!$BP57</f>
        <v>3.0128665945638797</v>
      </c>
      <c r="AM58" s="20">
        <f>((O58/O$1)*IgG!$BL57*$AY58+IgG!$BM57)/IgG!$BP57</f>
        <v>5.1225689903020166</v>
      </c>
      <c r="AN58" s="20">
        <f>((P58/P$1)*IgG!$BL57*$AY58+IgG!$BM57)/IgG!$BP57</f>
        <v>3.5051529043121477</v>
      </c>
      <c r="AO58" s="20">
        <f>((Q58/Q$1)*IgG!$BL57*$AY58+IgG!$BM57)/IgG!$BP57</f>
        <v>3.027662084747571</v>
      </c>
      <c r="AP58" s="20">
        <f>((R58/R$1)*IgG!$BL57*$AY58+IgG!$BM57)/IgG!$BP57</f>
        <v>3.1816696871141734</v>
      </c>
      <c r="AQ58" s="20">
        <f>((S58/S$1)*IgG!$BL57*$AY58+IgG!$BM57)/IgG!$BP57</f>
        <v>3.1688917637737131</v>
      </c>
      <c r="AR58" s="20">
        <f>((T58/T$1)*IgG!$BL57*$AY58+IgG!$BM57)/IgG!$BP57</f>
        <v>3.4668191342907662</v>
      </c>
      <c r="AS58" s="20">
        <f>((U58/U$1)*IgG!$BL57*$AY58+IgG!$BM57)/IgG!$BP57</f>
        <v>3.5549195531118358</v>
      </c>
      <c r="AT58" s="20">
        <f>((V58/V$1)*IgG!$BL57*$AY58+IgG!$BM57)/IgG!$BP57</f>
        <v>3.3457651236969297</v>
      </c>
      <c r="AU58" s="20">
        <f>((W58/W$1)*IgG!$BL57*$AY58+IgG!$BM57)/IgG!$BP57</f>
        <v>3.0982769242606421</v>
      </c>
      <c r="AV58" s="20">
        <f>((X58/X$1)*IgG!$BL57*$AY58+IgG!$BM57)/IgG!$BP57</f>
        <v>3.2818755069946275</v>
      </c>
      <c r="AW58" s="20">
        <f>((Y58/Y$1)*IgG!$BL57*$AY58+IgG!$BM57)/IgG!$BP57</f>
        <v>3.0982769242606421</v>
      </c>
      <c r="AY58" s="20">
        <v>0.3</v>
      </c>
    </row>
    <row r="59" spans="1:51" x14ac:dyDescent="0.25">
      <c r="A59" s="23">
        <v>56</v>
      </c>
      <c r="B59" s="23">
        <v>1239</v>
      </c>
      <c r="C59" s="23">
        <v>2278</v>
      </c>
      <c r="D59" s="23">
        <v>713</v>
      </c>
      <c r="E59" s="23">
        <v>1203</v>
      </c>
      <c r="F59" s="23">
        <v>3814</v>
      </c>
      <c r="G59" s="23">
        <v>1553</v>
      </c>
      <c r="H59" s="23">
        <v>5677</v>
      </c>
      <c r="I59" s="23">
        <v>14007</v>
      </c>
      <c r="J59" s="23">
        <v>1252</v>
      </c>
      <c r="K59" s="23">
        <v>2239</v>
      </c>
      <c r="L59" s="23">
        <v>4841</v>
      </c>
      <c r="M59" s="23">
        <v>1882</v>
      </c>
      <c r="N59" s="23">
        <v>262</v>
      </c>
      <c r="O59" s="23">
        <v>1426</v>
      </c>
      <c r="P59" s="23">
        <v>1438</v>
      </c>
      <c r="Q59" s="23">
        <v>450</v>
      </c>
      <c r="R59" s="23">
        <v>887</v>
      </c>
      <c r="S59" s="23">
        <v>525</v>
      </c>
      <c r="T59" s="23">
        <v>944</v>
      </c>
      <c r="U59" s="23">
        <v>1834</v>
      </c>
      <c r="V59" s="23">
        <v>1326</v>
      </c>
      <c r="W59" s="23">
        <v>2103</v>
      </c>
      <c r="X59" s="23">
        <v>697</v>
      </c>
      <c r="Y59" s="23">
        <v>566</v>
      </c>
      <c r="Z59" s="20">
        <f>((B59/B$1)*IgG!$BL58*$AY59+IgG!$BM58)/IgG!$BP58</f>
        <v>5.7540170604548404</v>
      </c>
      <c r="AA59" s="20">
        <f>((C59/C$1)*IgG!$BL58*$AY59+IgG!$BM58)/IgG!$BP58</f>
        <v>8.9946433090431235</v>
      </c>
      <c r="AB59" s="20">
        <f>((D59/D$1)*IgG!$BL58*$AY59+IgG!$BM58)/IgG!$BP58</f>
        <v>4.1134305284457575</v>
      </c>
      <c r="AC59" s="20">
        <f>((E59/E$1)*IgG!$BL58*$AY59+IgG!$BM58)/IgG!$BP58</f>
        <v>5.6417335715720887</v>
      </c>
      <c r="AD59" s="20">
        <f>((F59/F$1)*IgG!$BL58*$AY59+IgG!$BM58)/IgG!$BP58</f>
        <v>13.785405501373829</v>
      </c>
      <c r="AE59" s="20">
        <f>((G59/G$1)*IgG!$BL58*$AY59+IgG!$BM58)/IgG!$BP58</f>
        <v>6.7333786023766118</v>
      </c>
      <c r="AF59" s="20">
        <f>((H59/H$1)*IgG!$BL58*$AY59+IgG!$BM58)/IgG!$BP58</f>
        <v>19.596076051056187</v>
      </c>
      <c r="AG59" s="20">
        <f>((I59/I$1)*IgG!$BL58*$AY59+IgG!$BM58)/IgG!$BP58</f>
        <v>45.577227784203828</v>
      </c>
      <c r="AH59" s="20">
        <f>((J59/J$1)*IgG!$BL58*$AY59+IgG!$BM58)/IgG!$BP58</f>
        <v>5.7945638758847222</v>
      </c>
      <c r="AI59" s="20">
        <f>((K59/K$1)*IgG!$BL58*$AY59+IgG!$BM58)/IgG!$BP58</f>
        <v>8.8730028627534772</v>
      </c>
      <c r="AJ59" s="20">
        <f>((L59/L$1)*IgG!$BL58*$AY59+IgG!$BM58)/IgG!$BP58</f>
        <v>16.98860392033453</v>
      </c>
      <c r="AK59" s="20">
        <f>((M59/M$1)*IgG!$BL58*$AY59+IgG!$BM58)/IgG!$BP58</f>
        <v>7.7595249313328631</v>
      </c>
      <c r="AL59" s="20">
        <f>((N59/N$1)*IgG!$BL58*$AY59+IgG!$BM58)/IgG!$BP58</f>
        <v>2.7067679316090718</v>
      </c>
      <c r="AM59" s="20">
        <f>((O59/O$1)*IgG!$BL58*$AY59+IgG!$BM58)/IgG!$BP58</f>
        <v>6.3372674054846847</v>
      </c>
      <c r="AN59" s="20">
        <f>((P59/P$1)*IgG!$BL58*$AY59+IgG!$BM58)/IgG!$BP58</f>
        <v>6.3746952351122683</v>
      </c>
      <c r="AO59" s="20">
        <f>((Q59/Q$1)*IgG!$BL58*$AY59+IgG!$BM58)/IgG!$BP58</f>
        <v>3.2931372624412152</v>
      </c>
      <c r="AP59" s="20">
        <f>((R59/R$1)*IgG!$BL58*$AY59+IgG!$BM58)/IgG!$BP58</f>
        <v>4.65613405804572</v>
      </c>
      <c r="AQ59" s="20">
        <f>((S59/S$1)*IgG!$BL58*$AY59+IgG!$BM58)/IgG!$BP58</f>
        <v>3.5270611976136133</v>
      </c>
      <c r="AR59" s="20">
        <f>((T59/T$1)*IgG!$BL58*$AY59+IgG!$BM58)/IgG!$BP58</f>
        <v>4.8339162487767426</v>
      </c>
      <c r="AS59" s="20">
        <f>((U59/U$1)*IgG!$BL58*$AY59+IgG!$BM58)/IgG!$BP58</f>
        <v>7.6098136128225287</v>
      </c>
      <c r="AT59" s="20">
        <f>((V59/V$1)*IgG!$BL58*$AY59+IgG!$BM58)/IgG!$BP58</f>
        <v>6.0253688252548212</v>
      </c>
      <c r="AU59" s="20">
        <f>((W59/W$1)*IgG!$BL58*$AY59+IgG!$BM58)/IgG!$BP58</f>
        <v>8.4488207936408628</v>
      </c>
      <c r="AV59" s="20">
        <f>((X59/X$1)*IgG!$BL58*$AY59+IgG!$BM58)/IgG!$BP58</f>
        <v>4.0635267556089785</v>
      </c>
      <c r="AW59" s="20">
        <f>((Y59/Y$1)*IgG!$BL58*$AY59+IgG!$BM58)/IgG!$BP58</f>
        <v>3.6549396155078573</v>
      </c>
      <c r="AY59" s="20">
        <v>1.532180595581172</v>
      </c>
    </row>
    <row r="60" spans="1:51" x14ac:dyDescent="0.25">
      <c r="A60" s="23">
        <v>57</v>
      </c>
      <c r="B60" s="23">
        <v>1916</v>
      </c>
      <c r="C60" s="23">
        <v>2437</v>
      </c>
      <c r="D60" s="23">
        <v>1972</v>
      </c>
      <c r="E60" s="23">
        <v>1033</v>
      </c>
      <c r="F60" s="23">
        <v>3887</v>
      </c>
      <c r="G60" s="23">
        <v>3618</v>
      </c>
      <c r="H60" s="23">
        <v>4902</v>
      </c>
      <c r="I60" s="23">
        <v>1905</v>
      </c>
      <c r="J60" s="23">
        <v>2294</v>
      </c>
      <c r="K60" s="23">
        <v>4385</v>
      </c>
      <c r="L60" s="23">
        <v>7210</v>
      </c>
      <c r="M60" s="23">
        <v>1316</v>
      </c>
      <c r="N60" s="23">
        <v>343</v>
      </c>
      <c r="O60" s="23">
        <v>1581</v>
      </c>
      <c r="P60" s="23">
        <v>2204</v>
      </c>
      <c r="Q60" s="23">
        <v>1321</v>
      </c>
      <c r="R60" s="23">
        <v>875</v>
      </c>
      <c r="S60" s="23">
        <v>775</v>
      </c>
      <c r="T60" s="23">
        <v>1616</v>
      </c>
      <c r="U60" s="23">
        <v>3452</v>
      </c>
      <c r="V60" s="23">
        <v>4310</v>
      </c>
      <c r="W60" s="23">
        <v>568</v>
      </c>
      <c r="X60" s="23">
        <v>1071</v>
      </c>
      <c r="Y60" s="23">
        <v>979</v>
      </c>
      <c r="Z60" s="20">
        <f>((B60/B$1)*IgG!$BL59*$AY60+IgG!$BM59)/IgG!$BP59</f>
        <v>7.7346176969108731</v>
      </c>
      <c r="AA60" s="20">
        <f>((C60/C$1)*IgG!$BL59*$AY60+IgG!$BM59)/IgG!$BP59</f>
        <v>9.2206284953420585</v>
      </c>
      <c r="AB60" s="20">
        <f>((D60/D$1)*IgG!$BL59*$AY60+IgG!$BM59)/IgG!$BP59</f>
        <v>7.8943424660320769</v>
      </c>
      <c r="AC60" s="20">
        <f>((E60/E$1)*IgG!$BL59*$AY60+IgG!$BM59)/IgG!$BP59</f>
        <v>5.216100355231915</v>
      </c>
      <c r="AD60" s="20">
        <f>((F60/F$1)*IgG!$BL59*$AY60+IgG!$BM59)/IgG!$BP59</f>
        <v>13.35635912437319</v>
      </c>
      <c r="AE60" s="20">
        <f>((G60/G$1)*IgG!$BL59*$AY60+IgG!$BM59)/IgG!$BP59</f>
        <v>12.589109786987413</v>
      </c>
      <c r="AF60" s="20">
        <f>((H60/H$1)*IgG!$BL59*$AY60+IgG!$BM59)/IgG!$BP59</f>
        <v>16.25137056469498</v>
      </c>
      <c r="AG60" s="20">
        <f>((I60/I$1)*IgG!$BL59*$AY60+IgG!$BM59)/IgG!$BP59</f>
        <v>7.7032431886906361</v>
      </c>
      <c r="AH60" s="20">
        <f>((J60/J$1)*IgG!$BL59*$AY60+IgG!$BM59)/IgG!$BP59</f>
        <v>8.8127598884789879</v>
      </c>
      <c r="AI60" s="20">
        <f>((K60/K$1)*IgG!$BL59*$AY60+IgG!$BM59)/IgG!$BP59</f>
        <v>14.776768678343879</v>
      </c>
      <c r="AJ60" s="20">
        <f>((L60/L$1)*IgG!$BL59*$AY60+IgG!$BM59)/IgG!$BP59</f>
        <v>22.834312834904534</v>
      </c>
      <c r="AK60" s="20">
        <f>((M60/M$1)*IgG!$BL59*$AY60+IgG!$BM59)/IgG!$BP59</f>
        <v>6.0232808848979911</v>
      </c>
      <c r="AL60" s="20">
        <f>((N60/N$1)*IgG!$BL59*$AY60+IgG!$BM59)/IgG!$BP59</f>
        <v>3.2480630214171011</v>
      </c>
      <c r="AM60" s="20">
        <f>((O60/O$1)*IgG!$BL59*$AY60+IgG!$BM59)/IgG!$BP59</f>
        <v>6.7791213102036805</v>
      </c>
      <c r="AN60" s="20">
        <f>((P60/P$1)*IgG!$BL59*$AY60+IgG!$BM59)/IgG!$BP59</f>
        <v>8.5560593666770561</v>
      </c>
      <c r="AO60" s="20">
        <f>((Q60/Q$1)*IgG!$BL59*$AY60+IgG!$BM59)/IgG!$BP59</f>
        <v>6.037542024998098</v>
      </c>
      <c r="AP60" s="20">
        <f>((R60/R$1)*IgG!$BL59*$AY60+IgG!$BM59)/IgG!$BP59</f>
        <v>4.7654483280685227</v>
      </c>
      <c r="AQ60" s="20">
        <f>((S60/S$1)*IgG!$BL59*$AY60+IgG!$BM59)/IgG!$BP59</f>
        <v>4.4802255260663761</v>
      </c>
      <c r="AR60" s="20">
        <f>((T60/T$1)*IgG!$BL59*$AY60+IgG!$BM59)/IgG!$BP59</f>
        <v>6.8789492909044316</v>
      </c>
      <c r="AS60" s="20">
        <f>((U60/U$1)*IgG!$BL59*$AY60+IgG!$BM59)/IgG!$BP59</f>
        <v>12.11563993566385</v>
      </c>
      <c r="AT60" s="20">
        <f>((V60/V$1)*IgG!$BL59*$AY60+IgG!$BM59)/IgG!$BP59</f>
        <v>14.562851576842272</v>
      </c>
      <c r="AU60" s="20">
        <f>((W60/W$1)*IgG!$BL59*$AY60+IgG!$BM59)/IgG!$BP59</f>
        <v>3.8898143259219315</v>
      </c>
      <c r="AV60" s="20">
        <f>((X60/X$1)*IgG!$BL59*$AY60+IgG!$BM59)/IgG!$BP59</f>
        <v>5.3244850199927312</v>
      </c>
      <c r="AW60" s="20">
        <f>((Y60/Y$1)*IgG!$BL59*$AY60+IgG!$BM59)/IgG!$BP59</f>
        <v>5.0620800421507557</v>
      </c>
      <c r="AY60" s="20">
        <v>1.1949898442789437</v>
      </c>
    </row>
    <row r="61" spans="1:51" x14ac:dyDescent="0.25">
      <c r="A61" s="23">
        <v>58</v>
      </c>
      <c r="B61" s="23">
        <v>1670</v>
      </c>
      <c r="C61" s="23">
        <v>15747</v>
      </c>
      <c r="D61" s="23">
        <v>2231</v>
      </c>
      <c r="E61" s="23">
        <v>1824</v>
      </c>
      <c r="F61" s="23">
        <v>2843</v>
      </c>
      <c r="G61" s="23">
        <v>1647</v>
      </c>
      <c r="H61" s="23">
        <v>1712</v>
      </c>
      <c r="I61" s="23">
        <v>2648</v>
      </c>
      <c r="J61" s="23">
        <v>1918</v>
      </c>
      <c r="K61" s="23">
        <v>2689</v>
      </c>
      <c r="L61" s="23">
        <v>3207</v>
      </c>
      <c r="M61" s="23">
        <v>947</v>
      </c>
      <c r="N61" s="23">
        <v>530</v>
      </c>
      <c r="O61" s="23">
        <v>1384</v>
      </c>
      <c r="P61" s="23">
        <v>1343</v>
      </c>
      <c r="Q61" s="23">
        <v>3308</v>
      </c>
      <c r="R61" s="23">
        <v>976</v>
      </c>
      <c r="S61" s="23">
        <v>995</v>
      </c>
      <c r="T61" s="23">
        <v>1791</v>
      </c>
      <c r="U61" s="23">
        <v>2905</v>
      </c>
      <c r="V61" s="23">
        <v>2810</v>
      </c>
      <c r="W61" s="23">
        <v>550</v>
      </c>
      <c r="X61" s="23">
        <v>1418</v>
      </c>
      <c r="Y61" s="23">
        <v>1720</v>
      </c>
      <c r="Z61" s="20">
        <f>((B61/B$1)*IgG!$BL60*$AY61+IgG!$BM60)/IgG!$BP60</f>
        <v>5.2474040572878646</v>
      </c>
      <c r="AA61" s="20">
        <f>((C61/C$1)*IgG!$BL60*$AY61+IgG!$BM60)/IgG!$BP60</f>
        <v>30.911023511014008</v>
      </c>
      <c r="AB61" s="20">
        <f>((D61/D$1)*IgG!$BL60*$AY61+IgG!$BM60)/IgG!$BP60</f>
        <v>6.2701568109669417</v>
      </c>
      <c r="AC61" s="20">
        <f>((E61/E$1)*IgG!$BL60*$AY61+IgG!$BM60)/IgG!$BP60</f>
        <v>5.5281597151605526</v>
      </c>
      <c r="AD61" s="20">
        <f>((F61/F$1)*IgG!$BL60*$AY61+IgG!$BM60)/IgG!$BP60</f>
        <v>7.3858870877077525</v>
      </c>
      <c r="AE61" s="20">
        <f>((G61/G$1)*IgG!$BL60*$AY61+IgG!$BM60)/IgG!$BP60</f>
        <v>5.2054730174757093</v>
      </c>
      <c r="AF61" s="20">
        <f>((H61/H$1)*IgG!$BL60*$AY61+IgG!$BM60)/IgG!$BP60</f>
        <v>5.3239737821622333</v>
      </c>
      <c r="AG61" s="20">
        <f>((I61/I$1)*IgG!$BL60*$AY61+IgG!$BM60)/IgG!$BP60</f>
        <v>7.0303847936481807</v>
      </c>
      <c r="AH61" s="20">
        <f>((J61/J$1)*IgG!$BL60*$AY61+IgG!$BM60)/IgG!$BP60</f>
        <v>5.6995300517841416</v>
      </c>
      <c r="AI61" s="20">
        <f>((K61/K$1)*IgG!$BL60*$AY61+IgG!$BM60)/IgG!$BP60</f>
        <v>7.1051314298350645</v>
      </c>
      <c r="AJ61" s="20">
        <f>((L61/L$1)*IgG!$BL60*$AY61+IgG!$BM60)/IgG!$BP60</f>
        <v>8.0494913699522872</v>
      </c>
      <c r="AK61" s="20">
        <f>((M61/M$1)*IgG!$BL60*$AY61+IgG!$BM60)/IgG!$BP60</f>
        <v>3.9293109362362197</v>
      </c>
      <c r="AL61" s="20">
        <f>((N61/N$1)*IgG!$BL60*$AY61+IgG!$BM60)/IgG!$BP60</f>
        <v>3.1690829535549812</v>
      </c>
      <c r="AM61" s="20">
        <f>((O61/O$1)*IgG!$BL60*$AY61+IgG!$BM60)/IgG!$BP60</f>
        <v>4.7260006926671592</v>
      </c>
      <c r="AN61" s="20">
        <f>((P61/P$1)*IgG!$BL60*$AY61+IgG!$BM60)/IgG!$BP60</f>
        <v>4.6512540564802745</v>
      </c>
      <c r="AO61" s="20">
        <f>((Q61/Q$1)*IgG!$BL60*$AY61+IgG!$BM60)/IgG!$BP60</f>
        <v>8.2336233273882709</v>
      </c>
      <c r="AP61" s="20">
        <f>((R61/R$1)*IgG!$BL60*$AY61+IgG!$BM60)/IgG!$BP60</f>
        <v>3.9821805081732844</v>
      </c>
      <c r="AQ61" s="20">
        <f>((S61/S$1)*IgG!$BL60*$AY61+IgG!$BM60)/IgG!$BP60</f>
        <v>4.0168191932354995</v>
      </c>
      <c r="AR61" s="20">
        <f>((T61/T$1)*IgG!$BL60*$AY61+IgG!$BM60)/IgG!$BP60</f>
        <v>5.4679977884735473</v>
      </c>
      <c r="AS61" s="20">
        <f>((U61/U$1)*IgG!$BL60*$AY61+IgG!$BM60)/IgG!$BP60</f>
        <v>7.4989185863318211</v>
      </c>
      <c r="AT61" s="20">
        <f>((V61/V$1)*IgG!$BL60*$AY61+IgG!$BM60)/IgG!$BP60</f>
        <v>7.3257251610207481</v>
      </c>
      <c r="AU61" s="20">
        <f>((W61/W$1)*IgG!$BL60*$AY61+IgG!$BM60)/IgG!$BP60</f>
        <v>3.2055447273046811</v>
      </c>
      <c r="AV61" s="20">
        <f>((X61/X$1)*IgG!$BL60*$AY61+IgG!$BM60)/IgG!$BP60</f>
        <v>4.7879857080416475</v>
      </c>
      <c r="AW61" s="20">
        <f>((Y61/Y$1)*IgG!$BL60*$AY61+IgG!$BM60)/IgG!$BP60</f>
        <v>5.3385584916621127</v>
      </c>
      <c r="AY61" s="20">
        <v>1.0531147540983608</v>
      </c>
    </row>
    <row r="62" spans="1:51" x14ac:dyDescent="0.25">
      <c r="A62" s="23">
        <v>59</v>
      </c>
      <c r="B62" s="23">
        <v>3147</v>
      </c>
      <c r="C62" s="23">
        <v>6258</v>
      </c>
      <c r="D62" s="23">
        <v>2543</v>
      </c>
      <c r="E62" s="23">
        <v>2330</v>
      </c>
      <c r="F62" s="23">
        <v>1278</v>
      </c>
      <c r="G62" s="23">
        <v>1522</v>
      </c>
      <c r="H62" s="23">
        <v>2103</v>
      </c>
      <c r="I62" s="23">
        <v>3476</v>
      </c>
      <c r="J62" s="23">
        <v>3061</v>
      </c>
      <c r="K62" s="23">
        <v>3106</v>
      </c>
      <c r="L62" s="23">
        <v>5011</v>
      </c>
      <c r="M62" s="23">
        <v>1042</v>
      </c>
      <c r="N62" s="23">
        <v>2924</v>
      </c>
      <c r="O62" s="23">
        <v>1769</v>
      </c>
      <c r="P62" s="23">
        <v>1861</v>
      </c>
      <c r="Q62" s="23">
        <v>3287</v>
      </c>
      <c r="R62" s="23">
        <v>1190</v>
      </c>
      <c r="S62" s="23">
        <v>1913</v>
      </c>
      <c r="T62" s="23">
        <v>1648</v>
      </c>
      <c r="U62" s="23">
        <v>4186</v>
      </c>
      <c r="V62" s="23">
        <v>1493</v>
      </c>
      <c r="W62" s="23">
        <v>951</v>
      </c>
      <c r="X62" s="23">
        <v>2101</v>
      </c>
      <c r="Y62" s="23">
        <v>2937</v>
      </c>
      <c r="Z62" s="20">
        <f>((B62/B$1)*IgG!$BL61*$AY62+IgG!$BM61)/IgG!$BP61</f>
        <v>8.0312212885892702</v>
      </c>
      <c r="AA62" s="20">
        <f>((C62/C$1)*IgG!$BL61*$AY62+IgG!$BM61)/IgG!$BP61</f>
        <v>13.653811651828018</v>
      </c>
      <c r="AB62" s="20">
        <f>((D62/D$1)*IgG!$BL61*$AY62+IgG!$BM61)/IgG!$BP61</f>
        <v>6.9395965443281948</v>
      </c>
      <c r="AC62" s="20">
        <f>((E62/E$1)*IgG!$BL61*$AY62+IgG!$BM61)/IgG!$BP61</f>
        <v>6.5546361626599676</v>
      </c>
      <c r="AD62" s="20">
        <f>((F62/F$1)*IgG!$BL61*$AY62+IgG!$BM61)/IgG!$BP61</f>
        <v>4.653329488880745</v>
      </c>
      <c r="AE62" s="20">
        <f>((G62/G$1)*IgG!$BL61*$AY62+IgG!$BM61)/IgG!$BP61</f>
        <v>5.0943169683504514</v>
      </c>
      <c r="AF62" s="20">
        <f>((H62/H$1)*IgG!$BL61*$AY62+IgG!$BM61)/IgG!$BP61</f>
        <v>6.1443732206942991</v>
      </c>
      <c r="AG62" s="20">
        <f>((I62/I$1)*IgG!$BL61*$AY62+IgG!$BM61)/IgG!$BP61</f>
        <v>8.6258314555791582</v>
      </c>
      <c r="AH62" s="20">
        <f>((J62/J$1)*IgG!$BL61*$AY62+IgG!$BM61)/IgG!$BP61</f>
        <v>7.8757912753335528</v>
      </c>
      <c r="AI62" s="20">
        <f>((K62/K$1)*IgG!$BL61*$AY62+IgG!$BM61)/IgG!$BP61</f>
        <v>7.9571209334324742</v>
      </c>
      <c r="AJ62" s="20">
        <f>((L62/L$1)*IgG!$BL61*$AY62+IgG!$BM61)/IgG!$BP61</f>
        <v>11.400076459620134</v>
      </c>
      <c r="AK62" s="20">
        <f>((M62/M$1)*IgG!$BL61*$AY62+IgG!$BM61)/IgG!$BP61</f>
        <v>4.2268006152952919</v>
      </c>
      <c r="AL62" s="20">
        <f>((N62/N$1)*IgG!$BL61*$AY62+IgG!$BM61)/IgG!$BP61</f>
        <v>7.6281876495657261</v>
      </c>
      <c r="AM62" s="20">
        <f>((O62/O$1)*IgG!$BL61*$AY62+IgG!$BM61)/IgG!$BP61</f>
        <v>5.5407264250267518</v>
      </c>
      <c r="AN62" s="20">
        <f>((P62/P$1)*IgG!$BL61*$AY62+IgG!$BM61)/IgG!$BP61</f>
        <v>5.7070003926956572</v>
      </c>
      <c r="AO62" s="20">
        <f>((Q62/Q$1)*IgG!$BL61*$AY62+IgG!$BM61)/IgG!$BP61</f>
        <v>8.28424689156369</v>
      </c>
      <c r="AP62" s="20">
        <f>((R62/R$1)*IgG!$BL61*$AY62+IgG!$BM61)/IgG!$BP61</f>
        <v>4.4942848241539659</v>
      </c>
      <c r="AQ62" s="20">
        <f>((S62/S$1)*IgG!$BL61*$AY62+IgG!$BM61)/IgG!$BP61</f>
        <v>5.8009813309432987</v>
      </c>
      <c r="AR62" s="20">
        <f>((T62/T$1)*IgG!$BL61*$AY62+IgG!$BM61)/IgG!$BP61</f>
        <v>5.3220400110274291</v>
      </c>
      <c r="AS62" s="20">
        <f>((U62/U$1)*IgG!$BL61*$AY62+IgG!$BM61)/IgG!$BP61</f>
        <v>9.9090327278065793</v>
      </c>
      <c r="AT62" s="20">
        <f>((V62/V$1)*IgG!$BL61*$AY62+IgG!$BM61)/IgG!$BP61</f>
        <v>5.0419045220200349</v>
      </c>
      <c r="AU62" s="20">
        <f>((W62/W$1)*IgG!$BL61*$AY62+IgG!$BM61)/IgG!$BP61</f>
        <v>4.0623339733619179</v>
      </c>
      <c r="AV62" s="20">
        <f>((X62/X$1)*IgG!$BL61*$AY62+IgG!$BM61)/IgG!$BP61</f>
        <v>6.1407585692232356</v>
      </c>
      <c r="AW62" s="20">
        <f>((Y62/Y$1)*IgG!$BL61*$AY62+IgG!$BM61)/IgG!$BP61</f>
        <v>7.651682884127637</v>
      </c>
      <c r="AY62" s="20">
        <v>1.0350765306122449</v>
      </c>
    </row>
    <row r="63" spans="1:51" x14ac:dyDescent="0.25">
      <c r="A63" s="23">
        <v>60</v>
      </c>
      <c r="B63" s="23">
        <v>3763</v>
      </c>
      <c r="C63" s="23">
        <v>5467</v>
      </c>
      <c r="D63" s="23">
        <v>1915</v>
      </c>
      <c r="E63" s="23">
        <v>1596</v>
      </c>
      <c r="F63" s="23">
        <v>834</v>
      </c>
      <c r="G63" s="23">
        <v>1579</v>
      </c>
      <c r="H63" s="23">
        <v>1996</v>
      </c>
      <c r="I63" s="23">
        <v>2526</v>
      </c>
      <c r="J63" s="23">
        <v>1317</v>
      </c>
      <c r="K63" s="23">
        <v>2371</v>
      </c>
      <c r="L63" s="23">
        <v>4623</v>
      </c>
      <c r="M63" s="23">
        <v>1117</v>
      </c>
      <c r="N63" s="23">
        <v>1590</v>
      </c>
      <c r="O63" s="23">
        <v>3189</v>
      </c>
      <c r="P63" s="23">
        <v>1780</v>
      </c>
      <c r="Q63" s="23">
        <v>4117</v>
      </c>
      <c r="R63" s="23">
        <v>1556</v>
      </c>
      <c r="S63" s="23">
        <v>3941</v>
      </c>
      <c r="T63" s="23">
        <v>937</v>
      </c>
      <c r="U63" s="23">
        <v>2365</v>
      </c>
      <c r="V63" s="23">
        <v>6634</v>
      </c>
      <c r="W63" s="23">
        <v>1255</v>
      </c>
      <c r="X63" s="23">
        <v>4331</v>
      </c>
      <c r="Y63" s="23">
        <v>5301</v>
      </c>
      <c r="Z63" s="20">
        <f>((B63/B$1)*IgG!$BL62*$AY63+IgG!$BM62)/IgG!$BP62</f>
        <v>9.910695933700195</v>
      </c>
      <c r="AA63" s="20">
        <f>((C63/C$1)*IgG!$BL62*$AY63+IgG!$BM62)/IgG!$BP62</f>
        <v>13.341604021041572</v>
      </c>
      <c r="AB63" s="20">
        <f>((D63/D$1)*IgG!$BL62*$AY63+IgG!$BM62)/IgG!$BP62</f>
        <v>6.1898519516539157</v>
      </c>
      <c r="AC63" s="20">
        <f>((E63/E$1)*IgG!$BL62*$AY63+IgG!$BM62)/IgG!$BP62</f>
        <v>5.5475634071340227</v>
      </c>
      <c r="AD63" s="20">
        <f>((F63/F$1)*IgG!$BL62*$AY63+IgG!$BM62)/IgG!$BP62</f>
        <v>4.0133192976539016</v>
      </c>
      <c r="AE63" s="20">
        <f>((G63/G$1)*IgG!$BL62*$AY63+IgG!$BM62)/IgG!$BP62</f>
        <v>5.5133348640091384</v>
      </c>
      <c r="AF63" s="20">
        <f>((H63/H$1)*IgG!$BL62*$AY63+IgG!$BM62)/IgG!$BP62</f>
        <v>6.3529408924254254</v>
      </c>
      <c r="AG63" s="20">
        <f>((I63/I$1)*IgG!$BL62*$AY63+IgG!$BM62)/IgG!$BP62</f>
        <v>7.4200660604365343</v>
      </c>
      <c r="AH63" s="20">
        <f>((J63/J$1)*IgG!$BL62*$AY63+IgG!$BM62)/IgG!$BP62</f>
        <v>4.9858126111432695</v>
      </c>
      <c r="AI63" s="20">
        <f>((K63/K$1)*IgG!$BL62*$AY63+IgG!$BM62)/IgG!$BP62</f>
        <v>7.1079822848861145</v>
      </c>
      <c r="AJ63" s="20">
        <f>((L63/L$1)*IgG!$BL62*$AY63+IgG!$BM62)/IgG!$BP62</f>
        <v>11.642257527076708</v>
      </c>
      <c r="AK63" s="20">
        <f>((M63/M$1)*IgG!$BL62*$AY63+IgG!$BM62)/IgG!$BP62</f>
        <v>4.5831238684975686</v>
      </c>
      <c r="AL63" s="20">
        <f>((N63/N$1)*IgG!$BL62*$AY63+IgG!$BM62)/IgG!$BP62</f>
        <v>5.5354827448546517</v>
      </c>
      <c r="AM63" s="20">
        <f>((O63/O$1)*IgG!$BL62*$AY63+IgG!$BM62)/IgG!$BP62</f>
        <v>8.7549792423070336</v>
      </c>
      <c r="AN63" s="20">
        <f>((P63/P$1)*IgG!$BL62*$AY63+IgG!$BM62)/IgG!$BP62</f>
        <v>5.918037050368067</v>
      </c>
      <c r="AO63" s="20">
        <f>((Q63/Q$1)*IgG!$BL62*$AY63+IgG!$BM62)/IgG!$BP62</f>
        <v>10.623455008183088</v>
      </c>
      <c r="AP63" s="20">
        <f>((R63/R$1)*IgG!$BL62*$AY63+IgG!$BM62)/IgG!$BP62</f>
        <v>5.4670256586048822</v>
      </c>
      <c r="AQ63" s="20">
        <f>((S63/S$1)*IgG!$BL62*$AY63+IgG!$BM62)/IgG!$BP62</f>
        <v>10.269088914654871</v>
      </c>
      <c r="AR63" s="20">
        <f>((T63/T$1)*IgG!$BL62*$AY63+IgG!$BM62)/IgG!$BP62</f>
        <v>4.2207040001164371</v>
      </c>
      <c r="AS63" s="20">
        <f>((U63/U$1)*IgG!$BL62*$AY63+IgG!$BM62)/IgG!$BP62</f>
        <v>7.0959016226067435</v>
      </c>
      <c r="AT63" s="20">
        <f>((V63/V$1)*IgG!$BL62*$AY63+IgG!$BM62)/IgG!$BP62</f>
        <v>15.691292834379238</v>
      </c>
      <c r="AU63" s="20">
        <f>((W63/W$1)*IgG!$BL62*$AY63+IgG!$BM62)/IgG!$BP62</f>
        <v>4.8609791009231023</v>
      </c>
      <c r="AV63" s="20">
        <f>((X63/X$1)*IgG!$BL62*$AY63+IgG!$BM62)/IgG!$BP62</f>
        <v>11.05433196281399</v>
      </c>
      <c r="AW63" s="20">
        <f>((Y63/Y$1)*IgG!$BL62*$AY63+IgG!$BM62)/IgG!$BP62</f>
        <v>13.007372364645638</v>
      </c>
      <c r="AY63" s="20">
        <v>1.129170230966638</v>
      </c>
    </row>
    <row r="64" spans="1:51" x14ac:dyDescent="0.25">
      <c r="A64" s="23">
        <v>61</v>
      </c>
      <c r="B64" s="23">
        <v>1799</v>
      </c>
      <c r="C64" s="23">
        <v>3846</v>
      </c>
      <c r="D64" s="23">
        <v>2318</v>
      </c>
      <c r="E64" s="23">
        <v>1774</v>
      </c>
      <c r="F64" s="23">
        <v>3919</v>
      </c>
      <c r="G64" s="23">
        <v>1315</v>
      </c>
      <c r="H64" s="23">
        <v>5899</v>
      </c>
      <c r="I64" s="23">
        <v>3650</v>
      </c>
      <c r="J64" s="23">
        <v>1434</v>
      </c>
      <c r="K64" s="23">
        <v>1997</v>
      </c>
      <c r="L64" s="23">
        <v>11368</v>
      </c>
      <c r="M64" s="23">
        <v>2308</v>
      </c>
      <c r="N64" s="23">
        <v>439</v>
      </c>
      <c r="O64" s="23">
        <v>1992</v>
      </c>
      <c r="P64" s="23">
        <v>1248</v>
      </c>
      <c r="Q64" s="23">
        <v>861</v>
      </c>
      <c r="R64" s="23">
        <v>1539</v>
      </c>
      <c r="S64" s="23">
        <v>2307</v>
      </c>
      <c r="T64" s="23">
        <v>453</v>
      </c>
      <c r="U64" s="23">
        <v>7865</v>
      </c>
      <c r="V64" s="23">
        <v>5677</v>
      </c>
      <c r="W64" s="23">
        <v>2076</v>
      </c>
      <c r="X64" s="23">
        <v>900</v>
      </c>
      <c r="Y64" s="23">
        <v>1440</v>
      </c>
      <c r="Z64" s="20">
        <f>((B64/B$1)*IgG!$BL63*$AY64+IgG!$BM63)/IgG!$BP63</f>
        <v>7.1874021065403486</v>
      </c>
      <c r="AA64" s="20">
        <f>((C64/C$1)*IgG!$BL63*$AY64+IgG!$BM63)/IgG!$BP63</f>
        <v>11.641356426205858</v>
      </c>
      <c r="AB64" s="20">
        <f>((D64/D$1)*IgG!$BL63*$AY64+IgG!$BM63)/IgG!$BP63</f>
        <v>8.316665561306543</v>
      </c>
      <c r="AC64" s="20">
        <f>((E64/E$1)*IgG!$BL63*$AY64+IgG!$BM63)/IgG!$BP63</f>
        <v>7.1330059863685671</v>
      </c>
      <c r="AD64" s="20">
        <f>((F64/F$1)*IgG!$BL63*$AY64+IgG!$BM63)/IgG!$BP63</f>
        <v>11.80019309710746</v>
      </c>
      <c r="AE64" s="20">
        <f>((G64/G$1)*IgG!$BL63*$AY64+IgG!$BM63)/IgG!$BP63</f>
        <v>6.1342932200146487</v>
      </c>
      <c r="AF64" s="20">
        <f>((H64/H$1)*IgG!$BL63*$AY64+IgG!$BM63)/IgG!$BP63</f>
        <v>16.108365814712592</v>
      </c>
      <c r="AG64" s="20">
        <f>((I64/I$1)*IgG!$BL63*$AY64+IgG!$BM63)/IgG!$BP63</f>
        <v>11.214890844059086</v>
      </c>
      <c r="AH64" s="20">
        <f>((J64/J$1)*IgG!$BL63*$AY64+IgG!$BM63)/IgG!$BP63</f>
        <v>6.3932187520323316</v>
      </c>
      <c r="AI64" s="20">
        <f>((K64/K$1)*IgG!$BL63*$AY64+IgG!$BM63)/IgG!$BP63</f>
        <v>7.6182193783008625</v>
      </c>
      <c r="AJ64" s="20">
        <f>((L64/L$1)*IgG!$BL63*$AY64+IgG!$BM63)/IgG!$BP63</f>
        <v>28.008061063491617</v>
      </c>
      <c r="AK64" s="20">
        <f>((M64/M$1)*IgG!$BL63*$AY64+IgG!$BM63)/IgG!$BP63</f>
        <v>8.29490711323783</v>
      </c>
      <c r="AL64" s="20">
        <f>((N64/N$1)*IgG!$BL63*$AY64+IgG!$BM63)/IgG!$BP63</f>
        <v>4.2282531691954084</v>
      </c>
      <c r="AM64" s="20">
        <f>((O64/O$1)*IgG!$BL63*$AY64+IgG!$BM63)/IgG!$BP63</f>
        <v>7.607340154266506</v>
      </c>
      <c r="AN64" s="20">
        <f>((P64/P$1)*IgG!$BL63*$AY64+IgG!$BM63)/IgG!$BP63</f>
        <v>5.9885116179542734</v>
      </c>
      <c r="AO64" s="20">
        <f>((Q64/Q$1)*IgG!$BL63*$AY64+IgG!$BM63)/IgG!$BP63</f>
        <v>5.1464596776950877</v>
      </c>
      <c r="AP64" s="20">
        <f>((R64/R$1)*IgG!$BL63*$AY64+IgG!$BM63)/IgG!$BP63</f>
        <v>6.6216824567538151</v>
      </c>
      <c r="AQ64" s="20">
        <f>((S64/S$1)*IgG!$BL63*$AY64+IgG!$BM63)/IgG!$BP63</f>
        <v>8.2927312684309591</v>
      </c>
      <c r="AR64" s="20">
        <f>((T64/T$1)*IgG!$BL63*$AY64+IgG!$BM63)/IgG!$BP63</f>
        <v>4.258714996491606</v>
      </c>
      <c r="AS64" s="20">
        <f>((U64/U$1)*IgG!$BL63*$AY64+IgG!$BM63)/IgG!$BP63</f>
        <v>20.386076705021527</v>
      </c>
      <c r="AT64" s="20">
        <f>((V64/V$1)*IgG!$BL63*$AY64+IgG!$BM63)/IgG!$BP63</f>
        <v>15.62532826758717</v>
      </c>
      <c r="AU64" s="20">
        <f>((W64/W$1)*IgG!$BL63*$AY64+IgG!$BM63)/IgG!$BP63</f>
        <v>7.7901111180436926</v>
      </c>
      <c r="AV64" s="20">
        <f>((X64/X$1)*IgG!$BL63*$AY64+IgG!$BM63)/IgG!$BP63</f>
        <v>5.2313176251630678</v>
      </c>
      <c r="AW64" s="20">
        <f>((Y64/Y$1)*IgG!$BL63*$AY64+IgG!$BM63)/IgG!$BP63</f>
        <v>6.4062738208735581</v>
      </c>
      <c r="AY64" s="20">
        <v>0.92850595783684697</v>
      </c>
    </row>
    <row r="65" spans="1:51" x14ac:dyDescent="0.25">
      <c r="A65" s="23">
        <v>62</v>
      </c>
      <c r="B65" s="23">
        <v>1975</v>
      </c>
      <c r="C65" s="23">
        <v>2782</v>
      </c>
      <c r="D65" s="23">
        <v>2130</v>
      </c>
      <c r="E65" s="23">
        <v>2147</v>
      </c>
      <c r="F65" s="23">
        <v>1561</v>
      </c>
      <c r="G65" s="23">
        <v>1741</v>
      </c>
      <c r="H65" s="23">
        <v>1894</v>
      </c>
      <c r="I65" s="23">
        <v>36186</v>
      </c>
      <c r="J65" s="23">
        <v>1264</v>
      </c>
      <c r="K65" s="23">
        <v>2930</v>
      </c>
      <c r="L65" s="23">
        <v>6477</v>
      </c>
      <c r="M65" s="23">
        <v>3462</v>
      </c>
      <c r="N65" s="23">
        <v>369</v>
      </c>
      <c r="O65" s="23">
        <v>2311</v>
      </c>
      <c r="P65" s="23">
        <v>1464</v>
      </c>
      <c r="Q65" s="23">
        <v>860</v>
      </c>
      <c r="R65" s="23">
        <v>1807</v>
      </c>
      <c r="S65" s="23">
        <v>848</v>
      </c>
      <c r="T65" s="23">
        <v>435</v>
      </c>
      <c r="U65" s="23">
        <v>2326</v>
      </c>
      <c r="V65" s="23">
        <v>10900</v>
      </c>
      <c r="W65" s="23">
        <v>1083</v>
      </c>
      <c r="X65" s="23">
        <v>708</v>
      </c>
      <c r="Y65" s="23">
        <v>683</v>
      </c>
      <c r="Z65" s="20">
        <f>((B65/B$1)*IgG!$BL64*$AY65+IgG!$BM64)/IgG!$BP64</f>
        <v>6.7650491890983053</v>
      </c>
      <c r="AA65" s="20">
        <f>((C65/C$1)*IgG!$BL64*$AY65+IgG!$BM64)/IgG!$BP64</f>
        <v>8.6632809892655462</v>
      </c>
      <c r="AB65" s="20">
        <f>((D65/D$1)*IgG!$BL64*$AY65+IgG!$BM64)/IgG!$BP64</f>
        <v>7.1296414183745425</v>
      </c>
      <c r="AC65" s="20">
        <f>((E65/E$1)*IgG!$BL64*$AY65+IgG!$BM64)/IgG!$BP64</f>
        <v>7.1696289531983872</v>
      </c>
      <c r="AD65" s="20">
        <f>((F65/F$1)*IgG!$BL64*$AY65+IgG!$BM64)/IgG!$BP64</f>
        <v>5.7912351057411335</v>
      </c>
      <c r="AE65" s="20">
        <f>((G65/G$1)*IgG!$BL64*$AY65+IgG!$BM64)/IgG!$BP64</f>
        <v>6.2146325332877304</v>
      </c>
      <c r="AF65" s="20">
        <f>((H65/H$1)*IgG!$BL64*$AY65+IgG!$BM64)/IgG!$BP64</f>
        <v>6.5745203467023368</v>
      </c>
      <c r="AG65" s="20">
        <f>((I65/I$1)*IgG!$BL64*$AY65+IgG!$BM64)/IgG!$BP64</f>
        <v>87.236434710190565</v>
      </c>
      <c r="AH65" s="20">
        <f>((J65/J$1)*IgG!$BL64*$AY65+IgG!$BM64)/IgG!$BP64</f>
        <v>5.0926293502892506</v>
      </c>
      <c r="AI65" s="20">
        <f>((K65/K$1)*IgG!$BL64*$AY65+IgG!$BM64)/IgG!$BP64</f>
        <v>9.0114077630260816</v>
      </c>
      <c r="AJ65" s="20">
        <f>((L65/L$1)*IgG!$BL64*$AY65+IgG!$BM64)/IgG!$BP64</f>
        <v>17.354689293624844</v>
      </c>
      <c r="AK65" s="20">
        <f>((M65/M$1)*IgG!$BL64*$AY65+IgG!$BM64)/IgG!$BP64</f>
        <v>10.262782382219354</v>
      </c>
      <c r="AL65" s="20">
        <f>((N65/N$1)*IgG!$BL64*$AY65+IgG!$BM64)/IgG!$BP64</f>
        <v>2.9874032522103406</v>
      </c>
      <c r="AM65" s="20">
        <f>((O65/O$1)*IgG!$BL64*$AY65+IgG!$BM64)/IgG!$BP64</f>
        <v>7.5553910538519524</v>
      </c>
      <c r="AN65" s="20">
        <f>((P65/P$1)*IgG!$BL64*$AY65+IgG!$BM64)/IgG!$BP64</f>
        <v>5.5630709364521351</v>
      </c>
      <c r="AO65" s="20">
        <f>((Q65/Q$1)*IgG!$BL64*$AY65+IgG!$BM64)/IgG!$BP64</f>
        <v>4.1423373462402235</v>
      </c>
      <c r="AP65" s="20">
        <f>((R65/R$1)*IgG!$BL64*$AY65+IgG!$BM64)/IgG!$BP64</f>
        <v>6.3698782567214822</v>
      </c>
      <c r="AQ65" s="20">
        <f>((S65/S$1)*IgG!$BL64*$AY65+IgG!$BM64)/IgG!$BP64</f>
        <v>4.1141108510704489</v>
      </c>
      <c r="AR65" s="20">
        <f>((T65/T$1)*IgG!$BL64*$AY65+IgG!$BM64)/IgG!$BP64</f>
        <v>3.1426489756440925</v>
      </c>
      <c r="AS65" s="20">
        <f>((U65/U$1)*IgG!$BL64*$AY65+IgG!$BM64)/IgG!$BP64</f>
        <v>7.5906741728141682</v>
      </c>
      <c r="AT65" s="20">
        <f>((V65/V$1)*IgG!$BL64*$AY65+IgG!$BM64)/IgG!$BP64</f>
        <v>27.758504971617043</v>
      </c>
      <c r="AU65" s="20">
        <f>((W65/W$1)*IgG!$BL64*$AY65+IgG!$BM64)/IgG!$BP64</f>
        <v>4.6668797148118397</v>
      </c>
      <c r="AV65" s="20">
        <f>((X65/X$1)*IgG!$BL64*$AY65+IgG!$BM64)/IgG!$BP64</f>
        <v>3.7848017407564303</v>
      </c>
      <c r="AW65" s="20">
        <f>((Y65/Y$1)*IgG!$BL64*$AY65+IgG!$BM64)/IgG!$BP64</f>
        <v>3.7259965424860702</v>
      </c>
      <c r="AY65" s="20">
        <v>1.0830228845130387</v>
      </c>
    </row>
    <row r="66" spans="1:51" x14ac:dyDescent="0.25">
      <c r="A66" s="23">
        <v>63</v>
      </c>
      <c r="B66" s="23">
        <v>2444</v>
      </c>
      <c r="C66" s="23">
        <v>5449</v>
      </c>
      <c r="D66" s="23">
        <v>1936</v>
      </c>
      <c r="E66" s="23">
        <v>2182</v>
      </c>
      <c r="F66" s="23">
        <v>3308</v>
      </c>
      <c r="G66" s="23">
        <v>2096</v>
      </c>
      <c r="H66" s="23">
        <v>6606</v>
      </c>
      <c r="I66" s="23">
        <v>13108</v>
      </c>
      <c r="J66" s="23">
        <v>1251</v>
      </c>
      <c r="K66" s="23">
        <v>3479</v>
      </c>
      <c r="L66" s="23">
        <v>9421</v>
      </c>
      <c r="M66" s="23">
        <v>5806</v>
      </c>
      <c r="N66" s="23">
        <v>524</v>
      </c>
      <c r="O66" s="23">
        <v>3630</v>
      </c>
      <c r="P66" s="23">
        <v>4287</v>
      </c>
      <c r="Q66" s="23">
        <v>589</v>
      </c>
      <c r="R66" s="23">
        <v>4602</v>
      </c>
      <c r="S66" s="23">
        <v>847</v>
      </c>
      <c r="T66" s="23">
        <v>422</v>
      </c>
      <c r="U66" s="23">
        <v>4705</v>
      </c>
      <c r="V66" s="23">
        <v>10793</v>
      </c>
      <c r="W66" s="23">
        <v>1700</v>
      </c>
      <c r="X66" s="23">
        <v>666</v>
      </c>
      <c r="Y66" s="23">
        <v>834</v>
      </c>
      <c r="Z66" s="20">
        <f>((B66/B$1)*IgG!$BL65*$AY66+IgG!$BM65)/IgG!$BP65</f>
        <v>5.8145954290373725</v>
      </c>
      <c r="AA66" s="20">
        <f>((C66/C$1)*IgG!$BL65*$AY66+IgG!$BM65)/IgG!$BP65</f>
        <v>12.236480441703671</v>
      </c>
      <c r="AB66" s="20">
        <f>((D66/D$1)*IgG!$BL65*$AY66+IgG!$BM65)/IgG!$BP65</f>
        <v>4.7289656165799752</v>
      </c>
      <c r="AC66" s="20">
        <f>((E66/E$1)*IgG!$BL65*$AY66+IgG!$BM65)/IgG!$BP65</f>
        <v>5.2546839903290303</v>
      </c>
      <c r="AD66" s="20">
        <f>((F66/F$1)*IgG!$BL65*$AY66+IgG!$BM65)/IgG!$BP65</f>
        <v>7.6610209368389324</v>
      </c>
      <c r="AE66" s="20">
        <f>((G66/G$1)*IgG!$BL65*$AY66+IgG!$BM65)/IgG!$BP65</f>
        <v>5.0708962661728565</v>
      </c>
      <c r="AF66" s="20">
        <f>((H66/H$1)*IgG!$BL65*$AY66+IgG!$BM65)/IgG!$BP65</f>
        <v>14.709066451572196</v>
      </c>
      <c r="AG66" s="20">
        <f>((I66/I$1)*IgG!$BL65*$AY66+IgG!$BM65)/IgG!$BP65</f>
        <v>28.604273224402903</v>
      </c>
      <c r="AH66" s="20">
        <f>((J66/J$1)*IgG!$BL65*$AY66+IgG!$BM65)/IgG!$BP65</f>
        <v>3.2650750230104526</v>
      </c>
      <c r="AI66" s="20">
        <f>((K66/K$1)*IgG!$BL65*$AY66+IgG!$BM65)/IgG!$BP65</f>
        <v>8.0264593185913231</v>
      </c>
      <c r="AJ66" s="20">
        <f>((L66/L$1)*IgG!$BL65*$AY66+IgG!$BM65)/IgG!$BP65</f>
        <v>20.724908817846948</v>
      </c>
      <c r="AK66" s="20">
        <f>((M66/M$1)*IgG!$BL65*$AY66+IgG!$BM65)/IgG!$BP65</f>
        <v>12.999413203607787</v>
      </c>
      <c r="AL66" s="20">
        <f>((N66/N$1)*IgG!$BL65*$AY66+IgG!$BM65)/IgG!$BP65</f>
        <v>1.7114276339227985</v>
      </c>
      <c r="AM66" s="20">
        <f>((O66/O$1)*IgG!$BL65*$AY66+IgG!$BM65)/IgG!$BP65</f>
        <v>8.3491563691446053</v>
      </c>
      <c r="AN66" s="20">
        <f>((P66/P$1)*IgG!$BL65*$AY66+IgG!$BM65)/IgG!$BP65</f>
        <v>9.7532090990353755</v>
      </c>
      <c r="AO66" s="20">
        <f>((Q66/Q$1)*IgG!$BL65*$AY66+IgG!$BM65)/IgG!$BP65</f>
        <v>1.8503369603199062</v>
      </c>
      <c r="AP66" s="20">
        <f>((R66/R$1)*IgG!$BL65*$AY66+IgG!$BM65)/IgG!$BP65</f>
        <v>10.426385065421359</v>
      </c>
      <c r="AQ66" s="20">
        <f>((S66/S$1)*IgG!$BL65*$AY66+IgG!$BM65)/IgG!$BP65</f>
        <v>2.4017001327884273</v>
      </c>
      <c r="AR66" s="20">
        <f>((T66/T$1)*IgG!$BL65*$AY66+IgG!$BM65)/IgG!$BP65</f>
        <v>1.4934468448073368</v>
      </c>
      <c r="AS66" s="20">
        <f>((U66/U$1)*IgG!$BL65*$AY66+IgG!$BM65)/IgG!$BP65</f>
        <v>10.646502921096776</v>
      </c>
      <c r="AT66" s="20">
        <f>((V66/V$1)*IgG!$BL65*$AY66+IgG!$BM65)/IgG!$BP65</f>
        <v>23.656964138105909</v>
      </c>
      <c r="AU66" s="20">
        <f>((W66/W$1)*IgG!$BL65*$AY66+IgG!$BM65)/IgG!$BP65</f>
        <v>4.224617908430476</v>
      </c>
      <c r="AV66" s="20">
        <f>((X66/X$1)*IgG!$BL65*$AY66+IgG!$BM65)/IgG!$BP65</f>
        <v>2.0148910854364805</v>
      </c>
      <c r="AW66" s="20">
        <f>((Y66/Y$1)*IgG!$BL65*$AY66+IgG!$BM65)/IgG!$BP65</f>
        <v>2.3739182675090058</v>
      </c>
      <c r="AY66" s="20">
        <v>1.0779342723004695</v>
      </c>
    </row>
    <row r="67" spans="1:51" x14ac:dyDescent="0.25">
      <c r="A67" s="23">
        <v>64</v>
      </c>
      <c r="B67" s="23">
        <v>1394</v>
      </c>
      <c r="C67" s="23">
        <v>1231</v>
      </c>
      <c r="D67" s="23">
        <v>831</v>
      </c>
      <c r="E67" s="23">
        <v>947</v>
      </c>
      <c r="F67" s="23">
        <v>382</v>
      </c>
      <c r="G67" s="23">
        <v>271</v>
      </c>
      <c r="H67" s="23">
        <v>2306</v>
      </c>
      <c r="I67" s="23">
        <v>733</v>
      </c>
      <c r="J67" s="23">
        <v>537</v>
      </c>
      <c r="K67" s="23">
        <v>1792</v>
      </c>
      <c r="L67" s="23">
        <v>1732</v>
      </c>
      <c r="M67" s="23">
        <v>1025</v>
      </c>
      <c r="N67" s="23">
        <v>176</v>
      </c>
      <c r="O67" s="23">
        <v>1541</v>
      </c>
      <c r="P67" s="23">
        <v>407</v>
      </c>
      <c r="Q67" s="23">
        <v>283</v>
      </c>
      <c r="R67" s="23">
        <v>521</v>
      </c>
      <c r="S67" s="23">
        <v>254</v>
      </c>
      <c r="T67" s="23">
        <v>354</v>
      </c>
      <c r="U67" s="23">
        <v>1454</v>
      </c>
      <c r="V67" s="23">
        <v>786</v>
      </c>
      <c r="W67" s="23">
        <v>311</v>
      </c>
      <c r="X67" s="23">
        <v>390</v>
      </c>
      <c r="Y67" s="23">
        <v>607</v>
      </c>
      <c r="Z67" s="20">
        <f>((B67/B$1)*IgG!$BL66*$AY67+IgG!$BM66)/IgG!$BP66</f>
        <v>4.4887662043795178</v>
      </c>
      <c r="AA67" s="20">
        <f>((C67/C$1)*IgG!$BL66*$AY67+IgG!$BM66)/IgG!$BP66</f>
        <v>3.9382577938308607</v>
      </c>
      <c r="AB67" s="20">
        <f>((D67/D$1)*IgG!$BL66*$AY67+IgG!$BM66)/IgG!$BP66</f>
        <v>2.5873169090488775</v>
      </c>
      <c r="AC67" s="20">
        <f>((E67/E$1)*IgG!$BL66*$AY67+IgG!$BM66)/IgG!$BP66</f>
        <v>2.9790897656356523</v>
      </c>
      <c r="AD67" s="20">
        <f>((F67/F$1)*IgG!$BL66*$AY67+IgG!$BM66)/IgG!$BP66</f>
        <v>1.0708857658811017</v>
      </c>
      <c r="AE67" s="20">
        <f>((G67/G$1)*IgG!$BL66*$AY67+IgG!$BM66)/IgG!$BP66</f>
        <v>0.69599967035410137</v>
      </c>
      <c r="AF67" s="20">
        <f>((H67/H$1)*IgG!$BL66*$AY67+IgG!$BM66)/IgG!$BP66</f>
        <v>7.5689114216824391</v>
      </c>
      <c r="AG67" s="20">
        <f>((I67/I$1)*IgG!$BL66*$AY67+IgG!$BM66)/IgG!$BP66</f>
        <v>2.2563363922772917</v>
      </c>
      <c r="AH67" s="20">
        <f>((J67/J$1)*IgG!$BL66*$AY67+IgG!$BM66)/IgG!$BP66</f>
        <v>1.5943753587341198</v>
      </c>
      <c r="AI67" s="20">
        <f>((K67/K$1)*IgG!$BL66*$AY67+IgG!$BM66)/IgG!$BP66</f>
        <v>5.8329523847375917</v>
      </c>
      <c r="AJ67" s="20">
        <f>((L67/L$1)*IgG!$BL66*$AY67+IgG!$BM66)/IgG!$BP66</f>
        <v>5.6303112520202943</v>
      </c>
      <c r="AK67" s="20">
        <f>((M67/M$1)*IgG!$BL66*$AY67+IgG!$BM66)/IgG!$BP66</f>
        <v>3.2425232381681393</v>
      </c>
      <c r="AL67" s="20">
        <f>((N67/N$1)*IgG!$BL66*$AY67+IgG!$BM66)/IgG!$BP66</f>
        <v>0.37515121021838044</v>
      </c>
      <c r="AM67" s="20">
        <f>((O67/O$1)*IgG!$BL66*$AY67+IgG!$BM66)/IgG!$BP66</f>
        <v>4.9852369795368965</v>
      </c>
      <c r="AN67" s="20">
        <f>((P67/P$1)*IgG!$BL66*$AY67+IgG!$BM66)/IgG!$BP66</f>
        <v>1.1553195711799755</v>
      </c>
      <c r="AO67" s="20">
        <f>((Q67/Q$1)*IgG!$BL66*$AY67+IgG!$BM66)/IgG!$BP66</f>
        <v>0.73652789689756082</v>
      </c>
      <c r="AP67" s="20">
        <f>((R67/R$1)*IgG!$BL66*$AY67+IgG!$BM66)/IgG!$BP66</f>
        <v>1.5403377233428406</v>
      </c>
      <c r="AQ67" s="20">
        <f>((S67/S$1)*IgG!$BL66*$AY67+IgG!$BM66)/IgG!$BP66</f>
        <v>0.63858468275086711</v>
      </c>
      <c r="AR67" s="20">
        <f>((T67/T$1)*IgG!$BL66*$AY67+IgG!$BM66)/IgG!$BP66</f>
        <v>0.9763199039463627</v>
      </c>
      <c r="AS67" s="20">
        <f>((U67/U$1)*IgG!$BL66*$AY67+IgG!$BM66)/IgG!$BP66</f>
        <v>4.6914073370968161</v>
      </c>
      <c r="AT67" s="20">
        <f>((V67/V$1)*IgG!$BL66*$AY67+IgG!$BM66)/IgG!$BP66</f>
        <v>2.4353360595109041</v>
      </c>
      <c r="AU67" s="20">
        <f>((W67/W$1)*IgG!$BL66*$AY67+IgG!$BM66)/IgG!$BP66</f>
        <v>0.83109375883229974</v>
      </c>
      <c r="AV67" s="20">
        <f>((X67/X$1)*IgG!$BL66*$AY67+IgG!$BM66)/IgG!$BP66</f>
        <v>1.0979045835767411</v>
      </c>
      <c r="AW67" s="20">
        <f>((Y67/Y$1)*IgG!$BL66*$AY67+IgG!$BM66)/IgG!$BP66</f>
        <v>1.8307900135709667</v>
      </c>
      <c r="AY67" s="20">
        <v>1.4738186462324394</v>
      </c>
    </row>
    <row r="68" spans="1:51" x14ac:dyDescent="0.25">
      <c r="A68" s="23">
        <v>65</v>
      </c>
      <c r="B68" s="23">
        <v>1327</v>
      </c>
      <c r="C68" s="23">
        <v>2343</v>
      </c>
      <c r="D68" s="23">
        <v>1352</v>
      </c>
      <c r="E68" s="23">
        <v>1401</v>
      </c>
      <c r="F68" s="23">
        <v>660</v>
      </c>
      <c r="G68" s="23">
        <v>631</v>
      </c>
      <c r="H68" s="23">
        <v>1202</v>
      </c>
      <c r="I68" s="23">
        <v>1477</v>
      </c>
      <c r="J68" s="23">
        <v>5260</v>
      </c>
      <c r="K68" s="23">
        <v>2210</v>
      </c>
      <c r="L68" s="23">
        <v>3348</v>
      </c>
      <c r="M68" s="23">
        <v>1874</v>
      </c>
      <c r="N68" s="23">
        <v>278</v>
      </c>
      <c r="O68" s="23">
        <v>2305</v>
      </c>
      <c r="P68" s="23">
        <v>6822</v>
      </c>
      <c r="Q68" s="23">
        <v>680</v>
      </c>
      <c r="R68" s="23">
        <v>614</v>
      </c>
      <c r="S68" s="23">
        <v>910</v>
      </c>
      <c r="T68" s="23">
        <v>1037</v>
      </c>
      <c r="U68" s="23">
        <v>1511</v>
      </c>
      <c r="V68" s="23">
        <v>1913</v>
      </c>
      <c r="W68" s="23">
        <v>515</v>
      </c>
      <c r="X68" s="23">
        <v>560</v>
      </c>
      <c r="Y68" s="23">
        <v>467</v>
      </c>
      <c r="Z68" s="20">
        <f>((B68/B$1)*IgG!$BL67*$AY68+IgG!$BM67)/IgG!$BP67</f>
        <v>5.2356011133705502</v>
      </c>
      <c r="AA68" s="20">
        <f>((C68/C$1)*IgG!$BL67*$AY68+IgG!$BM67)/IgG!$BP67</f>
        <v>7.5794169359027679</v>
      </c>
      <c r="AB68" s="20">
        <f>((D68/D$1)*IgG!$BL67*$AY68+IgG!$BM67)/IgG!$BP67</f>
        <v>5.2932737467990014</v>
      </c>
      <c r="AC68" s="20">
        <f>((E68/E$1)*IgG!$BL67*$AY68+IgG!$BM67)/IgG!$BP67</f>
        <v>5.4063121083187626</v>
      </c>
      <c r="AD68" s="20">
        <f>((F68/F$1)*IgG!$BL67*$AY68+IgG!$BM67)/IgG!$BP67</f>
        <v>3.6968952534994979</v>
      </c>
      <c r="AE68" s="20">
        <f>((G68/G$1)*IgG!$BL67*$AY68+IgG!$BM67)/IgG!$BP67</f>
        <v>3.6299949987224953</v>
      </c>
      <c r="AF68" s="20">
        <f>((H68/H$1)*IgG!$BL67*$AY68+IgG!$BM67)/IgG!$BP67</f>
        <v>4.9472379462282996</v>
      </c>
      <c r="AG68" s="20">
        <f>((I68/I$1)*IgG!$BL67*$AY68+IgG!$BM67)/IgG!$BP67</f>
        <v>5.5816369139412512</v>
      </c>
      <c r="AH68" s="20">
        <f>((J68/J$1)*IgG!$BL67*$AY68+IgG!$BM67)/IgG!$BP67</f>
        <v>14.308659804334344</v>
      </c>
      <c r="AI68" s="20">
        <f>((K68/K$1)*IgG!$BL67*$AY68+IgG!$BM67)/IgG!$BP67</f>
        <v>7.2725985260634127</v>
      </c>
      <c r="AJ68" s="20">
        <f>((L68/L$1)*IgG!$BL67*$AY68+IgG!$BM67)/IgG!$BP67</f>
        <v>9.8978567997264655</v>
      </c>
      <c r="AK68" s="20">
        <f>((M68/M$1)*IgG!$BL67*$AY68+IgG!$BM67)/IgG!$BP67</f>
        <v>6.4974783327850405</v>
      </c>
      <c r="AL68" s="20">
        <f>((N68/N$1)*IgG!$BL67*$AY68+IgG!$BM67)/IgG!$BP67</f>
        <v>2.8156574147127782</v>
      </c>
      <c r="AM68" s="20">
        <f>((O68/O$1)*IgG!$BL67*$AY68+IgG!$BM67)/IgG!$BP67</f>
        <v>7.4917545330915241</v>
      </c>
      <c r="AN68" s="20">
        <f>((P68/P$1)*IgG!$BL67*$AY68+IgG!$BM67)/IgG!$BP67</f>
        <v>17.912045940943912</v>
      </c>
      <c r="AO68" s="20">
        <f>((Q68/Q$1)*IgG!$BL67*$AY68+IgG!$BM67)/IgG!$BP67</f>
        <v>3.7430333602422574</v>
      </c>
      <c r="AP68" s="20">
        <f>((R68/R$1)*IgG!$BL67*$AY68+IgG!$BM67)/IgG!$BP67</f>
        <v>3.5907776079911491</v>
      </c>
      <c r="AQ68" s="20">
        <f>((S68/S$1)*IgG!$BL67*$AY68+IgG!$BM67)/IgG!$BP67</f>
        <v>4.2736215877840005</v>
      </c>
      <c r="AR68" s="20">
        <f>((T68/T$1)*IgG!$BL67*$AY68+IgG!$BM67)/IgG!$BP67</f>
        <v>4.5665985656005272</v>
      </c>
      <c r="AS68" s="20">
        <f>((U68/U$1)*IgG!$BL67*$AY68+IgG!$BM67)/IgG!$BP67</f>
        <v>5.6600716954039445</v>
      </c>
      <c r="AT68" s="20">
        <f>((V68/V$1)*IgG!$BL67*$AY68+IgG!$BM67)/IgG!$BP67</f>
        <v>6.5874476409334237</v>
      </c>
      <c r="AU68" s="20">
        <f>((W68/W$1)*IgG!$BL67*$AY68+IgG!$BM67)/IgG!$BP67</f>
        <v>3.3623939796144859</v>
      </c>
      <c r="AV68" s="20">
        <f>((X68/X$1)*IgG!$BL67*$AY68+IgG!$BM67)/IgG!$BP67</f>
        <v>3.4662047197856967</v>
      </c>
      <c r="AW68" s="20">
        <f>((Y68/Y$1)*IgG!$BL67*$AY68+IgG!$BM67)/IgG!$BP67</f>
        <v>3.2516625234318619</v>
      </c>
      <c r="AY68" s="20">
        <v>1.1749226006191951</v>
      </c>
    </row>
    <row r="69" spans="1:51" x14ac:dyDescent="0.25">
      <c r="A69" s="23">
        <v>66</v>
      </c>
      <c r="B69" s="23">
        <v>10364</v>
      </c>
      <c r="C69" s="23">
        <v>9350</v>
      </c>
      <c r="D69" s="23">
        <v>3837</v>
      </c>
      <c r="E69" s="23">
        <v>4863</v>
      </c>
      <c r="F69" s="23">
        <v>3343</v>
      </c>
      <c r="G69" s="23">
        <v>9837</v>
      </c>
      <c r="H69" s="23">
        <v>12254</v>
      </c>
      <c r="I69" s="23">
        <v>3756</v>
      </c>
      <c r="J69" s="23">
        <v>5702</v>
      </c>
      <c r="K69" s="23">
        <v>7712</v>
      </c>
      <c r="L69" s="23">
        <v>12200</v>
      </c>
      <c r="M69" s="23">
        <v>5075</v>
      </c>
      <c r="N69" s="23">
        <v>738</v>
      </c>
      <c r="O69" s="23">
        <v>12564</v>
      </c>
      <c r="P69" s="23">
        <v>6080</v>
      </c>
      <c r="Q69" s="23">
        <v>1698</v>
      </c>
      <c r="R69" s="23">
        <v>3077</v>
      </c>
      <c r="S69" s="23">
        <v>2783</v>
      </c>
      <c r="T69" s="23">
        <v>4364</v>
      </c>
      <c r="U69" s="23">
        <v>3118</v>
      </c>
      <c r="V69" s="23">
        <v>1018</v>
      </c>
      <c r="W69" s="23">
        <v>3294</v>
      </c>
      <c r="X69" s="23">
        <v>1712</v>
      </c>
      <c r="Y69" s="23">
        <v>1133</v>
      </c>
      <c r="Z69" s="20">
        <f>((B69/B$1)*IgG!$BL68*$AY69+IgG!$BM68)/IgG!$BP68</f>
        <v>31.654209665697415</v>
      </c>
      <c r="AA69" s="20">
        <f>((C69/C$1)*IgG!$BL68*$AY69+IgG!$BM68)/IgG!$BP68</f>
        <v>28.592782203603043</v>
      </c>
      <c r="AB69" s="20">
        <f>((D69/D$1)*IgG!$BL68*$AY69+IgG!$BM68)/IgG!$BP68</f>
        <v>11.948157352985426</v>
      </c>
      <c r="AC69" s="20">
        <f>((E69/E$1)*IgG!$BL68*$AY69+IgG!$BM68)/IgG!$BP68</f>
        <v>15.045814725873814</v>
      </c>
      <c r="AD69" s="20">
        <f>((F69/F$1)*IgG!$BL68*$AY69+IgG!$BM68)/IgG!$BP68</f>
        <v>10.456692691965094</v>
      </c>
      <c r="AE69" s="20">
        <f>((G69/G$1)*IgG!$BL68*$AY69+IgG!$BM68)/IgG!$BP68</f>
        <v>30.063112749993532</v>
      </c>
      <c r="AF69" s="20">
        <f>((H69/H$1)*IgG!$BL68*$AY69+IgG!$BM68)/IgG!$BP68</f>
        <v>37.360420615754961</v>
      </c>
      <c r="AG69" s="20">
        <f>((I69/I$1)*IgG!$BL68*$AY69+IgG!$BM68)/IgG!$BP68</f>
        <v>11.703605455125818</v>
      </c>
      <c r="AH69" s="20">
        <f>((J69/J$1)*IgG!$BL68*$AY69+IgG!$BM68)/IgG!$BP68</f>
        <v>17.578889322222111</v>
      </c>
      <c r="AI69" s="20">
        <f>((K69/K$1)*IgG!$BL68*$AY69+IgG!$BM68)/IgG!$BP68</f>
        <v>23.647399380219827</v>
      </c>
      <c r="AJ69" s="20">
        <f>((L69/L$1)*IgG!$BL68*$AY69+IgG!$BM68)/IgG!$BP68</f>
        <v>37.197386017181898</v>
      </c>
      <c r="AK69" s="20">
        <f>((M69/M$1)*IgG!$BL68*$AY69+IgG!$BM68)/IgG!$BP68</f>
        <v>15.685876483234765</v>
      </c>
      <c r="AL69" s="20">
        <f>((N69/N$1)*IgG!$BL68*$AY69+IgG!$BM68)/IgG!$BP68</f>
        <v>2.5917828904307387</v>
      </c>
      <c r="AM69" s="20">
        <f>((O69/O$1)*IgG!$BL68*$AY69+IgG!$BM68)/IgG!$BP68</f>
        <v>38.296359977933712</v>
      </c>
      <c r="AN69" s="20">
        <f>((P69/P$1)*IgG!$BL68*$AY69+IgG!$BM68)/IgG!$BP68</f>
        <v>18.720131512233625</v>
      </c>
      <c r="AO69" s="20">
        <f>((Q69/Q$1)*IgG!$BL68*$AY69+IgG!$BM68)/IgG!$BP68</f>
        <v>5.4901757539520357</v>
      </c>
      <c r="AP69" s="20">
        <f>((R69/R$1)*IgG!$BL68*$AY69+IgG!$BM68)/IgG!$BP68</f>
        <v>9.6535963360310664</v>
      </c>
      <c r="AQ69" s="20">
        <f>((S69/S$1)*IgG!$BL68*$AY69+IgG!$BM68)/IgG!$BP68</f>
        <v>8.7659635215776692</v>
      </c>
      <c r="AR69" s="20">
        <f>((T69/T$1)*IgG!$BL68*$AY69+IgG!$BM68)/IgG!$BP68</f>
        <v>13.539254268689305</v>
      </c>
      <c r="AS69" s="20">
        <f>((U69/U$1)*IgG!$BL68*$AY69+IgG!$BM68)/IgG!$BP68</f>
        <v>9.7773818645772863</v>
      </c>
      <c r="AT69" s="20">
        <f>((V69/V$1)*IgG!$BL68*$AY69+IgG!$BM68)/IgG!$BP68</f>
        <v>3.43714747562445</v>
      </c>
      <c r="AU69" s="20">
        <f>((W69/W$1)*IgG!$BL68*$AY69+IgG!$BM68)/IgG!$BP68</f>
        <v>10.308753889556192</v>
      </c>
      <c r="AV69" s="20">
        <f>((X69/X$1)*IgG!$BL68*$AY69+IgG!$BM68)/IgG!$BP68</f>
        <v>5.5324439832117207</v>
      </c>
      <c r="AW69" s="20">
        <f>((Y69/Y$1)*IgG!$BL68*$AY69+IgG!$BM68)/IgG!$BP68</f>
        <v>3.7843507874004385</v>
      </c>
      <c r="AY69" s="20">
        <v>1.4337881219903692</v>
      </c>
    </row>
    <row r="70" spans="1:51" x14ac:dyDescent="0.25">
      <c r="A70" s="23">
        <v>67</v>
      </c>
      <c r="B70" s="23">
        <v>2829</v>
      </c>
      <c r="C70" s="23">
        <v>3545</v>
      </c>
      <c r="D70" s="23">
        <v>3789</v>
      </c>
      <c r="E70" s="23">
        <v>4186</v>
      </c>
      <c r="F70" s="23">
        <v>2641</v>
      </c>
      <c r="G70" s="23">
        <v>2750</v>
      </c>
      <c r="H70" s="23">
        <v>2670</v>
      </c>
      <c r="I70" s="23">
        <v>1834</v>
      </c>
      <c r="J70" s="23">
        <v>4357</v>
      </c>
      <c r="K70" s="23">
        <v>16424</v>
      </c>
      <c r="L70" s="23">
        <v>6529</v>
      </c>
      <c r="M70" s="23">
        <v>1624</v>
      </c>
      <c r="N70" s="23">
        <v>675</v>
      </c>
      <c r="O70" s="23">
        <v>3291</v>
      </c>
      <c r="P70" s="23">
        <v>6199</v>
      </c>
      <c r="Q70" s="23">
        <v>1146</v>
      </c>
      <c r="R70" s="23">
        <v>1566</v>
      </c>
      <c r="S70" s="23">
        <v>3282</v>
      </c>
      <c r="T70" s="23">
        <v>2399</v>
      </c>
      <c r="U70" s="23">
        <v>3480</v>
      </c>
      <c r="V70" s="23">
        <v>4594</v>
      </c>
      <c r="W70" s="23">
        <v>1075</v>
      </c>
      <c r="X70" s="23">
        <v>1600</v>
      </c>
      <c r="Y70" s="23">
        <v>1313</v>
      </c>
      <c r="Z70" s="20">
        <f>((B70/B$1)*IgG!$BL69*$AY70+IgG!$BM69)/IgG!$BP69</f>
        <v>10.973760454596981</v>
      </c>
      <c r="AA70" s="20">
        <f>((C70/C$1)*IgG!$BL69*$AY70+IgG!$BM69)/IgG!$BP69</f>
        <v>13.087612110685695</v>
      </c>
      <c r="AB70" s="20">
        <f>((D70/D$1)*IgG!$BL69*$AY70+IgG!$BM69)/IgG!$BP69</f>
        <v>13.807974965553914</v>
      </c>
      <c r="AC70" s="20">
        <f>((E70/E$1)*IgG!$BL69*$AY70+IgG!$BM69)/IgG!$BP69</f>
        <v>14.980040758105897</v>
      </c>
      <c r="AD70" s="20">
        <f>((F70/F$1)*IgG!$BL69*$AY70+IgG!$BM69)/IgG!$BP69</f>
        <v>10.418726779534582</v>
      </c>
      <c r="AE70" s="20">
        <f>((G70/G$1)*IgG!$BL69*$AY70+IgG!$BM69)/IgG!$BP69</f>
        <v>10.740528218799481</v>
      </c>
      <c r="AF70" s="20">
        <f>((H70/H$1)*IgG!$BL69*$AY70+IgG!$BM69)/IgG!$BP69</f>
        <v>10.50434367621974</v>
      </c>
      <c r="AG70" s="20">
        <f>((I70/I$1)*IgG!$BL69*$AY70+IgG!$BM69)/IgG!$BP69</f>
        <v>8.0362152062614101</v>
      </c>
      <c r="AH70" s="20">
        <f>((J70/J$1)*IgG!$BL69*$AY70+IgG!$BM69)/IgG!$BP69</f>
        <v>15.484885217870099</v>
      </c>
      <c r="AI70" s="20">
        <f>((K70/K$1)*IgG!$BL69*$AY70+IgG!$BM69)/IgG!$BP69</f>
        <v>51.110371159242298</v>
      </c>
      <c r="AJ70" s="20">
        <f>((L70/L$1)*IgG!$BL69*$AY70+IgG!$BM69)/IgG!$BP69</f>
        <v>21.897295548910162</v>
      </c>
      <c r="AK70" s="20">
        <f>((M70/M$1)*IgG!$BL69*$AY70+IgG!$BM69)/IgG!$BP69</f>
        <v>7.4162307819895812</v>
      </c>
      <c r="AL70" s="20">
        <f>((N70/N$1)*IgG!$BL69*$AY70+IgG!$BM69)/IgG!$BP69</f>
        <v>4.6144916456373632</v>
      </c>
      <c r="AM70" s="20">
        <f>((O70/O$1)*IgG!$BL69*$AY70+IgG!$BM69)/IgG!$BP69</f>
        <v>12.337726187995004</v>
      </c>
      <c r="AN70" s="20">
        <f>((P70/P$1)*IgG!$BL69*$AY70+IgG!$BM69)/IgG!$BP69</f>
        <v>20.923034310768717</v>
      </c>
      <c r="AO70" s="20">
        <f>((Q70/Q$1)*IgG!$BL69*$AY70+IgG!$BM69)/IgG!$BP69</f>
        <v>6.0050281400756083</v>
      </c>
      <c r="AP70" s="20">
        <f>((R70/R$1)*IgG!$BL69*$AY70+IgG!$BM69)/IgG!$BP69</f>
        <v>7.2449969886192678</v>
      </c>
      <c r="AQ70" s="20">
        <f>((S70/S$1)*IgG!$BL69*$AY70+IgG!$BM69)/IgG!$BP69</f>
        <v>12.311155426954784</v>
      </c>
      <c r="AR70" s="20">
        <f>((T70/T$1)*IgG!$BL69*$AY70+IgG!$BM69)/IgG!$BP69</f>
        <v>9.7042685382308562</v>
      </c>
      <c r="AS70" s="20">
        <f>((U70/U$1)*IgG!$BL69*$AY70+IgG!$BM69)/IgG!$BP69</f>
        <v>12.895712169839651</v>
      </c>
      <c r="AT70" s="20">
        <f>((V70/V$1)*IgG!$BL69*$AY70+IgG!$BM69)/IgG!$BP69</f>
        <v>16.184581925262595</v>
      </c>
      <c r="AU70" s="20">
        <f>((W70/W$1)*IgG!$BL69*$AY70+IgG!$BM69)/IgG!$BP69</f>
        <v>5.7954143585360844</v>
      </c>
      <c r="AV70" s="20">
        <f>((X70/X$1)*IgG!$BL69*$AY70+IgG!$BM69)/IgG!$BP69</f>
        <v>7.3453754192156575</v>
      </c>
      <c r="AW70" s="20">
        <f>((Y70/Y$1)*IgG!$BL69*$AY70+IgG!$BM69)/IgG!$BP69</f>
        <v>6.4980633727108241</v>
      </c>
      <c r="AY70" s="20">
        <v>1.3556701030927836</v>
      </c>
    </row>
    <row r="71" spans="1:51" x14ac:dyDescent="0.25">
      <c r="A71" s="23">
        <v>68</v>
      </c>
      <c r="B71" s="23">
        <v>3606</v>
      </c>
      <c r="C71" s="23">
        <v>17739</v>
      </c>
      <c r="D71" s="23">
        <v>2573</v>
      </c>
      <c r="E71" s="23">
        <v>2121</v>
      </c>
      <c r="F71" s="23">
        <v>13089</v>
      </c>
      <c r="G71" s="23">
        <v>3974</v>
      </c>
      <c r="H71" s="23">
        <v>2714</v>
      </c>
      <c r="I71" s="23">
        <v>5005</v>
      </c>
      <c r="J71" s="23">
        <v>8295</v>
      </c>
      <c r="K71" s="23">
        <v>6915</v>
      </c>
      <c r="L71" s="23">
        <v>9832</v>
      </c>
      <c r="M71" s="23">
        <v>6346</v>
      </c>
      <c r="N71" s="23">
        <v>897</v>
      </c>
      <c r="O71" s="23">
        <v>2821</v>
      </c>
      <c r="P71" s="23">
        <v>2920</v>
      </c>
      <c r="Q71" s="23">
        <v>3131</v>
      </c>
      <c r="R71" s="23">
        <v>3969</v>
      </c>
      <c r="S71" s="23">
        <v>2349</v>
      </c>
      <c r="T71" s="23">
        <v>3672</v>
      </c>
      <c r="U71" s="23">
        <v>7849</v>
      </c>
      <c r="V71" s="23">
        <v>9869</v>
      </c>
      <c r="W71" s="23">
        <v>1671</v>
      </c>
      <c r="X71" s="23">
        <v>4707</v>
      </c>
      <c r="Y71" s="23">
        <v>5417</v>
      </c>
      <c r="Z71" s="20">
        <f>((B71/B$1)*IgG!$BL70*$AY71+IgG!$BM70)/IgG!$BP70</f>
        <v>8.2916561554425225</v>
      </c>
      <c r="AA71" s="20">
        <f>((C71/C$1)*IgG!$BL70*$AY71+IgG!$BM70)/IgG!$BP70</f>
        <v>31.511002915328355</v>
      </c>
      <c r="AB71" s="20">
        <f>((D71/D$1)*IgG!$BL70*$AY71+IgG!$BM70)/IgG!$BP70</f>
        <v>6.5945228360508805</v>
      </c>
      <c r="AC71" s="20">
        <f>((E71/E$1)*IgG!$BL70*$AY71+IgG!$BM70)/IgG!$BP70</f>
        <v>5.8519243265010035</v>
      </c>
      <c r="AD71" s="20">
        <f>((F71/F$1)*IgG!$BL70*$AY71+IgG!$BM70)/IgG!$BP70</f>
        <v>23.871438602481177</v>
      </c>
      <c r="AE71" s="20">
        <f>((G71/G$1)*IgG!$BL70*$AY71+IgG!$BM70)/IgG!$BP70</f>
        <v>8.8962496322441904</v>
      </c>
      <c r="AF71" s="20">
        <f>((H71/H$1)*IgG!$BL70*$AY71+IgG!$BM70)/IgG!$BP70</f>
        <v>6.8261741410210846</v>
      </c>
      <c r="AG71" s="20">
        <f>((I71/I$1)*IgG!$BL70*$AY71+IgG!$BM70)/IgG!$BP70</f>
        <v>10.590097117522777</v>
      </c>
      <c r="AH71" s="20">
        <f>((J71/J$1)*IgG!$BL70*$AY71+IgG!$BM70)/IgG!$BP70</f>
        <v>15.995294233494221</v>
      </c>
      <c r="AI71" s="20">
        <f>((K71/K$1)*IgG!$BL70*$AY71+IgG!$BM70)/IgG!$BP70</f>
        <v>13.728068695487959</v>
      </c>
      <c r="AJ71" s="20">
        <f>((L71/L$1)*IgG!$BL70*$AY71+IgG!$BM70)/IgG!$BP70</f>
        <v>18.520457749375105</v>
      </c>
      <c r="AK71" s="20">
        <f>((M71/M$1)*IgG!$BL70*$AY71+IgG!$BM70)/IgG!$BP70</f>
        <v>12.793248890324511</v>
      </c>
      <c r="AL71" s="20">
        <f>((N71/N$1)*IgG!$BL70*$AY71+IgG!$BM70)/IgG!$BP70</f>
        <v>3.8409938493128446</v>
      </c>
      <c r="AM71" s="20">
        <f>((O71/O$1)*IgG!$BL70*$AY71+IgG!$BM70)/IgG!$BP70</f>
        <v>7.0019662660693962</v>
      </c>
      <c r="AN71" s="20">
        <f>((P71/P$1)*IgG!$BL70*$AY71+IgG!$BM70)/IgG!$BP70</f>
        <v>7.1646150546654974</v>
      </c>
      <c r="AO71" s="20">
        <f>((Q71/Q$1)*IgG!$BL70*$AY71+IgG!$BM70)/IgG!$BP70</f>
        <v>7.5112705535925421</v>
      </c>
      <c r="AP71" s="20">
        <f>((R71/R$1)*IgG!$BL70*$AY71+IgG!$BM70)/IgG!$BP70</f>
        <v>8.8880350469615585</v>
      </c>
      <c r="AQ71" s="20">
        <f>((S71/S$1)*IgG!$BL70*$AY71+IgG!$BM70)/IgG!$BP70</f>
        <v>6.2265094153889944</v>
      </c>
      <c r="AR71" s="20">
        <f>((T71/T$1)*IgG!$BL70*$AY71+IgG!$BM70)/IgG!$BP70</f>
        <v>8.4000886811732549</v>
      </c>
      <c r="AS71" s="20">
        <f>((U71/U$1)*IgG!$BL70*$AY71+IgG!$BM70)/IgG!$BP70</f>
        <v>15.262553226283501</v>
      </c>
      <c r="AT71" s="20">
        <f>((V71/V$1)*IgG!$BL70*$AY71+IgG!$BM70)/IgG!$BP70</f>
        <v>18.581245680466576</v>
      </c>
      <c r="AU71" s="20">
        <f>((W71/W$1)*IgG!$BL70*$AY71+IgG!$BM70)/IgG!$BP70</f>
        <v>5.1126116510641806</v>
      </c>
      <c r="AV71" s="20">
        <f>((X71/X$1)*IgG!$BL70*$AY71+IgG!$BM70)/IgG!$BP70</f>
        <v>10.100507834677948</v>
      </c>
      <c r="AW71" s="20">
        <f>((Y71/Y$1)*IgG!$BL70*$AY71+IgG!$BM70)/IgG!$BP70</f>
        <v>11.266978944811603</v>
      </c>
      <c r="AY71" s="20">
        <v>0.70592105263157889</v>
      </c>
    </row>
    <row r="72" spans="1:51" x14ac:dyDescent="0.25">
      <c r="A72" s="23">
        <v>69</v>
      </c>
      <c r="B72" s="23">
        <v>3342</v>
      </c>
      <c r="C72" s="23">
        <v>7056</v>
      </c>
      <c r="D72" s="23">
        <v>5470</v>
      </c>
      <c r="E72" s="23">
        <v>3652</v>
      </c>
      <c r="F72" s="23">
        <v>8402</v>
      </c>
      <c r="G72" s="23">
        <v>2506</v>
      </c>
      <c r="H72" s="23">
        <v>9273</v>
      </c>
      <c r="I72" s="23">
        <v>2963</v>
      </c>
      <c r="J72" s="23">
        <v>3820</v>
      </c>
      <c r="K72" s="23">
        <v>6792</v>
      </c>
      <c r="L72" s="23">
        <v>13521</v>
      </c>
      <c r="M72" s="23">
        <v>2892</v>
      </c>
      <c r="N72" s="23">
        <v>2792</v>
      </c>
      <c r="O72" s="23">
        <v>1993</v>
      </c>
      <c r="P72" s="23">
        <v>2823</v>
      </c>
      <c r="Q72" s="23">
        <v>2947</v>
      </c>
      <c r="R72" s="23">
        <v>5266</v>
      </c>
      <c r="S72" s="23">
        <v>2148</v>
      </c>
      <c r="T72" s="23">
        <v>2564</v>
      </c>
      <c r="U72" s="23">
        <v>7353</v>
      </c>
      <c r="V72" s="23">
        <v>4291</v>
      </c>
      <c r="W72" s="23">
        <v>3525</v>
      </c>
      <c r="X72" s="23">
        <v>2978</v>
      </c>
      <c r="Y72" s="23">
        <v>3579</v>
      </c>
      <c r="Z72" s="20">
        <f>((B72/B$1)*IgG!$BL71*$AY72+IgG!$BM71)/IgG!$BP71</f>
        <v>10.186448733609238</v>
      </c>
      <c r="AA72" s="20">
        <f>((C72/C$1)*IgG!$BL71*$AY72+IgG!$BM71)/IgG!$BP71</f>
        <v>19.581883994993287</v>
      </c>
      <c r="AB72" s="20">
        <f>((D72/D$1)*IgG!$BL71*$AY72+IgG!$BM71)/IgG!$BP71</f>
        <v>15.569724510729664</v>
      </c>
      <c r="AC72" s="20">
        <f>((E72/E$1)*IgG!$BL71*$AY72+IgG!$BM71)/IgG!$BP71</f>
        <v>10.970666539486743</v>
      </c>
      <c r="AD72" s="20">
        <f>((F72/F$1)*IgG!$BL71*$AY72+IgG!$BM71)/IgG!$BP71</f>
        <v>22.986907113416262</v>
      </c>
      <c r="AE72" s="20">
        <f>((G72/G$1)*IgG!$BL71*$AY72+IgG!$BM71)/IgG!$BP71</f>
        <v>8.071590392597642</v>
      </c>
      <c r="AF72" s="20">
        <f>((H72/H$1)*IgG!$BL71*$AY72+IgG!$BM71)/IgG!$BP71</f>
        <v>25.190306174446281</v>
      </c>
      <c r="AG72" s="20">
        <f>((I72/I$1)*IgG!$BL71*$AY72+IgG!$BM71)/IgG!$BP71</f>
        <v>9.2276792225525455</v>
      </c>
      <c r="AH72" s="20">
        <f>((J72/J$1)*IgG!$BL71*$AY72+IgG!$BM71)/IgG!$BP71</f>
        <v>11.395661995575198</v>
      </c>
      <c r="AI72" s="20">
        <f>((K72/K$1)*IgG!$BL71*$AY72+IgG!$BM71)/IgG!$BP71</f>
        <v>18.914033992568573</v>
      </c>
      <c r="AJ72" s="20">
        <f>((L72/L$1)*IgG!$BL71*$AY72+IgG!$BM71)/IgG!$BP71</f>
        <v>35.936619849825782</v>
      </c>
      <c r="AK72" s="20">
        <f>((M72/M$1)*IgG!$BL71*$AY72+IgG!$BM71)/IgG!$BP71</f>
        <v>9.0480680476580204</v>
      </c>
      <c r="AL72" s="20">
        <f>((N72/N$1)*IgG!$BL71*$AY72+IgG!$BM71)/IgG!$BP71</f>
        <v>8.7950945618910819</v>
      </c>
      <c r="AM72" s="20">
        <f>((O72/O$1)*IgG!$BL71*$AY72+IgG!$BM71)/IgG!$BP71</f>
        <v>6.7738364106132547</v>
      </c>
      <c r="AN72" s="20">
        <f>((P72/P$1)*IgG!$BL71*$AY72+IgG!$BM71)/IgG!$BP71</f>
        <v>8.8735163424788333</v>
      </c>
      <c r="AO72" s="20">
        <f>((Q72/Q$1)*IgG!$BL71*$AY72+IgG!$BM71)/IgG!$BP71</f>
        <v>9.1872034648298353</v>
      </c>
      <c r="AP72" s="20">
        <f>((R72/R$1)*IgG!$BL71*$AY72+IgG!$BM71)/IgG!$BP71</f>
        <v>15.053658599765109</v>
      </c>
      <c r="AQ72" s="20">
        <f>((S72/S$1)*IgG!$BL71*$AY72+IgG!$BM71)/IgG!$BP71</f>
        <v>7.1659453135520055</v>
      </c>
      <c r="AR72" s="20">
        <f>((T72/T$1)*IgG!$BL71*$AY72+IgG!$BM71)/IgG!$BP71</f>
        <v>8.2183150143424673</v>
      </c>
      <c r="AS72" s="20">
        <f>((U72/U$1)*IgG!$BL71*$AY72+IgG!$BM71)/IgG!$BP71</f>
        <v>20.333215247721093</v>
      </c>
      <c r="AT72" s="20">
        <f>((V72/V$1)*IgG!$BL71*$AY72+IgG!$BM71)/IgG!$BP71</f>
        <v>12.587167113537472</v>
      </c>
      <c r="AU72" s="20">
        <f>((W72/W$1)*IgG!$BL71*$AY72+IgG!$BM71)/IgG!$BP71</f>
        <v>10.649390212562732</v>
      </c>
      <c r="AV72" s="20">
        <f>((X72/X$1)*IgG!$BL71*$AY72+IgG!$BM71)/IgG!$BP71</f>
        <v>9.2656252454175849</v>
      </c>
      <c r="AW72" s="20">
        <f>((Y72/Y$1)*IgG!$BL71*$AY72+IgG!$BM71)/IgG!$BP71</f>
        <v>10.785995894876878</v>
      </c>
      <c r="AY72" s="20">
        <v>1.1857610474631752</v>
      </c>
    </row>
    <row r="73" spans="1:51" x14ac:dyDescent="0.25">
      <c r="A73" s="23">
        <v>70</v>
      </c>
      <c r="B73" s="23">
        <v>4058</v>
      </c>
      <c r="C73" s="23">
        <v>8374</v>
      </c>
      <c r="D73" s="23">
        <v>2673</v>
      </c>
      <c r="E73" s="23">
        <v>1907</v>
      </c>
      <c r="F73" s="23">
        <v>1425</v>
      </c>
      <c r="G73" s="23">
        <v>1768</v>
      </c>
      <c r="H73" s="23">
        <v>4489</v>
      </c>
      <c r="I73" s="23">
        <v>2833</v>
      </c>
      <c r="J73" s="23">
        <v>1466</v>
      </c>
      <c r="K73" s="23">
        <v>2388</v>
      </c>
      <c r="L73" s="23">
        <v>5149</v>
      </c>
      <c r="M73" s="23">
        <v>1297</v>
      </c>
      <c r="N73" s="23">
        <v>619</v>
      </c>
      <c r="O73" s="23">
        <v>3214</v>
      </c>
      <c r="P73" s="23">
        <v>1020</v>
      </c>
      <c r="Q73" s="23">
        <v>6025</v>
      </c>
      <c r="R73" s="23">
        <v>1652</v>
      </c>
      <c r="S73" s="23">
        <v>4744</v>
      </c>
      <c r="T73" s="23">
        <v>1105</v>
      </c>
      <c r="U73" s="23">
        <v>3467</v>
      </c>
      <c r="V73" s="23">
        <v>2525</v>
      </c>
      <c r="W73" s="23">
        <v>1607</v>
      </c>
      <c r="X73" s="23">
        <v>3368</v>
      </c>
      <c r="Y73" s="23">
        <v>3304</v>
      </c>
      <c r="Z73" s="20">
        <f>((B73/B$1)*IgG!$BL72*$AY73+IgG!$BM72)/IgG!$BP72</f>
        <v>7.6886518488238886</v>
      </c>
      <c r="AA73" s="20">
        <f>((C73/C$1)*IgG!$BL72*$AY73+IgG!$BM72)/IgG!$BP72</f>
        <v>13.444814784292072</v>
      </c>
      <c r="AB73" s="20">
        <f>((D73/D$1)*IgG!$BL72*$AY73+IgG!$BM72)/IgG!$BP72</f>
        <v>5.8415050310242043</v>
      </c>
      <c r="AC73" s="20">
        <f>((E73/E$1)*IgG!$BL72*$AY73+IgG!$BM72)/IgG!$BP72</f>
        <v>4.8199061411797581</v>
      </c>
      <c r="AD73" s="20">
        <f>((F73/F$1)*IgG!$BL72*$AY73+IgG!$BM72)/IgG!$BP72</f>
        <v>4.1770723749852108</v>
      </c>
      <c r="AE73" s="20">
        <f>((G73/G$1)*IgG!$BL72*$AY73+IgG!$BM72)/IgG!$BP72</f>
        <v>4.6345246193933631</v>
      </c>
      <c r="AF73" s="20">
        <f>((H73/H$1)*IgG!$BL72*$AY73+IgG!$BM72)/IgG!$BP72</f>
        <v>8.2634679343629962</v>
      </c>
      <c r="AG73" s="20">
        <f>((I73/I$1)*IgG!$BL72*$AY73+IgG!$BM72)/IgG!$BP72</f>
        <v>6.0548938330804853</v>
      </c>
      <c r="AH73" s="20">
        <f>((J73/J$1)*IgG!$BL72*$AY73+IgG!$BM72)/IgG!$BP72</f>
        <v>4.2317532555121327</v>
      </c>
      <c r="AI73" s="20">
        <f>((K73/K$1)*IgG!$BL72*$AY73+IgG!$BM72)/IgG!$BP72</f>
        <v>5.4614062273614534</v>
      </c>
      <c r="AJ73" s="20">
        <f>((L73/L$1)*IgG!$BL72*$AY73+IgG!$BM72)/IgG!$BP72</f>
        <v>9.1436967428451545</v>
      </c>
      <c r="AK73" s="20">
        <f>((M73/M$1)*IgG!$BL72*$AY73+IgG!$BM72)/IgG!$BP72</f>
        <v>4.0063613333401857</v>
      </c>
      <c r="AL73" s="20">
        <f>((N73/N$1)*IgG!$BL72*$AY73+IgG!$BM72)/IgG!$BP72</f>
        <v>3.1021262846266944</v>
      </c>
      <c r="AM73" s="20">
        <f>((O73/O$1)*IgG!$BL72*$AY73+IgG!$BM72)/IgG!$BP72</f>
        <v>6.5630259179770052</v>
      </c>
      <c r="AN73" s="20">
        <f>((P73/P$1)*IgG!$BL72*$AY73+IgG!$BM72)/IgG!$BP72</f>
        <v>3.6369319697802491</v>
      </c>
      <c r="AO73" s="20">
        <f>((Q73/Q$1)*IgG!$BL72*$AY73+IgG!$BM72)/IgG!$BP72</f>
        <v>10.312000434103297</v>
      </c>
      <c r="AP73" s="20">
        <f>((R73/R$1)*IgG!$BL72*$AY73+IgG!$BM72)/IgG!$BP72</f>
        <v>4.4798177379025592</v>
      </c>
      <c r="AQ73" s="20">
        <f>((S73/S$1)*IgG!$BL72*$AY73+IgG!$BM72)/IgG!$BP72</f>
        <v>8.6035563376401942</v>
      </c>
      <c r="AR73" s="20">
        <f>((T73/T$1)*IgG!$BL72*$AY73+IgG!$BM72)/IgG!$BP72</f>
        <v>3.7502947708726482</v>
      </c>
      <c r="AS73" s="20">
        <f>((U73/U$1)*IgG!$BL72*$AY73+IgG!$BM72)/IgG!$BP72</f>
        <v>6.9004469612285</v>
      </c>
      <c r="AT73" s="20">
        <f>((V73/V$1)*IgG!$BL72*$AY73+IgG!$BM72)/IgG!$BP72</f>
        <v>5.6441203891221434</v>
      </c>
      <c r="AU73" s="20">
        <f>((W73/W$1)*IgG!$BL72*$AY73+IgG!$BM72)/IgG!$BP72</f>
        <v>4.4198021373242309</v>
      </c>
      <c r="AV73" s="20">
        <f>((X73/X$1)*IgG!$BL72*$AY73+IgG!$BM72)/IgG!$BP72</f>
        <v>6.7684126399561757</v>
      </c>
      <c r="AW73" s="20">
        <f>((Y73/Y$1)*IgG!$BL72*$AY73+IgG!$BM72)/IgG!$BP72</f>
        <v>6.6830571191336627</v>
      </c>
      <c r="AY73" s="20">
        <v>0.78299120234604103</v>
      </c>
    </row>
    <row r="74" spans="1:51" x14ac:dyDescent="0.25">
      <c r="A74" s="23">
        <v>71</v>
      </c>
      <c r="B74" s="23">
        <v>2961</v>
      </c>
      <c r="C74" s="23">
        <v>4961</v>
      </c>
      <c r="D74" s="23">
        <v>3328</v>
      </c>
      <c r="E74" s="23">
        <v>2158</v>
      </c>
      <c r="F74" s="23">
        <v>3374</v>
      </c>
      <c r="G74" s="23">
        <v>3757</v>
      </c>
      <c r="H74" s="23">
        <v>1851</v>
      </c>
      <c r="I74" s="23">
        <v>2432</v>
      </c>
      <c r="J74" s="23">
        <v>2761</v>
      </c>
      <c r="K74" s="23">
        <v>4686</v>
      </c>
      <c r="L74" s="23">
        <v>6872</v>
      </c>
      <c r="M74" s="23">
        <v>1644</v>
      </c>
      <c r="N74" s="23">
        <v>817</v>
      </c>
      <c r="O74" s="23">
        <v>2213</v>
      </c>
      <c r="P74" s="23">
        <v>2564</v>
      </c>
      <c r="Q74" s="23">
        <v>1324</v>
      </c>
      <c r="R74" s="23">
        <v>2964</v>
      </c>
      <c r="S74" s="23">
        <v>1295</v>
      </c>
      <c r="T74" s="23">
        <v>2154</v>
      </c>
      <c r="U74" s="23">
        <v>3388</v>
      </c>
      <c r="V74" s="23">
        <v>8101</v>
      </c>
      <c r="W74" s="23">
        <v>2632</v>
      </c>
      <c r="X74" s="23">
        <v>1635</v>
      </c>
      <c r="Y74" s="23">
        <v>1645</v>
      </c>
      <c r="Z74" s="20">
        <f>((B74/B$1)*IgG!$BL73*$AY74+IgG!$BM73)/IgG!$BP73</f>
        <v>11.013786563073586</v>
      </c>
      <c r="AA74" s="20">
        <f>((C74/C$1)*IgG!$BL73*$AY74+IgG!$BM73)/IgG!$BP73</f>
        <v>16.700269539673315</v>
      </c>
      <c r="AB74" s="20">
        <f>((D74/D$1)*IgG!$BL73*$AY74+IgG!$BM73)/IgG!$BP73</f>
        <v>12.057256189279634</v>
      </c>
      <c r="AC74" s="20">
        <f>((E74/E$1)*IgG!$BL73*$AY74+IgG!$BM73)/IgG!$BP73</f>
        <v>8.7306636479687914</v>
      </c>
      <c r="AD74" s="20">
        <f>((F74/F$1)*IgG!$BL73*$AY74+IgG!$BM73)/IgG!$BP73</f>
        <v>12.18804529774143</v>
      </c>
      <c r="AE74" s="20">
        <f>((G74/G$1)*IgG!$BL73*$AY74+IgG!$BM73)/IgG!$BP73</f>
        <v>13.277006787760278</v>
      </c>
      <c r="AF74" s="20">
        <f>((H74/H$1)*IgG!$BL73*$AY74+IgG!$BM73)/IgG!$BP73</f>
        <v>7.8577885110607335</v>
      </c>
      <c r="AG74" s="20">
        <f>((I74/I$1)*IgG!$BL73*$AY74+IgG!$BM73)/IgG!$BP73</f>
        <v>9.509711815762957</v>
      </c>
      <c r="AH74" s="20">
        <f>((J74/J$1)*IgG!$BL73*$AY74+IgG!$BM73)/IgG!$BP73</f>
        <v>10.445138265413613</v>
      </c>
      <c r="AI74" s="20">
        <f>((K74/K$1)*IgG!$BL73*$AY74+IgG!$BM73)/IgG!$BP73</f>
        <v>15.918378130390854</v>
      </c>
      <c r="AJ74" s="20">
        <f>((L74/L$1)*IgG!$BL73*$AY74+IgG!$BM73)/IgG!$BP73</f>
        <v>22.13370402381436</v>
      </c>
      <c r="AK74" s="20">
        <f>((M74/M$1)*IgG!$BL73*$AY74+IgG!$BM73)/IgG!$BP73</f>
        <v>7.2692375229826611</v>
      </c>
      <c r="AL74" s="20">
        <f>((N74/N$1)*IgG!$BL73*$AY74+IgG!$BM73)/IgG!$BP73</f>
        <v>4.9178768121586716</v>
      </c>
      <c r="AM74" s="20">
        <f>((O74/O$1)*IgG!$BL73*$AY74+IgG!$BM73)/IgG!$BP73</f>
        <v>8.8870419298252852</v>
      </c>
      <c r="AN74" s="20">
        <f>((P74/P$1)*IgG!$BL73*$AY74+IgG!$BM73)/IgG!$BP73</f>
        <v>9.8850196922185383</v>
      </c>
      <c r="AO74" s="20">
        <f>((Q74/Q$1)*IgG!$BL73*$AY74+IgG!$BM73)/IgG!$BP73</f>
        <v>6.3594002467267048</v>
      </c>
      <c r="AP74" s="20">
        <f>((R74/R$1)*IgG!$BL73*$AY74+IgG!$BM73)/IgG!$BP73</f>
        <v>11.022316287538484</v>
      </c>
      <c r="AQ74" s="20">
        <f>((S74/S$1)*IgG!$BL73*$AY74+IgG!$BM73)/IgG!$BP73</f>
        <v>6.2769462435660088</v>
      </c>
      <c r="AR74" s="20">
        <f>((T74/T$1)*IgG!$BL73*$AY74+IgG!$BM73)/IgG!$BP73</f>
        <v>8.7192906820155951</v>
      </c>
      <c r="AS74" s="20">
        <f>((U74/U$1)*IgG!$BL73*$AY74+IgG!$BM73)/IgG!$BP73</f>
        <v>12.227850678577626</v>
      </c>
      <c r="AT74" s="20">
        <f>((V74/V$1)*IgG!$BL73*$AY74+IgG!$BM73)/IgG!$BP73</f>
        <v>25.628047812934891</v>
      </c>
      <c r="AU74" s="20">
        <f>((W74/W$1)*IgG!$BL73*$AY74+IgG!$BM73)/IgG!$BP73</f>
        <v>10.078360113422928</v>
      </c>
      <c r="AV74" s="20">
        <f>((X74/X$1)*IgG!$BL73*$AY74+IgG!$BM73)/IgG!$BP73</f>
        <v>7.2436483495879624</v>
      </c>
      <c r="AW74" s="20">
        <f>((Y74/Y$1)*IgG!$BL73*$AY74+IgG!$BM73)/IgG!$BP73</f>
        <v>7.2720807644709602</v>
      </c>
      <c r="AY74" s="20">
        <v>1.1154992548435172</v>
      </c>
    </row>
    <row r="75" spans="1:51" x14ac:dyDescent="0.25">
      <c r="A75" s="23">
        <v>72</v>
      </c>
      <c r="B75" s="23">
        <v>2122</v>
      </c>
      <c r="C75" s="23">
        <v>2219</v>
      </c>
      <c r="D75" s="23">
        <v>1601</v>
      </c>
      <c r="E75" s="23">
        <v>2908</v>
      </c>
      <c r="F75" s="23">
        <v>1943</v>
      </c>
      <c r="G75" s="23">
        <v>804</v>
      </c>
      <c r="H75" s="23">
        <v>1715</v>
      </c>
      <c r="I75" s="23">
        <v>4038</v>
      </c>
      <c r="J75" s="23">
        <v>1103</v>
      </c>
      <c r="K75" s="23">
        <v>2094</v>
      </c>
      <c r="L75" s="23">
        <v>3508</v>
      </c>
      <c r="M75" s="23">
        <v>1592</v>
      </c>
      <c r="N75" s="23">
        <v>421</v>
      </c>
      <c r="O75" s="23">
        <v>2311</v>
      </c>
      <c r="P75" s="23">
        <v>1831</v>
      </c>
      <c r="Q75" s="23">
        <v>819</v>
      </c>
      <c r="R75" s="23">
        <v>1946</v>
      </c>
      <c r="S75" s="23">
        <v>665</v>
      </c>
      <c r="T75" s="23">
        <v>1040</v>
      </c>
      <c r="U75" s="23">
        <v>1851</v>
      </c>
      <c r="V75" s="23">
        <v>6161</v>
      </c>
      <c r="W75" s="23">
        <v>2777</v>
      </c>
      <c r="X75" s="23">
        <v>920</v>
      </c>
      <c r="Y75" s="23">
        <v>976</v>
      </c>
      <c r="Z75" s="20">
        <f>((B75/B$1)*IgG!$BL74*$AY75+IgG!$BM74)/IgG!$BP74</f>
        <v>8.9451332151330689</v>
      </c>
      <c r="AA75" s="20">
        <f>((C75/C$1)*IgG!$BL74*$AY75+IgG!$BM74)/IgG!$BP74</f>
        <v>9.2022482194096984</v>
      </c>
      <c r="AB75" s="20">
        <f>((D75/D$1)*IgG!$BL74*$AY75+IgG!$BM74)/IgG!$BP74</f>
        <v>7.564134068451378</v>
      </c>
      <c r="AC75" s="20">
        <f>((E75/E$1)*IgG!$BL74*$AY75+IgG!$BM74)/IgG!$BP74</f>
        <v>11.02855995081792</v>
      </c>
      <c r="AD75" s="20">
        <f>((F75/F$1)*IgG!$BL74*$AY75+IgG!$BM74)/IgG!$BP74</f>
        <v>8.4706632587875355</v>
      </c>
      <c r="AE75" s="20">
        <f>((G75/G$1)*IgG!$BL74*$AY75+IgG!$BM74)/IgG!$BP74</f>
        <v>5.4515499611475269</v>
      </c>
      <c r="AF75" s="20">
        <f>((H75/H$1)*IgG!$BL74*$AY75+IgG!$BM74)/IgG!$BP74</f>
        <v>7.8663104652300975</v>
      </c>
      <c r="AG75" s="20">
        <f>((I75/I$1)*IgG!$BL74*$AY75+IgG!$BM74)/IgG!$BP74</f>
        <v>14.023817217133294</v>
      </c>
      <c r="AH75" s="20">
        <f>((J75/J$1)*IgG!$BL74*$AY75+IgG!$BM74)/IgG!$BP74</f>
        <v>6.2441003351548696</v>
      </c>
      <c r="AI75" s="20">
        <f>((K75/K$1)*IgG!$BL74*$AY75+IgG!$BM74)/IgG!$BP74</f>
        <v>8.8709144510119788</v>
      </c>
      <c r="AJ75" s="20">
        <f>((L75/L$1)*IgG!$BL74*$AY75+IgG!$BM74)/IgG!$BP74</f>
        <v>12.618962039126968</v>
      </c>
      <c r="AK75" s="20">
        <f>((M75/M$1)*IgG!$BL74*$AY75+IgG!$BM74)/IgG!$BP74</f>
        <v>7.5402780371267433</v>
      </c>
      <c r="AL75" s="20">
        <f>((N75/N$1)*IgG!$BL74*$AY75+IgG!$BM74)/IgG!$BP74</f>
        <v>4.4363432947769184</v>
      </c>
      <c r="AM75" s="20">
        <f>((O75/O$1)*IgG!$BL74*$AY75+IgG!$BM74)/IgG!$BP74</f>
        <v>9.4461098729504176</v>
      </c>
      <c r="AN75" s="20">
        <f>((P75/P$1)*IgG!$BL74*$AY75+IgG!$BM74)/IgG!$BP74</f>
        <v>8.1737882023031805</v>
      </c>
      <c r="AO75" s="20">
        <f>((Q75/Q$1)*IgG!$BL74*$AY75+IgG!$BM74)/IgG!$BP74</f>
        <v>5.4913100133552533</v>
      </c>
      <c r="AP75" s="20">
        <f>((R75/R$1)*IgG!$BL74*$AY75+IgG!$BM74)/IgG!$BP74</f>
        <v>8.4786152692290813</v>
      </c>
      <c r="AQ75" s="20">
        <f>((S75/S$1)*IgG!$BL74*$AY75+IgG!$BM74)/IgG!$BP74</f>
        <v>5.083106810689265</v>
      </c>
      <c r="AR75" s="20">
        <f>((T75/T$1)*IgG!$BL74*$AY75+IgG!$BM74)/IgG!$BP74</f>
        <v>6.0771081158824192</v>
      </c>
      <c r="AS75" s="20">
        <f>((U75/U$1)*IgG!$BL74*$AY75+IgG!$BM74)/IgG!$BP74</f>
        <v>8.2268016052468163</v>
      </c>
      <c r="AT75" s="20">
        <f>((V75/V$1)*IgG!$BL74*$AY75+IgG!$BM74)/IgG!$BP74</f>
        <v>19.651189939600137</v>
      </c>
      <c r="AU75" s="20">
        <f>((W75/W$1)*IgG!$BL74*$AY75+IgG!$BM74)/IgG!$BP74</f>
        <v>10.681322161537112</v>
      </c>
      <c r="AV75" s="20">
        <f>((X75/X$1)*IgG!$BL74*$AY75+IgG!$BM74)/IgG!$BP74</f>
        <v>5.7590276982206108</v>
      </c>
      <c r="AW75" s="20">
        <f>((Y75/Y$1)*IgG!$BL74*$AY75+IgG!$BM74)/IgG!$BP74</f>
        <v>5.9074652264627874</v>
      </c>
      <c r="AY75" s="20">
        <v>0.8638036809815951</v>
      </c>
    </row>
    <row r="76" spans="1:51" x14ac:dyDescent="0.25">
      <c r="A76" s="23">
        <v>73</v>
      </c>
      <c r="B76" s="23">
        <v>2491</v>
      </c>
      <c r="C76" s="23">
        <v>1789</v>
      </c>
      <c r="D76" s="23">
        <v>1273</v>
      </c>
      <c r="E76" s="23">
        <v>1022</v>
      </c>
      <c r="F76" s="23">
        <v>3061</v>
      </c>
      <c r="G76" s="23">
        <v>525</v>
      </c>
      <c r="H76" s="23">
        <v>1488</v>
      </c>
      <c r="I76" s="23">
        <v>2833</v>
      </c>
      <c r="J76" s="23">
        <v>761</v>
      </c>
      <c r="K76" s="23">
        <v>2502</v>
      </c>
      <c r="L76" s="23">
        <v>1560</v>
      </c>
      <c r="M76" s="23">
        <v>1497</v>
      </c>
      <c r="N76" s="23">
        <v>282</v>
      </c>
      <c r="O76" s="23">
        <v>1091</v>
      </c>
      <c r="P76" s="23">
        <v>849</v>
      </c>
      <c r="Q76" s="23">
        <v>2408</v>
      </c>
      <c r="R76" s="23">
        <v>1995</v>
      </c>
      <c r="S76" s="23">
        <v>600</v>
      </c>
      <c r="T76" s="23">
        <v>844</v>
      </c>
      <c r="U76" s="23">
        <v>1088</v>
      </c>
      <c r="V76" s="23">
        <v>2395</v>
      </c>
      <c r="W76" s="23">
        <v>760</v>
      </c>
      <c r="X76" s="23">
        <v>607</v>
      </c>
      <c r="Y76" s="23">
        <v>606</v>
      </c>
      <c r="Z76" s="20">
        <f>((B76/B$1)*IgG!$BL75*$AY76+IgG!$BM75)/IgG!$BP75</f>
        <v>7.767001444650135</v>
      </c>
      <c r="AA76" s="20">
        <f>((C76/C$1)*IgG!$BL75*$AY76+IgG!$BM75)/IgG!$BP75</f>
        <v>6.296487689356753</v>
      </c>
      <c r="AB76" s="20">
        <f>((D76/D$1)*IgG!$BL75*$AY76+IgG!$BM75)/IgG!$BP75</f>
        <v>5.2155972367479437</v>
      </c>
      <c r="AC76" s="20">
        <f>((E76/E$1)*IgG!$BL75*$AY76+IgG!$BM75)/IgG!$BP75</f>
        <v>4.6898152530176889</v>
      </c>
      <c r="AD76" s="20">
        <f>((F76/F$1)*IgG!$BL75*$AY76+IgG!$BM75)/IgG!$BP75</f>
        <v>8.9610083399738212</v>
      </c>
      <c r="AE76" s="20">
        <f>((G76/G$1)*IgG!$BL75*$AY76+IgG!$BM75)/IgG!$BP75</f>
        <v>3.6487250302530017</v>
      </c>
      <c r="AF76" s="20">
        <f>((H76/H$1)*IgG!$BL75*$AY76+IgG!$BM75)/IgG!$BP75</f>
        <v>5.6659682586682818</v>
      </c>
      <c r="AG76" s="20">
        <f>((I76/I$1)*IgG!$BL75*$AY76+IgG!$BM75)/IgG!$BP75</f>
        <v>8.4834055818443463</v>
      </c>
      <c r="AH76" s="20">
        <f>((J76/J$1)*IgG!$BL75*$AY76+IgG!$BM75)/IgG!$BP75</f>
        <v>4.1430857798957907</v>
      </c>
      <c r="AI76" s="20">
        <f>((K76/K$1)*IgG!$BL75*$AY76+IgG!$BM75)/IgG!$BP75</f>
        <v>7.7900436829809419</v>
      </c>
      <c r="AJ76" s="20">
        <f>((L76/L$1)*IgG!$BL75*$AY76+IgG!$BM75)/IgG!$BP75</f>
        <v>5.8167901822881145</v>
      </c>
      <c r="AK76" s="20">
        <f>((M76/M$1)*IgG!$BL75*$AY76+IgG!$BM75)/IgG!$BP75</f>
        <v>5.6848209991207588</v>
      </c>
      <c r="AL76" s="20">
        <f>((N76/N$1)*IgG!$BL75*$AY76+IgG!$BM75)/IgG!$BP75</f>
        <v>3.1397010380360619</v>
      </c>
      <c r="AM76" s="20">
        <f>((O76/O$1)*IgG!$BL75*$AY76+IgG!$BM75)/IgG!$BP75</f>
        <v>4.8343529298200298</v>
      </c>
      <c r="AN76" s="20">
        <f>((P76/P$1)*IgG!$BL75*$AY76+IgG!$BM75)/IgG!$BP75</f>
        <v>4.3274236865422546</v>
      </c>
      <c r="AO76" s="20">
        <f>((Q76/Q$1)*IgG!$BL75*$AY76+IgG!$BM75)/IgG!$BP75</f>
        <v>7.5931372826994927</v>
      </c>
      <c r="AP76" s="20">
        <f>((R76/R$1)*IgG!$BL75*$AY76+IgG!$BM75)/IgG!$BP75</f>
        <v>6.7280059708246132</v>
      </c>
      <c r="AQ76" s="20">
        <f>((S76/S$1)*IgG!$BL75*$AY76+IgG!$BM75)/IgG!$BP75</f>
        <v>3.8058312006903288</v>
      </c>
      <c r="AR76" s="20">
        <f>((T76/T$1)*IgG!$BL75*$AY76+IgG!$BM75)/IgG!$BP75</f>
        <v>4.316949941846433</v>
      </c>
      <c r="AS76" s="20">
        <f>((U76/U$1)*IgG!$BL75*$AY76+IgG!$BM75)/IgG!$BP75</f>
        <v>4.8280686830025363</v>
      </c>
      <c r="AT76" s="20">
        <f>((V76/V$1)*IgG!$BL75*$AY76+IgG!$BM75)/IgG!$BP75</f>
        <v>7.5659055464903568</v>
      </c>
      <c r="AU76" s="20">
        <f>((W76/W$1)*IgG!$BL75*$AY76+IgG!$BM75)/IgG!$BP75</f>
        <v>4.1409910309566262</v>
      </c>
      <c r="AV76" s="20">
        <f>((X76/X$1)*IgG!$BL75*$AY76+IgG!$BM75)/IgG!$BP75</f>
        <v>3.820494443264479</v>
      </c>
      <c r="AW76" s="20">
        <f>((Y76/Y$1)*IgG!$BL75*$AY76+IgG!$BM75)/IgG!$BP75</f>
        <v>3.818399694325314</v>
      </c>
      <c r="AY76" s="20">
        <v>0.98396946564885501</v>
      </c>
    </row>
    <row r="77" spans="1:51" x14ac:dyDescent="0.25">
      <c r="A77" s="23">
        <v>74</v>
      </c>
      <c r="B77" s="23">
        <v>18372</v>
      </c>
      <c r="C77" s="23">
        <v>1861</v>
      </c>
      <c r="D77" s="23">
        <v>1854</v>
      </c>
      <c r="E77" s="23">
        <v>2926</v>
      </c>
      <c r="F77" s="23">
        <v>35320</v>
      </c>
      <c r="G77" s="23">
        <v>2720</v>
      </c>
      <c r="H77" s="23">
        <v>17637</v>
      </c>
      <c r="I77" s="23">
        <v>15198</v>
      </c>
      <c r="J77" s="23">
        <v>1408</v>
      </c>
      <c r="K77" s="23">
        <v>48943</v>
      </c>
      <c r="L77" s="23">
        <v>4398</v>
      </c>
      <c r="M77" s="23">
        <v>1589</v>
      </c>
      <c r="N77" s="23">
        <v>918</v>
      </c>
      <c r="O77" s="23">
        <v>1619</v>
      </c>
      <c r="P77" s="23">
        <v>19196</v>
      </c>
      <c r="Q77" s="23">
        <v>19434</v>
      </c>
      <c r="R77" s="23">
        <v>1195</v>
      </c>
      <c r="S77" s="23">
        <v>703</v>
      </c>
      <c r="T77" s="23">
        <v>915</v>
      </c>
      <c r="U77" s="23">
        <v>17303</v>
      </c>
      <c r="V77" s="23">
        <v>5075</v>
      </c>
      <c r="W77" s="23">
        <v>2054</v>
      </c>
      <c r="X77" s="23">
        <v>2106</v>
      </c>
      <c r="Y77" s="23">
        <v>1258</v>
      </c>
      <c r="Z77" s="29">
        <f>IF((0.001625488*B77*(0.32/B$1)+1.317620286)&gt;0,(0.001625488*B77*(0.32/B$1)*$AY77+1.317620286),B77*(0.32/B$1)*$AY77*10/5341.68803)</f>
        <v>28.673900165986449</v>
      </c>
      <c r="AA77" s="29">
        <f ref="AA77:AW77" si="4" t="shared">IF((0.001625488*C77*(0.32/C$1)+1.317620286)&gt;0,(0.001625488*C77*(0.32/C$1)*$AY77+1.317620286),C77*(0.32/C$1)*$AY77*10/5341.68803)</f>
        <v>4.0886869557504237</v>
      </c>
      <c r="AB77" s="29">
        <f si="4" t="shared"/>
        <v>4.0782638140587233</v>
      </c>
      <c r="AC77" s="29">
        <f si="4" t="shared"/>
        <v>5.6744935131304342</v>
      </c>
      <c r="AD77" s="29">
        <f si="4" t="shared"/>
        <v>53.909815221832858</v>
      </c>
      <c r="AE77" s="29">
        <f si="4" t="shared"/>
        <v>5.3677553433461327</v>
      </c>
      <c r="AF77" s="29">
        <f si="4" t="shared"/>
        <v>27.579470288357989</v>
      </c>
      <c r="AG77" s="29">
        <f si="4" t="shared"/>
        <v>23.94774991892151</v>
      </c>
      <c r="AH77" s="29">
        <f si="4" t="shared"/>
        <v>3.4141607862732917</v>
      </c>
      <c r="AI77" s="29">
        <f si="4" t="shared"/>
        <v>74.194737974121949</v>
      </c>
      <c r="AJ77" s="29">
        <f si="4" t="shared"/>
        <v>7.866331308870695</v>
      </c>
      <c r="AK77" s="29">
        <f si="4" t="shared"/>
        <v>3.6836734500158101</v>
      </c>
      <c r="AL77" s="29">
        <f si="4" t="shared"/>
        <v>2.6845408678543192</v>
      </c>
      <c r="AM77" s="29">
        <f si="4" t="shared"/>
        <v>3.728344057265951</v>
      </c>
      <c r="AN77" s="29">
        <f si="4" t="shared"/>
        <v>29.900852845123659</v>
      </c>
      <c r="AO77" s="29">
        <f si="4" t="shared"/>
        <v>30.255239662641443</v>
      </c>
      <c r="AP77" s="29">
        <f si="4" t="shared"/>
        <v>3.0969994747972893</v>
      </c>
      <c r="AQ77" s="29">
        <f si="4" t="shared"/>
        <v>2.3644015158949747</v>
      </c>
      <c r="AR77" s="29">
        <f si="4" t="shared"/>
        <v>2.6800738071293053</v>
      </c>
      <c r="AS77" s="29">
        <f si="4" t="shared"/>
        <v>27.082137527639752</v>
      </c>
      <c r="AT77" s="29">
        <f si="4" t="shared"/>
        <v>8.8743980124822137</v>
      </c>
      <c r="AU77" s="29">
        <f si="4" t="shared"/>
        <v>4.3760678623929987</v>
      </c>
      <c r="AV77" s="29">
        <f si="4" t="shared"/>
        <v>4.4534969149599091</v>
      </c>
      <c r="AW77" s="29">
        <f si="4" t="shared"/>
        <v>3.1908077500225858</v>
      </c>
      <c r="AY77" s="20">
        <v>1.0878035008469791</v>
      </c>
    </row>
    <row r="78" spans="1:51" x14ac:dyDescent="0.25">
      <c r="A78" s="23">
        <v>75</v>
      </c>
      <c r="B78" s="23">
        <v>3427</v>
      </c>
      <c r="C78" s="23">
        <v>2430</v>
      </c>
      <c r="D78" s="23">
        <v>3283</v>
      </c>
      <c r="E78" s="23">
        <v>4640</v>
      </c>
      <c r="F78" s="23">
        <v>3750</v>
      </c>
      <c r="G78" s="23">
        <v>2389</v>
      </c>
      <c r="H78" s="23">
        <v>2718</v>
      </c>
      <c r="I78" s="23">
        <v>4303</v>
      </c>
      <c r="J78" s="23">
        <v>2509</v>
      </c>
      <c r="K78" s="23">
        <v>5457</v>
      </c>
      <c r="L78" s="23">
        <v>7042</v>
      </c>
      <c r="M78" s="23">
        <v>2982</v>
      </c>
      <c r="N78" s="23">
        <v>864</v>
      </c>
      <c r="O78" s="23">
        <v>2711</v>
      </c>
      <c r="P78" s="23">
        <v>3253</v>
      </c>
      <c r="Q78" s="23">
        <v>1070</v>
      </c>
      <c r="R78" s="23">
        <v>1501</v>
      </c>
      <c r="S78" s="23">
        <v>1408</v>
      </c>
      <c r="T78" s="23">
        <v>1714</v>
      </c>
      <c r="U78" s="23">
        <v>2990</v>
      </c>
      <c r="V78" s="23">
        <v>4910</v>
      </c>
      <c r="W78" s="23">
        <v>4603</v>
      </c>
      <c r="X78" s="23">
        <v>1485</v>
      </c>
      <c r="Y78" s="23">
        <v>770</v>
      </c>
      <c r="Z78" s="20">
        <f>((B78/B$1)*IgG!$BL77*$AY78+IgG!$BM77)/IgG!$BP77</f>
        <v>6.6208455229567891</v>
      </c>
      <c r="AA78" s="20">
        <f>((C78/C$1)*IgG!$BL77*$AY78+IgG!$BM77)/IgG!$BP77</f>
        <v>4.5904982028694707</v>
      </c>
      <c r="AB78" s="20">
        <f>((D78/D$1)*IgG!$BL77*$AY78+IgG!$BM77)/IgG!$BP77</f>
        <v>6.3275957595740673</v>
      </c>
      <c r="AC78" s="20">
        <f>((E78/E$1)*IgG!$BL77*$AY78+IgG!$BM77)/IgG!$BP77</f>
        <v>9.0910674881181901</v>
      </c>
      <c r="AD78" s="20">
        <f>((F78/F$1)*IgG!$BL77*$AY78+IgG!$BM77)/IgG!$BP77</f>
        <v>7.2786210338777559</v>
      </c>
      <c r="AE78" s="20">
        <f>((G78/G$1)*IgG!$BL77*$AY78+IgG!$BM77)/IgG!$BP77</f>
        <v>4.5070034785730018</v>
      </c>
      <c r="AF78" s="20">
        <f>((H78/H$1)*IgG!$BL77*$AY78+IgG!$BM77)/IgG!$BP77</f>
        <v>5.1769977296349152</v>
      </c>
      <c r="AG78" s="20">
        <f>((I78/I$1)*IgG!$BL77*$AY78+IgG!$BM77)/IgG!$BP77</f>
        <v>8.4047815835350139</v>
      </c>
      <c r="AH78" s="20">
        <f>((J78/J$1)*IgG!$BL77*$AY78+IgG!$BM77)/IgG!$BP77</f>
        <v>4.7513782813919381</v>
      </c>
      <c r="AI78" s="20">
        <f>((K78/K$1)*IgG!$BL77*$AY78+IgG!$BM77)/IgG!$BP77</f>
        <v>10.754852603977106</v>
      </c>
      <c r="AJ78" s="20">
        <f>((L78/L$1)*IgG!$BL77*$AY78+IgG!$BM77)/IgG!$BP77</f>
        <v>13.982636457877204</v>
      </c>
      <c r="AK78" s="20">
        <f>((M78/M$1)*IgG!$BL77*$AY78+IgG!$BM77)/IgG!$BP77</f>
        <v>5.7146222958365733</v>
      </c>
      <c r="AL78" s="20">
        <f>((N78/N$1)*IgG!$BL77*$AY78+IgG!$BM77)/IgG!$BP77</f>
        <v>1.401407026082371</v>
      </c>
      <c r="AM78" s="20">
        <f>((O78/O$1)*IgG!$BL77*$AY78+IgG!$BM77)/IgG!$BP77</f>
        <v>5.1627425328038106</v>
      </c>
      <c r="AN78" s="20">
        <f>((P78/P$1)*IgG!$BL77*$AY78+IgG!$BM77)/IgG!$BP77</f>
        <v>6.2665020588693334</v>
      </c>
      <c r="AO78" s="20">
        <f>((Q78/Q$1)*IgG!$BL77*$AY78+IgG!$BM77)/IgG!$BP77</f>
        <v>1.8209171042548757</v>
      </c>
      <c r="AP78" s="20">
        <f>((R78/R$1)*IgG!$BL77*$AY78+IgG!$BM77)/IgG!$BP77</f>
        <v>2.6986299377128837</v>
      </c>
      <c r="AQ78" s="20">
        <f>((S78/S$1)*IgG!$BL77*$AY78+IgG!$BM77)/IgG!$BP77</f>
        <v>2.5092394655282089</v>
      </c>
      <c r="AR78" s="20">
        <f>((T78/T$1)*IgG!$BL77*$AY78+IgG!$BM77)/IgG!$BP77</f>
        <v>3.1323952127164931</v>
      </c>
      <c r="AS78" s="20">
        <f>((U78/U$1)*IgG!$BL77*$AY78+IgG!$BM77)/IgG!$BP77</f>
        <v>5.7309139493578352</v>
      </c>
      <c r="AT78" s="20">
        <f>((V78/V$1)*IgG!$BL77*$AY78+IgG!$BM77)/IgG!$BP77</f>
        <v>9.6409107944607921</v>
      </c>
      <c r="AU78" s="20">
        <f>((W78/W$1)*IgG!$BL77*$AY78+IgG!$BM77)/IgG!$BP77</f>
        <v>9.0157185905823525</v>
      </c>
      <c r="AV78" s="20">
        <f>((X78/X$1)*IgG!$BL77*$AY78+IgG!$BM77)/IgG!$BP77</f>
        <v>2.6660466306703587</v>
      </c>
      <c r="AW78" s="20">
        <f>((Y78/Y$1)*IgG!$BL77*$AY78+IgG!$BM77)/IgG!$BP77</f>
        <v>1.2099800972075383</v>
      </c>
      <c r="AY78" s="20">
        <v>1.3965793693212185</v>
      </c>
    </row>
    <row r="79" spans="1:51" x14ac:dyDescent="0.25">
      <c r="A79" s="23">
        <v>76</v>
      </c>
      <c r="B79" s="23">
        <v>4916</v>
      </c>
      <c r="C79" s="23">
        <v>3777</v>
      </c>
      <c r="D79" s="23">
        <v>982</v>
      </c>
      <c r="E79" s="23">
        <v>1312</v>
      </c>
      <c r="F79" s="23">
        <v>3878</v>
      </c>
      <c r="G79" s="23">
        <v>3705</v>
      </c>
      <c r="H79" s="23">
        <v>2394</v>
      </c>
      <c r="I79" s="23">
        <v>9309</v>
      </c>
      <c r="J79" s="23">
        <v>2447</v>
      </c>
      <c r="K79" s="23">
        <v>4273</v>
      </c>
      <c r="L79" s="23">
        <v>4371</v>
      </c>
      <c r="M79" s="23">
        <v>2175</v>
      </c>
      <c r="N79" s="23">
        <v>524</v>
      </c>
      <c r="O79" s="23">
        <v>1544</v>
      </c>
      <c r="P79" s="23">
        <v>1473</v>
      </c>
      <c r="Q79" s="23">
        <v>1881</v>
      </c>
      <c r="R79" s="23">
        <v>2531</v>
      </c>
      <c r="S79" s="23">
        <v>1084</v>
      </c>
      <c r="T79" s="23">
        <v>1674</v>
      </c>
      <c r="U79" s="23">
        <v>18220</v>
      </c>
      <c r="V79" s="23">
        <v>3913</v>
      </c>
      <c r="W79" s="23">
        <v>2010</v>
      </c>
      <c r="X79" s="23">
        <v>1433</v>
      </c>
      <c r="Y79" s="23">
        <v>721</v>
      </c>
      <c r="Z79" s="20">
        <f>((B79/B$1)*IgG!$BL78*$AY79+IgG!$BM78)/IgG!$BP78</f>
        <v>12.770912339405768</v>
      </c>
      <c r="AA79" s="20">
        <f>((C79/C$1)*IgG!$BL78*$AY79+IgG!$BM78)/IgG!$BP78</f>
        <v>10.394773602205733</v>
      </c>
      <c r="AB79" s="20">
        <f>((D79/D$1)*IgG!$BL78*$AY79+IgG!$BM78)/IgG!$BP78</f>
        <v>4.5639502743092457</v>
      </c>
      <c r="AC79" s="20">
        <f>((E79/E$1)*IgG!$BL78*$AY79+IgG!$BM78)/IgG!$BP78</f>
        <v>5.252383797817596</v>
      </c>
      <c r="AD79" s="20">
        <f>((F79/F$1)*IgG!$BL78*$AY79+IgG!$BM78)/IgG!$BP78</f>
        <v>10.605475983643137</v>
      </c>
      <c r="AE79" s="20">
        <f>((G79/G$1)*IgG!$BL78*$AY79+IgG!$BM78)/IgG!$BP78</f>
        <v>10.244569924349365</v>
      </c>
      <c r="AF79" s="20">
        <f>((H79/H$1)*IgG!$BL78*$AY79+IgG!$BM78)/IgG!$BP78</f>
        <v>7.5096112900480083</v>
      </c>
      <c r="AG79" s="20">
        <f>((I79/I$1)*IgG!$BL78*$AY79+IgG!$BM78)/IgG!$BP78</f>
        <v>21.935422850836627</v>
      </c>
      <c r="AH79" s="20">
        <f>((J79/J$1)*IgG!$BL78*$AY79+IgG!$BM78)/IgG!$BP78</f>
        <v>7.6201778862478342</v>
      </c>
      <c r="AI79" s="20">
        <f>((K79/K$1)*IgG!$BL78*$AY79+IgG!$BM78)/IgG!$BP78</f>
        <v>11.429510049660706</v>
      </c>
      <c r="AJ79" s="20">
        <f>((L79/L$1)*IgG!$BL78*$AY79+IgG!$BM78)/IgG!$BP78</f>
        <v>11.633953944520766</v>
      </c>
      <c r="AK79" s="20">
        <f>((M79/M$1)*IgG!$BL78*$AY79+IgG!$BM78)/IgG!$BP78</f>
        <v>7.0527417699015569</v>
      </c>
      <c r="AL79" s="20">
        <f>((N79/N$1)*IgG!$BL78*$AY79+IgG!$BM78)/IgG!$BP78</f>
        <v>3.6084879901673528</v>
      </c>
      <c r="AM79" s="20">
        <f>((O79/O$1)*IgG!$BL78*$AY79+IgG!$BM78)/IgG!$BP78</f>
        <v>5.7363734264658914</v>
      </c>
      <c r="AN79" s="20">
        <f>((P79/P$1)*IgG!$BL78*$AY79+IgG!$BM78)/IgG!$BP78</f>
        <v>5.5882559108019745</v>
      </c>
      <c r="AO79" s="20">
        <f>((Q79/Q$1)*IgG!$BL78*$AY79+IgG!$BM78)/IgG!$BP78</f>
        <v>6.4394100853213896</v>
      </c>
      <c r="AP79" s="20">
        <f>((R79/R$1)*IgG!$BL78*$AY79+IgG!$BM78)/IgG!$BP78</f>
        <v>7.795415510413596</v>
      </c>
      <c r="AQ79" s="20">
        <f>((S79/S$1)*IgG!$BL78*$AY79+IgG!$BM78)/IgG!$BP78</f>
        <v>4.7767388179390986</v>
      </c>
      <c r="AR79" s="20">
        <f>((T79/T$1)*IgG!$BL78*$AY79+IgG!$BM78)/IgG!$BP78</f>
        <v>6.0075745114843331</v>
      </c>
      <c r="AS79" s="20">
        <f>((U79/U$1)*IgG!$BL78*$AY79+IgG!$BM78)/IgG!$BP78</f>
        <v>40.525214147754554</v>
      </c>
      <c r="AT79" s="20">
        <f>((V79/V$1)*IgG!$BL78*$AY79+IgG!$BM78)/IgG!$BP78</f>
        <v>10.678491660378873</v>
      </c>
      <c r="AU79" s="20">
        <f>((W79/W$1)*IgG!$BL78*$AY79+IgG!$BM78)/IgG!$BP78</f>
        <v>6.7085250081473813</v>
      </c>
      <c r="AV79" s="20">
        <f>((X79/X$1)*IgG!$BL78*$AY79+IgG!$BM78)/IgG!$BP78</f>
        <v>5.5048094231039917</v>
      </c>
      <c r="AW79" s="20">
        <f>((Y79/Y$1)*IgG!$BL78*$AY79+IgG!$BM78)/IgG!$BP78</f>
        <v>4.0194619420799134</v>
      </c>
      <c r="AY79" s="20">
        <v>0.99738048461034712</v>
      </c>
    </row>
    <row r="80" spans="1:51" x14ac:dyDescent="0.25">
      <c r="A80" s="23">
        <v>77</v>
      </c>
      <c r="B80" s="23">
        <v>1976</v>
      </c>
      <c r="C80" s="23">
        <v>2742</v>
      </c>
      <c r="D80" s="23">
        <v>2331</v>
      </c>
      <c r="E80" s="23">
        <v>2102</v>
      </c>
      <c r="F80" s="23">
        <v>6269</v>
      </c>
      <c r="G80" s="23">
        <v>1353</v>
      </c>
      <c r="H80" s="23">
        <v>1885</v>
      </c>
      <c r="I80" s="23">
        <v>1917</v>
      </c>
      <c r="J80" s="23">
        <v>2371</v>
      </c>
      <c r="K80" s="23">
        <v>6224</v>
      </c>
      <c r="L80" s="23">
        <v>10099</v>
      </c>
      <c r="M80" s="23">
        <v>1720</v>
      </c>
      <c r="N80" s="23">
        <v>443</v>
      </c>
      <c r="O80" s="23">
        <v>2105</v>
      </c>
      <c r="P80" s="23">
        <v>3281</v>
      </c>
      <c r="Q80" s="23">
        <v>1520</v>
      </c>
      <c r="R80" s="23">
        <v>3376</v>
      </c>
      <c r="S80" s="23">
        <v>1401</v>
      </c>
      <c r="T80" s="23">
        <v>1847</v>
      </c>
      <c r="U80" s="23">
        <v>6820</v>
      </c>
      <c r="V80" s="23">
        <v>9527</v>
      </c>
      <c r="W80" s="23">
        <v>1992</v>
      </c>
      <c r="X80" s="23">
        <v>1987</v>
      </c>
      <c r="Y80" s="23">
        <v>1199</v>
      </c>
      <c r="Z80" s="20">
        <f>((B80/B$1)*IgG!$BL79*$AY80+IgG!$BM79)/IgG!$BP79</f>
        <v>6.0599551710323309</v>
      </c>
      <c r="AA80" s="20">
        <f>((C80/C$1)*IgG!$BL79*$AY80+IgG!$BM79)/IgG!$BP79</f>
        <v>7.5387212249938722</v>
      </c>
      <c r="AB80" s="20">
        <f>((D80/D$1)*IgG!$BL79*$AY80+IgG!$BM79)/IgG!$BP79</f>
        <v>6.7452840863800425</v>
      </c>
      <c r="AC80" s="20">
        <f>((E80/E$1)*IgG!$BL79*$AY80+IgG!$BM79)/IgG!$BP79</f>
        <v>6.3031986733810959</v>
      </c>
      <c r="AD80" s="20">
        <f>((F80/F$1)*IgG!$BL79*$AY80+IgG!$BM79)/IgG!$BP79</f>
        <v>14.347608786772408</v>
      </c>
      <c r="AE80" s="20">
        <f>((G80/G$1)*IgG!$BL79*$AY80+IgG!$BM79)/IgG!$BP79</f>
        <v>4.8572511871967672</v>
      </c>
      <c r="AF80" s="20">
        <f>((H80/H$1)*IgG!$BL79*$AY80+IgG!$BM79)/IgG!$BP79</f>
        <v>5.8842793082248885</v>
      </c>
      <c r="AG80" s="20">
        <f>((I80/I$1)*IgG!$BL79*$AY80+IgG!$BM79)/IgG!$BP79</f>
        <v>5.9460554358055271</v>
      </c>
      <c r="AH80" s="20">
        <f>((J80/J$1)*IgG!$BL79*$AY80+IgG!$BM79)/IgG!$BP79</f>
        <v>6.82250424585584</v>
      </c>
      <c r="AI80" s="20">
        <f>((K80/K$1)*IgG!$BL79*$AY80+IgG!$BM79)/IgG!$BP79</f>
        <v>14.260736107362137</v>
      </c>
      <c r="AJ80" s="20">
        <f>((L80/L$1)*IgG!$BL79*$AY80+IgG!$BM79)/IgG!$BP79</f>
        <v>21.74143905658012</v>
      </c>
      <c r="AK80" s="20">
        <f>((M80/M$1)*IgG!$BL79*$AY80+IgG!$BM79)/IgG!$BP79</f>
        <v>5.565746150387219</v>
      </c>
      <c r="AL80" s="20">
        <f>((N80/N$1)*IgG!$BL79*$AY80+IgG!$BM79)/IgG!$BP79</f>
        <v>3.1004925591223502</v>
      </c>
      <c r="AM80" s="20">
        <f>((O80/O$1)*IgG!$BL79*$AY80+IgG!$BM79)/IgG!$BP79</f>
        <v>6.3089901853417798</v>
      </c>
      <c r="AN80" s="20">
        <f>((P80/P$1)*IgG!$BL79*$AY80+IgG!$BM79)/IgG!$BP79</f>
        <v>8.5792628739302579</v>
      </c>
      <c r="AO80" s="20">
        <f>((Q80/Q$1)*IgG!$BL79*$AY80+IgG!$BM79)/IgG!$BP79</f>
        <v>5.1796453530082269</v>
      </c>
      <c r="AP80" s="20">
        <f>((R80/R$1)*IgG!$BL79*$AY80+IgG!$BM79)/IgG!$BP79</f>
        <v>8.7626607526852798</v>
      </c>
      <c r="AQ80" s="20">
        <f>((S80/S$1)*IgG!$BL79*$AY80+IgG!$BM79)/IgG!$BP79</f>
        <v>4.9499153785677255</v>
      </c>
      <c r="AR80" s="20">
        <f>((T80/T$1)*IgG!$BL79*$AY80+IgG!$BM79)/IgG!$BP79</f>
        <v>5.8109201567228785</v>
      </c>
      <c r="AS80" s="20">
        <f>((U80/U$1)*IgG!$BL79*$AY80+IgG!$BM79)/IgG!$BP79</f>
        <v>15.411316483551534</v>
      </c>
      <c r="AT80" s="20">
        <f>((V80/V$1)*IgG!$BL79*$AY80+IgG!$BM79)/IgG!$BP79</f>
        <v>20.637190776076203</v>
      </c>
      <c r="AU80" s="20">
        <f>((W80/W$1)*IgG!$BL79*$AY80+IgG!$BM79)/IgG!$BP79</f>
        <v>6.0908432348226489</v>
      </c>
      <c r="AV80" s="20">
        <f>((X80/X$1)*IgG!$BL79*$AY80+IgG!$BM79)/IgG!$BP79</f>
        <v>6.0811907148881739</v>
      </c>
      <c r="AW80" s="20">
        <f>((Y80/Y$1)*IgG!$BL79*$AY80+IgG!$BM79)/IgG!$BP79</f>
        <v>4.5599535732149423</v>
      </c>
      <c r="AY80" s="20">
        <v>1.0237212750185323</v>
      </c>
    </row>
    <row r="81" spans="1:51" x14ac:dyDescent="0.25">
      <c r="A81" s="23">
        <v>78</v>
      </c>
      <c r="B81" s="23">
        <v>1634</v>
      </c>
      <c r="C81" s="23">
        <v>3237</v>
      </c>
      <c r="D81" s="23">
        <v>1393</v>
      </c>
      <c r="E81" s="23">
        <v>1003</v>
      </c>
      <c r="F81" s="23">
        <v>1958</v>
      </c>
      <c r="G81" s="23">
        <v>1095</v>
      </c>
      <c r="H81" s="23">
        <v>2789</v>
      </c>
      <c r="I81" s="23">
        <v>19978</v>
      </c>
      <c r="J81" s="23">
        <v>1598</v>
      </c>
      <c r="K81" s="23">
        <v>2360</v>
      </c>
      <c r="L81" s="23">
        <v>4199</v>
      </c>
      <c r="M81" s="23">
        <v>1148</v>
      </c>
      <c r="N81" s="23">
        <v>439</v>
      </c>
      <c r="O81" s="23">
        <v>1087</v>
      </c>
      <c r="P81" s="23">
        <v>1078</v>
      </c>
      <c r="Q81" s="23">
        <v>1313</v>
      </c>
      <c r="R81" s="23">
        <v>852</v>
      </c>
      <c r="S81" s="23">
        <v>1363</v>
      </c>
      <c r="T81" s="23">
        <v>1748</v>
      </c>
      <c r="U81" s="23">
        <v>4152</v>
      </c>
      <c r="V81" s="23">
        <v>2384</v>
      </c>
      <c r="W81" s="23">
        <v>837</v>
      </c>
      <c r="X81" s="23">
        <v>2493</v>
      </c>
      <c r="Y81" s="23">
        <v>1687</v>
      </c>
      <c r="Z81" s="20">
        <f>((B81/B$1)*IgG!$BL80*$AY81+IgG!$BM80)/IgG!$BP80</f>
        <v>4.2403213612541002</v>
      </c>
      <c r="AA81" s="20">
        <f>((C81/C$1)*IgG!$BL80*$AY81+IgG!$BM80)/IgG!$BP80</f>
        <v>6.9078940276093856</v>
      </c>
      <c r="AB81" s="20">
        <f>((D81/D$1)*IgG!$BL80*$AY81+IgG!$BM80)/IgG!$BP80</f>
        <v>3.839270199312975</v>
      </c>
      <c r="AC81" s="20">
        <f>((E81/E$1)*IgG!$BL80*$AY81+IgG!$BM80)/IgG!$BP80</f>
        <v>3.1902662443045151</v>
      </c>
      <c r="AD81" s="20">
        <f>((F81/F$1)*IgG!$BL80*$AY81+IgG!$BM80)/IgG!$BP80</f>
        <v>4.7794938777226665</v>
      </c>
      <c r="AE81" s="20">
        <f>((G81/G$1)*IgG!$BL80*$AY81+IgG!$BM80)/IgG!$BP80</f>
        <v>3.3433646131783057</v>
      </c>
      <c r="AF81" s="20">
        <f>((H81/H$1)*IgG!$BL80*$AY81+IgG!$BM80)/IgG!$BP80</f>
        <v>6.1623715357022322</v>
      </c>
      <c r="AG81" s="20">
        <f>((I81/I$1)*IgG!$BL80*$AY81+IgG!$BM80)/IgG!$BP80</f>
        <v>34.766804824523824</v>
      </c>
      <c r="AH81" s="20">
        <f>((J81/J$1)*IgG!$BL80*$AY81+IgG!$BM80)/IgG!$BP80</f>
        <v>4.1804133038687041</v>
      </c>
      <c r="AI81" s="20">
        <f>((K81/K$1)*IgG!$BL80*$AY81+IgG!$BM80)/IgG!$BP80</f>
        <v>5.4484671851929258</v>
      </c>
      <c r="AJ81" s="20">
        <f>((L81/L$1)*IgG!$BL80*$AY81+IgG!$BM80)/IgG!$BP80</f>
        <v>8.5087704499635883</v>
      </c>
      <c r="AK81" s="20">
        <f>((M81/M$1)*IgG!$BL80*$AY81+IgG!$BM80)/IgG!$BP80</f>
        <v>3.4315625865512507</v>
      </c>
      <c r="AL81" s="20">
        <f>((N81/N$1)*IgG!$BL80*$AY81+IgG!$BM80)/IgG!$BP80</f>
        <v>2.2517066785999726</v>
      </c>
      <c r="AM81" s="20">
        <f>((O81/O$1)*IgG!$BL80*$AY81+IgG!$BM80)/IgG!$BP80</f>
        <v>3.3300517115371067</v>
      </c>
      <c r="AN81" s="20">
        <f>((P81/P$1)*IgG!$BL80*$AY81+IgG!$BM80)/IgG!$BP80</f>
        <v>3.3150746971907572</v>
      </c>
      <c r="AO81" s="20">
        <f>((Q81/Q$1)*IgG!$BL80*$AY81+IgG!$BM80)/IgG!$BP80</f>
        <v>3.7061411829009834</v>
      </c>
      <c r="AP81" s="20">
        <f>((R81/R$1)*IgG!$BL80*$AY81+IgG!$BM80)/IgG!$BP80</f>
        <v>2.9389852258268805</v>
      </c>
      <c r="AQ81" s="20">
        <f>((S81/S$1)*IgG!$BL80*$AY81+IgG!$BM80)/IgG!$BP80</f>
        <v>3.7893468181584784</v>
      </c>
      <c r="AR81" s="20">
        <f>((T81/T$1)*IgG!$BL80*$AY81+IgG!$BM80)/IgG!$BP80</f>
        <v>4.4300302096411892</v>
      </c>
      <c r="AS81" s="20">
        <f>((U81/U$1)*IgG!$BL80*$AY81+IgG!$BM80)/IgG!$BP80</f>
        <v>8.4305571528215424</v>
      </c>
      <c r="AT81" s="20">
        <f>((V81/V$1)*IgG!$BL80*$AY81+IgG!$BM80)/IgG!$BP80</f>
        <v>5.4884058901165247</v>
      </c>
      <c r="AU81" s="20">
        <f>((W81/W$1)*IgG!$BL80*$AY81+IgG!$BM80)/IgG!$BP80</f>
        <v>2.914023535249632</v>
      </c>
      <c r="AV81" s="20">
        <f>((X81/X$1)*IgG!$BL80*$AY81+IgG!$BM80)/IgG!$BP80</f>
        <v>5.6697941749778629</v>
      </c>
      <c r="AW81" s="20">
        <f>((Y81/Y$1)*IgG!$BL80*$AY81+IgG!$BM80)/IgG!$BP80</f>
        <v>4.3285193346270452</v>
      </c>
      <c r="AY81" s="20">
        <v>1.0646017699115045</v>
      </c>
    </row>
    <row r="82" spans="1:51" x14ac:dyDescent="0.25">
      <c r="A82" s="23">
        <v>79</v>
      </c>
      <c r="B82" s="23">
        <v>2864</v>
      </c>
      <c r="C82" s="23">
        <v>5266</v>
      </c>
      <c r="D82" s="23">
        <v>2772</v>
      </c>
      <c r="E82" s="23">
        <v>3632</v>
      </c>
      <c r="F82" s="23">
        <v>1271</v>
      </c>
      <c r="G82" s="23">
        <v>1224</v>
      </c>
      <c r="H82" s="23">
        <v>3443</v>
      </c>
      <c r="I82" s="23">
        <v>2266</v>
      </c>
      <c r="J82" s="23">
        <v>2123</v>
      </c>
      <c r="K82" s="23">
        <v>3217</v>
      </c>
      <c r="L82" s="23">
        <v>2579</v>
      </c>
      <c r="M82" s="23">
        <v>1032</v>
      </c>
      <c r="N82" s="23">
        <v>683</v>
      </c>
      <c r="O82" s="23">
        <v>2099</v>
      </c>
      <c r="P82" s="23">
        <v>2237</v>
      </c>
      <c r="Q82" s="23">
        <v>7165</v>
      </c>
      <c r="R82" s="23">
        <v>1327</v>
      </c>
      <c r="S82" s="23">
        <v>3044</v>
      </c>
      <c r="T82" s="23">
        <v>2026</v>
      </c>
      <c r="U82" s="23">
        <v>4117</v>
      </c>
      <c r="V82" s="23">
        <v>2735</v>
      </c>
      <c r="W82" s="23">
        <v>1373</v>
      </c>
      <c r="X82" s="23">
        <v>3238</v>
      </c>
      <c r="Y82" s="23">
        <v>2990</v>
      </c>
      <c r="Z82" s="20">
        <f>((B82/B$1)*IgG!$BL81*$AY82+IgG!$BM81)/IgG!$BP81</f>
        <v>8.3494624587978841</v>
      </c>
      <c r="AA82" s="20">
        <f>((C82/C$1)*IgG!$BL81*$AY82+IgG!$BM81)/IgG!$BP81</f>
        <v>13.323622332384058</v>
      </c>
      <c r="AB82" s="20">
        <f>((D82/D$1)*IgG!$BL81*$AY82+IgG!$BM81)/IgG!$BP81</f>
        <v>8.1589450947804298</v>
      </c>
      <c r="AC82" s="20">
        <f>((E82/E$1)*IgG!$BL81*$AY82+IgG!$BM81)/IgG!$BP81</f>
        <v>9.9398682801609901</v>
      </c>
      <c r="AD82" s="20">
        <f>((F82/F$1)*IgG!$BL81*$AY82+IgG!$BM81)/IgG!$BP81</f>
        <v>5.0506128840173776</v>
      </c>
      <c r="AE82" s="20">
        <f>((G82/G$1)*IgG!$BL81*$AY82+IgG!$BM81)/IgG!$BP81</f>
        <v>4.9532833610954166</v>
      </c>
      <c r="AF82" s="20">
        <f>((H82/H$1)*IgG!$BL81*$AY82+IgG!$BM81)/IgG!$BP81</f>
        <v>9.5484793475599155</v>
      </c>
      <c r="AG82" s="20">
        <f>((I82/I$1)*IgG!$BL81*$AY82+IgG!$BM81)/IgG!$BP81</f>
        <v>7.1110995926844227</v>
      </c>
      <c r="AH82" s="20">
        <f>((J82/J$1)*IgG!$BL81*$AY82+IgG!$BM81)/IgG!$BP81</f>
        <v>6.8149693420920734</v>
      </c>
      <c r="AI82" s="20">
        <f>((K82/K$1)*IgG!$BL81*$AY82+IgG!$BM81)/IgG!$BP81</f>
        <v>9.0804693011692095</v>
      </c>
      <c r="AJ82" s="20">
        <f>((L82/L$1)*IgG!$BL81*$AY82+IgG!$BM81)/IgG!$BP81</f>
        <v>7.7592727985264194</v>
      </c>
      <c r="AK82" s="20">
        <f>((M82/M$1)*IgG!$BL81*$AY82+IgG!$BM81)/IgG!$BP81</f>
        <v>4.5556819057546392</v>
      </c>
      <c r="AL82" s="20">
        <f>((N82/N$1)*IgG!$BL81*$AY82+IgG!$BM81)/IgG!$BP81</f>
        <v>3.8329584270362478</v>
      </c>
      <c r="AM82" s="20">
        <f>((O82/O$1)*IgG!$BL81*$AY82+IgG!$BM81)/IgG!$BP81</f>
        <v>6.7652691601744772</v>
      </c>
      <c r="AN82" s="20">
        <f>((P82/P$1)*IgG!$BL81*$AY82+IgG!$BM81)/IgG!$BP81</f>
        <v>7.0510452062006603</v>
      </c>
      <c r="AO82" s="20">
        <f>((Q82/Q$1)*IgG!$BL81*$AY82+IgG!$BM81)/IgG!$BP81</f>
        <v>17.256149226613935</v>
      </c>
      <c r="AP82" s="20">
        <f>((R82/R$1)*IgG!$BL81*$AY82+IgG!$BM81)/IgG!$BP81</f>
        <v>5.1665799751584371</v>
      </c>
      <c r="AQ82" s="20">
        <f>((S82/S$1)*IgG!$BL81*$AY82+IgG!$BM81)/IgG!$BP81</f>
        <v>8.7222138231798638</v>
      </c>
      <c r="AR82" s="20">
        <f>((T82/T$1)*IgG!$BL81*$AY82+IgG!$BM81)/IgG!$BP81</f>
        <v>6.6140977735084521</v>
      </c>
      <c r="AS82" s="20">
        <f>((U82/U$1)*IgG!$BL81*$AY82+IgG!$BM81)/IgG!$BP81</f>
        <v>10.944226123079101</v>
      </c>
      <c r="AT82" s="20">
        <f>((V82/V$1)*IgG!$BL81*$AY82+IgG!$BM81)/IgG!$BP81</f>
        <v>8.0823239809908003</v>
      </c>
      <c r="AU82" s="20">
        <f>((W82/W$1)*IgG!$BL81*$AY82+IgG!$BM81)/IgG!$BP81</f>
        <v>5.261838657167166</v>
      </c>
      <c r="AV82" s="20">
        <f>((X82/X$1)*IgG!$BL81*$AY82+IgG!$BM81)/IgG!$BP81</f>
        <v>9.1239569603471065</v>
      </c>
      <c r="AW82" s="20">
        <f>((Y82/Y$1)*IgG!$BL81*$AY82+IgG!$BM81)/IgG!$BP81</f>
        <v>8.6103884138652713</v>
      </c>
      <c r="AY82" s="20">
        <v>1.1369150779896013</v>
      </c>
    </row>
    <row r="83" spans="1:51" x14ac:dyDescent="0.25">
      <c r="A83" s="23">
        <v>80</v>
      </c>
      <c r="B83" s="23">
        <v>28856</v>
      </c>
      <c r="C83" s="23">
        <v>52182</v>
      </c>
      <c r="D83" s="23">
        <v>18249</v>
      </c>
      <c r="E83" s="23">
        <v>2590</v>
      </c>
      <c r="F83" s="23">
        <v>33598</v>
      </c>
      <c r="G83" s="23">
        <v>7041</v>
      </c>
      <c r="H83" s="23">
        <v>10607</v>
      </c>
      <c r="I83" s="23">
        <v>20662</v>
      </c>
      <c r="J83" s="23">
        <v>3775</v>
      </c>
      <c r="K83" s="23">
        <v>13921</v>
      </c>
      <c r="L83" s="23">
        <v>11373</v>
      </c>
      <c r="M83" s="23">
        <v>2949</v>
      </c>
      <c r="N83" s="23">
        <v>2977</v>
      </c>
      <c r="O83" s="23">
        <v>12201</v>
      </c>
      <c r="P83" s="23">
        <v>1146</v>
      </c>
      <c r="Q83" s="23">
        <v>26965</v>
      </c>
      <c r="R83" s="23">
        <v>5681</v>
      </c>
      <c r="S83" s="23">
        <v>6475</v>
      </c>
      <c r="T83" s="23">
        <v>17085</v>
      </c>
      <c r="U83" s="23">
        <v>12082</v>
      </c>
      <c r="V83" s="23">
        <v>7649</v>
      </c>
      <c r="W83" s="23">
        <v>5514</v>
      </c>
      <c r="X83" s="23">
        <v>15267</v>
      </c>
      <c r="Y83" s="23">
        <v>14145</v>
      </c>
      <c r="Z83" s="29">
        <f>IF((0.001736654*B83*(0.32/B$1)-4.083915112)&gt;0,(0.001736654*B83*(0.32/B$1)*$AY83-4.083915112),B83*(0.32/B$1)*$AY83*10/8109.81781)</f>
        <v>32.369820222380859</v>
      </c>
      <c r="AA83" s="29">
        <f ref="AA83:AW83" si="5" t="shared">IF((0.001736654*C83*(0.32/C$1)-4.083915112)&gt;0,(0.001736654*C83*(0.32/C$1)*$AY83-4.083915112),C83*(0.32/C$1)*$AY83*10/8109.81781)</f>
        <v>61.837516036414954</v>
      </c>
      <c r="AB83" s="29">
        <f si="5" t="shared"/>
        <v>18.970015305144315</v>
      </c>
      <c r="AC83" s="29">
        <f si="5" t="shared"/>
        <v>2.3231715050771387</v>
      </c>
      <c r="AD83" s="29">
        <f si="5" t="shared"/>
        <v>38.360380693535355</v>
      </c>
      <c r="AE83" s="29">
        <f si="5" t="shared"/>
        <v>4.8109681181557971</v>
      </c>
      <c r="AF83" s="29">
        <f si="5" t="shared"/>
        <v>9.315889805236548</v>
      </c>
      <c r="AG83" s="29">
        <f si="5" t="shared"/>
        <v>22.018354068724197</v>
      </c>
      <c r="AH83" s="29">
        <f si="5" t="shared"/>
        <v>0.68503591680814235</v>
      </c>
      <c r="AI83" s="29">
        <f si="5" t="shared"/>
        <v>13.502460324301495</v>
      </c>
      <c r="AJ83" s="29">
        <f si="5" t="shared"/>
        <v>10.283576292141722</v>
      </c>
      <c r="AK83" s="29">
        <f si="5" t="shared"/>
        <v>-0.35844846724365231</v>
      </c>
      <c r="AL83" s="29">
        <f si="5" t="shared"/>
        <v>-0.32307611524189683</v>
      </c>
      <c r="AM83" s="29">
        <f si="5" t="shared"/>
        <v>11.329587272765071</v>
      </c>
      <c r="AN83" s="29">
        <f si="5" t="shared"/>
        <v>1.0279361176905024</v>
      </c>
      <c r="AO83" s="29">
        <f si="5" t="shared"/>
        <v>29.98092316397657</v>
      </c>
      <c r="AP83" s="29">
        <f si="5" t="shared"/>
        <v>3.092882449499089</v>
      </c>
      <c r="AQ83" s="29">
        <f si="5" t="shared"/>
        <v>4.0959412884060189</v>
      </c>
      <c r="AR83" s="29">
        <f si="5" t="shared"/>
        <v>17.499536100499899</v>
      </c>
      <c r="AS83" s="29">
        <f si="5" t="shared"/>
        <v>11.17925477675761</v>
      </c>
      <c r="AT83" s="29">
        <f si="5" t="shared"/>
        <v>5.5790534759082071</v>
      </c>
      <c r="AU83" s="29">
        <f si="5" t="shared"/>
        <v>2.8819116357743306</v>
      </c>
      <c r="AV83" s="29">
        <f si="5" t="shared"/>
        <v>15.202859816957329</v>
      </c>
      <c r="AW83" s="29">
        <f si="5" t="shared"/>
        <v>13.785439140315543</v>
      </c>
      <c r="AY83" s="20">
        <v>0.86382590565546002</v>
      </c>
    </row>
    <row r="84" spans="1:51" x14ac:dyDescent="0.25">
      <c r="A84" s="23">
        <v>81</v>
      </c>
      <c r="B84" s="23">
        <v>65535</v>
      </c>
      <c r="C84" s="23">
        <v>49275</v>
      </c>
      <c r="D84" s="23">
        <v>38929</v>
      </c>
      <c r="E84" s="23">
        <v>16060</v>
      </c>
      <c r="F84" s="23">
        <v>53737</v>
      </c>
      <c r="G84" s="23">
        <v>49848</v>
      </c>
      <c r="H84" s="23">
        <v>22239</v>
      </c>
      <c r="I84" s="23">
        <v>65535</v>
      </c>
      <c r="J84" s="23">
        <v>20063</v>
      </c>
      <c r="K84" s="23">
        <v>65535</v>
      </c>
      <c r="L84" s="23">
        <v>33793</v>
      </c>
      <c r="M84" s="23">
        <v>8209</v>
      </c>
      <c r="N84" s="23">
        <v>7547</v>
      </c>
      <c r="O84" s="23">
        <v>41221</v>
      </c>
      <c r="P84" s="23">
        <v>3332</v>
      </c>
      <c r="Q84" s="23">
        <v>38000</v>
      </c>
      <c r="R84" s="23">
        <v>12642</v>
      </c>
      <c r="S84" s="23">
        <v>28461</v>
      </c>
      <c r="T84" s="23">
        <v>65535</v>
      </c>
      <c r="U84" s="23">
        <v>61488</v>
      </c>
      <c r="V84" s="23">
        <v>12487</v>
      </c>
      <c r="W84" s="23">
        <v>18229</v>
      </c>
      <c r="X84" s="23">
        <v>28172</v>
      </c>
      <c r="Y84" s="23">
        <v>26627</v>
      </c>
      <c r="Z84" s="29">
        <f>IF((0.00112498593767577*B84*(0.32/B$1)-21.1148610642366)&gt;0,(0.00112498593767577*B84*(0.32/B$1)*$AY$84-21.1148610642366),B84*(0.32/B$1)*10*$AY$84/27658.1459)</f>
        <v>20.470425956510958</v>
      </c>
      <c r="AA84" s="29">
        <f ref="AA84:AW84" si="6" t="shared">IF((0.00112498593767577*C84*(0.32/C$1)-21.1148610642366)&gt;0,(0.00112498593767577*C84*(0.32/C$1)*$AY$84-21.1148610642366),C84*(0.32/C$1)*10*$AY$84/27658.1459)</f>
        <v>10.152629863471283</v>
      </c>
      <c r="AB84" s="29">
        <f si="6" t="shared"/>
        <v>3.5875672325617813</v>
      </c>
      <c r="AC84" s="29">
        <f si="6" t="shared"/>
        <v>3.2752298500780044</v>
      </c>
      <c r="AD84" s="29">
        <f si="6" t="shared"/>
        <v>12.983995556407507</v>
      </c>
      <c r="AE84" s="29">
        <f si="6" t="shared"/>
        <v>10.516227474868067</v>
      </c>
      <c r="AF84" s="29">
        <f si="6" t="shared"/>
        <v>4.5353572002418892</v>
      </c>
      <c r="AG84" s="29">
        <f si="6" t="shared"/>
        <v>20.470425956510958</v>
      </c>
      <c r="AH84" s="29">
        <f si="6" t="shared"/>
        <v>4.0915900673795136</v>
      </c>
      <c r="AI84" s="29">
        <f si="6" t="shared"/>
        <v>20.470425956510958</v>
      </c>
      <c r="AJ84" s="29">
        <f si="6" t="shared"/>
        <v>0.32851429690053635</v>
      </c>
      <c r="AK84" s="29">
        <f si="6" t="shared"/>
        <v>1.6741196662073683</v>
      </c>
      <c r="AL84" s="29">
        <f si="6" t="shared"/>
        <v>1.5391133050148629</v>
      </c>
      <c r="AM84" s="29">
        <f si="6" t="shared"/>
        <v>5.0419576781489219</v>
      </c>
      <c r="AN84" s="29">
        <f si="6" t="shared"/>
        <v>0.67951842219551106</v>
      </c>
      <c r="AO84" s="29">
        <f si="6" t="shared"/>
        <v>2.9980695345031165</v>
      </c>
      <c r="AP84" s="29">
        <f si="6" t="shared"/>
        <v>2.5781728371535571</v>
      </c>
      <c r="AQ84" s="29">
        <f si="6" t="shared"/>
        <v>-3.0549105965857812</v>
      </c>
      <c r="AR84" s="29">
        <f si="6" t="shared"/>
        <v>20.470425956510958</v>
      </c>
      <c r="AS84" s="29">
        <f si="6" t="shared"/>
        <v>17.902398847745182</v>
      </c>
      <c r="AT84" s="29">
        <f si="6" t="shared"/>
        <v>2.5465625864211732</v>
      </c>
      <c r="AU84" s="29">
        <f si="6" t="shared"/>
        <v>3.7175694232298833</v>
      </c>
      <c r="AV84" s="29">
        <f si="6" t="shared"/>
        <v>-3.2382957792972498</v>
      </c>
      <c r="AW84" s="29">
        <f si="6" t="shared"/>
        <v>-4.2186767733775881</v>
      </c>
      <c r="AY84" s="20">
        <v>0.66981200028812216</v>
      </c>
    </row>
    <row r="85" spans="1:51" x14ac:dyDescent="0.25">
      <c r="A85" s="23">
        <v>82</v>
      </c>
      <c r="B85" s="23">
        <v>7688</v>
      </c>
      <c r="C85" s="23">
        <v>6548</v>
      </c>
      <c r="D85" s="23">
        <v>7426</v>
      </c>
      <c r="E85" s="23">
        <v>5909</v>
      </c>
      <c r="F85" s="23">
        <v>26623</v>
      </c>
      <c r="G85" s="23">
        <v>16420</v>
      </c>
      <c r="H85" s="23">
        <v>23760</v>
      </c>
      <c r="I85" s="23">
        <v>8735</v>
      </c>
      <c r="J85" s="23">
        <v>5938</v>
      </c>
      <c r="K85" s="23">
        <v>13149</v>
      </c>
      <c r="L85" s="23">
        <v>45433</v>
      </c>
      <c r="M85" s="23">
        <v>14979</v>
      </c>
      <c r="N85" s="23">
        <v>3027</v>
      </c>
      <c r="O85" s="23">
        <v>12270</v>
      </c>
      <c r="P85" s="23">
        <v>19883</v>
      </c>
      <c r="Q85" s="23">
        <v>8756</v>
      </c>
      <c r="R85" s="23">
        <v>16843</v>
      </c>
      <c r="S85" s="23">
        <v>4500</v>
      </c>
      <c r="T85" s="23">
        <v>3546</v>
      </c>
      <c r="U85" s="23">
        <v>31786</v>
      </c>
      <c r="V85" s="23">
        <v>21044</v>
      </c>
      <c r="W85" s="23">
        <v>27437</v>
      </c>
      <c r="X85" s="23">
        <v>12471</v>
      </c>
      <c r="Y85" s="23">
        <v>12716</v>
      </c>
      <c r="Z85" s="29">
        <f>IF((0.0014128284826222*B85*(0.32/B$1)-13.9319016671376)&gt;0,(0.0014128284826222*B85*(0.32/B$1)*$AY$85-13.9319016671376),B85*(0.32/B$1)*$AY$85*10/16939.1016999999)</f>
        <v>7.024955629322104</v>
      </c>
      <c r="AA85" s="29">
        <f ref="AA85:AW85" si="7" t="shared">IF((0.0014128284826222*C85*(0.32/C$1)-13.9319016671376)&gt;0,(0.0014128284826222*C85*(0.32/C$1)*$AY$85-13.9319016671376),C85*(0.32/C$1)*$AY$85*10/16939.1016999999)</f>
        <v>5.9832738632675779</v>
      </c>
      <c r="AB85" s="29">
        <f si="7" t="shared"/>
        <v>6.7855515743165915</v>
      </c>
      <c r="AC85" s="29">
        <f si="7" t="shared"/>
        <v>5.399383820715963</v>
      </c>
      <c r="AD85" s="29">
        <f si="7" t="shared"/>
        <v>44.287403801525535</v>
      </c>
      <c r="AE85" s="29">
        <f si="7" t="shared"/>
        <v>21.975433937243899</v>
      </c>
      <c r="AF85" s="29">
        <f si="7" t="shared"/>
        <v>38.026581521662919</v>
      </c>
      <c r="AG85" s="29">
        <f si="7" t="shared"/>
        <v>7.9816580934090249</v>
      </c>
      <c r="AH85" s="29">
        <f si="7" t="shared"/>
        <v>5.4258827428348919</v>
      </c>
      <c r="AI85" s="29">
        <f si="7" t="shared"/>
        <v>14.822395279391779</v>
      </c>
      <c r="AJ85" s="29">
        <f si="7" t="shared"/>
        <v>85.421202992659289</v>
      </c>
      <c r="AK85" s="29">
        <f si="7" t="shared"/>
        <v>18.824248151256469</v>
      </c>
      <c r="AL85" s="29">
        <f si="7" t="shared"/>
        <v>2.7659392156553082</v>
      </c>
      <c r="AM85" s="29">
        <f si="7" t="shared"/>
        <v>12.900193817987921</v>
      </c>
      <c r="AN85" s="29">
        <f si="7" t="shared"/>
        <v>29.548339125914623</v>
      </c>
      <c r="AO85" s="29">
        <f si="7" t="shared"/>
        <v>8.0008469680468721</v>
      </c>
      <c r="AP85" s="29">
        <f si="7" t="shared"/>
        <v>22.900452387953614</v>
      </c>
      <c r="AQ85" s="29">
        <f si="7" t="shared"/>
        <v>4.1119017081099729</v>
      </c>
      <c r="AR85" s="29">
        <f si="7" t="shared"/>
        <v>3.2401785459906587</v>
      </c>
      <c r="AS85" s="29">
        <f si="7" t="shared"/>
        <v>55.577877231819194</v>
      </c>
      <c r="AT85" s="29">
        <f si="7" t="shared"/>
        <v>32.087219554458279</v>
      </c>
      <c r="AU85" s="29">
        <f si="7" t="shared"/>
        <v>46.067462947808522</v>
      </c>
      <c r="AV85" s="29">
        <f si="7" t="shared"/>
        <v>13.339741592438637</v>
      </c>
      <c r="AW85" s="29">
        <f si="7" t="shared"/>
        <v>13.875508780201939</v>
      </c>
      <c r="AY85" s="20">
        <v>1.838036809815951</v>
      </c>
    </row>
    <row r="86" spans="1:51" x14ac:dyDescent="0.25">
      <c r="A86" s="23">
        <v>83</v>
      </c>
      <c r="B86" s="23">
        <v>12345</v>
      </c>
      <c r="C86" s="23">
        <v>9837</v>
      </c>
      <c r="D86" s="23">
        <v>6863</v>
      </c>
      <c r="E86" s="23">
        <v>3091</v>
      </c>
      <c r="F86" s="23">
        <v>26824</v>
      </c>
      <c r="G86" s="23">
        <v>22024</v>
      </c>
      <c r="H86" s="23">
        <v>8173</v>
      </c>
      <c r="I86" s="23">
        <v>5251</v>
      </c>
      <c r="J86" s="23">
        <v>17449</v>
      </c>
      <c r="K86" s="23">
        <v>10235</v>
      </c>
      <c r="L86" s="23">
        <v>11504</v>
      </c>
      <c r="M86" s="23">
        <v>3856</v>
      </c>
      <c r="N86" s="23">
        <v>5465</v>
      </c>
      <c r="O86" s="23">
        <v>1905</v>
      </c>
      <c r="P86" s="23">
        <v>2448</v>
      </c>
      <c r="Q86" s="23">
        <v>5722</v>
      </c>
      <c r="R86" s="23">
        <v>8928</v>
      </c>
      <c r="S86" s="23">
        <v>4260</v>
      </c>
      <c r="T86" s="23">
        <v>5835</v>
      </c>
      <c r="U86" s="23">
        <v>7258</v>
      </c>
      <c r="V86" s="23">
        <v>9489</v>
      </c>
      <c r="W86" s="23">
        <v>13391</v>
      </c>
      <c r="X86" s="23">
        <v>4462</v>
      </c>
      <c r="Y86" s="23">
        <v>5495</v>
      </c>
      <c r="Z86" s="20">
        <f>((B86/B$1)*IgG!$BL85*$AY86+IgG!$BM85)/IgG!$BP85</f>
        <v>19.297292206137257</v>
      </c>
      <c r="AA86" s="20">
        <f>((C86/C$1)*IgG!$BL85*$AY86+IgG!$BM85)/IgG!$BP85</f>
        <v>15.369583353914955</v>
      </c>
      <c r="AB86" s="20">
        <f>((D86/D$1)*IgG!$BL85*$AY86+IgG!$BM85)/IgG!$BP85</f>
        <v>10.712084898369048</v>
      </c>
      <c r="AC86" s="20">
        <f>((E86/E$1)*IgG!$BL85*$AY86+IgG!$BM85)/IgG!$BP85</f>
        <v>4.804860898934221</v>
      </c>
      <c r="AD86" s="20">
        <f>((F86/F$1)*IgG!$BL85*$AY86+IgG!$BM85)/IgG!$BP85</f>
        <v>41.972450288803444</v>
      </c>
      <c r="AE86" s="20">
        <f>((G86/G$1)*IgG!$BL85*$AY86+IgG!$BM85)/IgG!$BP85</f>
        <v>34.455304160148309</v>
      </c>
      <c r="AF86" s="20">
        <f>((H86/H$1)*IgG!$BL85*$AY86+IgG!$BM85)/IgG!$BP85</f>
        <v>12.763639362647845</v>
      </c>
      <c r="AG86" s="20">
        <f>((I86/I$1)*IgG!$BL85*$AY86+IgG!$BM85)/IgG!$BP85</f>
        <v>8.1875766568290302</v>
      </c>
      <c r="AH86" s="20">
        <f>((J86/J$1)*IgG!$BL85*$AY86+IgG!$BM85)/IgG!$BP85</f>
        <v>27.290524256273891</v>
      </c>
      <c r="AI86" s="20">
        <f>((K86/K$1)*IgG!$BL85*$AY86+IgG!$BM85)/IgG!$BP85</f>
        <v>15.992880053749278</v>
      </c>
      <c r="AJ86" s="20">
        <f>((L86/L$1)*IgG!$BL85*$AY86+IgG!$BM85)/IgG!$BP85</f>
        <v>17.98022556151248</v>
      </c>
      <c r="AK86" s="20">
        <f>((M86/M$1)*IgG!$BL85*$AY86+IgG!$BM85)/IgG!$BP85</f>
        <v>6.0029060631886342</v>
      </c>
      <c r="AL86" s="20">
        <f>((N86/N$1)*IgG!$BL85*$AY86+IgG!$BM85)/IgG!$BP85</f>
        <v>8.5227160883982389</v>
      </c>
      <c r="AM86" s="20">
        <f>((O86/O$1)*IgG!$BL85*$AY86+IgG!$BM85)/IgG!$BP85</f>
        <v>2.9474993763123485</v>
      </c>
      <c r="AN86" s="20">
        <f>((P86/P$1)*IgG!$BL85*$AY86+IgG!$BM85)/IgG!$BP85</f>
        <v>3.7978765321164607</v>
      </c>
      <c r="AO86" s="20">
        <f>((Q86/Q$1)*IgG!$BL85*$AY86+IgG!$BM85)/IgG!$BP85</f>
        <v>8.925196620703316</v>
      </c>
      <c r="AP86" s="20">
        <f>((R86/R$1)*IgG!$BL85*$AY86+IgG!$BM85)/IgG!$BP85</f>
        <v>13.946023805800889</v>
      </c>
      <c r="AQ86" s="20">
        <f>((S86/S$1)*IgG!$BL85*$AY86+IgG!$BM85)/IgG!$BP85</f>
        <v>6.6355991956837732</v>
      </c>
      <c r="AR86" s="20">
        <f>((T86/T$1)*IgG!$BL85*$AY86+IgG!$BM85)/IgG!$BP85</f>
        <v>9.1021627691487392</v>
      </c>
      <c r="AS86" s="20">
        <f>((U86/U$1)*IgG!$BL85*$AY86+IgG!$BM85)/IgG!$BP85</f>
        <v>11.330683381872957</v>
      </c>
      <c r="AT86" s="20">
        <f>((V86/V$1)*IgG!$BL85*$AY86+IgG!$BM85)/IgG!$BP85</f>
        <v>14.824590259587458</v>
      </c>
      <c r="AU86" s="20">
        <f>((W86/W$1)*IgG!$BL85*$AY86+IgG!$BM85)/IgG!$BP85</f>
        <v>20.935403633340034</v>
      </c>
      <c r="AV86" s="20">
        <f>((X86/X$1)*IgG!$BL85*$AY86+IgG!$BM85)/IgG!$BP85</f>
        <v>6.9519457619313432</v>
      </c>
      <c r="AW86" s="20">
        <f>((Y86/Y$1)*IgG!$BL85*$AY86+IgG!$BM85)/IgG!$BP85</f>
        <v>8.5696982517023343</v>
      </c>
      <c r="AY86" s="20">
        <v>1.06575682382134</v>
      </c>
    </row>
    <row r="87" spans="1:51" x14ac:dyDescent="0.25">
      <c r="A87" s="23">
        <v>84</v>
      </c>
      <c r="B87" s="23">
        <v>5958</v>
      </c>
      <c r="C87" s="23">
        <v>4635</v>
      </c>
      <c r="D87" s="23">
        <v>21898</v>
      </c>
      <c r="E87" s="23">
        <v>3991</v>
      </c>
      <c r="F87" s="23">
        <v>1861</v>
      </c>
      <c r="G87" s="23">
        <v>9689</v>
      </c>
      <c r="H87" s="23">
        <v>13742</v>
      </c>
      <c r="I87" s="23">
        <v>3396</v>
      </c>
      <c r="J87" s="23">
        <v>7268</v>
      </c>
      <c r="K87" s="23">
        <v>3810</v>
      </c>
      <c r="L87" s="23">
        <v>31133</v>
      </c>
      <c r="M87" s="23">
        <v>1313</v>
      </c>
      <c r="N87" s="23">
        <v>8822</v>
      </c>
      <c r="O87" s="23">
        <v>4948</v>
      </c>
      <c r="P87" s="23">
        <v>4939</v>
      </c>
      <c r="Q87" s="23">
        <v>7001</v>
      </c>
      <c r="R87" s="23">
        <v>15233</v>
      </c>
      <c r="S87" s="23">
        <v>4228</v>
      </c>
      <c r="T87" s="23">
        <v>9174</v>
      </c>
      <c r="U87" s="23">
        <v>10193</v>
      </c>
      <c r="V87" s="23">
        <v>10159</v>
      </c>
      <c r="W87" s="23">
        <v>3595</v>
      </c>
      <c r="X87" s="23">
        <v>9268</v>
      </c>
      <c r="Y87" s="23">
        <v>4695</v>
      </c>
      <c r="Z87" s="20">
        <f>((B87/B$1)*IgG!$BL86*$AY87+IgG!$BM86)/IgG!$BP86</f>
        <v>7.4515777906340057</v>
      </c>
      <c r="AA87" s="20">
        <f>((C87/C$1)*IgG!$BL86*$AY87+IgG!$BM86)/IgG!$BP86</f>
        <v>5.8627338696266644</v>
      </c>
      <c r="AB87" s="20">
        <f>((D87/D$1)*IgG!$BL86*$AY87+IgG!$BM86)/IgG!$BP86</f>
        <v>26.594565017283319</v>
      </c>
      <c r="AC87" s="20">
        <f>((E87/E$1)*IgG!$BL86*$AY87+IgG!$BM86)/IgG!$BP86</f>
        <v>5.0893283631045723</v>
      </c>
      <c r="AD87" s="20">
        <f>((F87/F$1)*IgG!$BL86*$AY87+IgG!$BM86)/IgG!$BP86</f>
        <v>2.5313256784895755</v>
      </c>
      <c r="AE87" s="20">
        <f>((G87/G$1)*IgG!$BL86*$AY87+IgG!$BM86)/IgG!$BP86</f>
        <v>11.932285779506564</v>
      </c>
      <c r="AF87" s="20">
        <f>((H87/H$1)*IgG!$BL86*$AY87+IgG!$BM86)/IgG!$BP86</f>
        <v>16.799696521640168</v>
      </c>
      <c r="AG87" s="20">
        <f>((I87/I$1)*IgG!$BL86*$AY87+IgG!$BM86)/IgG!$BP86</f>
        <v>4.3747689277308996</v>
      </c>
      <c r="AH87" s="20">
        <f>((J87/J$1)*IgG!$BL86*$AY87+IgG!$BM86)/IgG!$BP86</f>
        <v>9.024809488683605</v>
      </c>
      <c r="AI87" s="20">
        <f>((K87/K$1)*IgG!$BL86*$AY87+IgG!$BM86)/IgG!$BP86</f>
        <v>4.8719581819236719</v>
      </c>
      <c r="AJ87" s="20">
        <f>((L87/L$1)*IgG!$BL86*$AY87+IgG!$BM86)/IgG!$BP86</f>
        <v>37.685248018419223</v>
      </c>
      <c r="AK87" s="20">
        <f>((M87/M$1)*IgG!$BL86*$AY87+IgG!$BM86)/IgG!$BP86</f>
        <v>1.8732104338092854</v>
      </c>
      <c r="AL87" s="20">
        <f>((N87/N$1)*IgG!$BL86*$AY87+IgG!$BM86)/IgG!$BP86</f>
        <v>10.891070602247785</v>
      </c>
      <c r="AM87" s="20">
        <f>((O87/O$1)*IgG!$BL86*$AY87+IgG!$BM86)/IgG!$BP86</f>
        <v>6.2386281608400402</v>
      </c>
      <c r="AN87" s="20">
        <f>((P87/P$1)*IgG!$BL86*$AY87+IgG!$BM86)/IgG!$BP86</f>
        <v>6.2278196987923726</v>
      </c>
      <c r="AO87" s="20">
        <f>((Q87/Q$1)*IgG!$BL86*$AY87+IgG!$BM86)/IgG!$BP86</f>
        <v>8.7041584479360914</v>
      </c>
      <c r="AP87" s="20">
        <f>((R87/R$1)*IgG!$BL86*$AY87+IgG!$BM86)/IgG!$BP86</f>
        <v>18.590298400870669</v>
      </c>
      <c r="AQ87" s="20">
        <f>((S87/S$1)*IgG!$BL86*$AY87+IgG!$BM86)/IgG!$BP86</f>
        <v>5.3739511970265212</v>
      </c>
      <c r="AR87" s="20">
        <f>((T87/T$1)*IgG!$BL86*$AY87+IgG!$BM86)/IgG!$BP86</f>
        <v>11.313801562334396</v>
      </c>
      <c r="AS87" s="20">
        <f>((U87/U$1)*IgG!$BL86*$AY87+IgG!$BM86)/IgG!$BP86</f>
        <v>12.537559654176029</v>
      </c>
      <c r="AT87" s="20">
        <f>((V87/V$1)*IgG!$BL86*$AY87+IgG!$BM86)/IgG!$BP86</f>
        <v>12.496727686440391</v>
      </c>
      <c r="AU87" s="20">
        <f>((W87/W$1)*IgG!$BL86*$AY87+IgG!$BM86)/IgG!$BP86</f>
        <v>4.6137560330071361</v>
      </c>
      <c r="AV87" s="20">
        <f>((X87/X$1)*IgG!$BL86*$AY87+IgG!$BM86)/IgG!$BP86</f>
        <v>11.42668994372116</v>
      </c>
      <c r="AW87" s="20">
        <f>((Y87/Y$1)*IgG!$BL86*$AY87+IgG!$BM86)/IgG!$BP86</f>
        <v>5.934790283277791</v>
      </c>
      <c r="AY87" s="20">
        <v>0.98781402324709411</v>
      </c>
    </row>
    <row r="88" spans="1:51" x14ac:dyDescent="0.25">
      <c r="A88" s="23">
        <v>85</v>
      </c>
      <c r="B88" s="23">
        <v>29574</v>
      </c>
      <c r="C88" s="23">
        <v>14181</v>
      </c>
      <c r="D88" s="23">
        <v>7273</v>
      </c>
      <c r="E88" s="23">
        <v>8959</v>
      </c>
      <c r="F88" s="23">
        <v>17880</v>
      </c>
      <c r="G88" s="23">
        <v>30052</v>
      </c>
      <c r="H88" s="23">
        <v>8346</v>
      </c>
      <c r="I88" s="23">
        <v>28020</v>
      </c>
      <c r="J88" s="23">
        <v>4571</v>
      </c>
      <c r="K88" s="23">
        <v>46708</v>
      </c>
      <c r="L88" s="23">
        <v>25524</v>
      </c>
      <c r="M88" s="23">
        <v>2570</v>
      </c>
      <c r="N88" s="23">
        <v>2395</v>
      </c>
      <c r="O88" s="23">
        <v>6174</v>
      </c>
      <c r="P88" s="23">
        <v>1969</v>
      </c>
      <c r="Q88" s="23">
        <v>27619</v>
      </c>
      <c r="R88" s="23">
        <v>3832</v>
      </c>
      <c r="S88" s="23">
        <v>11520</v>
      </c>
      <c r="T88" s="23">
        <v>20256</v>
      </c>
      <c r="U88" s="23">
        <v>30550</v>
      </c>
      <c r="V88" s="23">
        <v>6854</v>
      </c>
      <c r="W88" s="23">
        <v>4399</v>
      </c>
      <c r="X88" s="23">
        <v>12706</v>
      </c>
      <c r="Y88" s="23">
        <v>9686</v>
      </c>
      <c r="Z88" s="29">
        <f>IF((0.002022408*B88*(0.32/B$1)-18.2425272)&gt;0,(0.002022408*B88*(0.32/B$1)*$AY88-18.2425272),B88*(0.32/B$1)*$AY88*10/13964.8572)</f>
        <v>45.412998773557874</v>
      </c>
      <c r="AA88" s="29">
        <f ref="AA88:AW88" si="8" t="shared">IF((0.002022408*C88*(0.32/C$1)-18.2425272)&gt;0,(0.002022408*C88*(0.32/C$1)*$AY88-18.2425272),C88*(0.32/C$1)*$AY88*10/13964.8572)</f>
        <v>12.280872199169011</v>
      </c>
      <c r="AB88" s="29">
        <f si="8" t="shared"/>
        <v>5.5428657041386575</v>
      </c>
      <c r="AC88" s="29">
        <f si="8" t="shared"/>
        <v>6.8277923612509612</v>
      </c>
      <c r="AD88" s="29">
        <f si="8" t="shared"/>
        <v>20.242655879976159</v>
      </c>
      <c r="AE88" s="29">
        <f si="8" t="shared"/>
        <v>46.441853220550541</v>
      </c>
      <c r="AF88" s="29">
        <f si="8" t="shared"/>
        <v>6.3606155873423962</v>
      </c>
      <c r="AG88" s="29">
        <f si="8" t="shared"/>
        <v>42.068145613251232</v>
      </c>
      <c r="AH88" s="29">
        <f si="8" t="shared"/>
        <v>3.4836297447570201</v>
      </c>
      <c r="AI88" s="29">
        <f si="8" t="shared"/>
        <v>82.292480143373979</v>
      </c>
      <c r="AJ88" s="29">
        <f si="8" t="shared"/>
        <v>36.6957173712143</v>
      </c>
      <c r="AK88" s="29">
        <f si="8" t="shared"/>
        <v>1.9586367193230236</v>
      </c>
      <c r="AL88" s="29">
        <f si="8" t="shared"/>
        <v>1.8252665146998606</v>
      </c>
      <c r="AM88" s="29">
        <f si="8" t="shared"/>
        <v>4.7053008191051937</v>
      </c>
      <c r="AN88" s="29">
        <f si="8" t="shared"/>
        <v>1.5006053308743321</v>
      </c>
      <c r="AO88" s="29">
        <f si="8" t="shared"/>
        <v>41.205027133661162</v>
      </c>
      <c r="AP88" s="29">
        <f si="8" t="shared"/>
        <v>2.920426423519777</v>
      </c>
      <c r="AQ88" s="29">
        <f si="8" t="shared"/>
        <v>6.5532954555551086</v>
      </c>
      <c r="AR88" s="29">
        <f si="8" t="shared"/>
        <v>25.356794302684403</v>
      </c>
      <c r="AS88" s="29">
        <f si="8" t="shared"/>
        <v>47.513755970764635</v>
      </c>
      <c r="AT88" s="29">
        <f si="8" t="shared"/>
        <v>5.223539328498056</v>
      </c>
      <c r="AU88" s="29">
        <f si="8" t="shared"/>
        <v>3.3525458864988251</v>
      </c>
      <c r="AV88" s="29">
        <f si="8" t="shared"/>
        <v>9.106059836587086</v>
      </c>
      <c r="AW88" s="29">
        <f si="8" t="shared"/>
        <v>7.38185029702833</v>
      </c>
      <c r="AY88" s="20">
        <v>1.2638364779874214</v>
      </c>
    </row>
    <row r="89" spans="1:51" x14ac:dyDescent="0.25">
      <c r="A89" s="23">
        <v>86</v>
      </c>
      <c r="B89" s="23">
        <v>8922</v>
      </c>
      <c r="C89" s="23">
        <v>3212</v>
      </c>
      <c r="D89" s="23">
        <v>22862</v>
      </c>
      <c r="E89" s="23">
        <v>18870</v>
      </c>
      <c r="F89" s="23">
        <v>14866</v>
      </c>
      <c r="G89" s="23">
        <v>3240</v>
      </c>
      <c r="H89" s="23">
        <v>2640</v>
      </c>
      <c r="I89" s="23">
        <v>7198</v>
      </c>
      <c r="J89" s="23">
        <v>3184</v>
      </c>
      <c r="K89" s="23">
        <v>8443</v>
      </c>
      <c r="L89" s="23">
        <v>21768</v>
      </c>
      <c r="M89" s="23">
        <v>6809</v>
      </c>
      <c r="N89" s="23">
        <v>4451</v>
      </c>
      <c r="O89" s="23">
        <v>11188</v>
      </c>
      <c r="P89" s="23">
        <v>6160</v>
      </c>
      <c r="Q89" s="23">
        <v>5414</v>
      </c>
      <c r="R89" s="23">
        <v>1950</v>
      </c>
      <c r="S89" s="23">
        <v>4744</v>
      </c>
      <c r="T89" s="23">
        <v>8841</v>
      </c>
      <c r="U89" s="23">
        <v>4763</v>
      </c>
      <c r="V89" s="23">
        <v>5515</v>
      </c>
      <c r="W89" s="23">
        <v>22106</v>
      </c>
      <c r="X89" s="23">
        <v>7567</v>
      </c>
      <c r="Y89" s="23">
        <v>5043</v>
      </c>
      <c r="Z89" s="20">
        <f>((B89/B$1)*IgG!$BL88*$AY89+IgG!$BM88)/IgG!$BP88</f>
        <v>12.08789406127681</v>
      </c>
      <c r="AA89" s="20">
        <f>((C89/C$1)*IgG!$BL88*$AY89+IgG!$BM88)/IgG!$BP88</f>
        <v>4.4604963331442535</v>
      </c>
      <c r="AB89" s="20">
        <f>((D89/D$1)*IgG!$BL88*$AY89+IgG!$BM88)/IgG!$BP88</f>
        <v>30.708896570938425</v>
      </c>
      <c r="AC89" s="20">
        <f>((E89/E$1)*IgG!$BL88*$AY89+IgG!$BM88)/IgG!$BP88</f>
        <v>25.37639714349444</v>
      </c>
      <c r="AD89" s="20">
        <f>((F89/F$1)*IgG!$BL88*$AY89+IgG!$BM88)/IgG!$BP88</f>
        <v>20.027868158653327</v>
      </c>
      <c r="AE89" s="20">
        <f>((G89/G$1)*IgG!$BL88*$AY89+IgG!$BM88)/IgG!$BP88</f>
        <v>4.4978986337375479</v>
      </c>
      <c r="AF89" s="20">
        <f>((H89/H$1)*IgG!$BL88*$AY89+IgG!$BM88)/IgG!$BP88</f>
        <v>3.6964207638812381</v>
      </c>
      <c r="AG89" s="20">
        <f>((I89/I$1)*IgG!$BL88*$AY89+IgG!$BM88)/IgG!$BP88</f>
        <v>9.7849809818896762</v>
      </c>
      <c r="AH89" s="20">
        <f>((J89/J$1)*IgG!$BL88*$AY89+IgG!$BM88)/IgG!$BP88</f>
        <v>4.4230940325509591</v>
      </c>
      <c r="AI89" s="20">
        <f>((K89/K$1)*IgG!$BL88*$AY89+IgG!$BM88)/IgG!$BP88</f>
        <v>11.44804756184152</v>
      </c>
      <c r="AJ89" s="20">
        <f>((L89/L$1)*IgG!$BL88*$AY89+IgG!$BM88)/IgG!$BP88</f>
        <v>29.24753525490042</v>
      </c>
      <c r="AK89" s="20">
        <f>((M89/M$1)*IgG!$BL88*$AY89+IgG!$BM88)/IgG!$BP88</f>
        <v>9.2653561629328358</v>
      </c>
      <c r="AL89" s="20">
        <f>((N89/N$1)*IgG!$BL88*$AY89+IgG!$BM88)/IgG!$BP88</f>
        <v>6.1155481343975344</v>
      </c>
      <c r="AM89" s="20">
        <f>((O89/O$1)*IgG!$BL88*$AY89+IgG!$BM88)/IgG!$BP88</f>
        <v>15.114808816434142</v>
      </c>
      <c r="AN89" s="20">
        <f>((P89/P$1)*IgG!$BL88*$AY89+IgG!$BM88)/IgG!$BP88</f>
        <v>8.3984242670382585</v>
      </c>
      <c r="AO89" s="20">
        <f>((Q89/Q$1)*IgG!$BL88*$AY89+IgG!$BM88)/IgG!$BP88</f>
        <v>7.401920115516913</v>
      </c>
      <c r="AP89" s="20">
        <f>((R89/R$1)*IgG!$BL88*$AY89+IgG!$BM88)/IgG!$BP88</f>
        <v>2.7747212135464805</v>
      </c>
      <c r="AQ89" s="20">
        <f>((S89/S$1)*IgG!$BL88*$AY89+IgG!$BM88)/IgG!$BP88</f>
        <v>6.5069364941773671</v>
      </c>
      <c r="AR89" s="20">
        <f>((T89/T$1)*IgG!$BL88*$AY89+IgG!$BM88)/IgG!$BP88</f>
        <v>11.979694548846204</v>
      </c>
      <c r="AS89" s="20">
        <f>((U89/U$1)*IgG!$BL88*$AY89+IgG!$BM88)/IgG!$BP88</f>
        <v>6.5323166267228174</v>
      </c>
      <c r="AT89" s="20">
        <f>((V89/V$1)*IgG!$BL88*$AY89+IgG!$BM88)/IgG!$BP88</f>
        <v>7.5368355569427257</v>
      </c>
      <c r="AU89" s="20">
        <f>((W89/W$1)*IgG!$BL88*$AY89+IgG!$BM88)/IgG!$BP88</f>
        <v>29.699034454919477</v>
      </c>
      <c r="AV89" s="20">
        <f>((X89/X$1)*IgG!$BL88*$AY89+IgG!$BM88)/IgG!$BP88</f>
        <v>10.277889871851306</v>
      </c>
      <c r="AW89" s="20">
        <f>((Y89/Y$1)*IgG!$BL88*$AY89+IgG!$BM88)/IgG!$BP88</f>
        <v>6.9063396326557616</v>
      </c>
      <c r="AY89" s="20">
        <v>0.85928489042675893</v>
      </c>
    </row>
    <row r="90" spans="1:51" x14ac:dyDescent="0.25">
      <c r="A90" s="23">
        <v>87</v>
      </c>
      <c r="B90" s="23">
        <v>3328</v>
      </c>
      <c r="C90" s="23">
        <v>5768</v>
      </c>
      <c r="D90" s="23">
        <v>4001</v>
      </c>
      <c r="E90" s="23">
        <v>3284</v>
      </c>
      <c r="F90" s="23">
        <v>3811</v>
      </c>
      <c r="G90" s="23">
        <v>3205</v>
      </c>
      <c r="H90" s="23">
        <v>6041</v>
      </c>
      <c r="I90" s="23">
        <v>6875</v>
      </c>
      <c r="J90" s="23">
        <v>6057</v>
      </c>
      <c r="K90" s="23">
        <v>7340</v>
      </c>
      <c r="L90" s="23">
        <v>8642</v>
      </c>
      <c r="M90" s="23">
        <v>3955</v>
      </c>
      <c r="N90" s="23">
        <v>3680</v>
      </c>
      <c r="O90" s="23">
        <v>2757</v>
      </c>
      <c r="P90" s="23">
        <v>4191</v>
      </c>
      <c r="Q90" s="23">
        <v>10009</v>
      </c>
      <c r="R90" s="23">
        <v>3756</v>
      </c>
      <c r="S90" s="23">
        <v>5282</v>
      </c>
      <c r="T90" s="23">
        <v>2822</v>
      </c>
      <c r="U90" s="23">
        <v>9934</v>
      </c>
      <c r="V90" s="23">
        <v>5607</v>
      </c>
      <c r="W90" s="23">
        <v>2286</v>
      </c>
      <c r="X90" s="23">
        <v>5960</v>
      </c>
      <c r="Y90" s="23">
        <v>3842</v>
      </c>
      <c r="Z90" s="20">
        <f>((B90/B$1)*IgG!$BL89*$AY90+IgG!$BM89)/IgG!$BP89</f>
        <v>6.7541356755296427</v>
      </c>
      <c r="AA90" s="20">
        <f>((C90/C$1)*IgG!$BL89*$AY90+IgG!$BM89)/IgG!$BP89</f>
        <v>10.556527534509105</v>
      </c>
      <c r="AB90" s="20">
        <f>((D90/D$1)*IgG!$BL89*$AY90+IgG!$BM89)/IgG!$BP89</f>
        <v>7.8029101513875023</v>
      </c>
      <c r="AC90" s="20">
        <f>((E90/E$1)*IgG!$BL89*$AY90+IgG!$BM89)/IgG!$BP89</f>
        <v>6.6855679534824715</v>
      </c>
      <c r="AD90" s="20">
        <f>((F90/F$1)*IgG!$BL89*$AY90+IgG!$BM89)/IgG!$BP89</f>
        <v>7.5068222607292654</v>
      </c>
      <c r="AE90" s="20">
        <f>((G90/G$1)*IgG!$BL89*$AY90+IgG!$BM89)/IgG!$BP89</f>
        <v>6.5624577252614147</v>
      </c>
      <c r="AF90" s="20">
        <f>((H90/H$1)*IgG!$BL89*$AY90+IgG!$BM89)/IgG!$BP89</f>
        <v>10.981959082665414</v>
      </c>
      <c r="AG90" s="20">
        <f>((I90/I$1)*IgG!$BL89*$AY90+IgG!$BM89)/IgG!$BP89</f>
        <v>12.281629086923147</v>
      </c>
      <c r="AH90" s="20">
        <f>((J90/J$1)*IgG!$BL89*$AY90+IgG!$BM89)/IgG!$BP89</f>
        <v>11.006892799773475</v>
      </c>
      <c r="AI90" s="20">
        <f>((K90/K$1)*IgG!$BL89*$AY90+IgG!$BM89)/IgG!$BP89</f>
        <v>13.006265240376202</v>
      </c>
      <c r="AJ90" s="20">
        <f>((L90/L$1)*IgG!$BL89*$AY90+IgG!$BM89)/IgG!$BP89</f>
        <v>15.035246470044747</v>
      </c>
      <c r="AK90" s="20">
        <f>((M90/M$1)*IgG!$BL89*$AY90+IgG!$BM89)/IgG!$BP89</f>
        <v>7.7312257147018233</v>
      </c>
      <c r="AL90" s="20">
        <f>((N90/N$1)*IgG!$BL89*$AY90+IgG!$BM89)/IgG!$BP89</f>
        <v>7.302677451907007</v>
      </c>
      <c r="AM90" s="20">
        <f>((O90/O$1)*IgG!$BL89*$AY90+IgG!$BM89)/IgG!$BP89</f>
        <v>5.8643136462356775</v>
      </c>
      <c r="AN90" s="20">
        <f>((P90/P$1)*IgG!$BL89*$AY90+IgG!$BM89)/IgG!$BP89</f>
        <v>8.0989980420457393</v>
      </c>
      <c r="AO90" s="20">
        <f>((Q90/Q$1)*IgG!$BL89*$AY90+IgG!$BM89)/IgG!$BP89</f>
        <v>17.165520925464804</v>
      </c>
      <c r="AP90" s="20">
        <f>((R90/R$1)*IgG!$BL89*$AY90+IgG!$BM89)/IgG!$BP89</f>
        <v>7.4211126081703025</v>
      </c>
      <c r="AQ90" s="20">
        <f>((S90/S$1)*IgG!$BL89*$AY90+IgG!$BM89)/IgG!$BP89</f>
        <v>9.7991658773517205</v>
      </c>
      <c r="AR90" s="20">
        <f>((T90/T$1)*IgG!$BL89*$AY90+IgG!$BM89)/IgG!$BP89</f>
        <v>5.9656068719871795</v>
      </c>
      <c r="AS90" s="20">
        <f>((U90/U$1)*IgG!$BL89*$AY90+IgG!$BM89)/IgG!$BP89</f>
        <v>17.048644126520756</v>
      </c>
      <c r="AT90" s="20">
        <f>((V90/V$1)*IgG!$BL89*$AY90+IgG!$BM89)/IgG!$BP89</f>
        <v>10.30563200610923</v>
      </c>
      <c r="AU90" s="20">
        <f>((W90/W$1)*IgG!$BL89*$AY90+IgG!$BM89)/IgG!$BP89</f>
        <v>5.1303273488671017</v>
      </c>
      <c r="AV90" s="20">
        <f>((X90/X$1)*IgG!$BL89*$AY90+IgG!$BM89)/IgG!$BP89</f>
        <v>10.85573213980585</v>
      </c>
      <c r="AW90" s="20">
        <f>((Y90/Y$1)*IgG!$BL89*$AY90+IgG!$BM89)/IgG!$BP89</f>
        <v>7.5551313376261353</v>
      </c>
      <c r="AY90" s="20">
        <v>0.86788617886178865</v>
      </c>
    </row>
    <row r="91" spans="1:51" x14ac:dyDescent="0.25">
      <c r="A91" s="23">
        <v>88</v>
      </c>
      <c r="B91" s="23">
        <v>7059</v>
      </c>
      <c r="C91" s="23">
        <v>5628</v>
      </c>
      <c r="D91" s="23">
        <v>2314</v>
      </c>
      <c r="E91" s="23">
        <v>2553</v>
      </c>
      <c r="F91" s="23">
        <v>6857</v>
      </c>
      <c r="G91" s="23">
        <v>4080</v>
      </c>
      <c r="H91" s="23">
        <v>3298</v>
      </c>
      <c r="I91" s="23">
        <v>10240</v>
      </c>
      <c r="J91" s="23">
        <v>3574</v>
      </c>
      <c r="K91" s="23">
        <v>6173</v>
      </c>
      <c r="L91" s="23">
        <v>6842</v>
      </c>
      <c r="M91" s="23">
        <v>1575</v>
      </c>
      <c r="N91" s="23">
        <v>1806</v>
      </c>
      <c r="O91" s="23">
        <v>1752</v>
      </c>
      <c r="P91" s="23">
        <v>2821</v>
      </c>
      <c r="Q91" s="23">
        <v>3514</v>
      </c>
      <c r="R91" s="23">
        <v>2308</v>
      </c>
      <c r="S91" s="23">
        <v>2629</v>
      </c>
      <c r="T91" s="23">
        <v>1978</v>
      </c>
      <c r="U91" s="23">
        <v>24226</v>
      </c>
      <c r="V91" s="23">
        <v>7370</v>
      </c>
      <c r="W91" s="23">
        <v>2801</v>
      </c>
      <c r="X91" s="23">
        <v>6171</v>
      </c>
      <c r="Y91" s="23">
        <v>5233</v>
      </c>
      <c r="Z91" s="20">
        <f>((B91/B$1)*IgG!$BL90*$AY91+IgG!$BM90)/IgG!$BP90</f>
        <v>12.89914962229515</v>
      </c>
      <c r="AA91" s="20">
        <f>((C91/C$1)*IgG!$BL90*$AY91+IgG!$BM90)/IgG!$BP90</f>
        <v>10.712706136441728</v>
      </c>
      <c r="AB91" s="20">
        <f>((D91/D$1)*IgG!$BL90*$AY91+IgG!$BM90)/IgG!$BP90</f>
        <v>5.6492024941508516</v>
      </c>
      <c r="AC91" s="20">
        <f>((E91/E$1)*IgG!$BL90*$AY91+IgG!$BM90)/IgG!$BP90</f>
        <v>6.0143736982870966</v>
      </c>
      <c r="AD91" s="20">
        <f>((F91/F$1)*IgG!$BL90*$AY91+IgG!$BM90)/IgG!$BP90</f>
        <v>12.590511198715562</v>
      </c>
      <c r="AE91" s="20">
        <f>((G91/G$1)*IgG!$BL90*$AY91+IgG!$BM90)/IgG!$BP90</f>
        <v>8.3474968309902255</v>
      </c>
      <c r="AF91" s="20">
        <f>((H91/H$1)*IgG!$BL90*$AY91+IgG!$BM90)/IgG!$BP90</f>
        <v>7.1526688743603319</v>
      </c>
      <c r="AG91" s="20">
        <f>((I91/I$1)*IgG!$BL90*$AY91+IgG!$BM90)/IgG!$BP90</f>
        <v>17.759440837179664</v>
      </c>
      <c r="AH91" s="20">
        <f>((J91/J$1)*IgG!$BL90*$AY91+IgG!$BM90)/IgG!$BP90</f>
        <v>7.574372859053236</v>
      </c>
      <c r="AI91" s="20">
        <f>((K91/K$1)*IgG!$BL90*$AY91+IgG!$BM90)/IgG!$BP90</f>
        <v>11.545418714911408</v>
      </c>
      <c r="AJ91" s="20">
        <f>((L91/L$1)*IgG!$BL90*$AY91+IgG!$BM90)/IgG!$BP90</f>
        <v>12.567592503895295</v>
      </c>
      <c r="AK91" s="20">
        <f>((M91/M$1)*IgG!$BL90*$AY91+IgG!$BM90)/IgG!$BP90</f>
        <v>4.5200747960057219</v>
      </c>
      <c r="AL91" s="20">
        <f>((N91/N$1)*IgG!$BL90*$AY91+IgG!$BM90)/IgG!$BP90</f>
        <v>4.8730226962378262</v>
      </c>
      <c r="AM91" s="20">
        <f>((O91/O$1)*IgG!$BL90*$AY91+IgG!$BM90)/IgG!$BP90</f>
        <v>4.7905153948848653</v>
      </c>
      <c r="AN91" s="20">
        <f>((P91/P$1)*IgG!$BL90*$AY91+IgG!$BM90)/IgG!$BP90</f>
        <v>6.4238543790758573</v>
      </c>
      <c r="AO91" s="20">
        <f>((Q91/Q$1)*IgG!$BL90*$AY91+IgG!$BM90)/IgG!$BP90</f>
        <v>7.4826980797721694</v>
      </c>
      <c r="AP91" s="20">
        <f>((R91/R$1)*IgG!$BL90*$AY91+IgG!$BM90)/IgG!$BP90</f>
        <v>5.6400350162227451</v>
      </c>
      <c r="AQ91" s="20">
        <f>((S91/S$1)*IgG!$BL90*$AY91+IgG!$BM90)/IgG!$BP90</f>
        <v>6.1304950853764471</v>
      </c>
      <c r="AR91" s="20">
        <f>((T91/T$1)*IgG!$BL90*$AY91+IgG!$BM90)/IgG!$BP90</f>
        <v>5.1358237301768819</v>
      </c>
      <c r="AS91" s="20">
        <f>((U91/U$1)*IgG!$BL90*$AY91+IgG!$BM90)/IgG!$BP90</f>
        <v>39.128831887596128</v>
      </c>
      <c r="AT91" s="20">
        <f>((V91/V$1)*IgG!$BL90*$AY91+IgG!$BM90)/IgG!$BP90</f>
        <v>13.374330561568675</v>
      </c>
      <c r="AU91" s="20">
        <f>((W91/W$1)*IgG!$BL90*$AY91+IgG!$BM90)/IgG!$BP90</f>
        <v>6.3932961193155027</v>
      </c>
      <c r="AV91" s="20">
        <f>((X91/X$1)*IgG!$BL90*$AY91+IgG!$BM90)/IgG!$BP90</f>
        <v>11.542362888935374</v>
      </c>
      <c r="AW91" s="20">
        <f>((Y91/Y$1)*IgG!$BL90*$AY91+IgG!$BM90)/IgG!$BP90</f>
        <v>10.109180506174708</v>
      </c>
      <c r="AY91" s="20">
        <v>0.76582969432314407</v>
      </c>
    </row>
    <row r="92" spans="1:51" x14ac:dyDescent="0.25">
      <c r="A92" s="23">
        <v>89</v>
      </c>
      <c r="B92" s="23">
        <v>9609</v>
      </c>
      <c r="C92" s="23">
        <v>6328</v>
      </c>
      <c r="D92" s="23">
        <v>3931</v>
      </c>
      <c r="E92" s="23">
        <v>6513</v>
      </c>
      <c r="F92" s="23">
        <v>17592</v>
      </c>
      <c r="G92" s="23">
        <v>4340</v>
      </c>
      <c r="H92" s="23">
        <v>5294</v>
      </c>
      <c r="I92" s="23">
        <v>10649</v>
      </c>
      <c r="J92" s="23">
        <v>6592</v>
      </c>
      <c r="K92" s="23">
        <v>7575</v>
      </c>
      <c r="L92" s="23">
        <v>13022</v>
      </c>
      <c r="M92" s="23">
        <v>2978</v>
      </c>
      <c r="N92" s="23">
        <v>4603</v>
      </c>
      <c r="O92" s="23">
        <v>3812</v>
      </c>
      <c r="P92" s="23">
        <v>16799</v>
      </c>
      <c r="Q92" s="23">
        <v>4647</v>
      </c>
      <c r="R92" s="23">
        <v>7334</v>
      </c>
      <c r="S92" s="23">
        <v>4740</v>
      </c>
      <c r="T92" s="23">
        <v>4808</v>
      </c>
      <c r="U92" s="23">
        <v>15670</v>
      </c>
      <c r="V92" s="23">
        <v>16862</v>
      </c>
      <c r="W92" s="23">
        <v>13599</v>
      </c>
      <c r="X92" s="23">
        <v>9601</v>
      </c>
      <c r="Y92" s="23">
        <v>9143</v>
      </c>
      <c r="Z92" s="20">
        <f>((B92/B$1)*IgG!$BL91*$AY92+IgG!$BM91)/IgG!$BP91</f>
        <v>20.332617329525934</v>
      </c>
      <c r="AA92" s="20">
        <f>((C92/C$1)*IgG!$BL91*$AY92+IgG!$BM91)/IgG!$BP91</f>
        <v>14.06976415295321</v>
      </c>
      <c r="AB92" s="20">
        <f>((D92/D$1)*IgG!$BL91*$AY92+IgG!$BM91)/IgG!$BP91</f>
        <v>9.4943118322446391</v>
      </c>
      <c r="AC92" s="20">
        <f>((E92/E$1)*IgG!$BL91*$AY92+IgG!$BM91)/IgG!$BP91</f>
        <v>14.422896685006229</v>
      </c>
      <c r="AD92" s="20">
        <f>((F92/F$1)*IgG!$BL91*$AY92+IgG!$BM91)/IgG!$BP91</f>
        <v>35.570763293738082</v>
      </c>
      <c r="AE92" s="20">
        <f>((G92/G$1)*IgG!$BL91*$AY92+IgG!$BM91)/IgG!$BP91</f>
        <v>10.275021051756447</v>
      </c>
      <c r="AF92" s="20">
        <f>((H92/H$1)*IgG!$BL91*$AY92+IgG!$BM91)/IgG!$BP91</f>
        <v>12.096039622451473</v>
      </c>
      <c r="AG92" s="20">
        <f>((I92/I$1)*IgG!$BL91*$AY92+IgG!$BM91)/IgG!$BP91</f>
        <v>22.317794807013172</v>
      </c>
      <c r="AH92" s="20">
        <f>((J92/J$1)*IgG!$BL91*$AY92+IgG!$BM91)/IgG!$BP91</f>
        <v>14.573693820315354</v>
      </c>
      <c r="AI92" s="20">
        <f>((K92/K$1)*IgG!$BL91*$AY92+IgG!$BM91)/IgG!$BP91</f>
        <v>16.450068301440314</v>
      </c>
      <c r="AJ92" s="20">
        <f>((L92/L$1)*IgG!$BL91*$AY92+IgG!$BM91)/IgG!$BP91</f>
        <v>26.847435339779736</v>
      </c>
      <c r="AK92" s="20">
        <f>((M92/M$1)*IgG!$BL91*$AY92+IgG!$BM91)/IgG!$BP91</f>
        <v>7.6752020860471974</v>
      </c>
      <c r="AL92" s="20">
        <f>((N92/N$1)*IgG!$BL91*$AY92+IgG!$BM91)/IgG!$BP91</f>
        <v>10.777041894621009</v>
      </c>
      <c r="AM92" s="20">
        <f>((O92/O$1)*IgG!$BL91*$AY92+IgG!$BM91)/IgG!$BP91</f>
        <v>9.2671617170321579</v>
      </c>
      <c r="AN92" s="20">
        <f>((P92/P$1)*IgG!$BL91*$AY92+IgG!$BM91)/IgG!$BP91</f>
        <v>34.057065467154068</v>
      </c>
      <c r="AO92" s="20">
        <f>((Q92/Q$1)*IgG!$BL91*$AY92+IgG!$BM91)/IgG!$BP91</f>
        <v>10.861030172514701</v>
      </c>
      <c r="AP92" s="20">
        <f>((R92/R$1)*IgG!$BL91*$AY92+IgG!$BM91)/IgG!$BP91</f>
        <v>15.9900415975226</v>
      </c>
      <c r="AQ92" s="20">
        <f>((S92/S$1)*IgG!$BL91*$AY92+IgG!$BM91)/IgG!$BP91</f>
        <v>11.038550850790003</v>
      </c>
      <c r="AR92" s="20">
        <f>((T92/T$1)*IgG!$BL91*$AY92+IgG!$BM91)/IgG!$BP91</f>
        <v>11.168350916625705</v>
      </c>
      <c r="AS92" s="20">
        <f>((U92/U$1)*IgG!$BL91*$AY92+IgG!$BM91)/IgG!$BP91</f>
        <v>31.902002609381864</v>
      </c>
      <c r="AT92" s="20">
        <f>((V92/V$1)*IgG!$BL91*$AY92+IgG!$BM91)/IgG!$BP91</f>
        <v>34.177321410501854</v>
      </c>
      <c r="AU92" s="20">
        <f>((W92/W$1)*IgG!$BL91*$AY92+IgG!$BM91)/IgG!$BP91</f>
        <v>27.948827074885635</v>
      </c>
      <c r="AV92" s="20">
        <f>((X92/X$1)*IgG!$BL91*$AY92+IgG!$BM91)/IgG!$BP91</f>
        <v>20.317346733545264</v>
      </c>
      <c r="AW92" s="20">
        <f>((Y92/Y$1)*IgG!$BL91*$AY92+IgG!$BM91)/IgG!$BP91</f>
        <v>19.443105113651846</v>
      </c>
      <c r="AY92" s="20">
        <v>0.92880685563612397</v>
      </c>
    </row>
    <row r="93" spans="1:51" x14ac:dyDescent="0.25">
      <c r="A93" s="23">
        <v>90</v>
      </c>
      <c r="B93" s="23">
        <v>65535</v>
      </c>
      <c r="C93" s="23">
        <v>64254</v>
      </c>
      <c r="D93" s="23">
        <v>60684</v>
      </c>
      <c r="E93" s="23">
        <v>63887</v>
      </c>
      <c r="F93" s="23">
        <v>64952</v>
      </c>
      <c r="G93" s="23">
        <v>65535</v>
      </c>
      <c r="H93" s="23">
        <v>65535</v>
      </c>
      <c r="I93" s="23">
        <v>65535</v>
      </c>
      <c r="J93" s="23">
        <v>65535</v>
      </c>
      <c r="K93" s="23">
        <v>65535</v>
      </c>
      <c r="L93" s="23">
        <v>65535</v>
      </c>
      <c r="M93" s="23">
        <v>65535</v>
      </c>
      <c r="N93" s="23">
        <v>55636</v>
      </c>
      <c r="O93" s="23">
        <v>64870</v>
      </c>
      <c r="P93" s="23">
        <v>54069</v>
      </c>
      <c r="Q93" s="23">
        <v>65535</v>
      </c>
      <c r="R93" s="23">
        <v>65535</v>
      </c>
      <c r="S93" s="23">
        <v>62366</v>
      </c>
      <c r="T93" s="23">
        <v>54634</v>
      </c>
      <c r="U93" s="23">
        <v>65535</v>
      </c>
      <c r="V93" s="23">
        <v>65535</v>
      </c>
      <c r="W93" s="23">
        <v>65535</v>
      </c>
      <c r="X93" s="23">
        <v>56261</v>
      </c>
      <c r="Y93" s="23">
        <v>51674</v>
      </c>
      <c r="Z93" s="20">
        <f>((B93/B$1)*IgG!$BL92*$AY93+IgG!$BM92)/IgG!$BP92</f>
        <v>86.883129201055823</v>
      </c>
      <c r="AA93" s="20">
        <f>((C93/C$1)*IgG!$BL92*$AY93+IgG!$BM92)/IgG!$BP92</f>
        <v>85.107051733474094</v>
      </c>
      <c r="AB93" s="20">
        <f>((D93/D$1)*IgG!$BL92*$AY93+IgG!$BM92)/IgG!$BP92</f>
        <v>80.157327643492266</v>
      </c>
      <c r="AC93" s="20">
        <f>((E93/E$1)*IgG!$BL92*$AY93+IgG!$BM92)/IgG!$BP92</f>
        <v>84.598214551114623</v>
      </c>
      <c r="AD93" s="20">
        <f>((F93/F$1)*IgG!$BL92*$AY93+IgG!$BM92)/IgG!$BP92</f>
        <v>86.074812914092405</v>
      </c>
      <c r="AE93" s="20">
        <f>((G93/G$1)*IgG!$BL92*$AY93+IgG!$BM92)/IgG!$BP92</f>
        <v>86.883129201055823</v>
      </c>
      <c r="AF93" s="20">
        <f>((H93/H$1)*IgG!$BL92*$AY93+IgG!$BM92)/IgG!$BP92</f>
        <v>86.883129201055823</v>
      </c>
      <c r="AG93" s="20">
        <f>((I93/I$1)*IgG!$BL92*$AY93+IgG!$BM92)/IgG!$BP92</f>
        <v>86.883129201055823</v>
      </c>
      <c r="AH93" s="20">
        <f>((J93/J$1)*IgG!$BL92*$AY93+IgG!$BM92)/IgG!$BP92</f>
        <v>86.883129201055823</v>
      </c>
      <c r="AI93" s="20">
        <f>((K93/K$1)*IgG!$BL92*$AY93+IgG!$BM92)/IgG!$BP92</f>
        <v>86.883129201055823</v>
      </c>
      <c r="AJ93" s="20">
        <f>((L93/L$1)*IgG!$BL92*$AY93+IgG!$BM92)/IgG!$BP92</f>
        <v>86.883129201055823</v>
      </c>
      <c r="AK93" s="20">
        <f>((M93/M$1)*IgG!$BL92*$AY93+IgG!$BM92)/IgG!$BP92</f>
        <v>86.883129201055823</v>
      </c>
      <c r="AL93" s="20">
        <f>((N93/N$1)*IgG!$BL92*$AY93+IgG!$BM92)/IgG!$BP92</f>
        <v>73.158390050711247</v>
      </c>
      <c r="AM93" s="20">
        <f>((O93/O$1)*IgG!$BL92*$AY93+IgG!$BM92)/IgG!$BP92</f>
        <v>85.961121772529793</v>
      </c>
      <c r="AN93" s="20">
        <f>((P93/P$1)*IgG!$BL92*$AY93+IgG!$BM92)/IgG!$BP92</f>
        <v>70.985780064996533</v>
      </c>
      <c r="AO93" s="20">
        <f>((Q93/Q$1)*IgG!$BL92*$AY93+IgG!$BM92)/IgG!$BP92</f>
        <v>86.883129201055823</v>
      </c>
      <c r="AP93" s="20">
        <f>((R93/R$1)*IgG!$BL92*$AY93+IgG!$BM92)/IgG!$BP92</f>
        <v>86.883129201055823</v>
      </c>
      <c r="AQ93" s="20">
        <f>((S93/S$1)*IgG!$BL92*$AY93+IgG!$BM92)/IgG!$BP92</f>
        <v>82.489382522861845</v>
      </c>
      <c r="AR93" s="20">
        <f>((T93/T$1)*IgG!$BL92*$AY93+IgG!$BM92)/IgG!$BP92</f>
        <v>71.769139759909606</v>
      </c>
      <c r="AS93" s="20">
        <f>((U93/U$1)*IgG!$BL92*$AY93+IgG!$BM92)/IgG!$BP92</f>
        <v>86.883129201055823</v>
      </c>
      <c r="AT93" s="20">
        <f>((V93/V$1)*IgG!$BL92*$AY93+IgG!$BM92)/IgG!$BP92</f>
        <v>86.883129201055823</v>
      </c>
      <c r="AU93" s="20">
        <f>((W93/W$1)*IgG!$BL92*$AY93+IgG!$BM92)/IgG!$BP92</f>
        <v>86.883129201055823</v>
      </c>
      <c r="AV93" s="20">
        <f>((X93/X$1)*IgG!$BL92*$AY93+IgG!$BM92)/IgG!$BP92</f>
        <v>74.024938385792098</v>
      </c>
      <c r="AW93" s="20">
        <f>((Y93/Y$1)*IgG!$BL92*$AY93+IgG!$BM92)/IgG!$BP92</f>
        <v>67.665166844966706</v>
      </c>
      <c r="AY93" s="20">
        <v>0.82731293118698035</v>
      </c>
    </row>
    <row r="94" spans="1:51" x14ac:dyDescent="0.25">
      <c r="A94" s="23">
        <v>91</v>
      </c>
      <c r="B94" s="23">
        <v>3292</v>
      </c>
      <c r="C94" s="23">
        <v>6044</v>
      </c>
      <c r="D94" s="23">
        <v>3668</v>
      </c>
      <c r="E94" s="23">
        <v>7647</v>
      </c>
      <c r="F94" s="23">
        <v>20691</v>
      </c>
      <c r="G94" s="23">
        <v>8612</v>
      </c>
      <c r="H94" s="23">
        <v>2897</v>
      </c>
      <c r="I94" s="23">
        <v>9585</v>
      </c>
      <c r="J94" s="23">
        <v>8431</v>
      </c>
      <c r="K94" s="23">
        <v>13193</v>
      </c>
      <c r="L94" s="23">
        <v>8603</v>
      </c>
      <c r="M94" s="23">
        <v>3061</v>
      </c>
      <c r="N94" s="23">
        <v>2723</v>
      </c>
      <c r="O94" s="23">
        <v>2774</v>
      </c>
      <c r="P94" s="23">
        <v>8862</v>
      </c>
      <c r="Q94" s="23">
        <v>4986</v>
      </c>
      <c r="R94" s="23">
        <v>3992</v>
      </c>
      <c r="S94" s="23">
        <v>4127</v>
      </c>
      <c r="T94" s="23">
        <v>4360</v>
      </c>
      <c r="U94" s="23">
        <v>19604</v>
      </c>
      <c r="V94" s="23">
        <v>22352</v>
      </c>
      <c r="W94" s="23">
        <v>4943</v>
      </c>
      <c r="X94" s="23">
        <v>12689</v>
      </c>
      <c r="Y94" s="23">
        <v>12993</v>
      </c>
      <c r="Z94" s="20">
        <f>((B94/B$1)*IgG!$BL93*$AY94+IgG!$BM93)/IgG!$BP93</f>
        <v>4.4011280636417771</v>
      </c>
      <c r="AA94" s="20">
        <f>((C94/C$1)*IgG!$BL93*$AY94+IgG!$BM93)/IgG!$BP93</f>
        <v>7.5552581525345222</v>
      </c>
      <c r="AB94" s="20">
        <f>((D94/D$1)*IgG!$BL93*$AY94+IgG!$BM93)/IgG!$BP93</f>
        <v>4.8320702560195645</v>
      </c>
      <c r="AC94" s="20">
        <f>((E94/E$1)*IgG!$BL93*$AY94+IgG!$BM93)/IgG!$BP93</f>
        <v>9.3924930844004635</v>
      </c>
      <c r="AD94" s="20">
        <f>((F94/F$1)*IgG!$BL93*$AY94+IgG!$BM93)/IgG!$BP93</f>
        <v>24.342519566783086</v>
      </c>
      <c r="AE94" s="20">
        <f>((G94/G$1)*IgG!$BL93*$AY94+IgG!$BM93)/IgG!$BP93</f>
        <v>10.498501636646647</v>
      </c>
      <c r="AF94" s="20">
        <f>((H94/H$1)*IgG!$BL93*$AY94+IgG!$BM93)/IgG!$BP93</f>
        <v>3.9484095370746854</v>
      </c>
      <c r="AG94" s="20">
        <f>((I94/I$1)*IgG!$BL93*$AY94+IgG!$BM93)/IgG!$BP93</f>
        <v>11.613679171709382</v>
      </c>
      <c r="AH94" s="20">
        <f>((J94/J$1)*IgG!$BL93*$AY94+IgG!$BM93)/IgG!$BP93</f>
        <v>10.291053400422234</v>
      </c>
      <c r="AI94" s="20">
        <f>((K94/K$1)*IgG!$BL93*$AY94+IgG!$BM93)/IgG!$BP93</f>
        <v>15.748890421972837</v>
      </c>
      <c r="AJ94" s="20">
        <f>((L94/L$1)*IgG!$BL93*$AY94+IgG!$BM93)/IgG!$BP93</f>
        <v>10.48818653097803</v>
      </c>
      <c r="AK94" s="20">
        <f>((M94/M$1)*IgG!$BL93*$AY94+IgG!$BM93)/IgG!$BP93</f>
        <v>4.1363736848139325</v>
      </c>
      <c r="AL94" s="20">
        <f>((N94/N$1)*IgG!$BL93*$AY94+IgG!$BM93)/IgG!$BP93</f>
        <v>3.7489841608147518</v>
      </c>
      <c r="AM94" s="20">
        <f>((O94/O$1)*IgG!$BL93*$AY94+IgG!$BM93)/IgG!$BP93</f>
        <v>3.8074364262702498</v>
      </c>
      <c r="AN94" s="20">
        <f>((P94/P$1)*IgG!$BL93*$AY94+IgG!$BM93)/IgG!$BP93</f>
        <v>10.785032349663794</v>
      </c>
      <c r="AO94" s="20">
        <f>((Q94/Q$1)*IgG!$BL93*$AY94+IgG!$BM93)/IgG!$BP93</f>
        <v>6.3426601750459595</v>
      </c>
      <c r="AP94" s="20">
        <f>((R94/R$1)*IgG!$BL93*$AY94+IgG!$BM93)/IgG!$BP93</f>
        <v>5.203414060089786</v>
      </c>
      <c r="AQ94" s="20">
        <f>((S94/S$1)*IgG!$BL93*$AY94+IgG!$BM93)/IgG!$BP93</f>
        <v>5.3581406451190441</v>
      </c>
      <c r="AR94" s="20">
        <f>((T94/T$1)*IgG!$BL93*$AY94+IgG!$BM93)/IgG!$BP93</f>
        <v>5.6251872696510246</v>
      </c>
      <c r="AS94" s="20">
        <f>((U94/U$1)*IgG!$BL93*$AY94+IgG!$BM93)/IgG!$BP93</f>
        <v>23.096684026584533</v>
      </c>
      <c r="AT94" s="20">
        <f>((V94/V$1)*IgG!$BL93*$AY94+IgG!$BM93)/IgG!$BP93</f>
        <v>26.246229624069006</v>
      </c>
      <c r="AU94" s="20">
        <f>((W94/W$1)*IgG!$BL93*$AY94+IgG!$BM93)/IgG!$BP93</f>
        <v>6.2933768924070108</v>
      </c>
      <c r="AV94" s="20">
        <f>((X94/X$1)*IgG!$BL93*$AY94+IgG!$BM93)/IgG!$BP93</f>
        <v>15.17124450453027</v>
      </c>
      <c r="AW94" s="20">
        <f>((Y94/Y$1)*IgG!$BL93*$AY94+IgG!$BM93)/IgG!$BP93</f>
        <v>15.519665851559118</v>
      </c>
      <c r="AY94" s="20">
        <v>0.78607045198648862</v>
      </c>
    </row>
    <row r="95" spans="1:51" x14ac:dyDescent="0.25">
      <c r="A95" s="23">
        <v>92</v>
      </c>
      <c r="B95" s="23">
        <v>2779</v>
      </c>
      <c r="C95" s="23">
        <v>4711</v>
      </c>
      <c r="D95" s="23">
        <v>7312</v>
      </c>
      <c r="E95" s="23">
        <v>2229</v>
      </c>
      <c r="F95" s="23">
        <v>30014</v>
      </c>
      <c r="G95" s="23">
        <v>2411</v>
      </c>
      <c r="H95" s="23">
        <v>3960</v>
      </c>
      <c r="I95" s="23">
        <v>2619</v>
      </c>
      <c r="J95" s="23">
        <v>4687</v>
      </c>
      <c r="K95" s="23">
        <v>2902</v>
      </c>
      <c r="L95" s="23">
        <v>64835</v>
      </c>
      <c r="M95" s="23">
        <v>1388</v>
      </c>
      <c r="N95" s="23">
        <v>660</v>
      </c>
      <c r="O95" s="23">
        <v>2049</v>
      </c>
      <c r="P95" s="23">
        <v>4732</v>
      </c>
      <c r="Q95" s="23">
        <v>1640</v>
      </c>
      <c r="R95" s="23">
        <v>1807</v>
      </c>
      <c r="S95" s="23">
        <v>1223</v>
      </c>
      <c r="T95" s="23">
        <v>2512</v>
      </c>
      <c r="U95" s="23">
        <v>39043</v>
      </c>
      <c r="V95" s="23">
        <v>38794</v>
      </c>
      <c r="W95" s="23">
        <v>3005</v>
      </c>
      <c r="X95" s="23">
        <v>13112</v>
      </c>
      <c r="Y95" s="23">
        <v>11293</v>
      </c>
      <c r="Z95" s="29">
        <f>IF((0.001931098*B95*(0.32/B$1)-2.729028271)&gt;0,(0.001931098*B95*(0.32/B$1)*$AY95-2.729028271),B95*(0.32/B$1)*$AY95*10/6591.6)</f>
        <v>2.1529717065854266</v>
      </c>
      <c r="AA95" s="29">
        <f ref="AA95:AW95" si="9" t="shared">IF((0.001931098*C95*(0.32/C$1)-2.729028271)&gt;0,(0.001931098*C95*(0.32/C$1)*$AY95-2.729028271),C95*(0.32/C$1)*$AY95*10/6591.6)</f>
        <v>5.5470069554861245</v>
      </c>
      <c r="AB95" s="29">
        <f si="9" t="shared"/>
        <v>10.116305962934739</v>
      </c>
      <c r="AC95" s="29">
        <f si="9" t="shared"/>
        <v>1.1867608438031363</v>
      </c>
      <c r="AD95" s="29">
        <f si="9" t="shared"/>
        <v>49.997976884541195</v>
      </c>
      <c r="AE95" s="29">
        <f si="9" t="shared"/>
        <v>1.5064888020329121</v>
      </c>
      <c r="AF95" s="29">
        <f si="9" t="shared"/>
        <v>4.2276899410324891</v>
      </c>
      <c r="AG95" s="29">
        <f si="9" t="shared"/>
        <v>1.8718921828669419</v>
      </c>
      <c r="AH95" s="29">
        <f si="9" t="shared"/>
        <v>5.5048450269283515</v>
      </c>
      <c r="AI95" s="29">
        <f si="9" t="shared"/>
        <v>2.3690515904440117</v>
      </c>
      <c r="AJ95" s="29">
        <f si="9" t="shared"/>
        <v>111.1696649807996</v>
      </c>
      <c r="AK95" s="29">
        <f si="9" t="shared"/>
        <v>1.9155942876743297</v>
      </c>
      <c r="AL95" s="29">
        <f si="9" t="shared"/>
        <v>0.91087336445609346</v>
      </c>
      <c r="AM95" s="29">
        <f si="9" t="shared"/>
        <v>0.87054637961984138</v>
      </c>
      <c r="AN95" s="29">
        <f si="9" t="shared"/>
        <v>5.5838986429741757</v>
      </c>
      <c r="AO95" s="29">
        <f si="9" t="shared"/>
        <v>2.2633822995575654</v>
      </c>
      <c r="AP95" s="29">
        <f si="9" t="shared"/>
        <v>0.44541359999563346</v>
      </c>
      <c r="AQ95" s="29">
        <f si="9" t="shared"/>
        <v>1.6878759465603064</v>
      </c>
      <c r="AR95" s="29">
        <f si="9" t="shared"/>
        <v>1.6839202513802061</v>
      </c>
      <c r="AS95" s="29">
        <f si="9" t="shared"/>
        <v>65.859645757379909</v>
      </c>
      <c r="AT95" s="29">
        <f si="9" t="shared"/>
        <v>65.422215748593032</v>
      </c>
      <c r="AU95" s="29">
        <f si="9" t="shared"/>
        <v>2.5499965338377857</v>
      </c>
      <c r="AV95" s="29">
        <f si="9" t="shared"/>
        <v>20.305438697729794</v>
      </c>
      <c r="AW95" s="29">
        <f si="9" t="shared"/>
        <v>17.109915862455281</v>
      </c>
      <c r="AY95" s="20">
        <v>1.0802854594112399</v>
      </c>
    </row>
    <row r="96" spans="1:51" x14ac:dyDescent="0.25">
      <c r="A96" s="23">
        <v>93</v>
      </c>
      <c r="B96" s="23">
        <v>2746</v>
      </c>
      <c r="C96" s="23">
        <v>11684</v>
      </c>
      <c r="D96" s="23">
        <v>2670</v>
      </c>
      <c r="E96" s="23">
        <v>2143</v>
      </c>
      <c r="F96" s="23">
        <v>12471</v>
      </c>
      <c r="G96" s="23">
        <v>2566</v>
      </c>
      <c r="H96" s="23">
        <v>7349</v>
      </c>
      <c r="I96" s="23">
        <v>3859</v>
      </c>
      <c r="J96" s="23">
        <v>3973</v>
      </c>
      <c r="K96" s="23">
        <v>4522</v>
      </c>
      <c r="L96" s="23">
        <v>5517</v>
      </c>
      <c r="M96" s="23">
        <v>1663</v>
      </c>
      <c r="N96" s="23">
        <v>1213</v>
      </c>
      <c r="O96" s="23">
        <v>1177</v>
      </c>
      <c r="P96" s="23">
        <v>2545</v>
      </c>
      <c r="Q96" s="23">
        <v>2218</v>
      </c>
      <c r="R96" s="23">
        <v>2923</v>
      </c>
      <c r="S96" s="23">
        <v>1952</v>
      </c>
      <c r="T96" s="23">
        <v>8738</v>
      </c>
      <c r="U96" s="23">
        <v>4087</v>
      </c>
      <c r="V96" s="23">
        <v>10975</v>
      </c>
      <c r="W96" s="23">
        <v>3365</v>
      </c>
      <c r="X96" s="23">
        <v>7548</v>
      </c>
      <c r="Y96" s="23">
        <v>7351</v>
      </c>
      <c r="Z96" s="20">
        <f>((B96/B$1)*IgG!$BL95*$AY96+IgG!$BM95)/IgG!$BP95</f>
        <v>6.7123882910465182</v>
      </c>
      <c r="AA96" s="20">
        <f>((C96/C$1)*IgG!$BL95*$AY96+IgG!$BM95)/IgG!$BP95</f>
        <v>24.419513232340094</v>
      </c>
      <c r="AB96" s="20">
        <f>((D96/D$1)*IgG!$BL95*$AY96+IgG!$BM95)/IgG!$BP95</f>
        <v>6.5618242391849924</v>
      </c>
      <c r="AC96" s="20">
        <f>((E96/E$1)*IgG!$BL95*$AY96+IgG!$BM95)/IgG!$BP95</f>
        <v>5.5177814058820482</v>
      </c>
      <c r="AD96" s="20">
        <f>((F96/F$1)*IgG!$BL95*$AY96+IgG!$BM95)/IgG!$BP95</f>
        <v>25.978643611485101</v>
      </c>
      <c r="AE96" s="20">
        <f>((G96/G$1)*IgG!$BL95*$AY96+IgG!$BM95)/IgG!$BP95</f>
        <v>6.3557892208481688</v>
      </c>
      <c r="AF96" s="20">
        <f>((H96/H$1)*IgG!$BL95*$AY96+IgG!$BM95)/IgG!$BP95</f>
        <v>15.831418958396521</v>
      </c>
      <c r="AG96" s="20">
        <f>((I96/I$1)*IgG!$BL95*$AY96+IgG!$BM95)/IgG!$BP95</f>
        <v>8.9173592084396418</v>
      </c>
      <c r="AH96" s="20">
        <f>((J96/J$1)*IgG!$BL95*$AY96+IgG!$BM95)/IgG!$BP95</f>
        <v>9.1432052862319306</v>
      </c>
      <c r="AI96" s="20">
        <f>((K96/K$1)*IgG!$BL95*$AY96+IgG!$BM95)/IgG!$BP95</f>
        <v>10.230832450336894</v>
      </c>
      <c r="AJ96" s="20">
        <f>((L96/L$1)*IgG!$BL95*$AY96+IgG!$BM95)/IgG!$BP95</f>
        <v>12.202032866155545</v>
      </c>
      <c r="AK96" s="20">
        <f>((M96/M$1)*IgG!$BL95*$AY96+IgG!$BM95)/IgG!$BP95</f>
        <v>4.5668505520197842</v>
      </c>
      <c r="AL96" s="20">
        <f>((N96/N$1)*IgG!$BL95*$AY96+IgG!$BM95)/IgG!$BP95</f>
        <v>3.6753528765239114</v>
      </c>
      <c r="AM96" s="20">
        <f>((O96/O$1)*IgG!$BL95*$AY96+IgG!$BM95)/IgG!$BP95</f>
        <v>3.604033062484242</v>
      </c>
      <c r="AN96" s="20">
        <f>((P96/P$1)*IgG!$BL95*$AY96+IgG!$BM95)/IgG!$BP95</f>
        <v>6.3141859959916946</v>
      </c>
      <c r="AO96" s="20">
        <f>((Q96/Q$1)*IgG!$BL95*$AY96+IgG!$BM95)/IgG!$BP95</f>
        <v>5.666364351798026</v>
      </c>
      <c r="AP96" s="20">
        <f>((R96/R$1)*IgG!$BL95*$AY96+IgG!$BM95)/IgG!$BP95</f>
        <v>7.0630440434082269</v>
      </c>
      <c r="AQ96" s="20">
        <f>((S96/S$1)*IgG!$BL95*$AY96+IgG!$BM95)/IgG!$BP95</f>
        <v>5.1393901702826881</v>
      </c>
      <c r="AR96" s="20">
        <f>((T96/T$1)*IgG!$BL95*$AY96+IgG!$BM95)/IgG!$BP95</f>
        <v>18.583175116760451</v>
      </c>
      <c r="AS96" s="20">
        <f>((U96/U$1)*IgG!$BL95*$AY96+IgG!$BM95)/IgG!$BP95</f>
        <v>9.3690513640242177</v>
      </c>
      <c r="AT96" s="20">
        <f>((V96/V$1)*IgG!$BL95*$AY96+IgG!$BM95)/IgG!$BP95</f>
        <v>23.014909116947706</v>
      </c>
      <c r="AU96" s="20">
        <f>((W96/W$1)*IgG!$BL95*$AY96+IgG!$BM95)/IgG!$BP95</f>
        <v>7.9386928713397289</v>
      </c>
      <c r="AV96" s="20">
        <f>((X96/X$1)*IgG!$BL95*$AY96+IgG!$BM95)/IgG!$BP95</f>
        <v>16.225659041560252</v>
      </c>
      <c r="AW96" s="20">
        <f>((Y96/Y$1)*IgG!$BL95*$AY96+IgG!$BM95)/IgG!$BP95</f>
        <v>15.835381170287613</v>
      </c>
      <c r="AY96" s="20">
        <v>1.1543914927136667</v>
      </c>
    </row>
    <row r="97" spans="1:51" x14ac:dyDescent="0.25">
      <c r="A97" s="23">
        <v>94</v>
      </c>
      <c r="B97" s="23">
        <v>3595</v>
      </c>
      <c r="C97" s="23">
        <v>2978</v>
      </c>
      <c r="D97" s="23">
        <v>1976</v>
      </c>
      <c r="E97" s="23">
        <v>1981</v>
      </c>
      <c r="F97" s="23">
        <v>2673</v>
      </c>
      <c r="G97" s="23">
        <v>1652</v>
      </c>
      <c r="H97" s="23">
        <v>3015</v>
      </c>
      <c r="I97" s="23">
        <v>8573</v>
      </c>
      <c r="J97" s="23">
        <v>3188</v>
      </c>
      <c r="K97" s="23">
        <v>3543</v>
      </c>
      <c r="L97" s="23">
        <v>4298</v>
      </c>
      <c r="M97" s="23">
        <v>1104</v>
      </c>
      <c r="N97" s="23">
        <v>1115</v>
      </c>
      <c r="O97" s="23">
        <v>1225</v>
      </c>
      <c r="P97" s="23">
        <v>2342</v>
      </c>
      <c r="Q97" s="23">
        <v>1569</v>
      </c>
      <c r="R97" s="23">
        <v>1587</v>
      </c>
      <c r="S97" s="23">
        <v>2122</v>
      </c>
      <c r="T97" s="23">
        <v>2058</v>
      </c>
      <c r="U97" s="23">
        <v>6511</v>
      </c>
      <c r="V97" s="23">
        <v>3421</v>
      </c>
      <c r="W97" s="23">
        <v>1696</v>
      </c>
      <c r="X97" s="23">
        <v>4317</v>
      </c>
      <c r="Y97" s="23">
        <v>2804</v>
      </c>
      <c r="Z97" s="20">
        <f>((B97/B$1)*IgG!$BL96*$AY97+IgG!$BM96)/IgG!$BP96</f>
        <v>11.505333700558783</v>
      </c>
      <c r="AA97" s="20">
        <f>((C97/C$1)*IgG!$BL96*$AY97+IgG!$BM96)/IgG!$BP96</f>
        <v>8.9092219080730501</v>
      </c>
      <c r="AB97" s="20">
        <f>((D97/D$1)*IgG!$BL96*$AY97+IgG!$BM96)/IgG!$BP96</f>
        <v>4.6931700181691545</v>
      </c>
      <c r="AC97" s="20">
        <f>((E97/E$1)*IgG!$BL96*$AY97+IgG!$BM96)/IgG!$BP96</f>
        <v>4.7142082012525064</v>
      </c>
      <c r="AD97" s="20">
        <f>((F97/F$1)*IgG!$BL96*$AY97+IgG!$BM96)/IgG!$BP96</f>
        <v>7.6258927399885303</v>
      </c>
      <c r="AE97" s="20">
        <f>((G97/G$1)*IgG!$BL96*$AY97+IgG!$BM96)/IgG!$BP96</f>
        <v>3.329895754367894</v>
      </c>
      <c r="AF97" s="20">
        <f>((H97/H$1)*IgG!$BL96*$AY97+IgG!$BM96)/IgG!$BP96</f>
        <v>9.0649044628898601</v>
      </c>
      <c r="AG97" s="20">
        <f>((I97/I$1)*IgG!$BL96*$AY97+IgG!$BM96)/IgG!$BP96</f>
        <v>32.450948778344809</v>
      </c>
      <c r="AH97" s="20">
        <f>((J97/J$1)*IgG!$BL96*$AY97+IgG!$BM96)/IgG!$BP96</f>
        <v>9.7928255975738683</v>
      </c>
      <c r="AI97" s="20">
        <f>((K97/K$1)*IgG!$BL96*$AY97+IgG!$BM96)/IgG!$BP96</f>
        <v>11.286536596491914</v>
      </c>
      <c r="AJ97" s="20">
        <f>((L97/L$1)*IgG!$BL96*$AY97+IgG!$BM96)/IgG!$BP96</f>
        <v>14.463302242078186</v>
      </c>
      <c r="AK97" s="20">
        <f>((M97/M$1)*IgG!$BL96*$AY97+IgG!$BM96)/IgG!$BP96</f>
        <v>1.0241108884324293</v>
      </c>
      <c r="AL97" s="20">
        <f>((N97/N$1)*IgG!$BL96*$AY97+IgG!$BM96)/IgG!$BP96</f>
        <v>1.0703948912158061</v>
      </c>
      <c r="AM97" s="20">
        <f>((O97/O$1)*IgG!$BL96*$AY97+IgG!$BM96)/IgG!$BP96</f>
        <v>1.5332349190495667</v>
      </c>
      <c r="AN97" s="20">
        <f>((P97/P$1)*IgG!$BL96*$AY97+IgG!$BM96)/IgG!$BP96</f>
        <v>6.2331650198705759</v>
      </c>
      <c r="AO97" s="20">
        <f>((Q97/Q$1)*IgG!$BL96*$AY97+IgG!$BM96)/IgG!$BP96</f>
        <v>2.9806619151842377</v>
      </c>
      <c r="AP97" s="20">
        <f>((R97/R$1)*IgG!$BL96*$AY97+IgG!$BM96)/IgG!$BP96</f>
        <v>3.0563993742843083</v>
      </c>
      <c r="AQ97" s="20">
        <f>((S97/S$1)*IgG!$BL96*$AY97+IgG!$BM96)/IgG!$BP96</f>
        <v>5.3074849642030548</v>
      </c>
      <c r="AR97" s="20">
        <f>((T97/T$1)*IgG!$BL96*$AY97+IgG!$BM96)/IgG!$BP96</f>
        <v>5.0381962207361406</v>
      </c>
      <c r="AS97" s="20">
        <f>((U97/U$1)*IgG!$BL96*$AY97+IgG!$BM96)/IgG!$BP96</f>
        <v>23.774802074770125</v>
      </c>
      <c r="AT97" s="20">
        <f>((V97/V$1)*IgG!$BL96*$AY97+IgG!$BM96)/IgG!$BP96</f>
        <v>10.773204929258107</v>
      </c>
      <c r="AU97" s="20">
        <f>((W97/W$1)*IgG!$BL96*$AY97+IgG!$BM96)/IgG!$BP96</f>
        <v>3.5150317655013978</v>
      </c>
      <c r="AV97" s="20">
        <f>((X97/X$1)*IgG!$BL96*$AY97+IgG!$BM96)/IgG!$BP96</f>
        <v>14.543247337794927</v>
      </c>
      <c r="AW97" s="20">
        <f>((Y97/Y$1)*IgG!$BL96*$AY97+IgG!$BM96)/IgG!$BP96</f>
        <v>8.177093136772374</v>
      </c>
      <c r="AY97" s="20">
        <v>1.0941492938802959</v>
      </c>
    </row>
    <row r="98" spans="1:51" x14ac:dyDescent="0.25">
      <c r="A98" s="23">
        <v>95</v>
      </c>
      <c r="B98" s="23">
        <v>4425</v>
      </c>
      <c r="C98" s="23">
        <v>5080</v>
      </c>
      <c r="D98" s="23">
        <v>4389</v>
      </c>
      <c r="E98" s="23">
        <v>2954</v>
      </c>
      <c r="F98" s="23">
        <v>2082</v>
      </c>
      <c r="G98" s="23">
        <v>3695</v>
      </c>
      <c r="H98" s="23">
        <v>3849</v>
      </c>
      <c r="I98" s="23">
        <v>4173</v>
      </c>
      <c r="J98" s="23">
        <v>4793</v>
      </c>
      <c r="K98" s="23">
        <v>6399</v>
      </c>
      <c r="L98" s="23">
        <v>5682</v>
      </c>
      <c r="M98" s="23">
        <v>1974</v>
      </c>
      <c r="N98" s="23">
        <v>1754</v>
      </c>
      <c r="O98" s="23">
        <v>2128</v>
      </c>
      <c r="P98" s="23">
        <v>2994</v>
      </c>
      <c r="Q98" s="23">
        <v>3244</v>
      </c>
      <c r="R98" s="23">
        <v>2840</v>
      </c>
      <c r="S98" s="23">
        <v>4673</v>
      </c>
      <c r="T98" s="23">
        <v>3087</v>
      </c>
      <c r="U98" s="23">
        <v>20699</v>
      </c>
      <c r="V98" s="23">
        <v>3338</v>
      </c>
      <c r="W98" s="23">
        <v>2135</v>
      </c>
      <c r="X98" s="23">
        <v>6510</v>
      </c>
      <c r="Y98" s="23">
        <v>5171</v>
      </c>
      <c r="Z98" s="20">
        <f>((B98/B$1)*IgG!$BL97*$AY98+IgG!$BM97)/IgG!$BP97</f>
        <v>11.38899485777152</v>
      </c>
      <c r="AA98" s="20">
        <f>((C98/C$1)*IgG!$BL97*$AY98+IgG!$BM97)/IgG!$BP97</f>
        <v>12.773689043096795</v>
      </c>
      <c r="AB98" s="20">
        <f>((D98/D$1)*IgG!$BL97*$AY98+IgG!$BM97)/IgG!$BP97</f>
        <v>11.312889528501731</v>
      </c>
      <c r="AC98" s="20">
        <f>((E98/E$1)*IgG!$BL97*$AY98+IgG!$BM97)/IgG!$BP97</f>
        <v>8.2792465423310873</v>
      </c>
      <c r="AD98" s="20">
        <f>((F98/F$1)*IgG!$BL97*$AY98+IgG!$BM97)/IgG!$BP97</f>
        <v>6.4358063444629314</v>
      </c>
      <c r="AE98" s="20">
        <f>((G98/G$1)*IgG!$BL97*$AY98+IgG!$BM97)/IgG!$BP97</f>
        <v>9.8457479031341872</v>
      </c>
      <c r="AF98" s="20">
        <f>((H98/H$1)*IgG!$BL97*$AY98+IgG!$BM97)/IgG!$BP97</f>
        <v>10.171309589454941</v>
      </c>
      <c r="AG98" s="20">
        <f>((I98/I$1)*IgG!$BL97*$AY98+IgG!$BM97)/IgG!$BP97</f>
        <v>10.856257552883017</v>
      </c>
      <c r="AH98" s="20">
        <f>((J98/J$1)*IgG!$BL97*$AY98+IgG!$BM97)/IgG!$BP97</f>
        <v>12.166960445862667</v>
      </c>
      <c r="AI98" s="20">
        <f>((K98/K$1)*IgG!$BL97*$AY98+IgG!$BM97)/IgG!$BP97</f>
        <v>15.5621037460648</v>
      </c>
      <c r="AJ98" s="20">
        <f>((L98/L$1)*IgG!$BL97*$AY98+IgG!$BM97)/IgG!$BP97</f>
        <v>14.046339271441555</v>
      </c>
      <c r="AK98" s="20">
        <f>((M98/M$1)*IgG!$BL97*$AY98+IgG!$BM97)/IgG!$BP97</f>
        <v>6.2074903566535733</v>
      </c>
      <c r="AL98" s="20">
        <f>((N98/N$1)*IgG!$BL97*$AY98+IgG!$BM97)/IgG!$BP97</f>
        <v>5.7424022333382121</v>
      </c>
      <c r="AM98" s="20">
        <f>((O98/O$1)*IgG!$BL97*$AY98+IgG!$BM97)/IgG!$BP97</f>
        <v>6.533052042974326</v>
      </c>
      <c r="AN98" s="20">
        <f>((P98/P$1)*IgG!$BL97*$AY98+IgG!$BM97)/IgG!$BP97</f>
        <v>8.363808019297517</v>
      </c>
      <c r="AO98" s="20">
        <f>((Q98/Q$1)*IgG!$BL97*$AY98+IgG!$BM97)/IgG!$BP97</f>
        <v>8.8923172503376993</v>
      </c>
      <c r="AP98" s="20">
        <f>((R98/R$1)*IgG!$BL97*$AY98+IgG!$BM97)/IgG!$BP97</f>
        <v>8.0382463329767653</v>
      </c>
      <c r="AQ98" s="20">
        <f>((S98/S$1)*IgG!$BL97*$AY98+IgG!$BM97)/IgG!$BP97</f>
        <v>11.91327601496338</v>
      </c>
      <c r="AR98" s="20">
        <f>((T98/T$1)*IgG!$BL97*$AY98+IgG!$BM97)/IgG!$BP97</f>
        <v>8.5604134532444647</v>
      </c>
      <c r="AS98" s="20">
        <f>((U98/U$1)*IgG!$BL97*$AY98+IgG!$BM97)/IgG!$BP97</f>
        <v>45.792831761563221</v>
      </c>
      <c r="AT98" s="20">
        <f>((V98/V$1)*IgG!$BL97*$AY98+IgG!$BM97)/IgG!$BP97</f>
        <v>9.0910367212088072</v>
      </c>
      <c r="AU98" s="20">
        <f>((W98/W$1)*IgG!$BL97*$AY98+IgG!$BM97)/IgG!$BP97</f>
        <v>6.547850301443451</v>
      </c>
      <c r="AV98" s="20">
        <f>((X98/X$1)*IgG!$BL97*$AY98+IgG!$BM97)/IgG!$BP97</f>
        <v>15.796761844646641</v>
      </c>
      <c r="AW98" s="20">
        <f>((Y98/Y$1)*IgG!$BL97*$AY98+IgG!$BM97)/IgG!$BP97</f>
        <v>12.966066403195423</v>
      </c>
      <c r="AY98" s="20">
        <v>0.96844993141289437</v>
      </c>
    </row>
    <row r="99" spans="1:51" x14ac:dyDescent="0.25">
      <c r="A99" s="23">
        <v>96</v>
      </c>
      <c r="B99" s="23">
        <v>18295</v>
      </c>
      <c r="C99" s="23">
        <v>9667</v>
      </c>
      <c r="D99" s="23">
        <v>6736</v>
      </c>
      <c r="E99" s="23">
        <v>3658</v>
      </c>
      <c r="F99" s="23">
        <v>6529</v>
      </c>
      <c r="G99" s="23">
        <v>5170</v>
      </c>
      <c r="H99" s="23">
        <v>6324</v>
      </c>
      <c r="I99" s="23">
        <v>9864</v>
      </c>
      <c r="J99" s="23">
        <v>7113</v>
      </c>
      <c r="K99" s="23">
        <v>4972</v>
      </c>
      <c r="L99" s="23">
        <v>9535</v>
      </c>
      <c r="M99" s="23">
        <v>4513</v>
      </c>
      <c r="N99" s="23">
        <v>5199</v>
      </c>
      <c r="O99" s="23">
        <v>5583</v>
      </c>
      <c r="P99" s="23">
        <v>3469</v>
      </c>
      <c r="Q99" s="23">
        <v>3775</v>
      </c>
      <c r="R99" s="23">
        <v>3230</v>
      </c>
      <c r="S99" s="23">
        <v>6714</v>
      </c>
      <c r="T99" s="23">
        <v>3160</v>
      </c>
      <c r="U99" s="23">
        <v>10595</v>
      </c>
      <c r="V99" s="23">
        <v>3816</v>
      </c>
      <c r="W99" s="23">
        <v>4503</v>
      </c>
      <c r="X99" s="23">
        <v>7005</v>
      </c>
      <c r="Y99" s="23">
        <v>4860</v>
      </c>
      <c r="Z99" s="20">
        <f>((B99/B$1)*IgG!$BL98*$AY99+IgG!$BM98)/IgG!$BP98</f>
        <v>21.128421552243029</v>
      </c>
      <c r="AA99" s="20">
        <f>((C99/C$1)*IgG!$BL98*$AY99+IgG!$BM98)/IgG!$BP98</f>
        <v>11.945244192641464</v>
      </c>
      <c r="AB99" s="20">
        <f>((D99/D$1)*IgG!$BL98*$AY99+IgG!$BM98)/IgG!$BP98</f>
        <v>8.825646042317846</v>
      </c>
      <c r="AC99" s="20">
        <f>((E99/E$1)*IgG!$BL98*$AY99+IgG!$BM98)/IgG!$BP98</f>
        <v>5.549589028774311</v>
      </c>
      <c r="AD99" s="20">
        <f>((F99/F$1)*IgG!$BL98*$AY99+IgG!$BM98)/IgG!$BP98</f>
        <v>8.605326418600006</v>
      </c>
      <c r="AE99" s="20">
        <f>((G99/G$1)*IgG!$BL98*$AY99+IgG!$BM98)/IgG!$BP98</f>
        <v>7.1588801933220125</v>
      </c>
      <c r="AF99" s="20">
        <f>((H99/H$1)*IgG!$BL98*$AY99+IgG!$BM98)/IgG!$BP98</f>
        <v>8.3871354868987638</v>
      </c>
      <c r="AG99" s="20">
        <f>((I99/I$1)*IgG!$BL98*$AY99+IgG!$BM98)/IgG!$BP98</f>
        <v>12.154920356276316</v>
      </c>
      <c r="AH99" s="20">
        <f>((J99/J$1)*IgG!$BL98*$AY99+IgG!$BM98)/IgG!$BP98</f>
        <v>9.2269044874464736</v>
      </c>
      <c r="AI99" s="20">
        <f>((K99/K$1)*IgG!$BL98*$AY99+IgG!$BM98)/IgG!$BP98</f>
        <v>6.9481396836788614</v>
      </c>
      <c r="AJ99" s="20">
        <f>((L99/L$1)*IgG!$BL98*$AY99+IgG!$BM98)/IgG!$BP98</f>
        <v>11.80475051954603</v>
      </c>
      <c r="AK99" s="20">
        <f>((M99/M$1)*IgG!$BL98*$AY99+IgG!$BM98)/IgG!$BP98</f>
        <v>6.4596048658697374</v>
      </c>
      <c r="AL99" s="20">
        <f>((N99/N$1)*IgG!$BL98*$AY99+IgG!$BM98)/IgG!$BP98</f>
        <v>7.1897462275626767</v>
      </c>
      <c r="AM99" s="20">
        <f>((O99/O$1)*IgG!$BL98*$AY99+IgG!$BM98)/IgG!$BP98</f>
        <v>7.5984550947493945</v>
      </c>
      <c r="AN99" s="20">
        <f>((P99/P$1)*IgG!$BL98*$AY99+IgG!$BM98)/IgG!$BP98</f>
        <v>5.3484276332058487</v>
      </c>
      <c r="AO99" s="20">
        <f>((Q99/Q$1)*IgG!$BL98*$AY99+IgG!$BM98)/IgG!$BP98</f>
        <v>5.6741175117452647</v>
      </c>
      <c r="AP99" s="20">
        <f>((R99/R$1)*IgG!$BL98*$AY99+IgG!$BM98)/IgG!$BP98</f>
        <v>5.0940489372224489</v>
      </c>
      <c r="AQ99" s="20">
        <f>((S99/S$1)*IgG!$BL98*$AY99+IgG!$BM98)/IgG!$BP98</f>
        <v>8.8022304301352747</v>
      </c>
      <c r="AR99" s="20">
        <f>((T99/T$1)*IgG!$BL98*$AY99+IgG!$BM98)/IgG!$BP98</f>
        <v>5.019544716641537</v>
      </c>
      <c r="AS99" s="20">
        <f>((U99/U$1)*IgG!$BL98*$AY99+IgG!$BM98)/IgG!$BP98</f>
        <v>12.932957288342697</v>
      </c>
      <c r="AT99" s="20">
        <f>((V99/V$1)*IgG!$BL98*$AY99+IgG!$BM98)/IgG!$BP98</f>
        <v>5.7177556980855133</v>
      </c>
      <c r="AU99" s="20">
        <f>((W99/W$1)*IgG!$BL98*$AY99+IgG!$BM98)/IgG!$BP98</f>
        <v>6.4489614057867497</v>
      </c>
      <c r="AV99" s="20">
        <f>((X99/X$1)*IgG!$BL98*$AY99+IgG!$BM98)/IgG!$BP98</f>
        <v>9.1119551185502079</v>
      </c>
      <c r="AW99" s="20">
        <f>((Y99/Y$1)*IgG!$BL98*$AY99+IgG!$BM98)/IgG!$BP98</f>
        <v>6.828932930749402</v>
      </c>
      <c r="AY99" s="20">
        <v>0.51291989664082682</v>
      </c>
    </row>
    <row r="100" spans="1:51" x14ac:dyDescent="0.25">
      <c r="A100" s="23">
        <v>97</v>
      </c>
      <c r="B100" s="23">
        <v>53018</v>
      </c>
      <c r="C100" s="23">
        <v>47478</v>
      </c>
      <c r="D100" s="23">
        <v>25332</v>
      </c>
      <c r="E100" s="23">
        <v>18063</v>
      </c>
      <c r="F100" s="23">
        <v>48859</v>
      </c>
      <c r="G100" s="23">
        <v>31399</v>
      </c>
      <c r="H100" s="23">
        <v>59350</v>
      </c>
      <c r="I100" s="23">
        <v>39609</v>
      </c>
      <c r="J100" s="23">
        <v>45785</v>
      </c>
      <c r="K100" s="23">
        <v>14279</v>
      </c>
      <c r="L100" s="23">
        <v>23006</v>
      </c>
      <c r="M100" s="23">
        <v>65535</v>
      </c>
      <c r="N100" s="23">
        <v>21581</v>
      </c>
      <c r="O100" s="23">
        <v>3368</v>
      </c>
      <c r="P100" s="23">
        <v>28950</v>
      </c>
      <c r="Q100" s="23">
        <v>23383</v>
      </c>
      <c r="R100" s="23">
        <v>51191</v>
      </c>
      <c r="S100" s="23">
        <v>48389</v>
      </c>
      <c r="T100" s="23">
        <v>22230</v>
      </c>
      <c r="U100" s="23">
        <v>25834</v>
      </c>
      <c r="V100" s="23">
        <v>6082</v>
      </c>
      <c r="W100" s="23">
        <v>20459</v>
      </c>
      <c r="X100" s="23">
        <v>43487</v>
      </c>
      <c r="Y100" s="23">
        <v>39260</v>
      </c>
      <c r="Z100" s="20">
        <f>((B100/B$1)*IgG!$BL99*$AY100+IgG!$BM99)/IgG!$BP99</f>
        <v>14.754755665436319</v>
      </c>
      <c r="AA100" s="20">
        <f>((C100/C$1)*IgG!$BL99*$AY100+IgG!$BM99)/IgG!$BP99</f>
        <v>13.190288549249455</v>
      </c>
      <c r="AB100" s="20">
        <f>((D100/D$1)*IgG!$BL99*$AY100+IgG!$BM99)/IgG!$BP99</f>
        <v>6.9363736115104082</v>
      </c>
      <c r="AC100" s="20">
        <f>((E100/E$1)*IgG!$BL99*$AY100+IgG!$BM99)/IgG!$BP99</f>
        <v>4.8836459097843559</v>
      </c>
      <c r="AD100" s="20">
        <f>((F100/F$1)*IgG!$BL99*$AY100+IgG!$BM99)/IgG!$BP99</f>
        <v>13.580275749150909</v>
      </c>
      <c r="AE100" s="20">
        <f>((G100/G$1)*IgG!$BL99*$AY100+IgG!$BM99)/IgG!$BP99</f>
        <v>8.6496627800854462</v>
      </c>
      <c r="AF100" s="20">
        <f>((H100/H$1)*IgG!$BL99*$AY100+IgG!$BM99)/IgG!$BP99</f>
        <v>16.542879452384916</v>
      </c>
      <c r="AG100" s="20">
        <f>((I100/I$1)*IgG!$BL99*$AY100+IgG!$BM99)/IgG!$BP99</f>
        <v>10.968123975734212</v>
      </c>
      <c r="AH100" s="20">
        <f>((J100/J$1)*IgG!$BL99*$AY100+IgG!$BM99)/IgG!$BP99</f>
        <v>12.712194176017618</v>
      </c>
      <c r="AI100" s="20">
        <f>((K100/K$1)*IgG!$BL99*$AY100+IgG!$BM99)/IgG!$BP99</f>
        <v>3.8150640383671912</v>
      </c>
      <c r="AJ100" s="20">
        <f>((L100/L$1)*IgG!$BL99*$AY100+IgG!$BM99)/IgG!$BP99</f>
        <v>6.2795233385409768</v>
      </c>
      <c r="AK100" s="20">
        <f>((M100/M$1)*IgG!$BL99*$AY100+IgG!$BM99)/IgG!$BP99</f>
        <v>18.289491205745161</v>
      </c>
      <c r="AL100" s="20">
        <f>((N100/N$1)*IgG!$BL99*$AY100+IgG!$BM99)/IgG!$BP99</f>
        <v>5.8771107680416481</v>
      </c>
      <c r="AM100" s="20">
        <f>((O100/O$1)*IgG!$BL99*$AY100+IgG!$BM99)/IgG!$BP99</f>
        <v>0.73385452488074965</v>
      </c>
      <c r="AN100" s="20">
        <f>((P100/P$1)*IgG!$BL99*$AY100+IgG!$BM99)/IgG!$BP99</f>
        <v>7.9580779483992306</v>
      </c>
      <c r="AO100" s="20">
        <f>((Q100/Q$1)*IgG!$BL99*$AY100+IgG!$BM99)/IgG!$BP99</f>
        <v>6.3859861729818519</v>
      </c>
      <c r="AP100" s="20">
        <f>((R100/R$1)*IgG!$BL99*$AY100+IgG!$BM99)/IgG!$BP99</f>
        <v>14.238820390838235</v>
      </c>
      <c r="AQ100" s="20">
        <f>((S100/S$1)*IgG!$BL99*$AY100+IgG!$BM99)/IgG!$BP99</f>
        <v>13.447550199582711</v>
      </c>
      <c r="AR100" s="20">
        <f>((T100/T$1)*IgG!$BL99*$AY100+IgG!$BM99)/IgG!$BP99</f>
        <v>6.0603849843602893</v>
      </c>
      <c r="AS100" s="20">
        <f>((U100/U$1)*IgG!$BL99*$AY100+IgG!$BM99)/IgG!$BP99</f>
        <v>7.0781357942406986</v>
      </c>
      <c r="AT100" s="20">
        <f>((V100/V$1)*IgG!$BL99*$AY100+IgG!$BM99)/IgG!$BP99</f>
        <v>1.5002739749405243</v>
      </c>
      <c r="AU100" s="20">
        <f>((W100/W$1)*IgG!$BL99*$AY100+IgG!$BM99)/IgG!$BP99</f>
        <v>5.5602638177958603</v>
      </c>
      <c r="AV100" s="20">
        <f>((X100/X$1)*IgG!$BL99*$AY100+IgG!$BM99)/IgG!$BP99</f>
        <v>12.063250957065017</v>
      </c>
      <c r="AW100" s="20">
        <f>((Y100/Y$1)*IgG!$BL99*$AY100+IgG!$BM99)/IgG!$BP99</f>
        <v>10.869568195310165</v>
      </c>
      <c r="AY100" s="20">
        <v>0.63782315165486581</v>
      </c>
    </row>
    <row r="101" spans="1:51" x14ac:dyDescent="0.25">
      <c r="A101" s="23">
        <v>98</v>
      </c>
      <c r="B101" s="23">
        <v>39508</v>
      </c>
      <c r="C101" s="23">
        <v>14663</v>
      </c>
      <c r="D101" s="23">
        <v>9174</v>
      </c>
      <c r="E101" s="23">
        <v>14672</v>
      </c>
      <c r="F101" s="23">
        <v>42613</v>
      </c>
      <c r="G101" s="23">
        <v>28210</v>
      </c>
      <c r="H101" s="23">
        <v>18182</v>
      </c>
      <c r="I101" s="23">
        <v>30682</v>
      </c>
      <c r="J101" s="23">
        <v>23638</v>
      </c>
      <c r="K101" s="23">
        <v>57483</v>
      </c>
      <c r="L101" s="23">
        <v>15427</v>
      </c>
      <c r="M101" s="23">
        <v>30625</v>
      </c>
      <c r="N101" s="23">
        <v>6361</v>
      </c>
      <c r="O101" s="23">
        <v>6287</v>
      </c>
      <c r="P101" s="23">
        <v>10868</v>
      </c>
      <c r="Q101" s="23">
        <v>31298</v>
      </c>
      <c r="R101" s="23">
        <v>23821</v>
      </c>
      <c r="S101" s="23">
        <v>14144</v>
      </c>
      <c r="T101" s="23">
        <v>9177</v>
      </c>
      <c r="U101" s="23">
        <v>24742</v>
      </c>
      <c r="V101" s="23">
        <v>7416</v>
      </c>
      <c r="W101" s="23">
        <v>10515</v>
      </c>
      <c r="X101" s="23">
        <v>25387</v>
      </c>
      <c r="Y101" s="23">
        <v>25180</v>
      </c>
      <c r="Z101" s="29">
        <f>IF((0.002672653*B101*(0.32/B$1)-20.6724396)&gt;0,(0.002672653*B101*(0.32/B$1)*$AY101-20.6724396),B101*(0.32/B$1)*$AY101*10/11476.4146)</f>
        <v>60.390520082772284</v>
      </c>
      <c r="AA101" s="29">
        <f ref="AA101:AW101" si="10" t="shared">IF((0.002672653*C101*(0.32/C$1)-20.6724396)&gt;0,(0.002672653*C101*(0.32/C$1)*$AY101-20.6724396),C101*(0.32/C$1)*$AY101*10/11476.4146)</f>
        <v>9.4132690622580242</v>
      </c>
      <c r="AB101" s="29">
        <f si="10" t="shared"/>
        <v>6.1368759013910168</v>
      </c>
      <c r="AC101" s="29">
        <f si="10" t="shared"/>
        <v>9.4317353636943189</v>
      </c>
      <c r="AD101" s="29">
        <f si="10" t="shared"/>
        <v>66.761394078292383</v>
      </c>
      <c r="AE101" s="29">
        <f si="10" t="shared"/>
        <v>37.209156346416066</v>
      </c>
      <c r="AF101" s="29">
        <f si="10" t="shared"/>
        <v>16.633592923847463</v>
      </c>
      <c r="AG101" s="29">
        <f si="10" t="shared"/>
        <v>42.28123380758376</v>
      </c>
      <c r="AH101" s="29">
        <f si="10" t="shared"/>
        <v>27.828275216780685</v>
      </c>
      <c r="AI101" s="29">
        <f si="10" t="shared"/>
        <v>97.271827673585065</v>
      </c>
      <c r="AJ101" s="29">
        <f si="10" t="shared"/>
        <v>10.980852873071989</v>
      </c>
      <c r="AK101" s="29">
        <f si="10" t="shared"/>
        <v>42.164280565153931</v>
      </c>
      <c r="AL101" s="29">
        <f si="10" t="shared"/>
        <v>4.2551414441626623</v>
      </c>
      <c r="AM101" s="29">
        <f si="10" t="shared"/>
        <v>4.2056397200834228</v>
      </c>
      <c r="AN101" s="29">
        <f si="10" t="shared"/>
        <v>1.626645289955686</v>
      </c>
      <c r="AO101" s="29">
        <f si="10" t="shared"/>
        <v>43.545149550334287</v>
      </c>
      <c r="AP101" s="29">
        <f si="10" t="shared"/>
        <v>28.203756679318584</v>
      </c>
      <c r="AQ101" s="29">
        <f si="10" t="shared"/>
        <v>8.3483790127652924</v>
      </c>
      <c r="AR101" s="29">
        <f si="10" t="shared"/>
        <v>6.1388827280428773</v>
      </c>
      <c r="AS101" s="29">
        <f si="10" t="shared"/>
        <v>30.093474859632277</v>
      </c>
      <c r="AT101" s="29">
        <f si="10" t="shared"/>
        <v>4.9608754834004554</v>
      </c>
      <c r="AU101" s="29">
        <f si="10" t="shared"/>
        <v>0.90235591139897053</v>
      </c>
      <c r="AV101" s="29">
        <f si="10" t="shared"/>
        <v>31.41689312923307</v>
      </c>
      <c r="AW101" s="29">
        <f si="10" t="shared"/>
        <v>30.992168196198403</v>
      </c>
      <c r="AY101" s="20">
        <v>0.91165066469719347</v>
      </c>
    </row>
    <row r="102" spans="1:51" x14ac:dyDescent="0.25">
      <c r="A102" s="23">
        <v>99</v>
      </c>
      <c r="B102" s="23">
        <v>6697</v>
      </c>
      <c r="C102" s="23">
        <v>10823</v>
      </c>
      <c r="D102" s="23">
        <v>5189</v>
      </c>
      <c r="E102" s="23">
        <v>7051</v>
      </c>
      <c r="F102" s="23">
        <v>3378</v>
      </c>
      <c r="G102" s="23">
        <v>4486</v>
      </c>
      <c r="H102" s="23">
        <v>5119</v>
      </c>
      <c r="I102" s="23">
        <v>5788</v>
      </c>
      <c r="J102" s="23">
        <v>7058</v>
      </c>
      <c r="K102" s="23">
        <v>7462</v>
      </c>
      <c r="L102" s="23">
        <v>6323</v>
      </c>
      <c r="M102" s="23">
        <v>2447</v>
      </c>
      <c r="N102" s="23">
        <v>3196</v>
      </c>
      <c r="O102" s="23">
        <v>3907</v>
      </c>
      <c r="P102" s="23">
        <v>4953</v>
      </c>
      <c r="Q102" s="23">
        <v>5313</v>
      </c>
      <c r="R102" s="23">
        <v>2738</v>
      </c>
      <c r="S102" s="23">
        <v>5252</v>
      </c>
      <c r="T102" s="23">
        <v>3875</v>
      </c>
      <c r="U102" s="23">
        <v>8377</v>
      </c>
      <c r="V102" s="23">
        <v>4012</v>
      </c>
      <c r="W102" s="23">
        <v>2806</v>
      </c>
      <c r="X102" s="23">
        <v>8508</v>
      </c>
      <c r="Y102" s="23">
        <v>9733</v>
      </c>
      <c r="Z102" s="20">
        <f>((B102/B$1)*IgG!$BL101*$AY102+IgG!$BM101)/IgG!$BP101</f>
        <v>28.280874263164606</v>
      </c>
      <c r="AA102" s="20">
        <f>((C102/C$1)*IgG!$BL101*$AY102+IgG!$BM101)/IgG!$BP101</f>
        <v>43.96049887857685</v>
      </c>
      <c r="AB102" s="20">
        <f>((D102/D$1)*IgG!$BL101*$AY102+IgG!$BM101)/IgG!$BP101</f>
        <v>22.550172876823918</v>
      </c>
      <c r="AC102" s="20">
        <f>((E102/E$1)*IgG!$BL101*$AY102+IgG!$BM101)/IgG!$BP101</f>
        <v>29.626145013008504</v>
      </c>
      <c r="AD102" s="20">
        <f>((F102/F$1)*IgG!$BL101*$AY102+IgG!$BM101)/IgG!$BP101</f>
        <v>15.668010933413454</v>
      </c>
      <c r="AE102" s="20">
        <f>((G102/G$1)*IgG!$BL101*$AY102+IgG!$BM101)/IgG!$BP101</f>
        <v>19.878632376427699</v>
      </c>
      <c r="AF102" s="20">
        <f>((H102/H$1)*IgG!$BL101*$AY102+IgG!$BM101)/IgG!$BP101</f>
        <v>22.284158886741793</v>
      </c>
      <c r="AG102" s="20">
        <f>((I102/I$1)*IgG!$BL101*$AY102+IgG!$BM101)/IgG!$BP101</f>
        <v>24.826492591955265</v>
      </c>
      <c r="AH102" s="20">
        <f>((J102/J$1)*IgG!$BL101*$AY102+IgG!$BM101)/IgG!$BP101</f>
        <v>29.652746412016718</v>
      </c>
      <c r="AI102" s="20">
        <f>((K102/K$1)*IgG!$BL101*$AY102+IgG!$BM101)/IgG!$BP101</f>
        <v>31.188027154776421</v>
      </c>
      <c r="AJ102" s="20">
        <f>((L102/L$1)*IgG!$BL101*$AY102+IgG!$BM101)/IgG!$BP101</f>
        <v>26.859599516154383</v>
      </c>
      <c r="AK102" s="20">
        <f>((M102/M$1)*IgG!$BL101*$AY102+IgG!$BM101)/IgG!$BP101</f>
        <v>12.130024865321159</v>
      </c>
      <c r="AL102" s="20">
        <f>((N102/N$1)*IgG!$BL101*$AY102+IgG!$BM101)/IgG!$BP101</f>
        <v>14.976374559199924</v>
      </c>
      <c r="AM102" s="20">
        <f>((O102/O$1)*IgG!$BL101*$AY102+IgG!$BM101)/IgG!$BP101</f>
        <v>17.678316658462673</v>
      </c>
      <c r="AN102" s="20">
        <f>((P102/P$1)*IgG!$BL101*$AY102+IgG!$BM101)/IgG!$BP101</f>
        <v>21.653325710261321</v>
      </c>
      <c r="AO102" s="20">
        <f>((Q102/Q$1)*IgG!$BL101*$AY102+IgG!$BM101)/IgG!$BP101</f>
        <v>23.021397659255118</v>
      </c>
      <c r="AP102" s="20">
        <f>((R102/R$1)*IgG!$BL101*$AY102+IgG!$BM101)/IgG!$BP101</f>
        <v>13.235883024091146</v>
      </c>
      <c r="AQ102" s="20">
        <f>((S102/S$1)*IgG!$BL101*$AY102+IgG!$BM101)/IgG!$BP101</f>
        <v>22.789585467897837</v>
      </c>
      <c r="AR102" s="20">
        <f>((T102/T$1)*IgG!$BL101*$AY102+IgG!$BM101)/IgG!$BP101</f>
        <v>17.55671026299656</v>
      </c>
      <c r="AS102" s="20">
        <f>((U102/U$1)*IgG!$BL101*$AY102+IgG!$BM101)/IgG!$BP101</f>
        <v>34.665210025135657</v>
      </c>
      <c r="AT102" s="20">
        <f>((V102/V$1)*IgG!$BL101*$AY102+IgG!$BM101)/IgG!$BP101</f>
        <v>18.077337643585867</v>
      </c>
      <c r="AU102" s="20">
        <f>((W102/W$1)*IgG!$BL101*$AY102+IgG!$BM101)/IgG!$BP101</f>
        <v>13.494296614456642</v>
      </c>
      <c r="AV102" s="20">
        <f>((X102/X$1)*IgG!$BL101*$AY102+IgG!$BM101)/IgG!$BP101</f>
        <v>35.163036206575065</v>
      </c>
      <c r="AW102" s="20">
        <f>((Y102/Y$1)*IgG!$BL101*$AY102+IgG!$BM101)/IgG!$BP101</f>
        <v>39.818281033012298</v>
      </c>
      <c r="AY102" s="20">
        <v>1.811411992263056</v>
      </c>
    </row>
  </sheetData>
  <conditionalFormatting sqref="B3:Y102">
    <cfRule priority="1" type="colorScale">
      <colorScale>
        <cfvo type="min"/>
        <cfvo type="max"/>
        <color theme="4" tint="0.79998168889431442"/>
        <color rgb="FFFF0000"/>
      </colorScale>
    </cfRule>
  </conditionalFormatting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267"/>
  <sheetViews>
    <sheetView topLeftCell="A67" workbookViewId="0" zoomScale="55" zoomScaleNormal="55">
      <selection activeCell="AC102" sqref="AC102:AC125"/>
    </sheetView>
  </sheetViews>
  <sheetFormatPr defaultRowHeight="15" x14ac:dyDescent="0.25"/>
  <sheetData>
    <row r="1" spans="1:51" x14ac:dyDescent="0.25">
      <c r="A1">
        <v>1705310015</v>
      </c>
      <c r="C1" s="13">
        <v>65535</v>
      </c>
      <c r="D1" s="13">
        <v>65535</v>
      </c>
      <c r="E1" s="13">
        <v>65535</v>
      </c>
      <c r="F1" s="13">
        <v>65535</v>
      </c>
      <c r="G1" s="13">
        <v>65535</v>
      </c>
      <c r="H1" s="13">
        <v>65535</v>
      </c>
      <c r="I1" s="13">
        <v>65535</v>
      </c>
      <c r="J1" s="13">
        <v>65535</v>
      </c>
      <c r="K1" s="13">
        <v>65535</v>
      </c>
      <c r="L1" s="13">
        <v>65535</v>
      </c>
      <c r="M1" s="13">
        <v>65403</v>
      </c>
      <c r="N1" s="13">
        <v>65535</v>
      </c>
      <c r="O1" s="13">
        <v>65535</v>
      </c>
      <c r="P1" s="13">
        <v>65535</v>
      </c>
      <c r="Q1" s="13">
        <v>64770</v>
      </c>
      <c r="R1" s="13">
        <v>65535</v>
      </c>
      <c r="S1" s="13">
        <v>65535</v>
      </c>
      <c r="T1" s="13">
        <v>65535</v>
      </c>
      <c r="U1" s="13">
        <v>65535</v>
      </c>
      <c r="V1" s="13">
        <v>65535</v>
      </c>
      <c r="W1" s="13">
        <v>65535</v>
      </c>
      <c r="X1" s="13">
        <v>65535</v>
      </c>
      <c r="Y1" s="13">
        <v>65535</v>
      </c>
      <c r="Z1" s="13">
        <v>65535</v>
      </c>
      <c r="AB1" s="13">
        <v>65535</v>
      </c>
      <c r="AC1" s="13">
        <v>65535</v>
      </c>
      <c r="AD1" s="13">
        <v>65535</v>
      </c>
      <c r="AE1" s="13">
        <v>-1</v>
      </c>
      <c r="AF1" s="13">
        <v>65535</v>
      </c>
      <c r="AG1" s="13">
        <v>65535</v>
      </c>
      <c r="AH1" s="13">
        <v>65535</v>
      </c>
      <c r="AI1" s="13">
        <v>65535</v>
      </c>
      <c r="AJ1" s="13">
        <v>65535</v>
      </c>
      <c r="AK1" s="13">
        <v>65535</v>
      </c>
      <c r="AL1" s="13">
        <v>65442</v>
      </c>
      <c r="AM1" s="13">
        <v>65535</v>
      </c>
      <c r="AN1" s="13">
        <v>65535</v>
      </c>
      <c r="AO1" s="13">
        <v>65535</v>
      </c>
      <c r="AP1" s="13">
        <v>64730</v>
      </c>
      <c r="AQ1" s="13">
        <v>65535</v>
      </c>
      <c r="AR1" s="13">
        <v>65535</v>
      </c>
      <c r="AS1" s="13">
        <v>65535</v>
      </c>
      <c r="AT1" s="13">
        <v>65535</v>
      </c>
      <c r="AU1" s="13">
        <v>65535</v>
      </c>
      <c r="AV1" s="13">
        <v>65535</v>
      </c>
      <c r="AW1" s="13">
        <v>64733</v>
      </c>
      <c r="AX1" s="13">
        <v>-1</v>
      </c>
      <c r="AY1" s="13">
        <v>-1</v>
      </c>
    </row>
    <row r="2" spans="1:51" x14ac:dyDescent="0.25">
      <c r="A2">
        <v>1705310026</v>
      </c>
      <c r="C2" s="13">
        <v>10205</v>
      </c>
      <c r="D2" s="13">
        <v>4019</v>
      </c>
      <c r="E2" s="13">
        <v>23886</v>
      </c>
      <c r="F2" s="13">
        <v>7390</v>
      </c>
      <c r="G2" s="13">
        <v>2424</v>
      </c>
      <c r="H2" s="13">
        <v>11547</v>
      </c>
      <c r="I2" s="13">
        <v>20493</v>
      </c>
      <c r="J2" s="13">
        <v>20754</v>
      </c>
      <c r="K2" s="13">
        <v>3874</v>
      </c>
      <c r="L2" s="13">
        <v>4568</v>
      </c>
      <c r="M2" s="13">
        <v>21324</v>
      </c>
      <c r="N2" s="13">
        <v>10359</v>
      </c>
      <c r="O2" s="13">
        <v>3577</v>
      </c>
      <c r="P2" s="13">
        <v>22949</v>
      </c>
      <c r="Q2" s="13">
        <v>2710</v>
      </c>
      <c r="R2" s="13">
        <v>3630</v>
      </c>
      <c r="S2" s="13">
        <v>2868</v>
      </c>
      <c r="T2" s="13">
        <v>2978</v>
      </c>
      <c r="U2" s="13">
        <v>2588</v>
      </c>
      <c r="V2" s="13">
        <v>21370</v>
      </c>
      <c r="W2" s="13">
        <v>11695</v>
      </c>
      <c r="X2" s="13">
        <v>65535</v>
      </c>
      <c r="Y2" s="13">
        <v>9362</v>
      </c>
      <c r="Z2" s="13">
        <v>10614</v>
      </c>
      <c r="AB2" s="13">
        <v>11183</v>
      </c>
      <c r="AC2" s="13">
        <v>6279</v>
      </c>
      <c r="AD2" s="13">
        <v>21298</v>
      </c>
      <c r="AE2" s="13">
        <v>7881</v>
      </c>
      <c r="AF2" s="13">
        <v>10579</v>
      </c>
      <c r="AG2" s="13">
        <v>19806</v>
      </c>
      <c r="AH2" s="13">
        <v>18552</v>
      </c>
      <c r="AI2" s="13">
        <v>20699</v>
      </c>
      <c r="AJ2" s="13">
        <v>7321</v>
      </c>
      <c r="AK2" s="13">
        <v>5775</v>
      </c>
      <c r="AL2" s="13">
        <v>29278</v>
      </c>
      <c r="AM2" s="13">
        <v>11519</v>
      </c>
      <c r="AN2" s="13">
        <v>4829</v>
      </c>
      <c r="AO2" s="13">
        <v>27196</v>
      </c>
      <c r="AP2" s="13">
        <v>6959</v>
      </c>
      <c r="AQ2" s="13">
        <v>6089</v>
      </c>
      <c r="AR2" s="13">
        <v>7249</v>
      </c>
      <c r="AS2" s="13">
        <v>5398</v>
      </c>
      <c r="AT2" s="13">
        <v>7029</v>
      </c>
      <c r="AU2" s="13">
        <v>29088</v>
      </c>
      <c r="AV2" s="13">
        <v>17754</v>
      </c>
      <c r="AW2" s="13">
        <v>65535</v>
      </c>
      <c r="AX2" s="13">
        <v>-1</v>
      </c>
      <c r="AY2" s="13">
        <v>-1</v>
      </c>
    </row>
    <row r="3" spans="1:51" x14ac:dyDescent="0.25">
      <c r="A3">
        <v>1705310042</v>
      </c>
      <c r="C3" s="13">
        <v>1293</v>
      </c>
      <c r="D3" s="13">
        <v>1798</v>
      </c>
      <c r="E3" s="13">
        <v>1641</v>
      </c>
      <c r="F3" s="13">
        <v>2955</v>
      </c>
      <c r="G3" s="13">
        <v>295</v>
      </c>
      <c r="H3" s="13">
        <v>1225</v>
      </c>
      <c r="I3" s="13">
        <v>-1</v>
      </c>
      <c r="J3" s="13">
        <v>2468</v>
      </c>
      <c r="K3" s="13">
        <v>1890</v>
      </c>
      <c r="L3" s="13">
        <v>2892</v>
      </c>
      <c r="M3" s="13">
        <v>1533</v>
      </c>
      <c r="N3" s="13">
        <v>4142</v>
      </c>
      <c r="O3" s="13">
        <v>2065</v>
      </c>
      <c r="P3" s="13">
        <v>3472</v>
      </c>
      <c r="Q3" s="13">
        <v>1095</v>
      </c>
      <c r="R3" s="13">
        <v>1286</v>
      </c>
      <c r="S3" s="13">
        <v>1023</v>
      </c>
      <c r="T3" s="13">
        <v>916</v>
      </c>
      <c r="U3" s="13">
        <v>668</v>
      </c>
      <c r="V3" s="13">
        <v>2154</v>
      </c>
      <c r="W3" s="13">
        <v>3996</v>
      </c>
      <c r="X3" s="13">
        <v>2299</v>
      </c>
      <c r="Y3" s="13">
        <v>6944</v>
      </c>
      <c r="Z3" s="13">
        <v>7877</v>
      </c>
      <c r="AB3" s="13">
        <v>3088</v>
      </c>
      <c r="AC3" s="13">
        <v>2950</v>
      </c>
      <c r="AD3" s="13">
        <v>2831</v>
      </c>
      <c r="AE3" s="13">
        <v>-1</v>
      </c>
      <c r="AF3" s="13">
        <v>2169</v>
      </c>
      <c r="AG3" s="13">
        <v>2563</v>
      </c>
      <c r="AH3" s="13">
        <v>4411</v>
      </c>
      <c r="AI3" s="13">
        <v>3259</v>
      </c>
      <c r="AJ3" s="13">
        <v>3536</v>
      </c>
      <c r="AK3" s="13">
        <v>3469</v>
      </c>
      <c r="AL3" s="13">
        <v>3495</v>
      </c>
      <c r="AM3" s="13">
        <v>5941</v>
      </c>
      <c r="AN3" s="13">
        <v>3966</v>
      </c>
      <c r="AO3" s="13">
        <v>5908</v>
      </c>
      <c r="AP3" s="13">
        <v>2762</v>
      </c>
      <c r="AQ3" s="13">
        <v>-1</v>
      </c>
      <c r="AR3" s="13">
        <v>3090</v>
      </c>
      <c r="AS3" s="13">
        <v>2115</v>
      </c>
      <c r="AT3" s="13">
        <v>2547</v>
      </c>
      <c r="AU3" s="13">
        <v>3261</v>
      </c>
      <c r="AV3" s="13">
        <v>9903</v>
      </c>
      <c r="AW3" s="13">
        <v>4141</v>
      </c>
      <c r="AX3" s="13">
        <v>-1</v>
      </c>
      <c r="AY3" s="13">
        <v>-1</v>
      </c>
    </row>
    <row r="4" spans="1:51" x14ac:dyDescent="0.25">
      <c r="A4">
        <v>1705310113</v>
      </c>
      <c r="C4" s="13">
        <v>2567</v>
      </c>
      <c r="D4" s="13">
        <v>1134</v>
      </c>
      <c r="E4" s="13">
        <v>1579</v>
      </c>
      <c r="F4" s="13">
        <v>2770</v>
      </c>
      <c r="G4" s="13">
        <v>240</v>
      </c>
      <c r="H4" s="13">
        <v>1087</v>
      </c>
      <c r="I4" s="13">
        <v>6746</v>
      </c>
      <c r="J4" s="13">
        <v>3457</v>
      </c>
      <c r="K4" s="13">
        <v>14619</v>
      </c>
      <c r="L4" s="13">
        <v>8669</v>
      </c>
      <c r="M4" s="13">
        <v>2906</v>
      </c>
      <c r="N4" s="13">
        <v>6060</v>
      </c>
      <c r="O4" s="13">
        <v>1602</v>
      </c>
      <c r="P4" s="13">
        <v>7548</v>
      </c>
      <c r="Q4" s="13">
        <v>1037</v>
      </c>
      <c r="R4" s="13">
        <v>1346</v>
      </c>
      <c r="S4" s="13">
        <v>732</v>
      </c>
      <c r="T4" s="13">
        <v>1495</v>
      </c>
      <c r="U4" s="13">
        <v>676</v>
      </c>
      <c r="V4" s="13">
        <v>2610</v>
      </c>
      <c r="W4" s="13">
        <v>2743</v>
      </c>
      <c r="X4" s="13">
        <v>1656</v>
      </c>
      <c r="Y4" s="13">
        <v>7401</v>
      </c>
      <c r="Z4" s="13">
        <v>7236</v>
      </c>
      <c r="AB4" s="13">
        <v>5146</v>
      </c>
      <c r="AC4" s="13">
        <v>1969</v>
      </c>
      <c r="AD4" s="13">
        <v>3272</v>
      </c>
      <c r="AE4" s="13">
        <v>3262</v>
      </c>
      <c r="AF4" s="13">
        <v>2251</v>
      </c>
      <c r="AG4" s="13">
        <v>2403</v>
      </c>
      <c r="AH4" s="13">
        <v>8967</v>
      </c>
      <c r="AI4" s="13">
        <v>3879</v>
      </c>
      <c r="AJ4" s="13">
        <v>24082</v>
      </c>
      <c r="AK4" s="13">
        <v>10846</v>
      </c>
      <c r="AL4" s="13">
        <v>4569</v>
      </c>
      <c r="AM4" s="13">
        <v>10044</v>
      </c>
      <c r="AN4" s="13">
        <v>3422</v>
      </c>
      <c r="AO4" s="13">
        <v>12523</v>
      </c>
      <c r="AP4" s="13">
        <v>2476</v>
      </c>
      <c r="AQ4" s="13">
        <v>3205</v>
      </c>
      <c r="AR4" s="13">
        <v>2659</v>
      </c>
      <c r="AS4" s="13">
        <v>3061</v>
      </c>
      <c r="AT4" s="13">
        <v>2817</v>
      </c>
      <c r="AU4" s="13">
        <v>3314</v>
      </c>
      <c r="AV4" s="13">
        <v>6632</v>
      </c>
      <c r="AW4" s="13">
        <v>4287</v>
      </c>
      <c r="AX4" s="13">
        <v>-1</v>
      </c>
      <c r="AY4" s="13">
        <v>-1</v>
      </c>
    </row>
    <row r="5" spans="1:51" x14ac:dyDescent="0.25">
      <c r="A5">
        <v>1705310129</v>
      </c>
      <c r="C5" s="13">
        <v>1481</v>
      </c>
      <c r="D5" s="13">
        <v>1129</v>
      </c>
      <c r="E5" s="13">
        <v>1222</v>
      </c>
      <c r="F5" s="13">
        <v>1244</v>
      </c>
      <c r="G5" s="13">
        <v>309</v>
      </c>
      <c r="H5" s="13">
        <v>1725</v>
      </c>
      <c r="I5" s="13">
        <v>2708</v>
      </c>
      <c r="J5" s="13">
        <v>2171</v>
      </c>
      <c r="K5" s="13">
        <v>1575</v>
      </c>
      <c r="L5" s="13">
        <v>1359</v>
      </c>
      <c r="M5" s="13">
        <v>1385</v>
      </c>
      <c r="N5" s="13">
        <v>3881</v>
      </c>
      <c r="O5" s="13">
        <v>1743</v>
      </c>
      <c r="P5" s="13">
        <v>1627</v>
      </c>
      <c r="Q5" s="13">
        <v>817</v>
      </c>
      <c r="R5" s="13">
        <v>717</v>
      </c>
      <c r="S5" s="13">
        <v>2003</v>
      </c>
      <c r="T5" s="13">
        <v>748</v>
      </c>
      <c r="U5" s="13">
        <v>866</v>
      </c>
      <c r="V5" s="13">
        <v>1709</v>
      </c>
      <c r="W5" s="13">
        <v>2478</v>
      </c>
      <c r="X5" s="13">
        <v>1560</v>
      </c>
      <c r="Y5" s="13">
        <v>4529</v>
      </c>
      <c r="Z5" s="13">
        <v>4374</v>
      </c>
      <c r="AB5" s="13">
        <v>3049</v>
      </c>
      <c r="AC5" s="13">
        <v>1828</v>
      </c>
      <c r="AD5" s="13">
        <v>2794</v>
      </c>
      <c r="AE5" s="13">
        <v>2630</v>
      </c>
      <c r="AF5" s="13">
        <v>2635</v>
      </c>
      <c r="AG5" s="13">
        <v>4013</v>
      </c>
      <c r="AH5" s="13">
        <v>4163</v>
      </c>
      <c r="AI5" s="13">
        <v>2934</v>
      </c>
      <c r="AJ5" s="13">
        <v>3215</v>
      </c>
      <c r="AK5" s="13">
        <v>2906</v>
      </c>
      <c r="AL5" s="13">
        <v>2894</v>
      </c>
      <c r="AM5" s="13">
        <v>5752</v>
      </c>
      <c r="AN5" s="13">
        <v>3034</v>
      </c>
      <c r="AO5" s="13">
        <v>3841</v>
      </c>
      <c r="AP5" s="13">
        <v>2338</v>
      </c>
      <c r="AQ5" s="13">
        <v>2356</v>
      </c>
      <c r="AR5" s="13">
        <v>3788</v>
      </c>
      <c r="AS5" s="13">
        <v>2022</v>
      </c>
      <c r="AT5" s="13">
        <v>2687</v>
      </c>
      <c r="AU5" s="13">
        <v>3084</v>
      </c>
      <c r="AV5" s="13">
        <v>5747</v>
      </c>
      <c r="AW5" s="13">
        <v>3591</v>
      </c>
      <c r="AX5" s="13">
        <v>-1</v>
      </c>
      <c r="AY5" s="13">
        <v>-1</v>
      </c>
    </row>
    <row r="6" spans="1:51" x14ac:dyDescent="0.25">
      <c r="A6">
        <v>1705310149</v>
      </c>
      <c r="C6" s="13">
        <v>1817</v>
      </c>
      <c r="D6" s="13">
        <v>920</v>
      </c>
      <c r="E6" s="13">
        <v>1891</v>
      </c>
      <c r="F6" s="13">
        <v>1700</v>
      </c>
      <c r="G6" s="13">
        <v>566</v>
      </c>
      <c r="H6" s="13">
        <v>1650</v>
      </c>
      <c r="I6" s="13">
        <v>4914</v>
      </c>
      <c r="J6" s="13">
        <v>2887</v>
      </c>
      <c r="K6" s="13">
        <v>1924</v>
      </c>
      <c r="L6" s="13">
        <v>2024</v>
      </c>
      <c r="M6" s="13">
        <v>4977</v>
      </c>
      <c r="N6" s="13">
        <v>4677</v>
      </c>
      <c r="O6" s="13">
        <v>1501</v>
      </c>
      <c r="P6" s="13">
        <v>3299</v>
      </c>
      <c r="Q6" s="13">
        <v>1616</v>
      </c>
      <c r="R6" s="13">
        <v>1212</v>
      </c>
      <c r="S6" s="13">
        <v>1935</v>
      </c>
      <c r="T6" s="13">
        <v>1151</v>
      </c>
      <c r="U6" s="13">
        <v>612</v>
      </c>
      <c r="V6" s="13">
        <v>2966</v>
      </c>
      <c r="W6" s="13">
        <v>3337</v>
      </c>
      <c r="X6" s="13">
        <v>1554</v>
      </c>
      <c r="Y6" s="13">
        <v>5147</v>
      </c>
      <c r="Z6" s="13">
        <v>5865</v>
      </c>
      <c r="AB6" s="13">
        <v>3579</v>
      </c>
      <c r="AC6" s="13">
        <v>1717</v>
      </c>
      <c r="AD6" s="13">
        <v>3553</v>
      </c>
      <c r="AE6" s="13">
        <v>3027</v>
      </c>
      <c r="AF6" s="13">
        <v>3060</v>
      </c>
      <c r="AG6" s="13">
        <v>3065</v>
      </c>
      <c r="AH6" s="13">
        <v>9072</v>
      </c>
      <c r="AI6" s="13">
        <v>3343</v>
      </c>
      <c r="AJ6" s="13">
        <v>3367</v>
      </c>
      <c r="AK6" s="13">
        <v>3675</v>
      </c>
      <c r="AL6" s="13">
        <v>8916</v>
      </c>
      <c r="AM6" s="13">
        <v>6961</v>
      </c>
      <c r="AN6" s="13">
        <v>2979</v>
      </c>
      <c r="AO6" s="13">
        <v>7273</v>
      </c>
      <c r="AP6" s="13">
        <v>3287</v>
      </c>
      <c r="AQ6" s="13">
        <v>3103</v>
      </c>
      <c r="AR6" s="13">
        <v>3272</v>
      </c>
      <c r="AS6" s="13">
        <v>2193</v>
      </c>
      <c r="AT6" s="13">
        <v>2905</v>
      </c>
      <c r="AU6" s="13">
        <v>3825</v>
      </c>
      <c r="AV6" s="13">
        <v>5993</v>
      </c>
      <c r="AW6" s="13">
        <v>3691</v>
      </c>
      <c r="AX6" s="13">
        <v>-1</v>
      </c>
      <c r="AY6" s="13">
        <v>-1</v>
      </c>
    </row>
    <row r="7" spans="1:51" x14ac:dyDescent="0.25">
      <c r="A7">
        <v>1706010019</v>
      </c>
      <c r="C7" s="13">
        <v>934</v>
      </c>
      <c r="D7" s="13">
        <v>874</v>
      </c>
      <c r="E7" s="13">
        <v>895</v>
      </c>
      <c r="F7" s="13">
        <v>1097</v>
      </c>
      <c r="G7" s="13">
        <v>234</v>
      </c>
      <c r="H7" s="13">
        <v>682</v>
      </c>
      <c r="I7" s="13">
        <v>2890</v>
      </c>
      <c r="J7" s="13">
        <v>1729</v>
      </c>
      <c r="K7" s="13">
        <v>1389</v>
      </c>
      <c r="L7" s="13">
        <v>987</v>
      </c>
      <c r="M7" s="13">
        <v>1311</v>
      </c>
      <c r="N7" s="13">
        <v>3616</v>
      </c>
      <c r="O7" s="13">
        <v>1129</v>
      </c>
      <c r="P7" s="13">
        <v>1799</v>
      </c>
      <c r="Q7" s="13">
        <v>998</v>
      </c>
      <c r="R7" s="13">
        <v>791</v>
      </c>
      <c r="S7" s="13">
        <v>708</v>
      </c>
      <c r="T7" s="13">
        <v>739</v>
      </c>
      <c r="U7" s="13">
        <v>727</v>
      </c>
      <c r="V7" s="13">
        <v>1753</v>
      </c>
      <c r="W7" s="13">
        <v>1929</v>
      </c>
      <c r="X7" s="13">
        <v>1081</v>
      </c>
      <c r="Y7" s="13">
        <v>3317</v>
      </c>
      <c r="Z7" s="13">
        <v>3633</v>
      </c>
      <c r="AB7" s="13">
        <v>2801</v>
      </c>
      <c r="AC7" s="13">
        <v>1566</v>
      </c>
      <c r="AD7" s="13">
        <v>2252</v>
      </c>
      <c r="AE7" s="13">
        <v>2559</v>
      </c>
      <c r="AF7" s="13">
        <v>1722</v>
      </c>
      <c r="AG7" s="13">
        <v>1745</v>
      </c>
      <c r="AH7" s="13">
        <v>3981</v>
      </c>
      <c r="AI7" s="13">
        <v>2300</v>
      </c>
      <c r="AJ7" s="13">
        <v>2830</v>
      </c>
      <c r="AK7" s="13">
        <v>2501</v>
      </c>
      <c r="AL7" s="13">
        <v>2689</v>
      </c>
      <c r="AM7" s="13">
        <v>6091</v>
      </c>
      <c r="AN7" s="13">
        <v>2729</v>
      </c>
      <c r="AO7" s="13">
        <v>3510</v>
      </c>
      <c r="AP7" s="13">
        <v>2285</v>
      </c>
      <c r="AQ7" s="13">
        <v>2419</v>
      </c>
      <c r="AR7" s="13">
        <v>2613</v>
      </c>
      <c r="AS7" s="13">
        <v>1815</v>
      </c>
      <c r="AT7" s="13">
        <v>2710</v>
      </c>
      <c r="AU7" s="13">
        <v>2726</v>
      </c>
      <c r="AV7" s="13">
        <v>5501</v>
      </c>
      <c r="AW7" s="13">
        <v>3145</v>
      </c>
      <c r="AX7" s="13">
        <v>-1</v>
      </c>
      <c r="AY7" s="13">
        <v>-1</v>
      </c>
    </row>
    <row r="8" spans="1:51" x14ac:dyDescent="0.25">
      <c r="A8">
        <v>1706010033</v>
      </c>
      <c r="C8" s="13">
        <v>985</v>
      </c>
      <c r="D8" s="13">
        <v>-1</v>
      </c>
      <c r="E8" s="13">
        <v>1218</v>
      </c>
      <c r="F8" s="13">
        <v>1287</v>
      </c>
      <c r="G8" s="13">
        <v>257</v>
      </c>
      <c r="H8" s="13">
        <v>1519</v>
      </c>
      <c r="I8" s="13">
        <v>2320</v>
      </c>
      <c r="J8" s="13">
        <v>2077</v>
      </c>
      <c r="K8" s="13">
        <v>1654</v>
      </c>
      <c r="L8" s="13">
        <v>1506</v>
      </c>
      <c r="M8" s="13">
        <v>1319</v>
      </c>
      <c r="N8" s="13">
        <v>4134</v>
      </c>
      <c r="O8" s="13">
        <v>1397</v>
      </c>
      <c r="P8" s="13">
        <v>1779</v>
      </c>
      <c r="Q8" s="13">
        <v>1052</v>
      </c>
      <c r="R8" s="13">
        <v>977</v>
      </c>
      <c r="S8" s="13">
        <v>2639</v>
      </c>
      <c r="T8" s="13">
        <v>1017</v>
      </c>
      <c r="U8" s="13">
        <v>952</v>
      </c>
      <c r="V8" s="13">
        <v>2233</v>
      </c>
      <c r="W8" s="13">
        <v>1927</v>
      </c>
      <c r="X8" s="13">
        <v>2529</v>
      </c>
      <c r="Y8" s="13">
        <v>3940</v>
      </c>
      <c r="Z8" s="13">
        <v>3754</v>
      </c>
      <c r="AB8" s="13">
        <v>2862</v>
      </c>
      <c r="AC8" s="13">
        <v>1805</v>
      </c>
      <c r="AD8" s="13">
        <v>2477</v>
      </c>
      <c r="AE8" s="13">
        <v>2769</v>
      </c>
      <c r="AF8" s="13">
        <v>2581</v>
      </c>
      <c r="AG8" s="13">
        <v>2589</v>
      </c>
      <c r="AH8" s="13">
        <v>4169</v>
      </c>
      <c r="AI8" s="13">
        <v>2829</v>
      </c>
      <c r="AJ8" s="13">
        <v>3542</v>
      </c>
      <c r="AK8" s="13">
        <v>2726</v>
      </c>
      <c r="AL8" s="13">
        <v>3460</v>
      </c>
      <c r="AM8" s="13">
        <v>8144</v>
      </c>
      <c r="AN8" s="13">
        <v>3032</v>
      </c>
      <c r="AO8" s="13">
        <v>3760</v>
      </c>
      <c r="AP8" s="13">
        <v>2505</v>
      </c>
      <c r="AQ8" s="13">
        <v>2310</v>
      </c>
      <c r="AR8" s="13">
        <v>7385</v>
      </c>
      <c r="AS8" s="13">
        <v>2026</v>
      </c>
      <c r="AT8" s="13">
        <v>2618</v>
      </c>
      <c r="AU8" s="13">
        <v>3029</v>
      </c>
      <c r="AV8" s="13">
        <v>6644</v>
      </c>
      <c r="AW8" s="13">
        <v>5277</v>
      </c>
      <c r="AX8" s="13">
        <v>-1</v>
      </c>
      <c r="AY8" s="13">
        <v>-1</v>
      </c>
    </row>
    <row r="9" spans="1:51" x14ac:dyDescent="0.25">
      <c r="A9">
        <v>1706010038</v>
      </c>
      <c r="C9" s="13">
        <v>2642</v>
      </c>
      <c r="D9" s="13">
        <v>1640</v>
      </c>
      <c r="E9" s="13">
        <v>1680</v>
      </c>
      <c r="F9" s="13">
        <v>1797</v>
      </c>
      <c r="G9" s="13">
        <v>244</v>
      </c>
      <c r="H9" s="13">
        <v>1565</v>
      </c>
      <c r="I9" s="13">
        <v>3950</v>
      </c>
      <c r="J9" s="13">
        <v>3965</v>
      </c>
      <c r="K9" s="13">
        <v>2488</v>
      </c>
      <c r="L9" s="13">
        <v>1540</v>
      </c>
      <c r="M9" s="13">
        <v>1695</v>
      </c>
      <c r="N9" s="13">
        <v>7753</v>
      </c>
      <c r="O9" s="13">
        <v>2160</v>
      </c>
      <c r="P9" s="13">
        <v>3208</v>
      </c>
      <c r="Q9" s="13">
        <v>1188</v>
      </c>
      <c r="R9" s="13">
        <v>1556</v>
      </c>
      <c r="S9" s="13">
        <v>1445</v>
      </c>
      <c r="T9" s="13">
        <v>1421</v>
      </c>
      <c r="U9" s="13">
        <v>1912</v>
      </c>
      <c r="V9" s="13">
        <v>3120</v>
      </c>
      <c r="W9" s="13">
        <v>3318</v>
      </c>
      <c r="X9" s="13">
        <v>3501</v>
      </c>
      <c r="Y9" s="13">
        <v>5655</v>
      </c>
      <c r="Z9" s="13">
        <v>5751</v>
      </c>
      <c r="AB9" s="13">
        <v>3774</v>
      </c>
      <c r="AC9" s="13">
        <v>2845</v>
      </c>
      <c r="AD9" s="13">
        <v>3200</v>
      </c>
      <c r="AE9" s="13">
        <v>3026</v>
      </c>
      <c r="AF9" s="13">
        <v>2502</v>
      </c>
      <c r="AG9" s="13">
        <v>2280</v>
      </c>
      <c r="AH9" s="13">
        <v>4750</v>
      </c>
      <c r="AI9" s="13">
        <v>2907</v>
      </c>
      <c r="AJ9" s="13">
        <v>3985</v>
      </c>
      <c r="AK9" s="13">
        <v>2857</v>
      </c>
      <c r="AL9" s="13">
        <v>3678</v>
      </c>
      <c r="AM9" s="13">
        <v>8159</v>
      </c>
      <c r="AN9" s="13">
        <v>3499</v>
      </c>
      <c r="AO9" s="13">
        <v>4513</v>
      </c>
      <c r="AP9" s="13">
        <v>2722</v>
      </c>
      <c r="AQ9" s="13">
        <v>2668</v>
      </c>
      <c r="AR9" s="13">
        <v>3817</v>
      </c>
      <c r="AS9" s="13">
        <v>2714</v>
      </c>
      <c r="AT9" s="13">
        <v>3811</v>
      </c>
      <c r="AU9" s="13">
        <v>3726</v>
      </c>
      <c r="AV9" s="13">
        <v>6591</v>
      </c>
      <c r="AW9" s="13">
        <v>5352</v>
      </c>
      <c r="AX9" s="13">
        <v>-1</v>
      </c>
      <c r="AY9" s="13">
        <v>-1</v>
      </c>
    </row>
    <row r="10" spans="1:51" x14ac:dyDescent="0.25">
      <c r="A10">
        <v>1706010043</v>
      </c>
      <c r="C10" s="13">
        <v>65535</v>
      </c>
      <c r="D10" s="13">
        <v>65535</v>
      </c>
      <c r="E10" s="13">
        <v>65535</v>
      </c>
      <c r="F10" s="13">
        <v>65535</v>
      </c>
      <c r="G10" s="13">
        <v>12403</v>
      </c>
      <c r="H10" s="13">
        <v>65535</v>
      </c>
      <c r="I10" s="13">
        <v>65535</v>
      </c>
      <c r="J10" s="13">
        <v>65535</v>
      </c>
      <c r="K10" s="13">
        <v>65535</v>
      </c>
      <c r="L10" s="13">
        <v>65535</v>
      </c>
      <c r="M10" s="13">
        <v>64551</v>
      </c>
      <c r="N10" s="13">
        <v>65535</v>
      </c>
      <c r="O10" s="13">
        <v>65535</v>
      </c>
      <c r="P10" s="13">
        <v>65535</v>
      </c>
      <c r="Q10" s="13">
        <v>65535</v>
      </c>
      <c r="R10" s="13">
        <v>65535</v>
      </c>
      <c r="S10" s="13">
        <v>65535</v>
      </c>
      <c r="T10" s="13">
        <v>65535</v>
      </c>
      <c r="U10" s="13">
        <v>65535</v>
      </c>
      <c r="V10" s="13">
        <v>65535</v>
      </c>
      <c r="W10" s="13">
        <v>65535</v>
      </c>
      <c r="X10" s="13">
        <v>65535</v>
      </c>
      <c r="Y10" s="13">
        <v>65535</v>
      </c>
      <c r="Z10" s="13">
        <v>65535</v>
      </c>
      <c r="AB10" s="13">
        <v>65535</v>
      </c>
      <c r="AC10" s="13">
        <v>65535</v>
      </c>
      <c r="AD10" s="13">
        <v>65535</v>
      </c>
      <c r="AE10" s="13">
        <v>65535</v>
      </c>
      <c r="AF10" s="13">
        <v>65535</v>
      </c>
      <c r="AG10" s="13">
        <v>65535</v>
      </c>
      <c r="AH10" s="13">
        <v>65535</v>
      </c>
      <c r="AI10" s="13">
        <v>65535</v>
      </c>
      <c r="AJ10" s="13">
        <v>65535</v>
      </c>
      <c r="AK10" s="13">
        <v>65535</v>
      </c>
      <c r="AL10" s="13">
        <v>64552</v>
      </c>
      <c r="AM10" s="13">
        <v>65535</v>
      </c>
      <c r="AN10" s="13">
        <v>65535</v>
      </c>
      <c r="AO10" s="13">
        <v>65535</v>
      </c>
      <c r="AP10" s="13">
        <v>65535</v>
      </c>
      <c r="AQ10" s="13">
        <v>65535</v>
      </c>
      <c r="AR10" s="13">
        <v>65535</v>
      </c>
      <c r="AS10" s="13">
        <v>65535</v>
      </c>
      <c r="AT10" s="13">
        <v>65535</v>
      </c>
      <c r="AU10" s="13">
        <v>65535</v>
      </c>
      <c r="AV10" s="13">
        <v>65535</v>
      </c>
      <c r="AW10" s="13">
        <v>65535</v>
      </c>
      <c r="AX10" s="13">
        <v>-1</v>
      </c>
      <c r="AY10" s="13">
        <v>-1</v>
      </c>
    </row>
    <row r="11" spans="1:51" x14ac:dyDescent="0.25">
      <c r="A11">
        <v>1706010071</v>
      </c>
      <c r="C11" s="13">
        <v>1383</v>
      </c>
      <c r="D11" s="13">
        <v>-1</v>
      </c>
      <c r="E11" s="13">
        <v>2304</v>
      </c>
      <c r="F11" s="13">
        <v>-1</v>
      </c>
      <c r="G11" s="13">
        <v>437</v>
      </c>
      <c r="H11" s="13">
        <v>1668</v>
      </c>
      <c r="I11" s="13">
        <v>2934</v>
      </c>
      <c r="J11" s="13">
        <v>2783</v>
      </c>
      <c r="K11" s="13">
        <v>2586</v>
      </c>
      <c r="L11" s="13">
        <v>3002</v>
      </c>
      <c r="M11" s="13">
        <v>1998</v>
      </c>
      <c r="N11" s="13">
        <v>-1</v>
      </c>
      <c r="O11" s="13">
        <v>3836</v>
      </c>
      <c r="P11" s="13">
        <v>-1</v>
      </c>
      <c r="Q11" s="13">
        <v>1275</v>
      </c>
      <c r="R11" s="13">
        <v>-1</v>
      </c>
      <c r="S11" s="13">
        <v>1007</v>
      </c>
      <c r="T11" s="13">
        <v>1106</v>
      </c>
      <c r="U11" s="13">
        <v>1005</v>
      </c>
      <c r="V11" s="13">
        <v>-1</v>
      </c>
      <c r="W11" s="13">
        <v>4504</v>
      </c>
      <c r="X11" s="13">
        <v>-1</v>
      </c>
      <c r="Y11" s="13">
        <v>-1</v>
      </c>
      <c r="Z11" s="13">
        <v>6981</v>
      </c>
      <c r="AB11" s="13">
        <v>2862</v>
      </c>
      <c r="AC11" s="13">
        <v>-1</v>
      </c>
      <c r="AD11" s="13">
        <v>-1</v>
      </c>
      <c r="AE11" s="13">
        <v>2580</v>
      </c>
      <c r="AF11" s="13">
        <v>2101</v>
      </c>
      <c r="AG11" s="13">
        <v>-1</v>
      </c>
      <c r="AH11" s="13">
        <v>-1</v>
      </c>
      <c r="AI11" s="13">
        <v>3186</v>
      </c>
      <c r="AJ11" s="13">
        <v>3656</v>
      </c>
      <c r="AK11" s="13">
        <v>-1</v>
      </c>
      <c r="AL11" s="13">
        <v>3551</v>
      </c>
      <c r="AM11" s="13">
        <v>-1</v>
      </c>
      <c r="AN11" s="13">
        <v>3674</v>
      </c>
      <c r="AO11" s="13">
        <v>4994</v>
      </c>
      <c r="AP11" s="13">
        <v>3045</v>
      </c>
      <c r="AQ11" s="13">
        <v>-1</v>
      </c>
      <c r="AR11" s="13">
        <v>3312</v>
      </c>
      <c r="AS11" s="13">
        <v>2877</v>
      </c>
      <c r="AT11" s="13">
        <v>3289</v>
      </c>
      <c r="AU11" s="13">
        <v>3499</v>
      </c>
      <c r="AV11" s="13">
        <v>-1</v>
      </c>
      <c r="AW11" s="13">
        <v>4227</v>
      </c>
      <c r="AX11" s="13">
        <v>-1</v>
      </c>
      <c r="AY11" s="13">
        <v>-1</v>
      </c>
    </row>
    <row r="12" spans="1:51" x14ac:dyDescent="0.25">
      <c r="A12">
        <v>1706010077</v>
      </c>
      <c r="C12" s="13">
        <v>1187</v>
      </c>
      <c r="D12" s="13">
        <v>1113</v>
      </c>
      <c r="E12" s="13">
        <v>2150</v>
      </c>
      <c r="F12" s="13">
        <v>2035</v>
      </c>
      <c r="G12" s="13">
        <v>326</v>
      </c>
      <c r="H12" s="13">
        <v>1259</v>
      </c>
      <c r="I12" s="13">
        <v>2696</v>
      </c>
      <c r="J12" s="13">
        <v>2227</v>
      </c>
      <c r="K12" s="13">
        <v>1621</v>
      </c>
      <c r="L12" s="13">
        <v>3157</v>
      </c>
      <c r="M12" s="13">
        <v>1198</v>
      </c>
      <c r="N12" s="13">
        <v>3362</v>
      </c>
      <c r="O12" s="13">
        <v>1753</v>
      </c>
      <c r="P12" s="13">
        <v>1676</v>
      </c>
      <c r="Q12" s="13">
        <v>1931</v>
      </c>
      <c r="R12" s="13">
        <v>1436</v>
      </c>
      <c r="S12" s="13">
        <v>926</v>
      </c>
      <c r="T12" s="13">
        <v>712</v>
      </c>
      <c r="U12" s="13">
        <v>810</v>
      </c>
      <c r="V12" s="13">
        <v>1752</v>
      </c>
      <c r="W12" s="13">
        <v>3249</v>
      </c>
      <c r="X12" s="13">
        <v>2339</v>
      </c>
      <c r="Y12" s="13">
        <v>4834</v>
      </c>
      <c r="Z12" s="13">
        <v>5636</v>
      </c>
      <c r="AB12" s="13">
        <v>2859</v>
      </c>
      <c r="AC12" s="13">
        <v>1941</v>
      </c>
      <c r="AD12" s="13">
        <v>2506</v>
      </c>
      <c r="AE12" s="13">
        <v>2583</v>
      </c>
      <c r="AF12" s="13">
        <v>1959</v>
      </c>
      <c r="AG12" s="13">
        <v>2038</v>
      </c>
      <c r="AH12" s="13">
        <v>3507</v>
      </c>
      <c r="AI12" s="13">
        <v>2957</v>
      </c>
      <c r="AJ12" s="13">
        <v>2486</v>
      </c>
      <c r="AK12" s="13">
        <v>2711</v>
      </c>
      <c r="AL12" s="13">
        <v>2930</v>
      </c>
      <c r="AM12" s="13">
        <v>4933</v>
      </c>
      <c r="AN12" s="13">
        <v>3073</v>
      </c>
      <c r="AO12" s="13">
        <v>3851</v>
      </c>
      <c r="AP12" s="13">
        <v>2714</v>
      </c>
      <c r="AQ12" s="13">
        <v>2640</v>
      </c>
      <c r="AR12" s="13">
        <v>2774</v>
      </c>
      <c r="AS12" s="13">
        <v>2079</v>
      </c>
      <c r="AT12" s="13">
        <v>2847</v>
      </c>
      <c r="AU12" s="13">
        <v>3320</v>
      </c>
      <c r="AV12" s="13">
        <v>5592</v>
      </c>
      <c r="AW12" s="13">
        <v>3776</v>
      </c>
      <c r="AX12" s="13">
        <v>-1</v>
      </c>
      <c r="AY12" s="13">
        <v>-1</v>
      </c>
    </row>
    <row r="13" spans="1:51" x14ac:dyDescent="0.25">
      <c r="A13">
        <v>1706010184</v>
      </c>
      <c r="C13" s="13">
        <v>1052</v>
      </c>
      <c r="D13" s="13">
        <v>1091</v>
      </c>
      <c r="E13" s="13">
        <v>1635</v>
      </c>
      <c r="F13" s="13">
        <v>1993</v>
      </c>
      <c r="G13" s="13">
        <v>219</v>
      </c>
      <c r="H13" s="13">
        <v>1814</v>
      </c>
      <c r="I13" s="13">
        <v>2217</v>
      </c>
      <c r="J13" s="13">
        <v>1658</v>
      </c>
      <c r="K13" s="13">
        <v>1894</v>
      </c>
      <c r="L13" s="13">
        <v>1680</v>
      </c>
      <c r="M13" s="13">
        <v>1198</v>
      </c>
      <c r="N13" s="13">
        <v>2947</v>
      </c>
      <c r="O13" s="13">
        <v>1021</v>
      </c>
      <c r="P13" s="13">
        <v>1953</v>
      </c>
      <c r="Q13" s="13">
        <v>1005</v>
      </c>
      <c r="R13" s="13">
        <v>1922</v>
      </c>
      <c r="S13" s="13">
        <v>652</v>
      </c>
      <c r="T13" s="13">
        <v>667</v>
      </c>
      <c r="U13" s="13">
        <v>649</v>
      </c>
      <c r="V13" s="13">
        <v>1346</v>
      </c>
      <c r="W13" s="13">
        <v>2589</v>
      </c>
      <c r="X13" s="13">
        <v>1627</v>
      </c>
      <c r="Y13" s="13">
        <v>6143</v>
      </c>
      <c r="Z13" s="13">
        <v>6320</v>
      </c>
      <c r="AB13" s="13">
        <v>2202</v>
      </c>
      <c r="AC13" s="13">
        <v>1854</v>
      </c>
      <c r="AD13" s="13">
        <v>2206</v>
      </c>
      <c r="AE13" s="13">
        <v>2301</v>
      </c>
      <c r="AF13" s="13">
        <v>1539</v>
      </c>
      <c r="AG13" s="13">
        <v>-1</v>
      </c>
      <c r="AH13" s="13">
        <v>3280</v>
      </c>
      <c r="AI13" s="13">
        <v>2483</v>
      </c>
      <c r="AJ13" s="13">
        <v>2594</v>
      </c>
      <c r="AK13" s="13">
        <v>2234</v>
      </c>
      <c r="AL13" s="13">
        <v>2807</v>
      </c>
      <c r="AM13" s="13">
        <v>4626</v>
      </c>
      <c r="AN13" s="13">
        <v>2530</v>
      </c>
      <c r="AO13" s="13">
        <v>3615</v>
      </c>
      <c r="AP13" s="13">
        <v>2465</v>
      </c>
      <c r="AQ13" s="13">
        <v>2678</v>
      </c>
      <c r="AR13" s="13">
        <v>2293</v>
      </c>
      <c r="AS13" s="13">
        <v>1796</v>
      </c>
      <c r="AT13" s="13">
        <v>2686</v>
      </c>
      <c r="AU13" s="13">
        <v>2673</v>
      </c>
      <c r="AV13" s="13">
        <v>5915</v>
      </c>
      <c r="AW13" s="13">
        <v>3407</v>
      </c>
      <c r="AX13" s="13">
        <v>-1</v>
      </c>
      <c r="AY13" s="13">
        <v>-1</v>
      </c>
    </row>
    <row r="14" spans="1:51" x14ac:dyDescent="0.25">
      <c r="A14">
        <v>1706010220</v>
      </c>
      <c r="C14" s="13">
        <v>847</v>
      </c>
      <c r="D14" s="13">
        <v>1825</v>
      </c>
      <c r="E14" s="13">
        <v>1618</v>
      </c>
      <c r="F14" s="13">
        <v>2104</v>
      </c>
      <c r="G14" s="13">
        <v>212</v>
      </c>
      <c r="H14" s="13">
        <v>1472</v>
      </c>
      <c r="I14" s="13">
        <v>1961</v>
      </c>
      <c r="J14" s="13">
        <v>2031</v>
      </c>
      <c r="K14" s="13">
        <v>1613</v>
      </c>
      <c r="L14" s="13">
        <v>1982</v>
      </c>
      <c r="M14" s="13">
        <v>1063</v>
      </c>
      <c r="N14" s="13">
        <v>3354</v>
      </c>
      <c r="O14" s="13">
        <v>1031</v>
      </c>
      <c r="P14" s="13">
        <v>1764</v>
      </c>
      <c r="Q14" s="13">
        <v>646</v>
      </c>
      <c r="R14" s="13">
        <v>857</v>
      </c>
      <c r="S14" s="13">
        <v>850</v>
      </c>
      <c r="T14" s="13">
        <v>715</v>
      </c>
      <c r="U14" s="13">
        <v>516</v>
      </c>
      <c r="V14" s="13">
        <v>1507</v>
      </c>
      <c r="W14" s="13">
        <v>2163</v>
      </c>
      <c r="X14" s="13">
        <v>1226</v>
      </c>
      <c r="Y14" s="13">
        <v>7217</v>
      </c>
      <c r="Z14" s="13">
        <v>5461</v>
      </c>
      <c r="AB14" s="13">
        <v>2095</v>
      </c>
      <c r="AC14" s="13">
        <v>2162</v>
      </c>
      <c r="AD14" s="13">
        <v>3395</v>
      </c>
      <c r="AE14" s="13">
        <v>2651</v>
      </c>
      <c r="AF14" s="13">
        <v>1455</v>
      </c>
      <c r="AG14" s="13">
        <v>2367</v>
      </c>
      <c r="AH14" s="13">
        <v>3253</v>
      </c>
      <c r="AI14" s="13">
        <v>2664</v>
      </c>
      <c r="AJ14" s="13">
        <v>2568</v>
      </c>
      <c r="AK14" s="13">
        <v>2268</v>
      </c>
      <c r="AL14" s="13">
        <v>2494</v>
      </c>
      <c r="AM14" s="13">
        <v>5668</v>
      </c>
      <c r="AN14" s="13">
        <v>2451</v>
      </c>
      <c r="AO14" s="13">
        <v>3652</v>
      </c>
      <c r="AP14" s="13">
        <v>2015</v>
      </c>
      <c r="AQ14" s="13">
        <v>2434</v>
      </c>
      <c r="AR14" s="13">
        <v>2361</v>
      </c>
      <c r="AS14" s="13">
        <v>1677</v>
      </c>
      <c r="AT14" s="13">
        <v>2228</v>
      </c>
      <c r="AU14" s="13">
        <v>2826</v>
      </c>
      <c r="AV14" s="13">
        <v>5286</v>
      </c>
      <c r="AW14" s="13">
        <v>3014</v>
      </c>
      <c r="AX14" s="13">
        <v>-1</v>
      </c>
      <c r="AY14" s="13">
        <v>-1</v>
      </c>
    </row>
    <row r="15" spans="1:51" x14ac:dyDescent="0.25">
      <c r="A15">
        <v>1706020001</v>
      </c>
      <c r="C15" s="13">
        <v>992</v>
      </c>
      <c r="D15" s="13">
        <v>2284</v>
      </c>
      <c r="E15" s="13">
        <v>1399</v>
      </c>
      <c r="F15" s="13">
        <v>1568</v>
      </c>
      <c r="G15" s="13">
        <v>224</v>
      </c>
      <c r="H15" s="13">
        <v>1904</v>
      </c>
      <c r="I15" s="13">
        <v>2114</v>
      </c>
      <c r="J15" s="13">
        <v>2579</v>
      </c>
      <c r="K15" s="13">
        <v>1147</v>
      </c>
      <c r="L15" s="13">
        <v>1320</v>
      </c>
      <c r="M15" s="13">
        <v>1362</v>
      </c>
      <c r="N15" s="13">
        <v>4105</v>
      </c>
      <c r="O15" s="13">
        <v>896</v>
      </c>
      <c r="P15" s="13">
        <v>1247</v>
      </c>
      <c r="Q15" s="13">
        <v>785</v>
      </c>
      <c r="R15" s="13">
        <v>759</v>
      </c>
      <c r="S15" s="13">
        <v>430</v>
      </c>
      <c r="T15" s="13">
        <v>682</v>
      </c>
      <c r="U15" s="13">
        <v>531</v>
      </c>
      <c r="V15" s="13">
        <v>973</v>
      </c>
      <c r="W15" s="13">
        <v>1686</v>
      </c>
      <c r="X15" s="13">
        <v>1026</v>
      </c>
      <c r="Y15" s="13">
        <v>4353</v>
      </c>
      <c r="Z15" s="13">
        <v>2726</v>
      </c>
      <c r="AB15" s="13">
        <v>2568</v>
      </c>
      <c r="AC15" s="13">
        <v>2038</v>
      </c>
      <c r="AD15" s="13">
        <v>2882</v>
      </c>
      <c r="AE15" s="13">
        <v>2819</v>
      </c>
      <c r="AF15" s="13">
        <v>1683</v>
      </c>
      <c r="AG15" s="13">
        <v>3050</v>
      </c>
      <c r="AH15" s="13">
        <v>3263</v>
      </c>
      <c r="AI15" s="13">
        <v>4268</v>
      </c>
      <c r="AJ15" s="13">
        <v>2384</v>
      </c>
      <c r="AK15" s="13">
        <v>2310</v>
      </c>
      <c r="AL15" s="13">
        <v>2560</v>
      </c>
      <c r="AM15" s="13">
        <v>6739</v>
      </c>
      <c r="AN15" s="13">
        <v>2475</v>
      </c>
      <c r="AO15" s="13">
        <v>3227</v>
      </c>
      <c r="AP15" s="13">
        <v>2247</v>
      </c>
      <c r="AQ15" s="13">
        <v>2380</v>
      </c>
      <c r="AR15" s="13">
        <v>2268</v>
      </c>
      <c r="AS15" s="13">
        <v>1916</v>
      </c>
      <c r="AT15" s="13">
        <v>2405</v>
      </c>
      <c r="AU15" s="13">
        <v>2469</v>
      </c>
      <c r="AV15" s="13">
        <v>4989</v>
      </c>
      <c r="AW15" s="13">
        <v>2866</v>
      </c>
      <c r="AX15" s="13">
        <v>-1</v>
      </c>
      <c r="AY15" s="13">
        <v>-1</v>
      </c>
    </row>
    <row r="16" spans="1:51" x14ac:dyDescent="0.25">
      <c r="A16">
        <v>1706020016</v>
      </c>
      <c r="C16" s="13">
        <v>992</v>
      </c>
      <c r="D16" s="13">
        <v>946</v>
      </c>
      <c r="E16" s="13">
        <v>-1</v>
      </c>
      <c r="F16" s="13">
        <v>1420</v>
      </c>
      <c r="G16" s="13">
        <v>224</v>
      </c>
      <c r="H16" s="13">
        <v>597</v>
      </c>
      <c r="I16" s="13">
        <v>2262</v>
      </c>
      <c r="J16" s="13">
        <v>1408</v>
      </c>
      <c r="K16" s="13">
        <v>1202</v>
      </c>
      <c r="L16" s="13">
        <v>1117</v>
      </c>
      <c r="M16" s="13">
        <v>1292</v>
      </c>
      <c r="N16" s="13">
        <v>2673</v>
      </c>
      <c r="O16" s="13">
        <v>932</v>
      </c>
      <c r="P16" s="13">
        <v>1329</v>
      </c>
      <c r="Q16" s="13">
        <v>586</v>
      </c>
      <c r="R16" s="13">
        <v>609</v>
      </c>
      <c r="S16" s="13">
        <v>367</v>
      </c>
      <c r="T16" s="13">
        <v>644</v>
      </c>
      <c r="U16" s="13">
        <v>613</v>
      </c>
      <c r="V16" s="13">
        <v>1596</v>
      </c>
      <c r="W16" s="13">
        <v>1671</v>
      </c>
      <c r="X16" s="13">
        <v>1044</v>
      </c>
      <c r="Y16" s="13">
        <v>3819</v>
      </c>
      <c r="Z16" s="13">
        <v>3067</v>
      </c>
      <c r="AB16" s="13">
        <v>2405</v>
      </c>
      <c r="AC16" s="13">
        <v>1524</v>
      </c>
      <c r="AD16" s="13">
        <v>2191</v>
      </c>
      <c r="AE16" s="13">
        <v>2719</v>
      </c>
      <c r="AF16" s="13">
        <v>1584</v>
      </c>
      <c r="AG16" s="13">
        <v>1643</v>
      </c>
      <c r="AH16" s="13">
        <v>3283</v>
      </c>
      <c r="AI16" s="13">
        <v>2430</v>
      </c>
      <c r="AJ16" s="13">
        <v>2400</v>
      </c>
      <c r="AK16" s="13">
        <v>2070</v>
      </c>
      <c r="AL16" s="13">
        <v>2846</v>
      </c>
      <c r="AM16" s="13">
        <v>-1</v>
      </c>
      <c r="AN16" s="13">
        <v>2573</v>
      </c>
      <c r="AO16" s="13">
        <v>3297</v>
      </c>
      <c r="AP16" s="13">
        <v>2067</v>
      </c>
      <c r="AQ16" s="13">
        <v>2247</v>
      </c>
      <c r="AR16" s="13">
        <v>1976</v>
      </c>
      <c r="AS16" s="13">
        <v>1798</v>
      </c>
      <c r="AT16" s="13">
        <v>2429</v>
      </c>
      <c r="AU16" s="13">
        <v>2783</v>
      </c>
      <c r="AV16" s="13">
        <v>-1</v>
      </c>
      <c r="AW16" s="13">
        <v>2962</v>
      </c>
      <c r="AX16" s="13">
        <v>-1</v>
      </c>
      <c r="AY16" s="13">
        <v>-1</v>
      </c>
    </row>
    <row r="17" spans="1:51" x14ac:dyDescent="0.25">
      <c r="A17">
        <v>1706020027</v>
      </c>
      <c r="C17" s="13">
        <v>1997</v>
      </c>
      <c r="D17" s="13">
        <v>973</v>
      </c>
      <c r="E17" s="13">
        <v>1088</v>
      </c>
      <c r="F17" s="13">
        <v>1515</v>
      </c>
      <c r="G17" s="13">
        <v>198</v>
      </c>
      <c r="H17" s="13">
        <v>796</v>
      </c>
      <c r="I17" s="13">
        <v>2065</v>
      </c>
      <c r="J17" s="13">
        <v>5838</v>
      </c>
      <c r="K17" s="13">
        <v>1002</v>
      </c>
      <c r="L17" s="13">
        <v>1215</v>
      </c>
      <c r="M17" s="13">
        <v>1713</v>
      </c>
      <c r="N17" s="13">
        <v>2715</v>
      </c>
      <c r="O17" s="13">
        <v>809</v>
      </c>
      <c r="P17" s="13">
        <v>4289</v>
      </c>
      <c r="Q17" s="13">
        <v>1042</v>
      </c>
      <c r="R17" s="13">
        <v>932</v>
      </c>
      <c r="S17" s="13">
        <v>572</v>
      </c>
      <c r="T17" s="13">
        <v>640</v>
      </c>
      <c r="U17" s="13">
        <v>962</v>
      </c>
      <c r="V17" s="13">
        <v>1660</v>
      </c>
      <c r="W17" s="13">
        <v>1767</v>
      </c>
      <c r="X17" s="13">
        <v>850</v>
      </c>
      <c r="Y17" s="13">
        <v>4654</v>
      </c>
      <c r="Z17" s="13">
        <v>3318</v>
      </c>
      <c r="AB17" s="13">
        <v>3478</v>
      </c>
      <c r="AC17" s="13">
        <v>1631</v>
      </c>
      <c r="AD17" s="13">
        <v>2507</v>
      </c>
      <c r="AE17" s="13">
        <v>2949</v>
      </c>
      <c r="AF17" s="13">
        <v>1559</v>
      </c>
      <c r="AG17" s="13">
        <v>1734</v>
      </c>
      <c r="AH17" s="13">
        <v>3727</v>
      </c>
      <c r="AI17" s="13">
        <v>3632</v>
      </c>
      <c r="AJ17" s="13">
        <v>2345</v>
      </c>
      <c r="AK17" s="13">
        <v>2142</v>
      </c>
      <c r="AL17" s="13">
        <v>2877</v>
      </c>
      <c r="AM17" s="13">
        <v>5184</v>
      </c>
      <c r="AN17" s="13">
        <v>2325</v>
      </c>
      <c r="AO17" s="13">
        <v>7503</v>
      </c>
      <c r="AP17" s="13">
        <v>2144</v>
      </c>
      <c r="AQ17" s="13">
        <v>2374</v>
      </c>
      <c r="AR17" s="13">
        <v>2265</v>
      </c>
      <c r="AS17" s="13">
        <v>1891</v>
      </c>
      <c r="AT17" s="13">
        <v>2611</v>
      </c>
      <c r="AU17" s="13">
        <v>2914</v>
      </c>
      <c r="AV17" s="13">
        <v>5184</v>
      </c>
      <c r="AW17" s="13">
        <v>2983</v>
      </c>
      <c r="AX17" s="13">
        <v>-1</v>
      </c>
      <c r="AY17" s="13">
        <v>-1</v>
      </c>
    </row>
    <row r="18" spans="1:51" x14ac:dyDescent="0.25">
      <c r="A18">
        <v>1706020072</v>
      </c>
      <c r="C18" s="13">
        <v>3918</v>
      </c>
      <c r="D18" s="13">
        <v>1453</v>
      </c>
      <c r="E18" s="13">
        <v>1718</v>
      </c>
      <c r="F18" s="13">
        <v>2570</v>
      </c>
      <c r="G18" s="13">
        <v>502</v>
      </c>
      <c r="H18" s="13">
        <v>3768</v>
      </c>
      <c r="I18" s="13">
        <v>4652</v>
      </c>
      <c r="J18" s="13">
        <v>2864</v>
      </c>
      <c r="K18" s="13">
        <v>2139</v>
      </c>
      <c r="L18" s="13">
        <v>2037</v>
      </c>
      <c r="M18" s="13">
        <v>2126</v>
      </c>
      <c r="N18" s="13">
        <v>8101</v>
      </c>
      <c r="O18" s="13">
        <v>2782</v>
      </c>
      <c r="P18" s="13">
        <v>5505</v>
      </c>
      <c r="Q18" s="13">
        <v>1264</v>
      </c>
      <c r="R18" s="13">
        <v>1671</v>
      </c>
      <c r="S18" s="13">
        <v>3089</v>
      </c>
      <c r="T18" s="13">
        <v>1086</v>
      </c>
      <c r="U18" s="13">
        <v>946</v>
      </c>
      <c r="V18" s="13">
        <v>4004</v>
      </c>
      <c r="W18" s="13">
        <v>4715</v>
      </c>
      <c r="X18" s="13">
        <v>1421</v>
      </c>
      <c r="Y18" s="13">
        <v>5418</v>
      </c>
      <c r="Z18" s="13">
        <v>4540</v>
      </c>
      <c r="AB18" s="13">
        <v>4797</v>
      </c>
      <c r="AC18" s="13">
        <v>1835</v>
      </c>
      <c r="AD18" s="13">
        <v>2958</v>
      </c>
      <c r="AE18" s="13">
        <v>4415</v>
      </c>
      <c r="AF18" s="13">
        <v>3099</v>
      </c>
      <c r="AG18" s="13">
        <v>3626</v>
      </c>
      <c r="AH18" s="13">
        <v>4835</v>
      </c>
      <c r="AI18" s="13">
        <v>3209</v>
      </c>
      <c r="AJ18" s="13">
        <v>3072</v>
      </c>
      <c r="AK18" s="13">
        <v>2903</v>
      </c>
      <c r="AL18" s="13">
        <v>3496</v>
      </c>
      <c r="AM18" s="13">
        <v>8553</v>
      </c>
      <c r="AN18" s="13">
        <v>4168</v>
      </c>
      <c r="AO18" s="13">
        <v>-1</v>
      </c>
      <c r="AP18" s="13">
        <v>2612</v>
      </c>
      <c r="AQ18" s="13">
        <v>2819</v>
      </c>
      <c r="AR18" s="13">
        <v>4908</v>
      </c>
      <c r="AS18" s="13">
        <v>2048</v>
      </c>
      <c r="AT18" s="13">
        <v>2672</v>
      </c>
      <c r="AU18" s="13">
        <v>4087</v>
      </c>
      <c r="AV18" s="13">
        <v>8730</v>
      </c>
      <c r="AW18" s="13">
        <v>2973</v>
      </c>
      <c r="AX18" s="13">
        <v>-1</v>
      </c>
      <c r="AY18" s="13">
        <v>-1</v>
      </c>
    </row>
    <row r="19" spans="1:51" x14ac:dyDescent="0.25">
      <c r="A19">
        <v>1706020123</v>
      </c>
      <c r="C19" s="13">
        <v>2422</v>
      </c>
      <c r="D19" s="13">
        <v>3741</v>
      </c>
      <c r="E19" s="13">
        <v>1421</v>
      </c>
      <c r="F19" s="13">
        <v>1928</v>
      </c>
      <c r="G19" s="13">
        <v>398</v>
      </c>
      <c r="H19" s="13">
        <v>1923</v>
      </c>
      <c r="I19" s="13">
        <v>3331</v>
      </c>
      <c r="J19" s="13">
        <v>2384</v>
      </c>
      <c r="K19" s="13">
        <v>2003</v>
      </c>
      <c r="L19" s="13">
        <v>1909</v>
      </c>
      <c r="M19" s="13">
        <v>1469</v>
      </c>
      <c r="N19" s="13">
        <v>11279</v>
      </c>
      <c r="O19" s="13">
        <v>1244</v>
      </c>
      <c r="P19" s="13">
        <v>2326</v>
      </c>
      <c r="Q19" s="13">
        <v>1399</v>
      </c>
      <c r="R19" s="13">
        <v>1445</v>
      </c>
      <c r="S19" s="13">
        <v>1057</v>
      </c>
      <c r="T19" s="13">
        <v>1908</v>
      </c>
      <c r="U19" s="13">
        <v>1104</v>
      </c>
      <c r="V19" s="13">
        <v>2958</v>
      </c>
      <c r="W19" s="13">
        <v>3101</v>
      </c>
      <c r="X19" s="13">
        <v>2094</v>
      </c>
      <c r="Y19" s="13">
        <v>5977</v>
      </c>
      <c r="Z19" s="13">
        <v>5630</v>
      </c>
      <c r="AB19" s="13">
        <v>3683</v>
      </c>
      <c r="AC19" s="13">
        <v>3016</v>
      </c>
      <c r="AD19" s="13">
        <v>2553</v>
      </c>
      <c r="AE19" s="13">
        <v>3260</v>
      </c>
      <c r="AF19" s="13">
        <v>2016</v>
      </c>
      <c r="AG19" s="13">
        <v>2278</v>
      </c>
      <c r="AH19" s="13">
        <v>3627</v>
      </c>
      <c r="AI19" s="13">
        <v>2614</v>
      </c>
      <c r="AJ19" s="13">
        <v>3331</v>
      </c>
      <c r="AK19" s="13">
        <v>2448</v>
      </c>
      <c r="AL19" s="13">
        <v>2946</v>
      </c>
      <c r="AM19" s="13">
        <v>9586</v>
      </c>
      <c r="AN19" s="13">
        <v>3402</v>
      </c>
      <c r="AO19" s="13">
        <v>3793</v>
      </c>
      <c r="AP19" s="13">
        <v>2527</v>
      </c>
      <c r="AQ19" s="13">
        <v>2276</v>
      </c>
      <c r="AR19" s="13">
        <v>2605</v>
      </c>
      <c r="AS19" s="13">
        <v>2600</v>
      </c>
      <c r="AT19" s="13">
        <v>2739</v>
      </c>
      <c r="AU19" s="13">
        <v>3482</v>
      </c>
      <c r="AV19" s="13">
        <v>6858</v>
      </c>
      <c r="AW19" s="13">
        <v>3131</v>
      </c>
      <c r="AX19" s="13">
        <v>-1</v>
      </c>
      <c r="AY19" s="13">
        <v>-1</v>
      </c>
    </row>
    <row r="20" spans="1:51" x14ac:dyDescent="0.25">
      <c r="A20">
        <v>1706020235</v>
      </c>
      <c r="C20" s="13">
        <v>2273</v>
      </c>
      <c r="D20" s="13">
        <v>2008</v>
      </c>
      <c r="E20" s="13">
        <v>2551</v>
      </c>
      <c r="F20" s="13">
        <v>2016</v>
      </c>
      <c r="G20" s="13">
        <v>373</v>
      </c>
      <c r="H20" s="13">
        <v>-1</v>
      </c>
      <c r="I20" s="13">
        <v>4602</v>
      </c>
      <c r="J20" s="13">
        <v>3444</v>
      </c>
      <c r="K20" s="13">
        <v>7727</v>
      </c>
      <c r="L20" s="13">
        <v>2614</v>
      </c>
      <c r="M20" s="13">
        <v>2497</v>
      </c>
      <c r="N20" s="13">
        <v>4854</v>
      </c>
      <c r="O20" s="13">
        <v>-1</v>
      </c>
      <c r="P20" s="13">
        <v>3856</v>
      </c>
      <c r="Q20" s="13">
        <v>1623</v>
      </c>
      <c r="R20" s="13">
        <v>-1</v>
      </c>
      <c r="S20" s="13">
        <v>1202</v>
      </c>
      <c r="T20" s="13">
        <v>1651</v>
      </c>
      <c r="U20" s="13">
        <v>1956</v>
      </c>
      <c r="V20" s="13">
        <v>3937</v>
      </c>
      <c r="W20" s="13">
        <v>2299</v>
      </c>
      <c r="X20" s="13">
        <v>2908</v>
      </c>
      <c r="Y20" s="13">
        <v>8112</v>
      </c>
      <c r="Z20" s="13">
        <v>5522</v>
      </c>
      <c r="AB20" s="13">
        <v>4279</v>
      </c>
      <c r="AC20" s="13">
        <v>-1</v>
      </c>
      <c r="AD20" s="13">
        <v>3479</v>
      </c>
      <c r="AE20" s="13">
        <v>3585</v>
      </c>
      <c r="AF20" s="13">
        <v>3010</v>
      </c>
      <c r="AG20" s="13">
        <v>3428</v>
      </c>
      <c r="AH20" s="13">
        <v>7073</v>
      </c>
      <c r="AI20" s="13">
        <v>4368</v>
      </c>
      <c r="AJ20" s="13">
        <v>12772</v>
      </c>
      <c r="AK20" s="13">
        <v>3796</v>
      </c>
      <c r="AL20" s="13">
        <v>5357</v>
      </c>
      <c r="AM20" s="13">
        <v>5154</v>
      </c>
      <c r="AN20" s="13">
        <v>4202</v>
      </c>
      <c r="AO20" s="13">
        <v>6570</v>
      </c>
      <c r="AP20" s="13">
        <v>3394</v>
      </c>
      <c r="AQ20" s="13">
        <v>3763</v>
      </c>
      <c r="AR20" s="13">
        <v>3221</v>
      </c>
      <c r="AS20" s="13">
        <v>2483</v>
      </c>
      <c r="AT20" s="13">
        <v>3468</v>
      </c>
      <c r="AU20" s="13">
        <v>4501</v>
      </c>
      <c r="AV20" s="13">
        <v>6994</v>
      </c>
      <c r="AW20" s="13">
        <v>4047</v>
      </c>
      <c r="AX20" s="13">
        <v>-1</v>
      </c>
      <c r="AY20" s="13">
        <v>-1</v>
      </c>
    </row>
    <row r="21" spans="1:51" x14ac:dyDescent="0.25">
      <c r="A21">
        <v>1706030002</v>
      </c>
      <c r="C21" s="13">
        <v>6292</v>
      </c>
      <c r="D21" s="13">
        <v>3781</v>
      </c>
      <c r="E21" s="13">
        <v>7742</v>
      </c>
      <c r="F21" s="13">
        <v>7045</v>
      </c>
      <c r="G21" s="13">
        <v>1035</v>
      </c>
      <c r="H21" s="13">
        <v>4229</v>
      </c>
      <c r="I21" s="13">
        <v>16182</v>
      </c>
      <c r="J21" s="13">
        <v>9452</v>
      </c>
      <c r="K21" s="13">
        <v>15923</v>
      </c>
      <c r="L21" s="13">
        <v>10830</v>
      </c>
      <c r="M21" s="13">
        <v>16238</v>
      </c>
      <c r="N21" s="13">
        <v>9780</v>
      </c>
      <c r="O21" s="13">
        <v>6085</v>
      </c>
      <c r="P21" s="13">
        <v>14795</v>
      </c>
      <c r="Q21" s="13">
        <v>5724</v>
      </c>
      <c r="R21" s="13">
        <v>3780</v>
      </c>
      <c r="S21" s="13">
        <v>7061</v>
      </c>
      <c r="T21" s="13">
        <v>2811</v>
      </c>
      <c r="U21" s="13">
        <v>-1</v>
      </c>
      <c r="V21" s="13">
        <v>6774</v>
      </c>
      <c r="W21" s="13">
        <v>10010</v>
      </c>
      <c r="X21" s="13">
        <v>12698</v>
      </c>
      <c r="Y21" s="13">
        <v>15721</v>
      </c>
      <c r="Z21" s="13">
        <v>19355</v>
      </c>
      <c r="AB21" s="13">
        <v>5146</v>
      </c>
      <c r="AC21" s="13">
        <v>3970</v>
      </c>
      <c r="AD21" s="13">
        <v>5432</v>
      </c>
      <c r="AE21" s="13">
        <v>4886</v>
      </c>
      <c r="AF21" s="13">
        <v>3497</v>
      </c>
      <c r="AG21" s="13">
        <v>4349</v>
      </c>
      <c r="AH21" s="13">
        <v>14792</v>
      </c>
      <c r="AI21" s="13">
        <v>8254</v>
      </c>
      <c r="AJ21" s="13">
        <v>11375</v>
      </c>
      <c r="AK21" s="13">
        <v>8131</v>
      </c>
      <c r="AL21" s="13">
        <v>15273</v>
      </c>
      <c r="AM21" s="13">
        <v>7600</v>
      </c>
      <c r="AN21" s="13">
        <v>6752</v>
      </c>
      <c r="AO21" s="13">
        <v>-1</v>
      </c>
      <c r="AP21" s="13">
        <v>5829</v>
      </c>
      <c r="AQ21" s="13">
        <v>4772</v>
      </c>
      <c r="AR21" s="13">
        <v>8590</v>
      </c>
      <c r="AS21" s="13">
        <v>4304</v>
      </c>
      <c r="AT21" s="13">
        <v>4200</v>
      </c>
      <c r="AU21" s="13">
        <v>6181</v>
      </c>
      <c r="AV21" s="13">
        <v>9726</v>
      </c>
      <c r="AW21" s="13">
        <v>10442</v>
      </c>
      <c r="AX21" s="13">
        <v>-1</v>
      </c>
      <c r="AY21" s="13">
        <v>-1</v>
      </c>
    </row>
    <row r="22" spans="1:51" x14ac:dyDescent="0.25">
      <c r="A22">
        <v>1706030006</v>
      </c>
      <c r="C22" s="13">
        <v>1040</v>
      </c>
      <c r="D22" s="13">
        <v>1325</v>
      </c>
      <c r="E22" s="13">
        <v>1813</v>
      </c>
      <c r="F22" s="13">
        <v>2262</v>
      </c>
      <c r="G22" s="13">
        <v>225</v>
      </c>
      <c r="H22" s="13">
        <v>1213</v>
      </c>
      <c r="I22" s="13">
        <v>3764</v>
      </c>
      <c r="J22" s="13">
        <v>3248</v>
      </c>
      <c r="K22" s="13">
        <v>1579</v>
      </c>
      <c r="L22" s="13">
        <v>2855</v>
      </c>
      <c r="M22" s="13">
        <v>1347</v>
      </c>
      <c r="N22" s="13">
        <v>3780</v>
      </c>
      <c r="O22" s="13">
        <v>1425</v>
      </c>
      <c r="P22" s="13">
        <v>3581</v>
      </c>
      <c r="Q22" s="13">
        <v>2744</v>
      </c>
      <c r="R22" s="13">
        <v>2547</v>
      </c>
      <c r="S22" s="13">
        <v>549</v>
      </c>
      <c r="T22" s="13">
        <v>726</v>
      </c>
      <c r="U22" s="13">
        <v>-1</v>
      </c>
      <c r="V22" s="13">
        <v>1813</v>
      </c>
      <c r="W22" s="13">
        <v>2446</v>
      </c>
      <c r="X22" s="13">
        <v>1764</v>
      </c>
      <c r="Y22" s="13">
        <v>6448</v>
      </c>
      <c r="Z22" s="13">
        <v>5885</v>
      </c>
      <c r="AB22" s="13">
        <v>2362</v>
      </c>
      <c r="AC22" s="13">
        <v>2032</v>
      </c>
      <c r="AD22" s="13">
        <v>2392</v>
      </c>
      <c r="AE22" s="13">
        <v>2750</v>
      </c>
      <c r="AF22" s="13">
        <v>2074</v>
      </c>
      <c r="AG22" s="13">
        <v>2066</v>
      </c>
      <c r="AH22" s="13">
        <v>4607</v>
      </c>
      <c r="AI22" s="13">
        <v>3810</v>
      </c>
      <c r="AJ22" s="13">
        <v>2929</v>
      </c>
      <c r="AK22" s="13">
        <v>2702</v>
      </c>
      <c r="AL22" s="13">
        <v>2788</v>
      </c>
      <c r="AM22" s="13">
        <v>5622</v>
      </c>
      <c r="AN22" s="13">
        <v>-1</v>
      </c>
      <c r="AO22" s="13">
        <v>4769</v>
      </c>
      <c r="AP22" s="13">
        <v>4593</v>
      </c>
      <c r="AQ22" s="13">
        <v>3866</v>
      </c>
      <c r="AR22" s="13">
        <v>2282</v>
      </c>
      <c r="AS22" s="13">
        <v>1802</v>
      </c>
      <c r="AT22" s="13">
        <v>2486</v>
      </c>
      <c r="AU22" s="13">
        <v>3465</v>
      </c>
      <c r="AV22" s="13">
        <v>5900</v>
      </c>
      <c r="AW22" s="13">
        <v>3447</v>
      </c>
      <c r="AX22" s="13">
        <v>-1</v>
      </c>
      <c r="AY22" s="13">
        <v>-1</v>
      </c>
    </row>
    <row r="23" spans="1:51" x14ac:dyDescent="0.25">
      <c r="A23">
        <v>1706030017</v>
      </c>
      <c r="C23" s="13">
        <v>785</v>
      </c>
      <c r="D23" s="13">
        <v>3494</v>
      </c>
      <c r="E23" s="13">
        <v>909</v>
      </c>
      <c r="F23" s="13">
        <v>5038</v>
      </c>
      <c r="G23" s="13">
        <v>171</v>
      </c>
      <c r="H23" s="13">
        <v>16126</v>
      </c>
      <c r="I23" s="13">
        <v>1918</v>
      </c>
      <c r="J23" s="13">
        <v>1440</v>
      </c>
      <c r="K23" s="13">
        <v>10446</v>
      </c>
      <c r="L23" s="13">
        <v>1719</v>
      </c>
      <c r="M23" s="13">
        <v>3156</v>
      </c>
      <c r="N23" s="13">
        <v>9592</v>
      </c>
      <c r="O23" s="13">
        <v>3521</v>
      </c>
      <c r="P23" s="13">
        <v>7169</v>
      </c>
      <c r="Q23" s="13">
        <v>3800</v>
      </c>
      <c r="R23" s="13">
        <v>11323</v>
      </c>
      <c r="S23" s="13">
        <v>4370</v>
      </c>
      <c r="T23" s="13">
        <v>2668</v>
      </c>
      <c r="U23" s="13">
        <v>663</v>
      </c>
      <c r="V23" s="13">
        <v>1014</v>
      </c>
      <c r="W23" s="13">
        <v>2790</v>
      </c>
      <c r="X23" s="13">
        <v>1870</v>
      </c>
      <c r="Y23" s="13">
        <v>29620</v>
      </c>
      <c r="Z23" s="13">
        <v>26090</v>
      </c>
      <c r="AB23" s="13">
        <v>1906</v>
      </c>
      <c r="AC23" s="13">
        <v>5969</v>
      </c>
      <c r="AD23" s="13">
        <v>1922</v>
      </c>
      <c r="AE23" s="13">
        <v>5367</v>
      </c>
      <c r="AF23" s="13">
        <v>1420</v>
      </c>
      <c r="AG23" s="13">
        <v>18900</v>
      </c>
      <c r="AH23" s="13">
        <v>3333</v>
      </c>
      <c r="AI23" s="13">
        <v>2232</v>
      </c>
      <c r="AJ23" s="13">
        <v>10443</v>
      </c>
      <c r="AK23" s="13">
        <v>2427</v>
      </c>
      <c r="AL23" s="13">
        <v>6042</v>
      </c>
      <c r="AM23" s="13">
        <v>10512</v>
      </c>
      <c r="AN23" s="13">
        <v>8623</v>
      </c>
      <c r="AO23" s="13">
        <v>8568</v>
      </c>
      <c r="AP23" s="13">
        <v>7075</v>
      </c>
      <c r="AQ23" s="13">
        <v>12755</v>
      </c>
      <c r="AR23" s="13">
        <v>9415</v>
      </c>
      <c r="AS23" s="13">
        <v>4592</v>
      </c>
      <c r="AT23" s="13">
        <v>3268</v>
      </c>
      <c r="AU23" s="13">
        <v>2422</v>
      </c>
      <c r="AV23" s="13">
        <v>6264</v>
      </c>
      <c r="AW23" s="13">
        <v>3064</v>
      </c>
      <c r="AX23" s="13">
        <v>-1</v>
      </c>
      <c r="AY23" s="13">
        <v>-1</v>
      </c>
    </row>
    <row r="24" spans="1:51" x14ac:dyDescent="0.25">
      <c r="A24">
        <v>1706030043</v>
      </c>
      <c r="C24" s="13">
        <v>1131</v>
      </c>
      <c r="D24" s="13">
        <v>1318</v>
      </c>
      <c r="E24" s="13">
        <v>1110</v>
      </c>
      <c r="F24" s="13">
        <v>2502</v>
      </c>
      <c r="G24" s="13">
        <v>205</v>
      </c>
      <c r="H24" s="13">
        <v>775</v>
      </c>
      <c r="I24" s="13">
        <v>2682</v>
      </c>
      <c r="J24" s="13">
        <v>1760</v>
      </c>
      <c r="K24" s="13">
        <v>1533</v>
      </c>
      <c r="L24" s="13">
        <v>1638</v>
      </c>
      <c r="M24" s="13">
        <v>1286</v>
      </c>
      <c r="N24" s="13">
        <v>3001</v>
      </c>
      <c r="O24" s="13">
        <v>1141</v>
      </c>
      <c r="P24" s="13">
        <v>1534</v>
      </c>
      <c r="Q24" s="13">
        <v>865</v>
      </c>
      <c r="R24" s="13">
        <v>1076</v>
      </c>
      <c r="S24" s="13">
        <v>685</v>
      </c>
      <c r="T24" s="13">
        <v>696</v>
      </c>
      <c r="U24" s="13">
        <v>570</v>
      </c>
      <c r="V24" s="13">
        <v>-1</v>
      </c>
      <c r="W24" s="13">
        <v>2368</v>
      </c>
      <c r="X24" s="13">
        <v>1652</v>
      </c>
      <c r="Y24" s="13">
        <v>5420</v>
      </c>
      <c r="Z24" s="13">
        <v>3955</v>
      </c>
      <c r="AB24" s="13">
        <v>2392</v>
      </c>
      <c r="AC24" s="13">
        <v>2134</v>
      </c>
      <c r="AD24" s="13">
        <v>2625</v>
      </c>
      <c r="AE24" s="13">
        <v>3116</v>
      </c>
      <c r="AF24" s="13">
        <v>1720</v>
      </c>
      <c r="AG24" s="13">
        <v>2370</v>
      </c>
      <c r="AH24" s="13">
        <v>3977</v>
      </c>
      <c r="AI24" s="13">
        <v>2758</v>
      </c>
      <c r="AJ24" s="13">
        <v>2983</v>
      </c>
      <c r="AK24" s="13">
        <v>3326</v>
      </c>
      <c r="AL24" s="13">
        <v>3008</v>
      </c>
      <c r="AM24" s="13">
        <v>7343</v>
      </c>
      <c r="AN24" s="13">
        <v>3063</v>
      </c>
      <c r="AO24" s="13">
        <v>4079</v>
      </c>
      <c r="AP24" s="13">
        <v>2421</v>
      </c>
      <c r="AQ24" s="13">
        <v>2886</v>
      </c>
      <c r="AR24" s="13">
        <v>2312</v>
      </c>
      <c r="AS24" s="13">
        <v>2259</v>
      </c>
      <c r="AT24" s="13">
        <v>2451</v>
      </c>
      <c r="AU24" s="13">
        <v>3029</v>
      </c>
      <c r="AV24" s="13">
        <v>5520</v>
      </c>
      <c r="AW24" s="13">
        <v>3758</v>
      </c>
      <c r="AX24" s="13">
        <v>-1</v>
      </c>
      <c r="AY24" s="13">
        <v>-1</v>
      </c>
    </row>
    <row r="25" spans="1:51" x14ac:dyDescent="0.25">
      <c r="C25" s="13">
        <v>1064</v>
      </c>
      <c r="D25" s="13">
        <v>1054</v>
      </c>
      <c r="E25" s="13">
        <v>1096</v>
      </c>
      <c r="F25" s="13">
        <v>1500</v>
      </c>
      <c r="G25" s="13">
        <v>243</v>
      </c>
      <c r="H25" s="13">
        <v>772</v>
      </c>
      <c r="I25" s="13">
        <v>4392</v>
      </c>
      <c r="J25" s="13">
        <v>2050</v>
      </c>
      <c r="K25" s="13">
        <v>1229</v>
      </c>
      <c r="L25" s="13">
        <v>1132</v>
      </c>
      <c r="M25" s="13">
        <v>1260</v>
      </c>
      <c r="N25" s="13">
        <v>2717</v>
      </c>
      <c r="O25" s="13">
        <v>590</v>
      </c>
      <c r="P25" s="13">
        <v>1699</v>
      </c>
      <c r="Q25" s="13">
        <v>632</v>
      </c>
      <c r="R25" s="13">
        <v>598</v>
      </c>
      <c r="S25" s="13">
        <v>519</v>
      </c>
      <c r="T25" s="13">
        <v>625</v>
      </c>
      <c r="U25" s="13">
        <v>479</v>
      </c>
      <c r="V25" s="13">
        <v>-1</v>
      </c>
      <c r="W25" s="13">
        <v>2430</v>
      </c>
      <c r="X25" s="13">
        <v>1002</v>
      </c>
      <c r="Y25" s="13">
        <v>3518</v>
      </c>
      <c r="Z25" s="13">
        <v>2031</v>
      </c>
      <c r="AB25" s="13">
        <v>2210</v>
      </c>
      <c r="AC25" s="13">
        <v>1684</v>
      </c>
      <c r="AD25" s="13">
        <v>2356</v>
      </c>
      <c r="AE25" s="13">
        <v>2681</v>
      </c>
      <c r="AF25" s="13">
        <v>1646</v>
      </c>
      <c r="AG25" s="13">
        <v>1968</v>
      </c>
      <c r="AH25" s="13">
        <v>3706</v>
      </c>
      <c r="AI25" s="13">
        <v>2654</v>
      </c>
      <c r="AJ25" s="13">
        <v>2387</v>
      </c>
      <c r="AK25" s="13">
        <v>2659</v>
      </c>
      <c r="AL25" s="13">
        <v>2690</v>
      </c>
      <c r="AM25" s="13">
        <v>7276</v>
      </c>
      <c r="AN25" s="13">
        <v>2499</v>
      </c>
      <c r="AO25" s="13">
        <v>3253</v>
      </c>
      <c r="AP25" s="13">
        <v>2155</v>
      </c>
      <c r="AQ25" s="13">
        <v>2451</v>
      </c>
      <c r="AR25" s="13">
        <v>2326</v>
      </c>
      <c r="AS25" s="13">
        <v>-1</v>
      </c>
      <c r="AT25" s="13">
        <v>2446</v>
      </c>
      <c r="AU25" s="13">
        <v>2720</v>
      </c>
      <c r="AV25" s="13">
        <v>4975</v>
      </c>
      <c r="AW25" s="13">
        <v>3352</v>
      </c>
      <c r="AX25" s="13">
        <v>-1</v>
      </c>
      <c r="AY25" s="13">
        <v>-1</v>
      </c>
    </row>
    <row r="26" spans="1:51" x14ac:dyDescent="0.25">
      <c r="C26" s="13">
        <v>885</v>
      </c>
      <c r="D26" s="13">
        <v>900</v>
      </c>
      <c r="E26" s="13">
        <v>989</v>
      </c>
      <c r="F26" s="13">
        <v>1133</v>
      </c>
      <c r="G26" s="13">
        <v>228</v>
      </c>
      <c r="H26" s="13">
        <v>669</v>
      </c>
      <c r="I26" s="13">
        <v>2786</v>
      </c>
      <c r="J26" s="13">
        <v>1678</v>
      </c>
      <c r="K26" s="13">
        <v>961</v>
      </c>
      <c r="L26" s="13">
        <v>1933</v>
      </c>
      <c r="M26" s="13">
        <v>1513</v>
      </c>
      <c r="N26" s="13">
        <v>2351</v>
      </c>
      <c r="O26" s="13">
        <v>1091</v>
      </c>
      <c r="P26" s="13">
        <v>1724</v>
      </c>
      <c r="Q26" s="13">
        <v>635</v>
      </c>
      <c r="R26" s="13">
        <v>792</v>
      </c>
      <c r="S26" s="13">
        <v>468</v>
      </c>
      <c r="T26" s="13">
        <v>618</v>
      </c>
      <c r="U26" s="13">
        <v>809</v>
      </c>
      <c r="V26" s="13">
        <v>2407</v>
      </c>
      <c r="W26" s="13">
        <v>1740</v>
      </c>
      <c r="X26" s="13">
        <v>2460</v>
      </c>
      <c r="Y26" s="13">
        <v>2423</v>
      </c>
      <c r="Z26" s="13">
        <v>2712</v>
      </c>
      <c r="AB26" s="13">
        <v>2217</v>
      </c>
      <c r="AC26" s="13">
        <v>1604</v>
      </c>
      <c r="AD26" s="13">
        <v>2578</v>
      </c>
      <c r="AE26" s="13">
        <v>2560</v>
      </c>
      <c r="AF26" s="13">
        <v>1563</v>
      </c>
      <c r="AG26" s="13">
        <v>1867</v>
      </c>
      <c r="AH26" s="13">
        <v>3951</v>
      </c>
      <c r="AI26" s="13">
        <v>2623</v>
      </c>
      <c r="AJ26" s="13">
        <v>2479</v>
      </c>
      <c r="AK26" s="13">
        <v>2161</v>
      </c>
      <c r="AL26" s="13">
        <v>2923</v>
      </c>
      <c r="AM26" s="13">
        <v>6550</v>
      </c>
      <c r="AN26" s="13">
        <v>2810</v>
      </c>
      <c r="AO26" s="13">
        <v>3681</v>
      </c>
      <c r="AP26" s="13">
        <v>2077</v>
      </c>
      <c r="AQ26" s="13">
        <v>2534</v>
      </c>
      <c r="AR26" s="13">
        <v>2105</v>
      </c>
      <c r="AS26" s="13">
        <v>-1</v>
      </c>
      <c r="AT26" s="13">
        <v>2675</v>
      </c>
      <c r="AU26" s="13">
        <v>3164</v>
      </c>
      <c r="AV26" s="13">
        <v>4882</v>
      </c>
      <c r="AW26" s="13">
        <v>4396</v>
      </c>
      <c r="AX26" s="13">
        <v>-1</v>
      </c>
      <c r="AY26" s="13">
        <v>-1</v>
      </c>
    </row>
    <row r="27" spans="1:51" x14ac:dyDescent="0.25">
      <c r="C27" s="13">
        <v>778</v>
      </c>
      <c r="D27" s="13">
        <v>2127</v>
      </c>
      <c r="E27" s="13">
        <v>1341</v>
      </c>
      <c r="F27" s="13">
        <v>1301</v>
      </c>
      <c r="G27" s="13">
        <v>250</v>
      </c>
      <c r="H27" s="13">
        <v>999</v>
      </c>
      <c r="I27" s="13">
        <v>2106</v>
      </c>
      <c r="J27" s="13">
        <v>2568</v>
      </c>
      <c r="K27" s="13">
        <v>1038</v>
      </c>
      <c r="L27" s="13">
        <v>1220</v>
      </c>
      <c r="M27" s="13">
        <v>1309</v>
      </c>
      <c r="N27" s="13">
        <v>3980</v>
      </c>
      <c r="O27" s="13">
        <v>723</v>
      </c>
      <c r="P27" s="13">
        <v>1294</v>
      </c>
      <c r="Q27" s="13">
        <v>754</v>
      </c>
      <c r="R27" s="13">
        <v>1014</v>
      </c>
      <c r="S27" s="13">
        <v>386</v>
      </c>
      <c r="T27" s="13">
        <v>627</v>
      </c>
      <c r="U27" s="13">
        <v>673</v>
      </c>
      <c r="V27" s="13">
        <v>1656</v>
      </c>
      <c r="W27" s="13">
        <v>1924</v>
      </c>
      <c r="X27" s="13">
        <v>1196</v>
      </c>
      <c r="Y27" s="13">
        <v>3679</v>
      </c>
      <c r="Z27" s="13">
        <v>3545</v>
      </c>
      <c r="AB27" s="13">
        <v>1947</v>
      </c>
      <c r="AC27" s="13">
        <v>2010</v>
      </c>
      <c r="AD27" s="13">
        <v>2945</v>
      </c>
      <c r="AE27" s="13">
        <v>2550</v>
      </c>
      <c r="AF27" s="13">
        <v>1632</v>
      </c>
      <c r="AG27" s="13">
        <v>2081</v>
      </c>
      <c r="AH27" s="13">
        <v>3538</v>
      </c>
      <c r="AI27" s="13">
        <v>3251</v>
      </c>
      <c r="AJ27" s="13">
        <v>2344</v>
      </c>
      <c r="AK27" s="13">
        <v>1847</v>
      </c>
      <c r="AL27" s="13">
        <v>2442</v>
      </c>
      <c r="AM27" s="13">
        <v>-1</v>
      </c>
      <c r="AN27" s="13">
        <v>2400</v>
      </c>
      <c r="AO27" s="13">
        <v>3221</v>
      </c>
      <c r="AP27" s="13">
        <v>2214</v>
      </c>
      <c r="AQ27" s="13">
        <v>2305</v>
      </c>
      <c r="AR27" s="13">
        <v>1872</v>
      </c>
      <c r="AS27" s="13">
        <v>1701</v>
      </c>
      <c r="AT27" s="13">
        <v>2249</v>
      </c>
      <c r="AU27" s="13">
        <v>2852</v>
      </c>
      <c r="AV27" s="13">
        <v>-1</v>
      </c>
      <c r="AW27" s="13">
        <v>2829</v>
      </c>
      <c r="AX27" s="13">
        <v>-1</v>
      </c>
      <c r="AY27" s="13">
        <v>-1</v>
      </c>
    </row>
    <row r="28" spans="1:51" x14ac:dyDescent="0.25">
      <c r="C28" s="13">
        <v>1990</v>
      </c>
      <c r="D28" s="13">
        <v>1902</v>
      </c>
      <c r="E28" s="13">
        <v>1744</v>
      </c>
      <c r="F28" s="13">
        <v>1413</v>
      </c>
      <c r="G28" s="13">
        <v>599</v>
      </c>
      <c r="H28" s="13">
        <v>2283</v>
      </c>
      <c r="I28" s="13">
        <v>3351</v>
      </c>
      <c r="J28" s="13">
        <v>1989</v>
      </c>
      <c r="K28" s="13">
        <v>2171</v>
      </c>
      <c r="L28" s="13">
        <v>2483</v>
      </c>
      <c r="M28" s="13">
        <v>2135</v>
      </c>
      <c r="N28" s="13">
        <v>3409</v>
      </c>
      <c r="O28" s="13">
        <v>1540</v>
      </c>
      <c r="P28" s="13">
        <v>2372</v>
      </c>
      <c r="Q28" s="13">
        <v>1354</v>
      </c>
      <c r="R28" s="13">
        <v>1575</v>
      </c>
      <c r="S28" s="13">
        <v>1777</v>
      </c>
      <c r="T28" s="13">
        <v>1648</v>
      </c>
      <c r="U28" s="13">
        <v>1368</v>
      </c>
      <c r="V28" s="13">
        <v>3134</v>
      </c>
      <c r="W28" s="13">
        <v>2517</v>
      </c>
      <c r="X28" s="13">
        <v>2392</v>
      </c>
      <c r="Y28" s="13">
        <v>3352</v>
      </c>
      <c r="Z28" s="13">
        <v>3586</v>
      </c>
      <c r="AB28" s="13">
        <v>3100</v>
      </c>
      <c r="AC28" s="13">
        <v>2408</v>
      </c>
      <c r="AD28" s="13">
        <v>2599</v>
      </c>
      <c r="AE28" s="13">
        <v>2778</v>
      </c>
      <c r="AF28" s="13">
        <v>2841</v>
      </c>
      <c r="AG28" s="13">
        <v>2482</v>
      </c>
      <c r="AH28" s="13">
        <v>3641</v>
      </c>
      <c r="AI28" s="13">
        <v>2951</v>
      </c>
      <c r="AJ28" s="13">
        <v>3548</v>
      </c>
      <c r="AK28" s="13">
        <v>2854</v>
      </c>
      <c r="AL28" s="13">
        <v>2873</v>
      </c>
      <c r="AM28" s="13">
        <v>5755</v>
      </c>
      <c r="AN28" s="13">
        <v>3549</v>
      </c>
      <c r="AO28" s="13">
        <v>3619</v>
      </c>
      <c r="AP28" s="13">
        <v>2672</v>
      </c>
      <c r="AQ28" s="13">
        <v>3328</v>
      </c>
      <c r="AR28" s="13">
        <v>3278</v>
      </c>
      <c r="AS28" s="13">
        <v>2349</v>
      </c>
      <c r="AT28" s="13">
        <v>3083</v>
      </c>
      <c r="AU28" s="13">
        <v>3579</v>
      </c>
      <c r="AV28" s="13">
        <v>5747</v>
      </c>
      <c r="AW28" s="13">
        <v>3356</v>
      </c>
      <c r="AX28" s="13">
        <v>-1</v>
      </c>
      <c r="AY28" s="13">
        <v>-1</v>
      </c>
    </row>
    <row r="29" spans="1:51" x14ac:dyDescent="0.25">
      <c r="C29" s="13">
        <v>1367</v>
      </c>
      <c r="D29" s="13">
        <v>3716</v>
      </c>
      <c r="E29" s="13">
        <v>1516</v>
      </c>
      <c r="F29" s="13">
        <v>1195</v>
      </c>
      <c r="G29" s="13">
        <v>319</v>
      </c>
      <c r="H29" s="13">
        <v>1107</v>
      </c>
      <c r="I29" s="13">
        <v>2668</v>
      </c>
      <c r="J29" s="13">
        <v>2536</v>
      </c>
      <c r="K29" s="13">
        <v>3263</v>
      </c>
      <c r="L29" s="13">
        <v>1684</v>
      </c>
      <c r="M29" s="13">
        <v>1580</v>
      </c>
      <c r="N29" s="13">
        <v>3982</v>
      </c>
      <c r="O29" s="13">
        <v>1142</v>
      </c>
      <c r="P29" s="13">
        <v>1809</v>
      </c>
      <c r="Q29" s="13">
        <v>2676</v>
      </c>
      <c r="R29" s="13">
        <v>893</v>
      </c>
      <c r="S29" s="13">
        <v>730</v>
      </c>
      <c r="T29" s="13">
        <v>922</v>
      </c>
      <c r="U29" s="13">
        <v>746</v>
      </c>
      <c r="V29" s="13">
        <v>2705</v>
      </c>
      <c r="W29" s="13">
        <v>1417</v>
      </c>
      <c r="X29" s="13">
        <v>2061</v>
      </c>
      <c r="Y29" s="13">
        <v>4602</v>
      </c>
      <c r="Z29" s="13">
        <v>4280</v>
      </c>
      <c r="AB29" s="13">
        <v>2254</v>
      </c>
      <c r="AC29" s="13">
        <v>3003</v>
      </c>
      <c r="AD29" s="13">
        <v>2889</v>
      </c>
      <c r="AE29" s="13">
        <v>2502</v>
      </c>
      <c r="AF29" s="13">
        <v>1958</v>
      </c>
      <c r="AG29" s="13">
        <v>2113</v>
      </c>
      <c r="AH29" s="13">
        <v>3371</v>
      </c>
      <c r="AI29" s="13">
        <v>3131</v>
      </c>
      <c r="AJ29" s="13">
        <v>5208</v>
      </c>
      <c r="AK29" s="13">
        <v>2004</v>
      </c>
      <c r="AL29" s="13">
        <v>2812</v>
      </c>
      <c r="AM29" s="13">
        <v>6339</v>
      </c>
      <c r="AN29" s="13">
        <v>-1</v>
      </c>
      <c r="AO29" s="13">
        <v>3602</v>
      </c>
      <c r="AP29" s="13">
        <v>4952</v>
      </c>
      <c r="AQ29" s="13">
        <v>2337</v>
      </c>
      <c r="AR29" s="13">
        <v>2353</v>
      </c>
      <c r="AS29" s="13">
        <v>1828</v>
      </c>
      <c r="AT29" s="13">
        <v>2606</v>
      </c>
      <c r="AU29" s="13">
        <v>2736</v>
      </c>
      <c r="AV29" s="13">
        <v>4826</v>
      </c>
      <c r="AW29" s="13">
        <v>3354</v>
      </c>
      <c r="AX29" s="13">
        <v>-1</v>
      </c>
      <c r="AY29" s="13">
        <v>-1</v>
      </c>
    </row>
    <row r="30" spans="1:51" x14ac:dyDescent="0.25">
      <c r="C30" s="13">
        <v>1728</v>
      </c>
      <c r="D30" s="13">
        <v>972</v>
      </c>
      <c r="E30" s="13">
        <v>1253</v>
      </c>
      <c r="F30" s="13">
        <v>1290</v>
      </c>
      <c r="G30" s="13">
        <v>214</v>
      </c>
      <c r="H30" s="13">
        <v>793</v>
      </c>
      <c r="I30" s="13">
        <v>2910</v>
      </c>
      <c r="J30" s="13">
        <v>1897</v>
      </c>
      <c r="K30" s="13">
        <v>-1</v>
      </c>
      <c r="L30" s="13">
        <v>1665</v>
      </c>
      <c r="M30" s="13">
        <v>1041</v>
      </c>
      <c r="N30" s="13">
        <v>3482</v>
      </c>
      <c r="O30" s="13">
        <v>-1</v>
      </c>
      <c r="P30" s="13">
        <v>1869</v>
      </c>
      <c r="Q30" s="13">
        <v>1333</v>
      </c>
      <c r="R30" s="13">
        <v>789</v>
      </c>
      <c r="S30" s="13">
        <v>518</v>
      </c>
      <c r="T30" s="13">
        <v>920</v>
      </c>
      <c r="U30" s="13">
        <v>939</v>
      </c>
      <c r="V30" s="13">
        <v>2428</v>
      </c>
      <c r="W30" s="13">
        <v>-1</v>
      </c>
      <c r="X30" s="13">
        <v>1778</v>
      </c>
      <c r="Y30" s="13">
        <v>5814</v>
      </c>
      <c r="Z30" s="13">
        <v>4748</v>
      </c>
      <c r="AB30" s="13">
        <v>3440</v>
      </c>
      <c r="AC30" s="13">
        <v>2146</v>
      </c>
      <c r="AD30" s="13">
        <v>2704</v>
      </c>
      <c r="AE30" s="13">
        <v>2267</v>
      </c>
      <c r="AF30" s="13">
        <v>2206</v>
      </c>
      <c r="AG30" s="13">
        <v>2061</v>
      </c>
      <c r="AH30" s="13">
        <v>4248</v>
      </c>
      <c r="AI30" s="13">
        <v>2678</v>
      </c>
      <c r="AJ30" s="13">
        <v>3422</v>
      </c>
      <c r="AK30" s="13">
        <v>3431</v>
      </c>
      <c r="AL30" s="13">
        <v>2976</v>
      </c>
      <c r="AM30" s="13">
        <v>5404</v>
      </c>
      <c r="AN30" s="13">
        <v>3732</v>
      </c>
      <c r="AO30" s="13">
        <v>-1</v>
      </c>
      <c r="AP30" s="13">
        <v>2810</v>
      </c>
      <c r="AQ30" s="13">
        <v>2540</v>
      </c>
      <c r="AR30" s="13">
        <v>2334</v>
      </c>
      <c r="AS30" s="13">
        <v>2201</v>
      </c>
      <c r="AT30" s="13">
        <v>2759</v>
      </c>
      <c r="AU30" s="13">
        <v>3099</v>
      </c>
      <c r="AV30" s="13">
        <v>5874</v>
      </c>
      <c r="AW30" s="13">
        <v>3406</v>
      </c>
      <c r="AX30" s="13">
        <v>-1</v>
      </c>
      <c r="AY30" s="13">
        <v>-1</v>
      </c>
    </row>
    <row r="31" spans="1:51" x14ac:dyDescent="0.25">
      <c r="C31" s="13">
        <v>1460</v>
      </c>
      <c r="D31" s="13">
        <v>-1</v>
      </c>
      <c r="E31" s="13">
        <v>1374</v>
      </c>
      <c r="F31" s="13">
        <v>1595</v>
      </c>
      <c r="G31" s="13">
        <v>211</v>
      </c>
      <c r="H31" s="13">
        <v>790</v>
      </c>
      <c r="I31" s="13">
        <v>3758</v>
      </c>
      <c r="J31" s="13">
        <v>1906</v>
      </c>
      <c r="K31" s="13">
        <v>-1</v>
      </c>
      <c r="L31" s="13">
        <v>1018</v>
      </c>
      <c r="M31" s="13">
        <v>1290</v>
      </c>
      <c r="N31" s="13">
        <v>-1</v>
      </c>
      <c r="O31" s="13">
        <v>1035</v>
      </c>
      <c r="P31" s="13">
        <v>2187</v>
      </c>
      <c r="Q31" s="13">
        <v>1218</v>
      </c>
      <c r="R31" s="13">
        <v>814</v>
      </c>
      <c r="S31" s="13">
        <v>3186</v>
      </c>
      <c r="T31" s="13">
        <v>883</v>
      </c>
      <c r="U31" s="13">
        <v>587</v>
      </c>
      <c r="V31" s="13">
        <v>-1</v>
      </c>
      <c r="W31" s="13">
        <v>2648</v>
      </c>
      <c r="X31" s="13">
        <v>-1</v>
      </c>
      <c r="Y31" s="13">
        <v>6088</v>
      </c>
      <c r="Z31" s="13">
        <v>-1</v>
      </c>
      <c r="AB31" s="13">
        <v>3004</v>
      </c>
      <c r="AC31" s="13">
        <v>2228</v>
      </c>
      <c r="AD31" s="13">
        <v>-1</v>
      </c>
      <c r="AE31" s="13">
        <v>2500</v>
      </c>
      <c r="AF31" s="13">
        <v>1802</v>
      </c>
      <c r="AG31" s="13">
        <v>2343</v>
      </c>
      <c r="AH31" s="13">
        <v>4303</v>
      </c>
      <c r="AI31" s="13">
        <v>2682</v>
      </c>
      <c r="AJ31" s="13">
        <v>2839</v>
      </c>
      <c r="AK31" s="13">
        <v>2673</v>
      </c>
      <c r="AL31" s="13">
        <v>2966</v>
      </c>
      <c r="AM31" s="13">
        <v>5499</v>
      </c>
      <c r="AN31" s="13">
        <v>3073</v>
      </c>
      <c r="AO31" s="13">
        <v>4054</v>
      </c>
      <c r="AP31" s="13">
        <v>2905</v>
      </c>
      <c r="AQ31" s="13">
        <v>2570</v>
      </c>
      <c r="AR31" s="13">
        <v>6953</v>
      </c>
      <c r="AS31" s="13">
        <v>2562</v>
      </c>
      <c r="AT31" s="13">
        <v>2464</v>
      </c>
      <c r="AU31" s="13">
        <v>2759</v>
      </c>
      <c r="AV31" s="13">
        <v>5741</v>
      </c>
      <c r="AW31" s="13">
        <v>3577</v>
      </c>
      <c r="AX31" s="13">
        <v>-1</v>
      </c>
      <c r="AY31" s="13">
        <v>-1</v>
      </c>
    </row>
    <row r="32" spans="1:51" x14ac:dyDescent="0.25">
      <c r="C32" s="13">
        <v>1431</v>
      </c>
      <c r="D32" s="13">
        <v>842</v>
      </c>
      <c r="E32" s="13">
        <v>1131</v>
      </c>
      <c r="F32" s="13">
        <v>2015</v>
      </c>
      <c r="G32" s="13">
        <v>182</v>
      </c>
      <c r="H32" s="13">
        <v>929</v>
      </c>
      <c r="I32" s="13">
        <v>2612</v>
      </c>
      <c r="J32" s="13">
        <v>2593</v>
      </c>
      <c r="K32" s="13">
        <v>1311</v>
      </c>
      <c r="L32" s="13">
        <v>1749</v>
      </c>
      <c r="M32" s="13">
        <v>1202</v>
      </c>
      <c r="N32" s="13">
        <v>4068</v>
      </c>
      <c r="O32" s="13">
        <v>427</v>
      </c>
      <c r="P32" s="13">
        <v>2957</v>
      </c>
      <c r="Q32" s="13">
        <v>895</v>
      </c>
      <c r="R32" s="13">
        <v>929</v>
      </c>
      <c r="S32" s="13">
        <v>681</v>
      </c>
      <c r="T32" s="13">
        <v>742</v>
      </c>
      <c r="U32" s="13">
        <v>609</v>
      </c>
      <c r="V32" s="13">
        <v>1737</v>
      </c>
      <c r="W32" s="13">
        <v>4643</v>
      </c>
      <c r="X32" s="13">
        <v>1466</v>
      </c>
      <c r="Y32" s="13">
        <v>4558</v>
      </c>
      <c r="Z32" s="13">
        <v>4572</v>
      </c>
      <c r="AB32" s="13">
        <v>2539</v>
      </c>
      <c r="AC32" s="13">
        <v>1778</v>
      </c>
      <c r="AD32" s="13">
        <v>2276</v>
      </c>
      <c r="AE32" s="13">
        <v>2676</v>
      </c>
      <c r="AF32" s="13">
        <v>1657</v>
      </c>
      <c r="AG32" s="13">
        <v>2048</v>
      </c>
      <c r="AH32" s="13">
        <v>3285</v>
      </c>
      <c r="AI32" s="13">
        <v>3097</v>
      </c>
      <c r="AJ32" s="13">
        <v>2852</v>
      </c>
      <c r="AK32" s="13">
        <v>2752</v>
      </c>
      <c r="AL32" s="13">
        <v>2552</v>
      </c>
      <c r="AM32" s="13">
        <v>5134</v>
      </c>
      <c r="AN32" s="13">
        <v>2861</v>
      </c>
      <c r="AO32" s="13">
        <v>5310</v>
      </c>
      <c r="AP32" s="13">
        <v>2335</v>
      </c>
      <c r="AQ32" s="13">
        <v>2481</v>
      </c>
      <c r="AR32" s="13">
        <v>2360</v>
      </c>
      <c r="AS32" s="13">
        <v>1931</v>
      </c>
      <c r="AT32" s="13">
        <v>2589</v>
      </c>
      <c r="AU32" s="13">
        <v>3377</v>
      </c>
      <c r="AV32" s="13">
        <v>7351</v>
      </c>
      <c r="AW32" s="13">
        <v>-1</v>
      </c>
      <c r="AX32" s="13">
        <v>-1</v>
      </c>
      <c r="AY32" s="13">
        <v>-1</v>
      </c>
    </row>
    <row r="33" spans="3:51" x14ac:dyDescent="0.25">
      <c r="C33" s="13">
        <v>1222</v>
      </c>
      <c r="D33" s="13">
        <v>798</v>
      </c>
      <c r="E33" s="13">
        <v>694</v>
      </c>
      <c r="F33" s="13">
        <v>1779</v>
      </c>
      <c r="G33" s="13">
        <v>164</v>
      </c>
      <c r="H33" s="13">
        <v>615</v>
      </c>
      <c r="I33" s="13">
        <v>1833</v>
      </c>
      <c r="J33" s="13">
        <v>1368</v>
      </c>
      <c r="K33" s="13">
        <v>964</v>
      </c>
      <c r="L33" s="13">
        <v>887</v>
      </c>
      <c r="M33" s="13">
        <v>1112</v>
      </c>
      <c r="N33" s="13">
        <v>3133</v>
      </c>
      <c r="O33" s="13">
        <v>-1</v>
      </c>
      <c r="P33" s="13">
        <v>1310</v>
      </c>
      <c r="Q33" s="13">
        <v>670</v>
      </c>
      <c r="R33" s="13">
        <v>737</v>
      </c>
      <c r="S33" s="13">
        <v>519</v>
      </c>
      <c r="T33" s="13">
        <v>484</v>
      </c>
      <c r="U33" s="13">
        <v>491</v>
      </c>
      <c r="V33" s="13">
        <v>1452</v>
      </c>
      <c r="W33" s="13">
        <v>1700</v>
      </c>
      <c r="X33" s="13">
        <v>1127</v>
      </c>
      <c r="Y33" s="13">
        <v>2660</v>
      </c>
      <c r="Z33" s="13">
        <v>5071</v>
      </c>
      <c r="AB33" s="13">
        <v>2472</v>
      </c>
      <c r="AC33" s="13">
        <v>1958</v>
      </c>
      <c r="AD33" s="13">
        <v>2630</v>
      </c>
      <c r="AE33" s="13">
        <v>3163</v>
      </c>
      <c r="AF33" s="13">
        <v>1697</v>
      </c>
      <c r="AG33" s="13">
        <v>2214</v>
      </c>
      <c r="AH33" s="13">
        <v>3572</v>
      </c>
      <c r="AI33" s="13">
        <v>2446</v>
      </c>
      <c r="AJ33" s="13">
        <v>2553</v>
      </c>
      <c r="AK33" s="13">
        <v>2324</v>
      </c>
      <c r="AL33" s="13">
        <v>2541</v>
      </c>
      <c r="AM33" s="13">
        <v>5895</v>
      </c>
      <c r="AN33" s="13">
        <v>2745</v>
      </c>
      <c r="AO33" s="13">
        <v>3269</v>
      </c>
      <c r="AP33" s="13">
        <v>2138</v>
      </c>
      <c r="AQ33" s="13">
        <v>2499</v>
      </c>
      <c r="AR33" s="13">
        <v>2097</v>
      </c>
      <c r="AS33" s="13">
        <v>1952</v>
      </c>
      <c r="AT33" s="13">
        <v>2611</v>
      </c>
      <c r="AU33" s="13">
        <v>2795</v>
      </c>
      <c r="AV33" s="13">
        <v>4930</v>
      </c>
      <c r="AW33" s="13">
        <v>-1</v>
      </c>
      <c r="AX33" s="13">
        <v>-1</v>
      </c>
      <c r="AY33" s="13">
        <v>-1</v>
      </c>
    </row>
    <row r="34" spans="3:51" x14ac:dyDescent="0.25">
      <c r="C34" s="13">
        <v>1179</v>
      </c>
      <c r="D34" s="13">
        <v>1061</v>
      </c>
      <c r="E34" s="13">
        <v>1355</v>
      </c>
      <c r="F34" s="13">
        <v>1440</v>
      </c>
      <c r="G34" s="13">
        <v>210</v>
      </c>
      <c r="H34" s="13">
        <v>584</v>
      </c>
      <c r="I34" s="13">
        <v>2174</v>
      </c>
      <c r="J34" s="13">
        <v>1229</v>
      </c>
      <c r="K34" s="13">
        <v>833</v>
      </c>
      <c r="L34" s="13">
        <v>977</v>
      </c>
      <c r="M34" s="13">
        <v>1504</v>
      </c>
      <c r="N34" s="13">
        <v>3016</v>
      </c>
      <c r="O34" s="13">
        <v>453</v>
      </c>
      <c r="P34" s="13">
        <v>1107</v>
      </c>
      <c r="Q34" s="13">
        <v>663</v>
      </c>
      <c r="R34" s="13">
        <v>768</v>
      </c>
      <c r="S34" s="13">
        <v>445</v>
      </c>
      <c r="T34" s="13">
        <v>646</v>
      </c>
      <c r="U34" s="13">
        <v>556</v>
      </c>
      <c r="V34" s="13">
        <v>1574</v>
      </c>
      <c r="W34" s="13">
        <v>1575</v>
      </c>
      <c r="X34" s="13">
        <v>1139</v>
      </c>
      <c r="Y34" s="13">
        <v>2486</v>
      </c>
      <c r="Z34" s="13">
        <v>2074</v>
      </c>
      <c r="AB34" s="13">
        <v>2360</v>
      </c>
      <c r="AC34" s="13">
        <v>1717</v>
      </c>
      <c r="AD34" s="13">
        <v>2536</v>
      </c>
      <c r="AE34" s="13">
        <v>2666</v>
      </c>
      <c r="AF34" s="13">
        <v>1731</v>
      </c>
      <c r="AG34" s="13">
        <v>1867</v>
      </c>
      <c r="AH34" s="13">
        <v>3684</v>
      </c>
      <c r="AI34" s="13">
        <v>2330</v>
      </c>
      <c r="AJ34" s="13">
        <v>2428</v>
      </c>
      <c r="AK34" s="13">
        <v>2151</v>
      </c>
      <c r="AL34" s="13">
        <v>2755</v>
      </c>
      <c r="AM34" s="13">
        <v>7407</v>
      </c>
      <c r="AN34" s="13">
        <v>2927</v>
      </c>
      <c r="AO34" s="13">
        <v>3319</v>
      </c>
      <c r="AP34" s="13">
        <v>2044</v>
      </c>
      <c r="AQ34" s="13">
        <v>2748</v>
      </c>
      <c r="AR34" s="13">
        <v>2026</v>
      </c>
      <c r="AS34" s="13">
        <v>1824</v>
      </c>
      <c r="AT34" s="13">
        <v>2384</v>
      </c>
      <c r="AU34" s="13">
        <v>2685</v>
      </c>
      <c r="AV34" s="13">
        <v>4892</v>
      </c>
      <c r="AW34" s="13">
        <v>3066</v>
      </c>
      <c r="AX34" s="13">
        <v>-1</v>
      </c>
      <c r="AY34" s="13">
        <v>-1</v>
      </c>
    </row>
    <row r="35" spans="3:51" x14ac:dyDescent="0.25">
      <c r="C35" s="13">
        <v>4476</v>
      </c>
      <c r="D35" s="13">
        <v>1403</v>
      </c>
      <c r="E35" s="13">
        <v>4922</v>
      </c>
      <c r="F35" s="13">
        <v>3494</v>
      </c>
      <c r="G35" s="13">
        <v>490</v>
      </c>
      <c r="H35" s="13">
        <v>3286</v>
      </c>
      <c r="I35" s="13">
        <v>12775</v>
      </c>
      <c r="J35" s="13">
        <v>3885</v>
      </c>
      <c r="K35" s="13">
        <v>4441</v>
      </c>
      <c r="L35" s="13">
        <v>2654</v>
      </c>
      <c r="M35" s="13">
        <v>11138</v>
      </c>
      <c r="N35" s="13">
        <v>5307</v>
      </c>
      <c r="O35" s="13">
        <v>811</v>
      </c>
      <c r="P35" s="13">
        <v>9277</v>
      </c>
      <c r="Q35" s="13">
        <v>1991</v>
      </c>
      <c r="R35" s="13">
        <v>3272</v>
      </c>
      <c r="S35" s="13">
        <v>849</v>
      </c>
      <c r="T35" s="13">
        <v>2333</v>
      </c>
      <c r="U35" s="13">
        <v>1691</v>
      </c>
      <c r="V35" s="13">
        <v>4289</v>
      </c>
      <c r="W35" s="13">
        <v>4045</v>
      </c>
      <c r="X35" s="13">
        <v>2602</v>
      </c>
      <c r="Y35" s="13">
        <v>4134</v>
      </c>
      <c r="Z35" s="13">
        <v>3026</v>
      </c>
      <c r="AB35" s="13">
        <v>4959</v>
      </c>
      <c r="AC35" s="13">
        <v>1589</v>
      </c>
      <c r="AD35" s="13">
        <v>3484</v>
      </c>
      <c r="AE35" s="13">
        <v>3590</v>
      </c>
      <c r="AF35" s="13">
        <v>2763</v>
      </c>
      <c r="AG35" s="13">
        <v>3558</v>
      </c>
      <c r="AH35" s="13">
        <v>8480</v>
      </c>
      <c r="AI35" s="13">
        <v>3324</v>
      </c>
      <c r="AJ35" s="13">
        <v>4789</v>
      </c>
      <c r="AK35" s="13">
        <v>2974</v>
      </c>
      <c r="AL35" s="13">
        <v>7270</v>
      </c>
      <c r="AM35" s="13">
        <v>7051</v>
      </c>
      <c r="AN35" s="13">
        <v>2736</v>
      </c>
      <c r="AO35" s="13">
        <v>8892</v>
      </c>
      <c r="AP35" s="13">
        <v>2867</v>
      </c>
      <c r="AQ35" s="13">
        <v>4195</v>
      </c>
      <c r="AR35" s="13">
        <v>2422</v>
      </c>
      <c r="AS35" s="13">
        <v>2717</v>
      </c>
      <c r="AT35" s="13">
        <v>3450</v>
      </c>
      <c r="AU35" s="13">
        <v>4306</v>
      </c>
      <c r="AV35" s="13">
        <v>6450</v>
      </c>
      <c r="AW35" s="13">
        <v>4346</v>
      </c>
      <c r="AX35" s="13">
        <v>-1</v>
      </c>
      <c r="AY35" s="13">
        <v>-1</v>
      </c>
    </row>
    <row r="36" spans="3:51" x14ac:dyDescent="0.25">
      <c r="C36" s="13">
        <v>1069</v>
      </c>
      <c r="D36" s="13">
        <v>1239</v>
      </c>
      <c r="E36" s="13">
        <v>1944</v>
      </c>
      <c r="F36" s="13">
        <v>1952</v>
      </c>
      <c r="G36" s="13">
        <v>329</v>
      </c>
      <c r="H36" s="13">
        <v>882</v>
      </c>
      <c r="I36" s="13">
        <v>2553</v>
      </c>
      <c r="J36" s="13">
        <v>7734</v>
      </c>
      <c r="K36" s="13">
        <v>1274</v>
      </c>
      <c r="L36" s="13">
        <v>-1</v>
      </c>
      <c r="M36" s="13">
        <v>1480</v>
      </c>
      <c r="N36" s="13">
        <v>4902</v>
      </c>
      <c r="O36" s="13">
        <v>964</v>
      </c>
      <c r="P36" s="13">
        <v>3635</v>
      </c>
      <c r="Q36" s="13">
        <v>989</v>
      </c>
      <c r="R36" s="13">
        <v>759</v>
      </c>
      <c r="S36" s="13">
        <v>1554</v>
      </c>
      <c r="T36" s="13">
        <v>1434</v>
      </c>
      <c r="U36" s="13">
        <v>1171</v>
      </c>
      <c r="V36" s="13">
        <v>2468</v>
      </c>
      <c r="W36" s="13">
        <v>4305</v>
      </c>
      <c r="X36" s="13">
        <v>1623</v>
      </c>
      <c r="Y36" s="13">
        <v>4054</v>
      </c>
      <c r="Z36" s="13">
        <v>4885</v>
      </c>
      <c r="AB36" s="13">
        <v>2362</v>
      </c>
      <c r="AC36" s="13">
        <v>1947</v>
      </c>
      <c r="AD36" s="13">
        <v>3572</v>
      </c>
      <c r="AE36" s="13">
        <v>3469</v>
      </c>
      <c r="AF36" s="13">
        <v>1946</v>
      </c>
      <c r="AG36" s="13">
        <v>2065</v>
      </c>
      <c r="AH36" s="13">
        <v>3813</v>
      </c>
      <c r="AI36" s="13">
        <v>6836</v>
      </c>
      <c r="AJ36" s="13">
        <v>2943</v>
      </c>
      <c r="AK36" s="13">
        <v>-1</v>
      </c>
      <c r="AL36" s="13">
        <v>2759</v>
      </c>
      <c r="AM36" s="13">
        <v>8986</v>
      </c>
      <c r="AN36" s="13">
        <v>2876</v>
      </c>
      <c r="AO36" s="13">
        <v>6180</v>
      </c>
      <c r="AP36" s="13">
        <v>2564</v>
      </c>
      <c r="AQ36" s="13">
        <v>2815</v>
      </c>
      <c r="AR36" s="13">
        <v>3245</v>
      </c>
      <c r="AS36" s="13">
        <v>2696</v>
      </c>
      <c r="AT36" s="13">
        <v>3222</v>
      </c>
      <c r="AU36" s="13">
        <v>3503</v>
      </c>
      <c r="AV36" s="13">
        <v>7781</v>
      </c>
      <c r="AW36" s="13">
        <v>3286</v>
      </c>
      <c r="AX36" s="13">
        <v>-1</v>
      </c>
      <c r="AY36" s="13">
        <v>-1</v>
      </c>
    </row>
    <row r="37" spans="3:51" x14ac:dyDescent="0.25">
      <c r="C37" s="13">
        <v>1185</v>
      </c>
      <c r="D37" s="13">
        <v>566</v>
      </c>
      <c r="E37" s="13">
        <v>699</v>
      </c>
      <c r="F37" s="13">
        <v>826</v>
      </c>
      <c r="G37" s="13">
        <v>183</v>
      </c>
      <c r="H37" s="13">
        <v>701</v>
      </c>
      <c r="I37" s="13">
        <v>2330</v>
      </c>
      <c r="J37" s="13">
        <v>1266</v>
      </c>
      <c r="K37" s="13">
        <v>1316</v>
      </c>
      <c r="L37" s="13">
        <v>1206</v>
      </c>
      <c r="M37" s="13">
        <v>1531</v>
      </c>
      <c r="N37" s="13">
        <v>2465</v>
      </c>
      <c r="O37" s="13">
        <v>617</v>
      </c>
      <c r="P37" s="13">
        <v>2112</v>
      </c>
      <c r="Q37" s="13">
        <v>571</v>
      </c>
      <c r="R37" s="13">
        <v>835</v>
      </c>
      <c r="S37" s="13">
        <v>522</v>
      </c>
      <c r="T37" s="13">
        <v>579</v>
      </c>
      <c r="U37" s="13">
        <v>-1</v>
      </c>
      <c r="V37" s="13">
        <v>2082</v>
      </c>
      <c r="W37" s="13">
        <v>1448</v>
      </c>
      <c r="X37" s="13">
        <v>1333</v>
      </c>
      <c r="Y37" s="13">
        <v>2234</v>
      </c>
      <c r="Z37" s="13">
        <v>2444</v>
      </c>
      <c r="AB37" s="13">
        <v>2850</v>
      </c>
      <c r="AC37" s="13">
        <v>1687</v>
      </c>
      <c r="AD37" s="13">
        <v>2318</v>
      </c>
      <c r="AE37" s="13">
        <v>2518</v>
      </c>
      <c r="AF37" s="13">
        <v>1888</v>
      </c>
      <c r="AG37" s="13">
        <v>1832</v>
      </c>
      <c r="AH37" s="13">
        <v>4015</v>
      </c>
      <c r="AI37" s="13">
        <v>2824</v>
      </c>
      <c r="AJ37" s="13">
        <v>3440</v>
      </c>
      <c r="AK37" s="13">
        <v>2303</v>
      </c>
      <c r="AL37" s="13">
        <v>3245</v>
      </c>
      <c r="AM37" s="13">
        <v>6048</v>
      </c>
      <c r="AN37" s="13">
        <v>2864</v>
      </c>
      <c r="AO37" s="13">
        <v>4771</v>
      </c>
      <c r="AP37" s="13">
        <v>2305</v>
      </c>
      <c r="AQ37" s="13">
        <v>2645</v>
      </c>
      <c r="AR37" s="13">
        <v>2087</v>
      </c>
      <c r="AS37" s="13">
        <v>1934</v>
      </c>
      <c r="AT37" s="13">
        <v>3961</v>
      </c>
      <c r="AU37" s="13">
        <v>2863</v>
      </c>
      <c r="AV37" s="13">
        <v>5143</v>
      </c>
      <c r="AW37" s="13">
        <v>3343</v>
      </c>
      <c r="AX37" s="13">
        <v>-1</v>
      </c>
      <c r="AY37" s="13">
        <v>-1</v>
      </c>
    </row>
    <row r="38" spans="3:51" x14ac:dyDescent="0.25">
      <c r="C38" s="13">
        <v>641</v>
      </c>
      <c r="D38" s="13">
        <v>1014</v>
      </c>
      <c r="E38" s="13">
        <v>540</v>
      </c>
      <c r="F38" s="13">
        <v>699</v>
      </c>
      <c r="G38" s="13">
        <v>167</v>
      </c>
      <c r="H38" s="13">
        <v>3526</v>
      </c>
      <c r="I38" s="13">
        <v>2058</v>
      </c>
      <c r="J38" s="13">
        <v>1263</v>
      </c>
      <c r="K38" s="13">
        <v>1299</v>
      </c>
      <c r="L38" s="13">
        <v>1057</v>
      </c>
      <c r="M38" s="13">
        <v>2493</v>
      </c>
      <c r="N38" s="13">
        <v>2807</v>
      </c>
      <c r="O38" s="13">
        <v>575</v>
      </c>
      <c r="P38" s="13">
        <v>1516</v>
      </c>
      <c r="Q38" s="13">
        <v>530</v>
      </c>
      <c r="R38" s="13">
        <v>568</v>
      </c>
      <c r="S38" s="13">
        <v>2500</v>
      </c>
      <c r="T38" s="13">
        <v>506</v>
      </c>
      <c r="U38" s="13">
        <v>619</v>
      </c>
      <c r="V38" s="13">
        <v>1514</v>
      </c>
      <c r="W38" s="13">
        <v>1537</v>
      </c>
      <c r="X38" s="13">
        <v>2008</v>
      </c>
      <c r="Y38" s="13">
        <v>2558</v>
      </c>
      <c r="Z38" s="13">
        <v>2559</v>
      </c>
      <c r="AB38" s="13">
        <v>1855</v>
      </c>
      <c r="AC38" s="13">
        <v>1701</v>
      </c>
      <c r="AD38" s="13">
        <v>1642</v>
      </c>
      <c r="AE38" s="13">
        <v>1992</v>
      </c>
      <c r="AF38" s="13">
        <v>1529</v>
      </c>
      <c r="AG38" s="13">
        <v>3522</v>
      </c>
      <c r="AH38" s="13">
        <v>2782</v>
      </c>
      <c r="AI38" s="13">
        <v>2326</v>
      </c>
      <c r="AJ38" s="13">
        <v>2461</v>
      </c>
      <c r="AK38" s="13">
        <v>2148</v>
      </c>
      <c r="AL38" s="13">
        <v>2928</v>
      </c>
      <c r="AM38" s="13">
        <v>6031</v>
      </c>
      <c r="AN38" s="13">
        <v>2554</v>
      </c>
      <c r="AO38" s="13">
        <v>3223</v>
      </c>
      <c r="AP38" s="13">
        <v>1930</v>
      </c>
      <c r="AQ38" s="13">
        <v>2353</v>
      </c>
      <c r="AR38" s="13">
        <v>3517</v>
      </c>
      <c r="AS38" s="13">
        <v>1665</v>
      </c>
      <c r="AT38" s="13">
        <v>2481</v>
      </c>
      <c r="AU38" s="13">
        <v>2390</v>
      </c>
      <c r="AV38" s="13">
        <v>4762</v>
      </c>
      <c r="AW38" s="13">
        <v>3200</v>
      </c>
      <c r="AX38" s="13">
        <v>-1</v>
      </c>
      <c r="AY38" s="13">
        <v>-1</v>
      </c>
    </row>
    <row r="39" spans="3:51" x14ac:dyDescent="0.25">
      <c r="C39" s="13">
        <v>1368</v>
      </c>
      <c r="D39" s="13">
        <v>891</v>
      </c>
      <c r="E39" s="13">
        <v>971</v>
      </c>
      <c r="F39" s="13">
        <v>844</v>
      </c>
      <c r="G39" s="13">
        <v>280</v>
      </c>
      <c r="H39" s="13">
        <v>719</v>
      </c>
      <c r="I39" s="13">
        <v>3421</v>
      </c>
      <c r="J39" s="13">
        <v>1201</v>
      </c>
      <c r="K39" s="13">
        <v>1518</v>
      </c>
      <c r="L39" s="13">
        <v>1663</v>
      </c>
      <c r="M39" s="13">
        <v>1884</v>
      </c>
      <c r="N39" s="13">
        <v>3412</v>
      </c>
      <c r="O39" s="13">
        <v>962</v>
      </c>
      <c r="P39" s="13">
        <v>2025</v>
      </c>
      <c r="Q39" s="13">
        <v>618</v>
      </c>
      <c r="R39" s="13">
        <v>581</v>
      </c>
      <c r="S39" s="13">
        <v>549</v>
      </c>
      <c r="T39" s="13">
        <v>726</v>
      </c>
      <c r="U39" s="13">
        <v>515</v>
      </c>
      <c r="V39" s="13">
        <v>2013</v>
      </c>
      <c r="W39" s="13">
        <v>1888</v>
      </c>
      <c r="X39" s="13">
        <v>1638</v>
      </c>
      <c r="Y39" s="13">
        <v>4137</v>
      </c>
      <c r="Z39" s="13">
        <v>3843</v>
      </c>
      <c r="AB39" s="13">
        <v>2061</v>
      </c>
      <c r="AC39" s="13">
        <v>1554</v>
      </c>
      <c r="AD39" s="13">
        <v>1983</v>
      </c>
      <c r="AE39" s="13">
        <v>2126</v>
      </c>
      <c r="AF39" s="13">
        <v>1568</v>
      </c>
      <c r="AG39" s="13">
        <v>1577</v>
      </c>
      <c r="AH39" s="13">
        <v>3308</v>
      </c>
      <c r="AI39" s="13">
        <v>2283</v>
      </c>
      <c r="AJ39" s="13">
        <v>2450</v>
      </c>
      <c r="AK39" s="13">
        <v>2107</v>
      </c>
      <c r="AL39" s="13">
        <v>2535</v>
      </c>
      <c r="AM39" s="13">
        <v>6640</v>
      </c>
      <c r="AN39" s="13">
        <v>2537</v>
      </c>
      <c r="AO39" s="13">
        <v>2975</v>
      </c>
      <c r="AP39" s="13">
        <v>2155</v>
      </c>
      <c r="AQ39" s="13">
        <v>2251</v>
      </c>
      <c r="AR39" s="13">
        <v>2039</v>
      </c>
      <c r="AS39" s="13">
        <v>1767</v>
      </c>
      <c r="AT39" s="13">
        <v>2514</v>
      </c>
      <c r="AU39" s="13">
        <v>2730</v>
      </c>
      <c r="AV39" s="13">
        <v>5094</v>
      </c>
      <c r="AW39" s="13">
        <v>2965</v>
      </c>
      <c r="AX39" s="13">
        <v>-1</v>
      </c>
      <c r="AY39" s="13">
        <v>-1</v>
      </c>
    </row>
    <row r="40" spans="3:51" x14ac:dyDescent="0.25">
      <c r="C40" s="13">
        <v>2237</v>
      </c>
      <c r="D40" s="13">
        <v>684</v>
      </c>
      <c r="E40" s="13">
        <v>1202</v>
      </c>
      <c r="F40" s="13">
        <v>981</v>
      </c>
      <c r="G40" s="13">
        <v>197</v>
      </c>
      <c r="H40" s="13">
        <v>552</v>
      </c>
      <c r="I40" s="13">
        <v>2310</v>
      </c>
      <c r="J40" s="13">
        <v>1216</v>
      </c>
      <c r="K40" s="13">
        <v>795</v>
      </c>
      <c r="L40" s="13">
        <v>1523</v>
      </c>
      <c r="M40" s="13">
        <v>1448</v>
      </c>
      <c r="N40" s="13">
        <v>2650</v>
      </c>
      <c r="O40" s="13">
        <v>527</v>
      </c>
      <c r="P40" s="13">
        <v>1092</v>
      </c>
      <c r="Q40" s="13">
        <v>992</v>
      </c>
      <c r="R40" s="13">
        <v>566</v>
      </c>
      <c r="S40" s="13">
        <v>443</v>
      </c>
      <c r="T40" s="13">
        <v>705</v>
      </c>
      <c r="U40" s="13">
        <v>469</v>
      </c>
      <c r="V40" s="13">
        <v>1571</v>
      </c>
      <c r="W40" s="13">
        <v>1593</v>
      </c>
      <c r="X40" s="13">
        <v>1640</v>
      </c>
      <c r="Y40" s="13">
        <v>5268</v>
      </c>
      <c r="Z40" s="13">
        <v>3494</v>
      </c>
      <c r="AB40" s="13">
        <v>5172</v>
      </c>
      <c r="AC40" s="13">
        <v>2069</v>
      </c>
      <c r="AD40" s="13">
        <v>2697</v>
      </c>
      <c r="AE40" s="13">
        <v>2395</v>
      </c>
      <c r="AF40" s="13">
        <v>2092</v>
      </c>
      <c r="AG40" s="13">
        <v>2185</v>
      </c>
      <c r="AH40" s="13">
        <v>4179</v>
      </c>
      <c r="AI40" s="13">
        <v>2920</v>
      </c>
      <c r="AJ40" s="13">
        <v>3155</v>
      </c>
      <c r="AK40" s="13">
        <v>3257</v>
      </c>
      <c r="AL40" s="13">
        <v>3438</v>
      </c>
      <c r="AM40" s="13">
        <v>5666</v>
      </c>
      <c r="AN40" s="13">
        <v>3148</v>
      </c>
      <c r="AO40" s="13">
        <v>3721</v>
      </c>
      <c r="AP40" s="13">
        <v>3017</v>
      </c>
      <c r="AQ40" s="13">
        <v>2626</v>
      </c>
      <c r="AR40" s="13">
        <v>2117</v>
      </c>
      <c r="AS40" s="13">
        <v>2124</v>
      </c>
      <c r="AT40" s="13">
        <v>2755</v>
      </c>
      <c r="AU40" s="13">
        <v>2936</v>
      </c>
      <c r="AV40" s="13">
        <v>5680</v>
      </c>
      <c r="AW40" s="13">
        <v>3460</v>
      </c>
      <c r="AX40" s="13">
        <v>-1</v>
      </c>
      <c r="AY40" s="13">
        <v>-1</v>
      </c>
    </row>
    <row r="41" spans="3:51" x14ac:dyDescent="0.25">
      <c r="C41" s="13">
        <v>-1</v>
      </c>
      <c r="D41" s="13">
        <v>3362</v>
      </c>
      <c r="E41" s="13">
        <v>2592</v>
      </c>
      <c r="F41" s="13">
        <v>1796</v>
      </c>
      <c r="G41" s="13">
        <v>-1</v>
      </c>
      <c r="H41" s="13">
        <v>1034</v>
      </c>
      <c r="I41" s="13">
        <v>2592</v>
      </c>
      <c r="J41" s="13">
        <v>1844</v>
      </c>
      <c r="K41" s="13">
        <v>-1</v>
      </c>
      <c r="L41" s="13">
        <v>-1</v>
      </c>
      <c r="M41" s="13">
        <v>1462</v>
      </c>
      <c r="N41" s="13">
        <v>4004</v>
      </c>
      <c r="O41" s="13">
        <v>1149</v>
      </c>
      <c r="P41" s="13">
        <v>3272</v>
      </c>
      <c r="Q41" s="13">
        <v>2666</v>
      </c>
      <c r="R41" s="13">
        <v>-1</v>
      </c>
      <c r="S41" s="13">
        <v>721</v>
      </c>
      <c r="T41" s="13">
        <v>860</v>
      </c>
      <c r="U41" s="13">
        <v>417</v>
      </c>
      <c r="V41" s="13">
        <v>-1</v>
      </c>
      <c r="W41" s="13">
        <v>-1</v>
      </c>
      <c r="X41" s="13">
        <v>1765</v>
      </c>
      <c r="Y41" s="13">
        <v>7146</v>
      </c>
      <c r="Z41" s="13">
        <v>-1</v>
      </c>
      <c r="AB41" s="13">
        <v>2405</v>
      </c>
      <c r="AC41" s="13">
        <v>3895</v>
      </c>
      <c r="AD41" s="13">
        <v>3989</v>
      </c>
      <c r="AE41" s="13">
        <v>2762</v>
      </c>
      <c r="AF41" s="13">
        <v>2102</v>
      </c>
      <c r="AG41" s="13">
        <v>2319</v>
      </c>
      <c r="AH41" s="13">
        <v>4310</v>
      </c>
      <c r="AI41" s="13">
        <v>2896</v>
      </c>
      <c r="AJ41" s="13">
        <v>2753</v>
      </c>
      <c r="AK41" s="13">
        <v>2842</v>
      </c>
      <c r="AL41" s="13">
        <v>3027</v>
      </c>
      <c r="AM41" s="13">
        <v>4597</v>
      </c>
      <c r="AN41" s="13">
        <v>-1</v>
      </c>
      <c r="AO41" s="13">
        <v>5685</v>
      </c>
      <c r="AP41" s="13">
        <v>5287</v>
      </c>
      <c r="AQ41" s="13">
        <v>3079</v>
      </c>
      <c r="AR41" s="13">
        <v>2421</v>
      </c>
      <c r="AS41" s="13">
        <v>1803</v>
      </c>
      <c r="AT41" s="13">
        <v>-1</v>
      </c>
      <c r="AU41" s="13">
        <v>2973</v>
      </c>
      <c r="AV41" s="13">
        <v>5101</v>
      </c>
      <c r="AW41" s="13">
        <v>3766</v>
      </c>
      <c r="AX41" s="13">
        <v>-1</v>
      </c>
      <c r="AY41" s="13">
        <v>-1</v>
      </c>
    </row>
    <row r="42" spans="3:51" x14ac:dyDescent="0.25">
      <c r="C42" s="13">
        <v>-1</v>
      </c>
      <c r="D42" s="13">
        <v>831</v>
      </c>
      <c r="E42" s="13">
        <v>1169</v>
      </c>
      <c r="F42" s="13">
        <v>1675</v>
      </c>
      <c r="G42" s="13">
        <v>-1</v>
      </c>
      <c r="H42" s="13">
        <v>685</v>
      </c>
      <c r="I42" s="13">
        <v>2541</v>
      </c>
      <c r="J42" s="13">
        <v>1726</v>
      </c>
      <c r="K42" s="13">
        <v>-1</v>
      </c>
      <c r="L42" s="13">
        <v>-1</v>
      </c>
      <c r="M42" s="13">
        <v>959</v>
      </c>
      <c r="N42" s="13">
        <v>2963</v>
      </c>
      <c r="O42" s="13">
        <v>797</v>
      </c>
      <c r="P42" s="13">
        <v>1309</v>
      </c>
      <c r="Q42" s="13">
        <v>741</v>
      </c>
      <c r="R42" s="13">
        <v>-1</v>
      </c>
      <c r="S42" s="13">
        <v>589</v>
      </c>
      <c r="T42" s="13">
        <v>750</v>
      </c>
      <c r="U42" s="13">
        <v>729</v>
      </c>
      <c r="V42" s="13">
        <v>-1</v>
      </c>
      <c r="W42" s="13">
        <v>-1</v>
      </c>
      <c r="X42" s="13">
        <v>1424</v>
      </c>
      <c r="Y42" s="13">
        <v>3403</v>
      </c>
      <c r="Z42" s="13">
        <v>-1</v>
      </c>
      <c r="AB42" s="13">
        <v>2418</v>
      </c>
      <c r="AC42" s="13">
        <v>1928</v>
      </c>
      <c r="AD42" s="13">
        <v>2485</v>
      </c>
      <c r="AE42" s="13">
        <v>2654</v>
      </c>
      <c r="AF42" s="13">
        <v>1915</v>
      </c>
      <c r="AG42" s="13">
        <v>2011</v>
      </c>
      <c r="AH42" s="13">
        <v>3246</v>
      </c>
      <c r="AI42" s="13">
        <v>2471</v>
      </c>
      <c r="AJ42" s="13">
        <v>2545</v>
      </c>
      <c r="AK42" s="13">
        <v>2460</v>
      </c>
      <c r="AL42" s="13">
        <v>2339</v>
      </c>
      <c r="AM42" s="13">
        <v>5272</v>
      </c>
      <c r="AN42" s="13">
        <v>-1</v>
      </c>
      <c r="AO42" s="13">
        <v>3532</v>
      </c>
      <c r="AP42" s="13">
        <v>2019</v>
      </c>
      <c r="AQ42" s="13">
        <v>2393</v>
      </c>
      <c r="AR42" s="13">
        <v>2146</v>
      </c>
      <c r="AS42" s="13">
        <v>1812</v>
      </c>
      <c r="AT42" s="13">
        <v>2898</v>
      </c>
      <c r="AU42" s="13">
        <v>2717</v>
      </c>
      <c r="AV42" s="13">
        <v>4897</v>
      </c>
      <c r="AW42" s="13">
        <v>2893</v>
      </c>
      <c r="AX42" s="13">
        <v>-1</v>
      </c>
      <c r="AY42" s="13">
        <v>-1</v>
      </c>
    </row>
    <row r="43" spans="3:51" x14ac:dyDescent="0.25">
      <c r="C43" s="13">
        <v>-1</v>
      </c>
      <c r="D43" s="13">
        <v>813</v>
      </c>
      <c r="E43" s="13">
        <v>1795</v>
      </c>
      <c r="F43" s="13">
        <v>2002</v>
      </c>
      <c r="G43" s="13">
        <v>194</v>
      </c>
      <c r="H43" s="13">
        <v>643</v>
      </c>
      <c r="I43" s="13">
        <v>2693</v>
      </c>
      <c r="J43" s="13">
        <v>2417</v>
      </c>
      <c r="K43" s="13">
        <v>1713</v>
      </c>
      <c r="L43" s="13">
        <v>999</v>
      </c>
      <c r="M43" s="13">
        <v>1233</v>
      </c>
      <c r="N43" s="13">
        <v>3820</v>
      </c>
      <c r="O43" s="13">
        <v>724</v>
      </c>
      <c r="P43" s="13">
        <v>1522</v>
      </c>
      <c r="Q43" s="13">
        <v>754</v>
      </c>
      <c r="R43" s="13">
        <v>734</v>
      </c>
      <c r="S43" s="13">
        <v>717</v>
      </c>
      <c r="T43" s="13">
        <v>862</v>
      </c>
      <c r="U43" s="13">
        <v>689</v>
      </c>
      <c r="V43" s="13">
        <v>2194</v>
      </c>
      <c r="W43" s="13">
        <v>2179</v>
      </c>
      <c r="X43" s="13">
        <v>-1</v>
      </c>
      <c r="Y43" s="13">
        <v>2417</v>
      </c>
      <c r="Z43" s="13">
        <v>3054</v>
      </c>
      <c r="AB43" s="13">
        <v>2562</v>
      </c>
      <c r="AC43" s="13">
        <v>1805</v>
      </c>
      <c r="AD43" s="13">
        <v>2592</v>
      </c>
      <c r="AE43" s="13">
        <v>2816</v>
      </c>
      <c r="AF43" s="13">
        <v>1717</v>
      </c>
      <c r="AG43" s="13">
        <v>2040</v>
      </c>
      <c r="AH43" s="13">
        <v>3596</v>
      </c>
      <c r="AI43" s="13">
        <v>2487</v>
      </c>
      <c r="AJ43" s="13">
        <v>2563</v>
      </c>
      <c r="AK43" s="13">
        <v>1901</v>
      </c>
      <c r="AL43" s="13">
        <v>2528</v>
      </c>
      <c r="AM43" s="13">
        <v>5700</v>
      </c>
      <c r="AN43" s="13">
        <v>2785</v>
      </c>
      <c r="AO43" s="13">
        <v>3594</v>
      </c>
      <c r="AP43" s="13">
        <v>-1</v>
      </c>
      <c r="AQ43" s="13">
        <v>2431</v>
      </c>
      <c r="AR43" s="13">
        <v>2200</v>
      </c>
      <c r="AS43" s="13">
        <v>1917</v>
      </c>
      <c r="AT43" s="13">
        <v>2704</v>
      </c>
      <c r="AU43" s="13">
        <v>2986</v>
      </c>
      <c r="AV43" s="13">
        <v>4860</v>
      </c>
      <c r="AW43" s="13">
        <v>2968</v>
      </c>
      <c r="AX43" s="13">
        <v>-1</v>
      </c>
      <c r="AY43" s="13">
        <v>-1</v>
      </c>
    </row>
    <row r="44" spans="3:51" x14ac:dyDescent="0.25">
      <c r="C44" s="13">
        <v>-1</v>
      </c>
      <c r="D44" s="13">
        <v>1144</v>
      </c>
      <c r="E44" s="13">
        <v>-1</v>
      </c>
      <c r="F44" s="13">
        <v>2617</v>
      </c>
      <c r="G44" s="13">
        <v>210</v>
      </c>
      <c r="H44" s="13">
        <v>625</v>
      </c>
      <c r="I44" s="13">
        <v>2010</v>
      </c>
      <c r="J44" s="13">
        <v>1852</v>
      </c>
      <c r="K44" s="13">
        <v>1346</v>
      </c>
      <c r="L44" s="13">
        <v>966</v>
      </c>
      <c r="M44" s="13">
        <v>1113</v>
      </c>
      <c r="N44" s="13">
        <v>3546</v>
      </c>
      <c r="O44" s="13">
        <v>649</v>
      </c>
      <c r="P44" s="13">
        <v>1383</v>
      </c>
      <c r="Q44" s="13">
        <v>799</v>
      </c>
      <c r="R44" s="13">
        <v>828</v>
      </c>
      <c r="S44" s="13">
        <v>826</v>
      </c>
      <c r="T44" s="13">
        <v>729</v>
      </c>
      <c r="U44" s="13">
        <v>435</v>
      </c>
      <c r="V44" s="13">
        <v>1643</v>
      </c>
      <c r="W44" s="13">
        <v>2216</v>
      </c>
      <c r="X44" s="13">
        <v>1366</v>
      </c>
      <c r="Y44" s="13">
        <v>2382</v>
      </c>
      <c r="Z44" s="13">
        <v>2227</v>
      </c>
      <c r="AB44" s="13">
        <v>2239</v>
      </c>
      <c r="AC44" s="13">
        <v>1797</v>
      </c>
      <c r="AD44" s="13">
        <v>2389</v>
      </c>
      <c r="AE44" s="13">
        <v>3094</v>
      </c>
      <c r="AF44" s="13">
        <v>1687</v>
      </c>
      <c r="AG44" s="13">
        <v>1864</v>
      </c>
      <c r="AH44" s="13">
        <v>3635</v>
      </c>
      <c r="AI44" s="13">
        <v>2502</v>
      </c>
      <c r="AJ44" s="13">
        <v>2676</v>
      </c>
      <c r="AK44" s="13">
        <v>1846</v>
      </c>
      <c r="AL44" s="13">
        <v>2484</v>
      </c>
      <c r="AM44" s="13">
        <v>6817</v>
      </c>
      <c r="AN44" s="13">
        <v>2653</v>
      </c>
      <c r="AO44" s="13">
        <v>3551</v>
      </c>
      <c r="AP44" s="13">
        <v>-1</v>
      </c>
      <c r="AQ44" s="13">
        <v>2533</v>
      </c>
      <c r="AR44" s="13">
        <v>2387</v>
      </c>
      <c r="AS44" s="13">
        <v>1650</v>
      </c>
      <c r="AT44" s="13">
        <v>2378</v>
      </c>
      <c r="AU44" s="13">
        <v>2650</v>
      </c>
      <c r="AV44" s="13">
        <v>5155</v>
      </c>
      <c r="AW44" s="13">
        <v>3174</v>
      </c>
      <c r="AX44" s="13">
        <v>-1</v>
      </c>
      <c r="AY44" s="13">
        <v>-1</v>
      </c>
    </row>
    <row r="45" spans="3:51" x14ac:dyDescent="0.25">
      <c r="C45" s="13">
        <v>1017</v>
      </c>
      <c r="D45" s="13">
        <v>2990</v>
      </c>
      <c r="E45" s="13">
        <v>1304</v>
      </c>
      <c r="F45" s="13">
        <v>1776</v>
      </c>
      <c r="G45" s="13">
        <v>257</v>
      </c>
      <c r="H45" s="13">
        <v>1005</v>
      </c>
      <c r="I45" s="13">
        <v>1574</v>
      </c>
      <c r="J45" s="13">
        <v>8879</v>
      </c>
      <c r="K45" s="13">
        <v>1219</v>
      </c>
      <c r="L45" s="13">
        <v>931</v>
      </c>
      <c r="M45" s="13">
        <v>1497</v>
      </c>
      <c r="N45" s="13">
        <v>3362</v>
      </c>
      <c r="O45" s="13">
        <v>892</v>
      </c>
      <c r="P45" s="13">
        <v>1308</v>
      </c>
      <c r="Q45" s="13">
        <v>936</v>
      </c>
      <c r="R45" s="13">
        <v>617</v>
      </c>
      <c r="S45" s="13">
        <v>751</v>
      </c>
      <c r="T45" s="13">
        <v>606</v>
      </c>
      <c r="U45" s="13">
        <v>478</v>
      </c>
      <c r="V45" s="13">
        <v>1458</v>
      </c>
      <c r="W45" s="13">
        <v>1095</v>
      </c>
      <c r="X45" s="13">
        <v>1342</v>
      </c>
      <c r="Y45" s="13">
        <v>1951</v>
      </c>
      <c r="Z45" s="13">
        <v>1324</v>
      </c>
      <c r="AB45" s="13">
        <v>2189</v>
      </c>
      <c r="AC45" s="13">
        <v>3144</v>
      </c>
      <c r="AD45" s="13">
        <v>2967</v>
      </c>
      <c r="AE45" s="13">
        <v>3192</v>
      </c>
      <c r="AF45" s="13">
        <v>1669</v>
      </c>
      <c r="AG45" s="13">
        <v>2217</v>
      </c>
      <c r="AH45" s="13">
        <v>3341</v>
      </c>
      <c r="AI45" s="13">
        <v>8866</v>
      </c>
      <c r="AJ45" s="13">
        <v>2609</v>
      </c>
      <c r="AK45" s="13">
        <v>1272</v>
      </c>
      <c r="AL45" s="13">
        <v>-1</v>
      </c>
      <c r="AM45" s="13">
        <v>7958</v>
      </c>
      <c r="AN45" s="13">
        <v>3098</v>
      </c>
      <c r="AO45" s="13">
        <v>3704</v>
      </c>
      <c r="AP45" s="13">
        <v>2742</v>
      </c>
      <c r="AQ45" s="13">
        <v>2407</v>
      </c>
      <c r="AR45" s="13">
        <v>2159</v>
      </c>
      <c r="AS45" s="13">
        <v>1653</v>
      </c>
      <c r="AT45" s="13">
        <v>2452</v>
      </c>
      <c r="AU45" s="13">
        <v>3158</v>
      </c>
      <c r="AV45" s="13">
        <v>4141</v>
      </c>
      <c r="AW45" s="13">
        <v>-1</v>
      </c>
      <c r="AX45" s="13">
        <v>-1</v>
      </c>
      <c r="AY45" s="13">
        <v>-1</v>
      </c>
    </row>
    <row r="46" spans="3:51" x14ac:dyDescent="0.25">
      <c r="C46" s="13">
        <v>855</v>
      </c>
      <c r="D46" s="13">
        <v>571</v>
      </c>
      <c r="E46" s="13">
        <v>784</v>
      </c>
      <c r="F46" s="13">
        <v>1083</v>
      </c>
      <c r="G46" s="13">
        <v>216</v>
      </c>
      <c r="H46" s="13">
        <v>441</v>
      </c>
      <c r="I46" s="13">
        <v>1791</v>
      </c>
      <c r="J46" s="13">
        <v>929</v>
      </c>
      <c r="K46" s="13">
        <v>1118</v>
      </c>
      <c r="L46" s="13">
        <v>783</v>
      </c>
      <c r="M46" s="13">
        <v>1309</v>
      </c>
      <c r="N46" s="13">
        <v>1669</v>
      </c>
      <c r="O46" s="13">
        <v>564</v>
      </c>
      <c r="P46" s="13">
        <v>1158</v>
      </c>
      <c r="Q46" s="13">
        <v>606</v>
      </c>
      <c r="R46" s="13">
        <v>539</v>
      </c>
      <c r="S46" s="13">
        <v>896</v>
      </c>
      <c r="T46" s="13">
        <v>545</v>
      </c>
      <c r="U46" s="13">
        <v>392</v>
      </c>
      <c r="V46" s="13">
        <v>1503</v>
      </c>
      <c r="W46" s="13">
        <v>1261</v>
      </c>
      <c r="X46" s="13">
        <v>1152</v>
      </c>
      <c r="Y46" s="13">
        <v>1665</v>
      </c>
      <c r="Z46" s="13">
        <v>1791</v>
      </c>
      <c r="AB46" s="13">
        <v>2563</v>
      </c>
      <c r="AC46" s="13">
        <v>1706</v>
      </c>
      <c r="AD46" s="13">
        <v>2282</v>
      </c>
      <c r="AE46" s="13">
        <v>3107</v>
      </c>
      <c r="AF46" s="13">
        <v>1974</v>
      </c>
      <c r="AG46" s="13">
        <v>1891</v>
      </c>
      <c r="AH46" s="13">
        <v>3769</v>
      </c>
      <c r="AI46" s="13">
        <v>3346</v>
      </c>
      <c r="AJ46" s="13">
        <v>3200</v>
      </c>
      <c r="AK46" s="13">
        <v>-1</v>
      </c>
      <c r="AL46" s="13">
        <v>-1</v>
      </c>
      <c r="AM46" s="13">
        <v>7806</v>
      </c>
      <c r="AN46" s="13">
        <v>2851</v>
      </c>
      <c r="AO46" s="13">
        <v>4253</v>
      </c>
      <c r="AP46" s="13">
        <v>2278</v>
      </c>
      <c r="AQ46" s="13">
        <v>2563</v>
      </c>
      <c r="AR46" s="13">
        <v>-1</v>
      </c>
      <c r="AS46" s="13">
        <v>2091</v>
      </c>
      <c r="AT46" s="13">
        <v>2489</v>
      </c>
      <c r="AU46" s="13">
        <v>3024</v>
      </c>
      <c r="AV46" s="13">
        <v>4683</v>
      </c>
      <c r="AW46" s="13">
        <v>-1</v>
      </c>
      <c r="AX46" s="13">
        <v>-1</v>
      </c>
      <c r="AY46" s="13">
        <v>-1</v>
      </c>
    </row>
    <row r="47" spans="3:51" x14ac:dyDescent="0.25">
      <c r="C47" s="13">
        <v>1226</v>
      </c>
      <c r="D47" s="13">
        <v>624</v>
      </c>
      <c r="E47" s="13">
        <v>1040</v>
      </c>
      <c r="F47" s="13">
        <v>1402</v>
      </c>
      <c r="G47" s="13">
        <v>197</v>
      </c>
      <c r="H47" s="13">
        <v>771</v>
      </c>
      <c r="I47" s="13">
        <v>2049</v>
      </c>
      <c r="J47" s="13">
        <v>2066</v>
      </c>
      <c r="K47" s="13">
        <v>1691</v>
      </c>
      <c r="L47" s="13">
        <v>1302</v>
      </c>
      <c r="M47" s="13">
        <v>1676</v>
      </c>
      <c r="N47" s="13">
        <v>3488</v>
      </c>
      <c r="O47" s="13">
        <v>801</v>
      </c>
      <c r="P47" s="13">
        <v>2897</v>
      </c>
      <c r="Q47" s="13">
        <v>861</v>
      </c>
      <c r="R47" s="13">
        <v>1006</v>
      </c>
      <c r="S47" s="13">
        <v>731</v>
      </c>
      <c r="T47" s="13">
        <v>766</v>
      </c>
      <c r="U47" s="13">
        <v>662</v>
      </c>
      <c r="V47" s="13">
        <v>2420</v>
      </c>
      <c r="W47" s="13">
        <v>3201</v>
      </c>
      <c r="X47" s="13">
        <v>1281</v>
      </c>
      <c r="Y47" s="13">
        <v>2891</v>
      </c>
      <c r="Z47" s="13">
        <v>3718</v>
      </c>
      <c r="AB47" s="13">
        <v>3019</v>
      </c>
      <c r="AC47" s="13">
        <v>1507</v>
      </c>
      <c r="AD47" s="13">
        <v>2545</v>
      </c>
      <c r="AE47" s="13">
        <v>2914</v>
      </c>
      <c r="AF47" s="13">
        <v>1796</v>
      </c>
      <c r="AG47" s="13">
        <v>1994</v>
      </c>
      <c r="AH47" s="13">
        <v>3805</v>
      </c>
      <c r="AI47" s="13">
        <v>3401</v>
      </c>
      <c r="AJ47" s="13">
        <v>3280</v>
      </c>
      <c r="AK47" s="13">
        <v>2100</v>
      </c>
      <c r="AL47" s="13">
        <v>2745</v>
      </c>
      <c r="AM47" s="13">
        <v>7779</v>
      </c>
      <c r="AN47" s="13">
        <v>3091</v>
      </c>
      <c r="AO47" s="13">
        <v>6129</v>
      </c>
      <c r="AP47" s="13">
        <v>2525</v>
      </c>
      <c r="AQ47" s="13">
        <v>2814</v>
      </c>
      <c r="AR47" s="13">
        <v>2368</v>
      </c>
      <c r="AS47" s="13">
        <v>2206</v>
      </c>
      <c r="AT47" s="13">
        <v>2790</v>
      </c>
      <c r="AU47" s="13">
        <v>3518</v>
      </c>
      <c r="AV47" s="13">
        <v>7319</v>
      </c>
      <c r="AW47" s="13">
        <v>2953</v>
      </c>
      <c r="AX47" s="13">
        <v>-1</v>
      </c>
      <c r="AY47" s="13">
        <v>-1</v>
      </c>
    </row>
    <row r="48" spans="3:51" x14ac:dyDescent="0.25">
      <c r="C48" s="13">
        <v>1092</v>
      </c>
      <c r="D48" s="13">
        <v>1108</v>
      </c>
      <c r="E48" s="13">
        <v>1177</v>
      </c>
      <c r="F48" s="13">
        <v>1250</v>
      </c>
      <c r="G48" s="13">
        <v>191</v>
      </c>
      <c r="H48" s="13">
        <v>732</v>
      </c>
      <c r="I48" s="13">
        <v>3536</v>
      </c>
      <c r="J48" s="13">
        <v>-1</v>
      </c>
      <c r="K48" s="13">
        <v>1505</v>
      </c>
      <c r="L48" s="13">
        <v>1592</v>
      </c>
      <c r="M48" s="13">
        <v>1877</v>
      </c>
      <c r="N48" s="13">
        <v>3849</v>
      </c>
      <c r="O48" s="13">
        <v>1019</v>
      </c>
      <c r="P48" s="13">
        <v>2050</v>
      </c>
      <c r="Q48" s="13">
        <v>585</v>
      </c>
      <c r="R48" s="13">
        <v>872</v>
      </c>
      <c r="S48" s="13">
        <v>819</v>
      </c>
      <c r="T48" s="13">
        <v>799</v>
      </c>
      <c r="U48" s="13">
        <v>632</v>
      </c>
      <c r="V48" s="13">
        <v>5091</v>
      </c>
      <c r="W48" s="13">
        <v>1917</v>
      </c>
      <c r="X48" s="13">
        <v>1205</v>
      </c>
      <c r="Y48" s="13">
        <v>3450</v>
      </c>
      <c r="Z48" s="13">
        <v>3708</v>
      </c>
      <c r="AB48" s="13">
        <v>2863</v>
      </c>
      <c r="AC48" s="13">
        <v>2308</v>
      </c>
      <c r="AD48" s="13">
        <v>3016</v>
      </c>
      <c r="AE48" s="13">
        <v>2814</v>
      </c>
      <c r="AF48" s="13">
        <v>1859</v>
      </c>
      <c r="AG48" s="13">
        <v>1895</v>
      </c>
      <c r="AH48" s="13">
        <v>4929</v>
      </c>
      <c r="AI48" s="13">
        <v>3213</v>
      </c>
      <c r="AJ48" s="13">
        <v>3259</v>
      </c>
      <c r="AK48" s="13">
        <v>3180</v>
      </c>
      <c r="AL48" s="13">
        <v>3302</v>
      </c>
      <c r="AM48" s="13">
        <v>7157</v>
      </c>
      <c r="AN48" s="13">
        <v>3213</v>
      </c>
      <c r="AO48" s="13">
        <v>4879</v>
      </c>
      <c r="AP48" s="13">
        <v>2227</v>
      </c>
      <c r="AQ48" s="13">
        <v>2725</v>
      </c>
      <c r="AR48" s="13">
        <v>2569</v>
      </c>
      <c r="AS48" s="13">
        <v>2184</v>
      </c>
      <c r="AT48" s="13">
        <v>2866</v>
      </c>
      <c r="AU48" s="13">
        <v>4484</v>
      </c>
      <c r="AV48" s="13">
        <v>5709</v>
      </c>
      <c r="AW48" s="13">
        <v>3376</v>
      </c>
      <c r="AX48" s="13">
        <v>-1</v>
      </c>
      <c r="AY48" s="13">
        <v>-1</v>
      </c>
    </row>
    <row r="49" spans="3:51" x14ac:dyDescent="0.25">
      <c r="C49" s="13">
        <v>2774</v>
      </c>
      <c r="D49" s="13">
        <v>1289</v>
      </c>
      <c r="E49" s="13">
        <v>2261</v>
      </c>
      <c r="F49" s="13">
        <v>1812</v>
      </c>
      <c r="G49" s="13">
        <v>377</v>
      </c>
      <c r="H49" s="13">
        <v>1691</v>
      </c>
      <c r="I49" s="13">
        <v>11748</v>
      </c>
      <c r="J49" s="13">
        <v>6778</v>
      </c>
      <c r="K49" s="13">
        <v>8182</v>
      </c>
      <c r="L49" s="13">
        <v>4714</v>
      </c>
      <c r="M49" s="13">
        <v>4728</v>
      </c>
      <c r="N49" s="13">
        <v>7618</v>
      </c>
      <c r="O49" s="13">
        <v>4003</v>
      </c>
      <c r="P49" s="13">
        <v>5665</v>
      </c>
      <c r="Q49" s="13">
        <v>1543</v>
      </c>
      <c r="R49" s="13">
        <v>1414</v>
      </c>
      <c r="S49" s="13">
        <v>2593</v>
      </c>
      <c r="T49" s="13">
        <v>1617</v>
      </c>
      <c r="U49" s="13">
        <v>1473</v>
      </c>
      <c r="V49" s="13">
        <v>2693</v>
      </c>
      <c r="W49" s="13">
        <v>2645</v>
      </c>
      <c r="X49" s="13">
        <v>5369</v>
      </c>
      <c r="Y49" s="13">
        <v>8223</v>
      </c>
      <c r="Z49" s="13">
        <v>7371</v>
      </c>
      <c r="AB49" s="13">
        <v>3867</v>
      </c>
      <c r="AC49" s="13">
        <v>2251</v>
      </c>
      <c r="AD49" s="13">
        <v>3170</v>
      </c>
      <c r="AE49" s="13">
        <v>3125</v>
      </c>
      <c r="AF49" s="13">
        <v>2579</v>
      </c>
      <c r="AG49" s="13">
        <v>2946</v>
      </c>
      <c r="AH49" s="13">
        <v>9535</v>
      </c>
      <c r="AI49" s="13">
        <v>5841</v>
      </c>
      <c r="AJ49" s="13">
        <v>9594</v>
      </c>
      <c r="AK49" s="13">
        <v>5484</v>
      </c>
      <c r="AL49" s="13">
        <v>5229</v>
      </c>
      <c r="AM49" s="13">
        <v>7600</v>
      </c>
      <c r="AN49" s="13">
        <v>5107</v>
      </c>
      <c r="AO49" s="13">
        <v>7468</v>
      </c>
      <c r="AP49" s="13">
        <v>2963</v>
      </c>
      <c r="AQ49" s="13">
        <v>-1</v>
      </c>
      <c r="AR49" s="13">
        <v>4014</v>
      </c>
      <c r="AS49" s="13">
        <v>2695</v>
      </c>
      <c r="AT49" s="13">
        <v>3379</v>
      </c>
      <c r="AU49" s="13">
        <v>3764</v>
      </c>
      <c r="AV49" s="13">
        <v>5372</v>
      </c>
      <c r="AW49" s="13">
        <v>7314</v>
      </c>
      <c r="AX49" s="13">
        <v>-1</v>
      </c>
      <c r="AY49" s="13">
        <v>-1</v>
      </c>
    </row>
    <row r="50" spans="3:51" x14ac:dyDescent="0.25">
      <c r="C50" s="13">
        <v>2158</v>
      </c>
      <c r="D50" s="13">
        <v>778</v>
      </c>
      <c r="E50" s="13">
        <v>1467</v>
      </c>
      <c r="F50" s="13">
        <v>1249</v>
      </c>
      <c r="G50" s="13">
        <v>229</v>
      </c>
      <c r="H50" s="13">
        <v>790</v>
      </c>
      <c r="I50" s="13">
        <v>3506</v>
      </c>
      <c r="J50" s="13">
        <v>1753</v>
      </c>
      <c r="K50" s="13">
        <v>1258</v>
      </c>
      <c r="L50" s="13">
        <v>1657</v>
      </c>
      <c r="M50" s="13">
        <v>2000</v>
      </c>
      <c r="N50" s="13">
        <v>3752</v>
      </c>
      <c r="O50" s="13">
        <v>972</v>
      </c>
      <c r="P50" s="13">
        <v>4068</v>
      </c>
      <c r="Q50" s="13">
        <v>716</v>
      </c>
      <c r="R50" s="13">
        <v>816</v>
      </c>
      <c r="S50" s="13">
        <v>549</v>
      </c>
      <c r="T50" s="13">
        <v>678</v>
      </c>
      <c r="U50" s="13">
        <v>783</v>
      </c>
      <c r="V50" s="13">
        <v>1667</v>
      </c>
      <c r="W50" s="13">
        <v>2363</v>
      </c>
      <c r="X50" s="13">
        <v>2749</v>
      </c>
      <c r="Y50" s="13">
        <v>4062</v>
      </c>
      <c r="Z50" s="13">
        <v>3634</v>
      </c>
      <c r="AB50" s="13">
        <v>3598</v>
      </c>
      <c r="AC50" s="13">
        <v>1992</v>
      </c>
      <c r="AD50" s="13">
        <v>2279</v>
      </c>
      <c r="AE50" s="13">
        <v>2315</v>
      </c>
      <c r="AF50" s="13">
        <v>1921</v>
      </c>
      <c r="AG50" s="13">
        <v>1845</v>
      </c>
      <c r="AH50" s="13">
        <v>5308</v>
      </c>
      <c r="AI50" s="13">
        <v>2633</v>
      </c>
      <c r="AJ50" s="13">
        <v>3401</v>
      </c>
      <c r="AK50" s="13">
        <v>2888</v>
      </c>
      <c r="AL50" s="13">
        <v>4036</v>
      </c>
      <c r="AM50" s="13">
        <v>5154</v>
      </c>
      <c r="AN50" s="13">
        <v>3056</v>
      </c>
      <c r="AO50" s="13">
        <v>5989</v>
      </c>
      <c r="AP50" s="13">
        <v>2367</v>
      </c>
      <c r="AQ50" s="13">
        <v>2835</v>
      </c>
      <c r="AR50" s="13">
        <v>1976</v>
      </c>
      <c r="AS50" s="13">
        <v>1845</v>
      </c>
      <c r="AT50" s="13">
        <v>2691</v>
      </c>
      <c r="AU50" s="13">
        <v>3191</v>
      </c>
      <c r="AV50" s="13">
        <v>5682</v>
      </c>
      <c r="AW50" s="13">
        <v>4615</v>
      </c>
      <c r="AX50" s="13">
        <v>-1</v>
      </c>
      <c r="AY50" s="13">
        <v>-1</v>
      </c>
    </row>
    <row r="51" spans="3:51" x14ac:dyDescent="0.25">
      <c r="C51" s="13">
        <v>2504</v>
      </c>
      <c r="D51" s="13">
        <v>1173</v>
      </c>
      <c r="E51" s="13">
        <v>1819</v>
      </c>
      <c r="F51" s="13">
        <v>2758</v>
      </c>
      <c r="G51" s="13">
        <v>236</v>
      </c>
      <c r="H51" s="13">
        <v>669</v>
      </c>
      <c r="I51" s="13">
        <v>3315</v>
      </c>
      <c r="J51" s="13">
        <v>1536</v>
      </c>
      <c r="K51" s="13">
        <v>1413</v>
      </c>
      <c r="L51" s="13">
        <v>1769</v>
      </c>
      <c r="M51" s="13">
        <v>1530</v>
      </c>
      <c r="N51" s="13">
        <v>3468</v>
      </c>
      <c r="O51" s="13">
        <v>1420</v>
      </c>
      <c r="P51" s="13">
        <v>3012</v>
      </c>
      <c r="Q51" s="13">
        <v>900</v>
      </c>
      <c r="R51" s="13">
        <v>971</v>
      </c>
      <c r="S51" s="13">
        <v>682</v>
      </c>
      <c r="T51" s="13">
        <v>1036</v>
      </c>
      <c r="U51" s="13">
        <v>584</v>
      </c>
      <c r="V51" s="13">
        <v>1670</v>
      </c>
      <c r="W51" s="13">
        <v>3403</v>
      </c>
      <c r="X51" s="13">
        <v>2254</v>
      </c>
      <c r="Y51" s="13">
        <v>6782</v>
      </c>
      <c r="Z51" s="13">
        <v>8048</v>
      </c>
      <c r="AB51" s="13">
        <v>2626</v>
      </c>
      <c r="AC51" s="13">
        <v>1892</v>
      </c>
      <c r="AD51" s="13">
        <v>2169</v>
      </c>
      <c r="AE51" s="13">
        <v>2485</v>
      </c>
      <c r="AF51" s="13">
        <v>1932</v>
      </c>
      <c r="AG51" s="13">
        <v>1865</v>
      </c>
      <c r="AH51" s="13">
        <v>3718</v>
      </c>
      <c r="AI51" s="13">
        <v>2595</v>
      </c>
      <c r="AJ51" s="13">
        <v>2492</v>
      </c>
      <c r="AK51" s="13">
        <v>2377</v>
      </c>
      <c r="AL51" s="13">
        <v>2948</v>
      </c>
      <c r="AM51" s="13">
        <v>4727</v>
      </c>
      <c r="AN51" s="13">
        <v>3046</v>
      </c>
      <c r="AO51" s="13">
        <v>5739</v>
      </c>
      <c r="AP51" s="13">
        <v>2437</v>
      </c>
      <c r="AQ51" s="13">
        <v>2567</v>
      </c>
      <c r="AR51" s="13">
        <v>-1</v>
      </c>
      <c r="AS51" s="13">
        <v>1827</v>
      </c>
      <c r="AT51" s="13">
        <v>-1</v>
      </c>
      <c r="AU51" s="13">
        <v>2827</v>
      </c>
      <c r="AV51" s="13">
        <v>4726</v>
      </c>
      <c r="AW51" s="13">
        <v>-1</v>
      </c>
      <c r="AX51" s="13">
        <v>-1</v>
      </c>
      <c r="AY51" s="13">
        <v>-1</v>
      </c>
    </row>
    <row r="52" spans="3:51" x14ac:dyDescent="0.25">
      <c r="C52" s="13">
        <v>1183</v>
      </c>
      <c r="D52" s="13">
        <v>2831</v>
      </c>
      <c r="E52" s="13">
        <v>2329</v>
      </c>
      <c r="F52" s="13">
        <v>2442</v>
      </c>
      <c r="G52" s="13">
        <v>262</v>
      </c>
      <c r="H52" s="13">
        <v>908</v>
      </c>
      <c r="I52" s="13">
        <v>3141</v>
      </c>
      <c r="J52" s="13">
        <v>2232</v>
      </c>
      <c r="K52" s="13">
        <v>1260</v>
      </c>
      <c r="L52" s="13">
        <v>1040</v>
      </c>
      <c r="M52" s="13">
        <v>1502</v>
      </c>
      <c r="N52" s="13">
        <v>3006</v>
      </c>
      <c r="O52" s="13">
        <v>858</v>
      </c>
      <c r="P52" s="13">
        <v>2635</v>
      </c>
      <c r="Q52" s="13">
        <v>2837</v>
      </c>
      <c r="R52" s="13">
        <v>1348</v>
      </c>
      <c r="S52" s="13">
        <v>900</v>
      </c>
      <c r="T52" s="13">
        <v>1100</v>
      </c>
      <c r="U52" s="13">
        <v>495</v>
      </c>
      <c r="V52" s="13">
        <v>1369</v>
      </c>
      <c r="W52" s="13">
        <v>2023</v>
      </c>
      <c r="X52" s="13">
        <v>-1</v>
      </c>
      <c r="Y52" s="13">
        <v>3543</v>
      </c>
      <c r="Z52" s="13">
        <v>3839</v>
      </c>
      <c r="AB52" s="13">
        <v>2228</v>
      </c>
      <c r="AC52" s="13">
        <v>3102</v>
      </c>
      <c r="AD52" s="13">
        <v>3057</v>
      </c>
      <c r="AE52" s="13">
        <v>2619</v>
      </c>
      <c r="AF52" s="13">
        <v>1972</v>
      </c>
      <c r="AG52" s="13">
        <v>2241</v>
      </c>
      <c r="AH52" s="13">
        <v>3635</v>
      </c>
      <c r="AI52" s="13">
        <v>-1</v>
      </c>
      <c r="AJ52" s="13">
        <v>2585</v>
      </c>
      <c r="AK52" s="13">
        <v>2133</v>
      </c>
      <c r="AL52" s="13">
        <v>2310</v>
      </c>
      <c r="AM52" s="13">
        <v>5082</v>
      </c>
      <c r="AN52" s="13">
        <v>2930</v>
      </c>
      <c r="AO52" s="13">
        <v>4822</v>
      </c>
      <c r="AP52" s="13">
        <v>4490</v>
      </c>
      <c r="AQ52" s="13">
        <v>2853</v>
      </c>
      <c r="AR52" s="13">
        <v>-1</v>
      </c>
      <c r="AS52" s="13">
        <v>1851</v>
      </c>
      <c r="AT52" s="13">
        <v>2360</v>
      </c>
      <c r="AU52" s="13">
        <v>2771</v>
      </c>
      <c r="AV52" s="13">
        <v>4680</v>
      </c>
      <c r="AW52" s="13">
        <v>-1</v>
      </c>
      <c r="AX52" s="13">
        <v>-1</v>
      </c>
      <c r="AY52" s="13">
        <v>-1</v>
      </c>
    </row>
    <row r="53" spans="3:51" x14ac:dyDescent="0.25">
      <c r="C53" s="13">
        <v>1276</v>
      </c>
      <c r="D53" s="13">
        <v>854</v>
      </c>
      <c r="E53" s="13">
        <v>1401</v>
      </c>
      <c r="F53" s="13">
        <v>1863</v>
      </c>
      <c r="G53" s="13">
        <v>211</v>
      </c>
      <c r="H53" s="13">
        <v>564</v>
      </c>
      <c r="I53" s="13">
        <v>3939</v>
      </c>
      <c r="J53" s="13">
        <v>3393</v>
      </c>
      <c r="K53" s="13">
        <v>2479</v>
      </c>
      <c r="L53" s="13">
        <v>1142</v>
      </c>
      <c r="M53" s="13">
        <v>2888</v>
      </c>
      <c r="N53" s="13">
        <v>2883</v>
      </c>
      <c r="O53" s="13">
        <v>937</v>
      </c>
      <c r="P53" s="13">
        <v>3384</v>
      </c>
      <c r="Q53" s="13">
        <v>898</v>
      </c>
      <c r="R53" s="13">
        <v>826</v>
      </c>
      <c r="S53" s="13">
        <v>1248</v>
      </c>
      <c r="T53" s="13">
        <v>788</v>
      </c>
      <c r="U53" s="13">
        <v>832</v>
      </c>
      <c r="V53" s="13">
        <v>1889</v>
      </c>
      <c r="W53" s="13">
        <v>1351</v>
      </c>
      <c r="X53" s="13">
        <v>1758</v>
      </c>
      <c r="Y53" s="13">
        <v>4013</v>
      </c>
      <c r="Z53" s="13">
        <v>4952</v>
      </c>
      <c r="AB53" s="13">
        <v>2848</v>
      </c>
      <c r="AC53" s="13">
        <v>2184</v>
      </c>
      <c r="AD53" s="13">
        <v>2923</v>
      </c>
      <c r="AE53" s="13">
        <v>2925</v>
      </c>
      <c r="AF53" s="13">
        <v>2058</v>
      </c>
      <c r="AG53" s="13">
        <v>2124</v>
      </c>
      <c r="AH53" s="13">
        <v>5350</v>
      </c>
      <c r="AI53" s="13">
        <v>4153</v>
      </c>
      <c r="AJ53" s="13">
        <v>3631</v>
      </c>
      <c r="AK53" s="13">
        <v>3313</v>
      </c>
      <c r="AL53" s="13">
        <v>3980</v>
      </c>
      <c r="AM53" s="13">
        <v>6615</v>
      </c>
      <c r="AN53" s="13">
        <v>3612</v>
      </c>
      <c r="AO53" s="13">
        <v>5523</v>
      </c>
      <c r="AP53" s="13">
        <v>2547</v>
      </c>
      <c r="AQ53" s="13">
        <v>2701</v>
      </c>
      <c r="AR53" s="13">
        <v>2710</v>
      </c>
      <c r="AS53" s="13">
        <v>2191</v>
      </c>
      <c r="AT53" s="13">
        <v>2905</v>
      </c>
      <c r="AU53" s="13">
        <v>3435</v>
      </c>
      <c r="AV53" s="13">
        <v>5070</v>
      </c>
      <c r="AW53" s="13">
        <v>3884</v>
      </c>
      <c r="AX53" s="13">
        <v>-1</v>
      </c>
      <c r="AY53" s="13">
        <v>-1</v>
      </c>
    </row>
    <row r="54" spans="3:51" x14ac:dyDescent="0.25">
      <c r="C54" s="13">
        <v>954</v>
      </c>
      <c r="D54" s="13">
        <v>646</v>
      </c>
      <c r="E54" s="13">
        <v>797</v>
      </c>
      <c r="F54" s="13">
        <v>2211</v>
      </c>
      <c r="G54" s="13">
        <v>193</v>
      </c>
      <c r="H54" s="13">
        <v>415</v>
      </c>
      <c r="I54" s="13">
        <v>1597</v>
      </c>
      <c r="J54" s="13">
        <v>1172</v>
      </c>
      <c r="K54" s="13">
        <v>1022</v>
      </c>
      <c r="L54" s="13">
        <v>780</v>
      </c>
      <c r="M54" s="13">
        <v>862</v>
      </c>
      <c r="N54" s="13">
        <v>2294</v>
      </c>
      <c r="O54" s="13">
        <v>655</v>
      </c>
      <c r="P54" s="13">
        <v>1080</v>
      </c>
      <c r="Q54" s="13">
        <v>484</v>
      </c>
      <c r="R54" s="13">
        <v>662</v>
      </c>
      <c r="S54" s="13">
        <v>655</v>
      </c>
      <c r="T54" s="13">
        <v>634</v>
      </c>
      <c r="U54" s="13">
        <v>569</v>
      </c>
      <c r="V54" s="13">
        <v>1570</v>
      </c>
      <c r="W54" s="13">
        <v>1186</v>
      </c>
      <c r="X54" s="13">
        <v>1198</v>
      </c>
      <c r="Y54" s="13">
        <v>1933</v>
      </c>
      <c r="Z54" s="13">
        <v>1779</v>
      </c>
      <c r="AB54" s="13">
        <v>2388</v>
      </c>
      <c r="AC54" s="13">
        <v>1697</v>
      </c>
      <c r="AD54" s="13">
        <v>2244</v>
      </c>
      <c r="AE54" s="13">
        <v>-1</v>
      </c>
      <c r="AF54" s="13">
        <v>1769</v>
      </c>
      <c r="AG54" s="13">
        <v>1683</v>
      </c>
      <c r="AH54" s="13">
        <v>3577</v>
      </c>
      <c r="AI54" s="13">
        <v>2515</v>
      </c>
      <c r="AJ54" s="13">
        <v>2557</v>
      </c>
      <c r="AK54" s="13">
        <v>2263</v>
      </c>
      <c r="AL54" s="13">
        <v>2365</v>
      </c>
      <c r="AM54" s="13">
        <v>8286</v>
      </c>
      <c r="AN54" s="13">
        <v>2864</v>
      </c>
      <c r="AO54" s="13">
        <v>3579</v>
      </c>
      <c r="AP54" s="13">
        <v>2066</v>
      </c>
      <c r="AQ54" s="13">
        <v>2574</v>
      </c>
      <c r="AR54" s="13">
        <v>2100</v>
      </c>
      <c r="AS54" s="13">
        <v>1752</v>
      </c>
      <c r="AT54" s="13">
        <v>2681</v>
      </c>
      <c r="AU54" s="13">
        <v>3288</v>
      </c>
      <c r="AV54" s="13">
        <v>4486</v>
      </c>
      <c r="AW54" s="13">
        <v>3025</v>
      </c>
      <c r="AX54" s="13">
        <v>-1</v>
      </c>
      <c r="AY54" s="13">
        <v>-1</v>
      </c>
    </row>
    <row r="55" spans="3:51" x14ac:dyDescent="0.25">
      <c r="C55" s="13">
        <v>935</v>
      </c>
      <c r="D55" s="13">
        <v>790</v>
      </c>
      <c r="E55" s="13">
        <v>674</v>
      </c>
      <c r="F55" s="13">
        <v>2319</v>
      </c>
      <c r="G55" s="13">
        <v>194</v>
      </c>
      <c r="H55" s="13">
        <v>436</v>
      </c>
      <c r="I55" s="13">
        <v>1977</v>
      </c>
      <c r="J55" s="13">
        <v>1456</v>
      </c>
      <c r="K55" s="13">
        <v>913</v>
      </c>
      <c r="L55" s="13">
        <v>682</v>
      </c>
      <c r="M55" s="13">
        <v>988</v>
      </c>
      <c r="N55" s="13">
        <v>2718</v>
      </c>
      <c r="O55" s="13">
        <v>670</v>
      </c>
      <c r="P55" s="13">
        <v>1284</v>
      </c>
      <c r="Q55" s="13">
        <v>568</v>
      </c>
      <c r="R55" s="13">
        <v>726</v>
      </c>
      <c r="S55" s="13">
        <v>724</v>
      </c>
      <c r="T55" s="13">
        <v>660</v>
      </c>
      <c r="U55" s="13">
        <v>508</v>
      </c>
      <c r="V55" s="13">
        <v>1907</v>
      </c>
      <c r="W55" s="13">
        <v>1158</v>
      </c>
      <c r="X55" s="13">
        <v>1265</v>
      </c>
      <c r="Y55" s="13">
        <v>2030</v>
      </c>
      <c r="Z55" s="13">
        <v>1806</v>
      </c>
      <c r="AB55" s="13">
        <v>2154</v>
      </c>
      <c r="AC55" s="13">
        <v>1606</v>
      </c>
      <c r="AD55" s="13">
        <v>2170</v>
      </c>
      <c r="AE55" s="13">
        <v>-1</v>
      </c>
      <c r="AF55" s="13">
        <v>1766</v>
      </c>
      <c r="AG55" s="13">
        <v>1645</v>
      </c>
      <c r="AH55" s="13">
        <v>-1</v>
      </c>
      <c r="AI55" s="13">
        <v>-1</v>
      </c>
      <c r="AJ55" s="13">
        <v>2526</v>
      </c>
      <c r="AK55" s="13">
        <v>1657</v>
      </c>
      <c r="AL55" s="13">
        <v>2788</v>
      </c>
      <c r="AM55" s="13">
        <v>8005</v>
      </c>
      <c r="AN55" s="13">
        <v>2715</v>
      </c>
      <c r="AO55" s="13">
        <v>-1</v>
      </c>
      <c r="AP55" s="13">
        <v>2265</v>
      </c>
      <c r="AQ55" s="13">
        <v>2499</v>
      </c>
      <c r="AR55" s="13">
        <v>2267</v>
      </c>
      <c r="AS55" s="13">
        <v>1722</v>
      </c>
      <c r="AT55" s="13">
        <v>2634</v>
      </c>
      <c r="AU55" s="13">
        <v>2835</v>
      </c>
      <c r="AV55" s="13">
        <v>4415</v>
      </c>
      <c r="AW55" s="13">
        <v>3023</v>
      </c>
      <c r="AX55" s="13">
        <v>-1</v>
      </c>
      <c r="AY55" s="13">
        <v>-1</v>
      </c>
    </row>
    <row r="56" spans="3:51" x14ac:dyDescent="0.25">
      <c r="C56" s="13">
        <v>3870</v>
      </c>
      <c r="D56" s="13">
        <v>2193</v>
      </c>
      <c r="E56" s="13">
        <v>4317</v>
      </c>
      <c r="F56" s="13">
        <v>3873</v>
      </c>
      <c r="G56" s="13">
        <v>585</v>
      </c>
      <c r="H56" s="13">
        <v>2475</v>
      </c>
      <c r="I56" s="13">
        <v>4572</v>
      </c>
      <c r="J56" s="13">
        <v>4544</v>
      </c>
      <c r="K56" s="13">
        <v>2722</v>
      </c>
      <c r="L56" s="13">
        <v>3861</v>
      </c>
      <c r="M56" s="13">
        <v>4242</v>
      </c>
      <c r="N56" s="13">
        <v>6434</v>
      </c>
      <c r="O56" s="13">
        <v>2173</v>
      </c>
      <c r="P56" s="13">
        <v>3323</v>
      </c>
      <c r="Q56" s="13">
        <v>1546</v>
      </c>
      <c r="R56" s="13">
        <v>1379</v>
      </c>
      <c r="S56" s="13">
        <v>1644</v>
      </c>
      <c r="T56" s="13">
        <v>1437</v>
      </c>
      <c r="U56" s="13">
        <v>1164</v>
      </c>
      <c r="V56" s="13">
        <v>6348</v>
      </c>
      <c r="W56" s="13">
        <v>5470</v>
      </c>
      <c r="X56" s="13">
        <v>6618</v>
      </c>
      <c r="Y56" s="13">
        <v>-1</v>
      </c>
      <c r="Z56" s="13">
        <v>7669</v>
      </c>
      <c r="AB56" s="13">
        <v>3915</v>
      </c>
      <c r="AC56" s="13">
        <v>3131</v>
      </c>
      <c r="AD56" s="13">
        <v>4741</v>
      </c>
      <c r="AE56" s="13">
        <v>4463</v>
      </c>
      <c r="AF56" s="13">
        <v>3051</v>
      </c>
      <c r="AG56" s="13">
        <v>-1</v>
      </c>
      <c r="AH56" s="13">
        <v>-1</v>
      </c>
      <c r="AI56" s="13">
        <v>-1</v>
      </c>
      <c r="AJ56" s="13">
        <v>3891</v>
      </c>
      <c r="AK56" s="13">
        <v>-1</v>
      </c>
      <c r="AL56" s="13">
        <v>-1</v>
      </c>
      <c r="AM56" s="13">
        <v>8081</v>
      </c>
      <c r="AN56" s="13">
        <v>3939</v>
      </c>
      <c r="AO56" s="13">
        <v>-1</v>
      </c>
      <c r="AP56" s="13">
        <v>3458</v>
      </c>
      <c r="AQ56" s="13">
        <v>3472</v>
      </c>
      <c r="AR56" s="13">
        <v>2973</v>
      </c>
      <c r="AS56" s="13">
        <v>3006</v>
      </c>
      <c r="AT56" s="13">
        <v>3394</v>
      </c>
      <c r="AU56" s="13">
        <v>6065</v>
      </c>
      <c r="AV56" s="13">
        <v>6974</v>
      </c>
      <c r="AW56" s="13">
        <v>-1</v>
      </c>
      <c r="AX56" s="13">
        <v>-1</v>
      </c>
      <c r="AY56" s="13">
        <v>-1</v>
      </c>
    </row>
    <row r="57" spans="3:51" x14ac:dyDescent="0.25">
      <c r="C57" s="13">
        <v>1183</v>
      </c>
      <c r="D57" s="13">
        <v>655</v>
      </c>
      <c r="E57" s="13">
        <v>1024</v>
      </c>
      <c r="F57" s="13">
        <v>2177</v>
      </c>
      <c r="G57" s="13">
        <v>280</v>
      </c>
      <c r="H57" s="13">
        <v>610</v>
      </c>
      <c r="I57" s="13">
        <v>2678</v>
      </c>
      <c r="J57" s="13">
        <v>1700</v>
      </c>
      <c r="K57" s="13">
        <v>3408</v>
      </c>
      <c r="L57" s="13">
        <v>781</v>
      </c>
      <c r="M57" s="13">
        <v>1697</v>
      </c>
      <c r="N57" s="13">
        <v>3168</v>
      </c>
      <c r="O57" s="13">
        <v>3938</v>
      </c>
      <c r="P57" s="13">
        <v>1379</v>
      </c>
      <c r="Q57" s="13">
        <v>649</v>
      </c>
      <c r="R57" s="13">
        <v>786</v>
      </c>
      <c r="S57" s="13">
        <v>1448</v>
      </c>
      <c r="T57" s="13">
        <v>749</v>
      </c>
      <c r="U57" s="13">
        <v>573</v>
      </c>
      <c r="V57" s="13">
        <v>2940</v>
      </c>
      <c r="W57" s="13">
        <v>1771</v>
      </c>
      <c r="X57" s="13">
        <v>1843</v>
      </c>
      <c r="Y57" s="13">
        <v>-1</v>
      </c>
      <c r="Z57" s="13">
        <v>3768</v>
      </c>
      <c r="AB57" s="13">
        <v>2342</v>
      </c>
      <c r="AC57" s="13">
        <v>2527</v>
      </c>
      <c r="AD57" s="13">
        <v>2610</v>
      </c>
      <c r="AE57" s="13">
        <v>2974</v>
      </c>
      <c r="AF57" s="13">
        <v>1823</v>
      </c>
      <c r="AG57" s="13">
        <v>3162</v>
      </c>
      <c r="AH57" s="13">
        <v>3410</v>
      </c>
      <c r="AI57" s="13">
        <v>2705</v>
      </c>
      <c r="AJ57" s="13">
        <v>2487</v>
      </c>
      <c r="AK57" s="13">
        <v>2303</v>
      </c>
      <c r="AL57" s="13">
        <v>-1</v>
      </c>
      <c r="AM57" s="13">
        <v>5922</v>
      </c>
      <c r="AN57" s="13">
        <v>2975</v>
      </c>
      <c r="AO57" s="13">
        <v>4080</v>
      </c>
      <c r="AP57" s="13">
        <v>2249</v>
      </c>
      <c r="AQ57" s="13">
        <v>2543</v>
      </c>
      <c r="AR57" s="13">
        <v>2353</v>
      </c>
      <c r="AS57" s="13">
        <v>1998</v>
      </c>
      <c r="AT57" s="13">
        <v>2581</v>
      </c>
      <c r="AU57" s="13">
        <v>-1</v>
      </c>
      <c r="AV57" s="13">
        <v>5199</v>
      </c>
      <c r="AW57" s="13">
        <v>-1</v>
      </c>
      <c r="AX57" s="13">
        <v>-1</v>
      </c>
      <c r="AY57" s="13">
        <v>-1</v>
      </c>
    </row>
    <row r="58" spans="3:51" x14ac:dyDescent="0.25">
      <c r="C58" s="13">
        <v>1644</v>
      </c>
      <c r="D58" s="13">
        <v>934</v>
      </c>
      <c r="E58" s="13">
        <v>866</v>
      </c>
      <c r="F58" s="13">
        <v>1306</v>
      </c>
      <c r="G58" s="13">
        <v>325</v>
      </c>
      <c r="H58" s="13">
        <v>1767</v>
      </c>
      <c r="I58" s="13">
        <v>2593</v>
      </c>
      <c r="J58" s="13">
        <v>1912</v>
      </c>
      <c r="K58" s="13">
        <v>1627</v>
      </c>
      <c r="L58" s="13">
        <v>1162</v>
      </c>
      <c r="M58" s="13">
        <v>1710</v>
      </c>
      <c r="N58" s="13">
        <v>4681</v>
      </c>
      <c r="O58" s="13">
        <v>1020</v>
      </c>
      <c r="P58" s="13">
        <v>1776</v>
      </c>
      <c r="Q58" s="13">
        <v>871</v>
      </c>
      <c r="R58" s="13">
        <v>759</v>
      </c>
      <c r="S58" s="13">
        <v>1883</v>
      </c>
      <c r="T58" s="13">
        <v>964</v>
      </c>
      <c r="U58" s="13">
        <v>891</v>
      </c>
      <c r="V58" s="13">
        <v>2512</v>
      </c>
      <c r="W58" s="13">
        <v>1625</v>
      </c>
      <c r="X58" s="13">
        <v>1582</v>
      </c>
      <c r="Y58" s="13">
        <v>3048</v>
      </c>
      <c r="Z58" s="13">
        <v>4985</v>
      </c>
      <c r="AB58" s="13">
        <v>2890</v>
      </c>
      <c r="AC58" s="13">
        <v>1483</v>
      </c>
      <c r="AD58" s="13">
        <v>2065</v>
      </c>
      <c r="AE58" s="13">
        <v>2301</v>
      </c>
      <c r="AF58" s="13">
        <v>2773</v>
      </c>
      <c r="AG58" s="13">
        <v>3351</v>
      </c>
      <c r="AH58" s="13">
        <v>3820</v>
      </c>
      <c r="AI58" s="13">
        <v>3212</v>
      </c>
      <c r="AJ58" s="13">
        <v>3328</v>
      </c>
      <c r="AK58" s="13">
        <v>1901</v>
      </c>
      <c r="AL58" s="13">
        <v>2775</v>
      </c>
      <c r="AM58" s="13">
        <v>7178</v>
      </c>
      <c r="AN58" s="13">
        <v>3025</v>
      </c>
      <c r="AO58" s="13">
        <v>4801</v>
      </c>
      <c r="AP58" s="13">
        <v>2216</v>
      </c>
      <c r="AQ58" s="13">
        <v>2472</v>
      </c>
      <c r="AR58" s="13">
        <v>3681</v>
      </c>
      <c r="AS58" s="13">
        <v>1774</v>
      </c>
      <c r="AT58" s="13">
        <v>2949</v>
      </c>
      <c r="AU58" s="13">
        <v>-1</v>
      </c>
      <c r="AV58" s="13">
        <v>4784</v>
      </c>
      <c r="AW58" s="13">
        <v>4040</v>
      </c>
      <c r="AX58" s="13">
        <v>-1</v>
      </c>
      <c r="AY58" s="13">
        <v>-1</v>
      </c>
    </row>
    <row r="59" spans="3:51" x14ac:dyDescent="0.25">
      <c r="C59" s="13">
        <v>1497</v>
      </c>
      <c r="D59" s="13">
        <v>1451</v>
      </c>
      <c r="E59" s="13">
        <v>1418</v>
      </c>
      <c r="F59" s="13">
        <v>1501</v>
      </c>
      <c r="G59" s="13">
        <v>307</v>
      </c>
      <c r="H59" s="13">
        <v>1435</v>
      </c>
      <c r="I59" s="13">
        <v>1908</v>
      </c>
      <c r="J59" s="13">
        <v>3452</v>
      </c>
      <c r="K59" s="13">
        <v>1301</v>
      </c>
      <c r="L59" s="13">
        <v>1528</v>
      </c>
      <c r="M59" s="13">
        <v>1321</v>
      </c>
      <c r="N59" s="13">
        <v>7937</v>
      </c>
      <c r="O59" s="13">
        <v>1033</v>
      </c>
      <c r="P59" s="13">
        <v>2730</v>
      </c>
      <c r="Q59" s="13">
        <v>2591</v>
      </c>
      <c r="R59" s="13">
        <v>1014</v>
      </c>
      <c r="S59" s="13">
        <v>872</v>
      </c>
      <c r="T59" s="13">
        <v>924</v>
      </c>
      <c r="U59" s="13">
        <v>616</v>
      </c>
      <c r="V59" s="13">
        <v>1580</v>
      </c>
      <c r="W59" s="13">
        <v>1713</v>
      </c>
      <c r="X59" s="13">
        <v>1318</v>
      </c>
      <c r="Y59" s="13">
        <v>4572</v>
      </c>
      <c r="Z59" s="13">
        <v>4434</v>
      </c>
      <c r="AB59" s="13">
        <v>2041</v>
      </c>
      <c r="AC59" s="13">
        <v>1913</v>
      </c>
      <c r="AD59" s="13">
        <v>2196</v>
      </c>
      <c r="AE59" s="13">
        <v>2100</v>
      </c>
      <c r="AF59" s="13">
        <v>1794</v>
      </c>
      <c r="AG59" s="13">
        <v>2438</v>
      </c>
      <c r="AH59" s="13">
        <v>3348</v>
      </c>
      <c r="AI59" s="13">
        <v>3611</v>
      </c>
      <c r="AJ59" s="13">
        <v>2543</v>
      </c>
      <c r="AK59" s="13">
        <v>2023</v>
      </c>
      <c r="AL59" s="13">
        <v>2320</v>
      </c>
      <c r="AM59" s="13">
        <v>10176</v>
      </c>
      <c r="AN59" s="13">
        <v>3083</v>
      </c>
      <c r="AO59" s="13">
        <v>4860</v>
      </c>
      <c r="AP59" s="13">
        <v>5478</v>
      </c>
      <c r="AQ59" s="13">
        <v>2605</v>
      </c>
      <c r="AR59" s="13">
        <v>2298</v>
      </c>
      <c r="AS59" s="13">
        <v>1786</v>
      </c>
      <c r="AT59" s="13">
        <v>2673</v>
      </c>
      <c r="AU59" s="13">
        <v>3109</v>
      </c>
      <c r="AV59" s="13">
        <v>4416</v>
      </c>
      <c r="AW59" s="13">
        <v>3981</v>
      </c>
      <c r="AX59" s="13">
        <v>-1</v>
      </c>
      <c r="AY59" s="13">
        <v>-1</v>
      </c>
    </row>
    <row r="60" spans="3:51" x14ac:dyDescent="0.25">
      <c r="C60" s="13">
        <v>1346</v>
      </c>
      <c r="D60" s="13">
        <v>2763</v>
      </c>
      <c r="E60" s="13">
        <v>1738</v>
      </c>
      <c r="F60" s="13">
        <v>1405</v>
      </c>
      <c r="G60" s="13">
        <v>319</v>
      </c>
      <c r="H60" s="13">
        <v>862</v>
      </c>
      <c r="I60" s="13">
        <v>1757</v>
      </c>
      <c r="J60" s="13">
        <v>1609</v>
      </c>
      <c r="K60" s="13">
        <v>844</v>
      </c>
      <c r="L60" s="13">
        <v>1034</v>
      </c>
      <c r="M60" s="13">
        <v>1188</v>
      </c>
      <c r="N60" s="13">
        <v>3317</v>
      </c>
      <c r="O60" s="13">
        <v>1652</v>
      </c>
      <c r="P60" s="13">
        <v>1371</v>
      </c>
      <c r="Q60" s="13">
        <v>941</v>
      </c>
      <c r="R60" s="13">
        <v>847</v>
      </c>
      <c r="S60" s="13">
        <v>613</v>
      </c>
      <c r="T60" s="13">
        <v>591</v>
      </c>
      <c r="U60" s="13">
        <v>519</v>
      </c>
      <c r="V60" s="13">
        <v>1015</v>
      </c>
      <c r="W60" s="13">
        <v>1427</v>
      </c>
      <c r="X60" s="13">
        <v>1311</v>
      </c>
      <c r="Y60" s="13">
        <v>3682</v>
      </c>
      <c r="Z60" s="13">
        <v>3039</v>
      </c>
      <c r="AB60" s="13">
        <v>2281</v>
      </c>
      <c r="AC60" s="13">
        <v>2700</v>
      </c>
      <c r="AD60" s="13">
        <v>4047</v>
      </c>
      <c r="AE60" s="13">
        <v>2115</v>
      </c>
      <c r="AF60" s="13">
        <v>1560</v>
      </c>
      <c r="AG60" s="13">
        <v>1753</v>
      </c>
      <c r="AH60" s="13">
        <v>3458</v>
      </c>
      <c r="AI60" s="13">
        <v>2498</v>
      </c>
      <c r="AJ60" s="13">
        <v>2535</v>
      </c>
      <c r="AK60" s="13">
        <v>1921</v>
      </c>
      <c r="AL60" s="13">
        <v>2451</v>
      </c>
      <c r="AM60" s="13">
        <v>4798</v>
      </c>
      <c r="AN60" s="13">
        <v>3575</v>
      </c>
      <c r="AO60" s="13">
        <v>3170</v>
      </c>
      <c r="AP60" s="13">
        <v>2604</v>
      </c>
      <c r="AQ60" s="13">
        <v>2527</v>
      </c>
      <c r="AR60" s="13">
        <v>1960</v>
      </c>
      <c r="AS60" s="13">
        <v>1500</v>
      </c>
      <c r="AT60" s="13">
        <v>2522</v>
      </c>
      <c r="AU60" s="13">
        <v>2574</v>
      </c>
      <c r="AV60" s="13">
        <v>4524</v>
      </c>
      <c r="AW60" s="13">
        <v>3225</v>
      </c>
      <c r="AX60" s="13">
        <v>-1</v>
      </c>
      <c r="AY60" s="13">
        <v>-1</v>
      </c>
    </row>
    <row r="61" spans="3:51" x14ac:dyDescent="0.25">
      <c r="C61" s="13">
        <v>1487</v>
      </c>
      <c r="D61" s="13">
        <v>1790</v>
      </c>
      <c r="E61" s="13">
        <v>1822</v>
      </c>
      <c r="F61" s="13">
        <v>2380</v>
      </c>
      <c r="G61" s="13">
        <v>255</v>
      </c>
      <c r="H61" s="13">
        <v>713</v>
      </c>
      <c r="I61" s="13">
        <v>2104</v>
      </c>
      <c r="J61" s="13">
        <v>1635</v>
      </c>
      <c r="K61" s="13">
        <v>2044</v>
      </c>
      <c r="L61" s="13">
        <v>1667</v>
      </c>
      <c r="M61" s="13">
        <v>-1</v>
      </c>
      <c r="N61" s="13">
        <v>3485</v>
      </c>
      <c r="O61" s="13">
        <v>1685</v>
      </c>
      <c r="P61" s="13">
        <v>2879</v>
      </c>
      <c r="Q61" s="13">
        <v>3655</v>
      </c>
      <c r="R61" s="13">
        <v>788</v>
      </c>
      <c r="S61" s="13">
        <v>741</v>
      </c>
      <c r="T61" s="13">
        <v>-1</v>
      </c>
      <c r="U61" s="13">
        <v>-1</v>
      </c>
      <c r="V61" s="13">
        <v>1603</v>
      </c>
      <c r="W61" s="13">
        <v>2465</v>
      </c>
      <c r="X61" s="13">
        <v>-1</v>
      </c>
      <c r="Y61" s="13">
        <v>8732</v>
      </c>
      <c r="Z61" s="13">
        <v>5455</v>
      </c>
      <c r="AB61" s="13">
        <v>2396</v>
      </c>
      <c r="AC61" s="13">
        <v>2436</v>
      </c>
      <c r="AD61" s="13">
        <v>2824</v>
      </c>
      <c r="AE61" s="13">
        <v>2421</v>
      </c>
      <c r="AF61" s="13">
        <v>1998</v>
      </c>
      <c r="AG61" s="13">
        <v>1985</v>
      </c>
      <c r="AH61" s="13">
        <v>4105</v>
      </c>
      <c r="AI61" s="13">
        <v>2851</v>
      </c>
      <c r="AJ61" s="13">
        <v>3582</v>
      </c>
      <c r="AK61" s="13">
        <v>2754</v>
      </c>
      <c r="AL61" s="13">
        <v>2492</v>
      </c>
      <c r="AM61" s="13">
        <v>4199</v>
      </c>
      <c r="AN61" s="13">
        <v>-1</v>
      </c>
      <c r="AO61" s="13">
        <v>-1</v>
      </c>
      <c r="AP61" s="13">
        <v>8094</v>
      </c>
      <c r="AQ61" s="13">
        <v>2282</v>
      </c>
      <c r="AR61" s="13">
        <v>-1</v>
      </c>
      <c r="AS61" s="13">
        <v>-1</v>
      </c>
      <c r="AT61" s="13">
        <v>-1</v>
      </c>
      <c r="AU61" s="13">
        <v>2647</v>
      </c>
      <c r="AV61" s="13">
        <v>4475</v>
      </c>
      <c r="AW61" s="13">
        <v>3054</v>
      </c>
      <c r="AX61" s="13">
        <v>-1</v>
      </c>
      <c r="AY61" s="13">
        <v>-1</v>
      </c>
    </row>
    <row r="62" spans="3:51" x14ac:dyDescent="0.25">
      <c r="C62" s="13">
        <v>1194</v>
      </c>
      <c r="D62" s="13">
        <v>1491</v>
      </c>
      <c r="E62" s="13">
        <v>1145</v>
      </c>
      <c r="F62" s="13">
        <v>2358</v>
      </c>
      <c r="G62" s="13">
        <v>193</v>
      </c>
      <c r="H62" s="13">
        <v>484</v>
      </c>
      <c r="I62" s="13">
        <v>-1</v>
      </c>
      <c r="J62" s="13">
        <v>-1</v>
      </c>
      <c r="K62" s="13">
        <v>838</v>
      </c>
      <c r="L62" s="13">
        <v>1239</v>
      </c>
      <c r="M62" s="13">
        <v>-1</v>
      </c>
      <c r="N62" s="13">
        <v>3041</v>
      </c>
      <c r="O62" s="13">
        <v>-1</v>
      </c>
      <c r="P62" s="13">
        <v>-1</v>
      </c>
      <c r="Q62" s="13">
        <v>634</v>
      </c>
      <c r="R62" s="13">
        <v>742</v>
      </c>
      <c r="S62" s="13">
        <v>-1</v>
      </c>
      <c r="T62" s="13">
        <v>-1</v>
      </c>
      <c r="U62" s="13">
        <v>-1</v>
      </c>
      <c r="V62" s="13">
        <v>1444</v>
      </c>
      <c r="W62" s="13">
        <v>2218</v>
      </c>
      <c r="X62" s="13">
        <v>-1</v>
      </c>
      <c r="Y62" s="13">
        <v>7669</v>
      </c>
      <c r="Z62" s="13">
        <v>5483</v>
      </c>
      <c r="AB62" s="13">
        <v>2075</v>
      </c>
      <c r="AC62" s="13">
        <v>-1</v>
      </c>
      <c r="AD62" s="13">
        <v>2323</v>
      </c>
      <c r="AE62" s="13">
        <v>2309</v>
      </c>
      <c r="AF62" s="13">
        <v>1785</v>
      </c>
      <c r="AG62" s="13">
        <v>-1</v>
      </c>
      <c r="AH62" s="13">
        <v>3272</v>
      </c>
      <c r="AI62" s="13">
        <v>-1</v>
      </c>
      <c r="AJ62" s="13">
        <v>2536</v>
      </c>
      <c r="AK62" s="13">
        <v>2146</v>
      </c>
      <c r="AL62" s="13">
        <v>2411</v>
      </c>
      <c r="AM62" s="13">
        <v>4718</v>
      </c>
      <c r="AN62" s="13">
        <v>-1</v>
      </c>
      <c r="AO62" s="13">
        <v>-1</v>
      </c>
      <c r="AP62" s="13">
        <v>2389</v>
      </c>
      <c r="AQ62" s="13">
        <v>2261</v>
      </c>
      <c r="AR62" s="13">
        <v>-1</v>
      </c>
      <c r="AS62" s="13">
        <v>-1</v>
      </c>
      <c r="AT62" s="13">
        <v>-1</v>
      </c>
      <c r="AU62" s="13">
        <v>2606</v>
      </c>
      <c r="AV62" s="13">
        <v>4406</v>
      </c>
      <c r="AW62" s="13">
        <v>2922</v>
      </c>
      <c r="AX62" s="13">
        <v>-1</v>
      </c>
      <c r="AY62" s="13">
        <v>-1</v>
      </c>
    </row>
    <row r="63" spans="3:51" x14ac:dyDescent="0.25">
      <c r="C63" s="13">
        <v>2268</v>
      </c>
      <c r="D63" s="13">
        <v>883</v>
      </c>
      <c r="E63" s="13">
        <v>1321</v>
      </c>
      <c r="F63" s="13">
        <v>2107</v>
      </c>
      <c r="G63" s="13">
        <v>234</v>
      </c>
      <c r="H63" s="13">
        <v>597</v>
      </c>
      <c r="I63" s="13">
        <v>-1</v>
      </c>
      <c r="J63" s="13">
        <v>-1</v>
      </c>
      <c r="K63" s="13">
        <v>1493</v>
      </c>
      <c r="L63" s="13">
        <v>1156</v>
      </c>
      <c r="M63" s="13">
        <v>-1</v>
      </c>
      <c r="N63" s="13">
        <v>-1</v>
      </c>
      <c r="O63" s="13">
        <v>-1</v>
      </c>
      <c r="P63" s="13">
        <v>-1</v>
      </c>
      <c r="Q63" s="13">
        <v>612</v>
      </c>
      <c r="R63" s="13">
        <v>856</v>
      </c>
      <c r="S63" s="13">
        <v>-1</v>
      </c>
      <c r="T63" s="13">
        <v>1081</v>
      </c>
      <c r="U63" s="13">
        <v>762</v>
      </c>
      <c r="V63" s="13">
        <v>-1</v>
      </c>
      <c r="W63" s="13">
        <v>-1</v>
      </c>
      <c r="X63" s="13">
        <v>1353</v>
      </c>
      <c r="Y63" s="13">
        <v>4619</v>
      </c>
      <c r="Z63" s="13">
        <v>3744</v>
      </c>
      <c r="AB63" s="13">
        <v>2897</v>
      </c>
      <c r="AC63" s="13">
        <v>-1</v>
      </c>
      <c r="AD63" s="13">
        <v>2883</v>
      </c>
      <c r="AE63" s="13">
        <v>2856</v>
      </c>
      <c r="AF63" s="13">
        <v>1990</v>
      </c>
      <c r="AG63" s="13">
        <v>-1</v>
      </c>
      <c r="AH63" s="13">
        <v>4286</v>
      </c>
      <c r="AI63" s="13">
        <v>-1</v>
      </c>
      <c r="AJ63" s="13">
        <v>2775</v>
      </c>
      <c r="AK63" s="13">
        <v>2350</v>
      </c>
      <c r="AL63" s="13">
        <v>2607</v>
      </c>
      <c r="AM63" s="13">
        <v>6975</v>
      </c>
      <c r="AN63" s="13">
        <v>3136</v>
      </c>
      <c r="AO63" s="13">
        <v>4371</v>
      </c>
      <c r="AP63" s="13">
        <v>2280</v>
      </c>
      <c r="AQ63" s="13">
        <v>2528</v>
      </c>
      <c r="AR63" s="13">
        <v>2362</v>
      </c>
      <c r="AS63" s="13">
        <v>2106</v>
      </c>
      <c r="AT63" s="13">
        <v>2915</v>
      </c>
      <c r="AU63" s="13">
        <v>-1</v>
      </c>
      <c r="AV63" s="13">
        <v>4937</v>
      </c>
      <c r="AW63" s="13">
        <v>3354</v>
      </c>
      <c r="AX63" s="13">
        <v>-1</v>
      </c>
      <c r="AY63" s="13">
        <v>-1</v>
      </c>
    </row>
    <row r="64" spans="3:51" x14ac:dyDescent="0.25">
      <c r="C64" s="13">
        <v>2372</v>
      </c>
      <c r="D64" s="13">
        <v>1066</v>
      </c>
      <c r="E64" s="13">
        <v>1892</v>
      </c>
      <c r="F64" s="13">
        <v>3641</v>
      </c>
      <c r="G64" s="13">
        <v>272</v>
      </c>
      <c r="H64" s="13">
        <v>875</v>
      </c>
      <c r="I64" s="13">
        <v>4528</v>
      </c>
      <c r="J64" s="13">
        <v>1836</v>
      </c>
      <c r="K64" s="13">
        <v>2306</v>
      </c>
      <c r="L64" s="13">
        <v>1521</v>
      </c>
      <c r="M64" s="13">
        <v>-1</v>
      </c>
      <c r="N64" s="13">
        <v>-1</v>
      </c>
      <c r="O64" s="13">
        <v>2804</v>
      </c>
      <c r="P64" s="13">
        <v>3320</v>
      </c>
      <c r="Q64" s="13">
        <v>677</v>
      </c>
      <c r="R64" s="13">
        <v>1099</v>
      </c>
      <c r="S64" s="13">
        <v>847</v>
      </c>
      <c r="T64" s="13">
        <v>1243</v>
      </c>
      <c r="U64" s="13">
        <v>1384</v>
      </c>
      <c r="V64" s="13">
        <v>-1</v>
      </c>
      <c r="W64" s="13">
        <v>-1</v>
      </c>
      <c r="X64" s="13">
        <v>6937</v>
      </c>
      <c r="Y64" s="13">
        <v>5899</v>
      </c>
      <c r="Z64" s="13">
        <v>4459</v>
      </c>
      <c r="AB64" s="13">
        <v>2769</v>
      </c>
      <c r="AC64" s="13">
        <v>1772</v>
      </c>
      <c r="AD64" s="13">
        <v>2682</v>
      </c>
      <c r="AE64" s="13">
        <v>4277</v>
      </c>
      <c r="AF64" s="13">
        <v>2188</v>
      </c>
      <c r="AG64" s="13">
        <v>1935</v>
      </c>
      <c r="AH64" s="13">
        <v>5409</v>
      </c>
      <c r="AI64" s="13">
        <v>3342</v>
      </c>
      <c r="AJ64" s="13">
        <v>4043</v>
      </c>
      <c r="AK64" s="13">
        <v>2197</v>
      </c>
      <c r="AL64" s="13">
        <v>4268</v>
      </c>
      <c r="AM64" s="13">
        <v>17044</v>
      </c>
      <c r="AN64" s="13">
        <v>5581</v>
      </c>
      <c r="AO64" s="13">
        <v>4884</v>
      </c>
      <c r="AP64" s="13">
        <v>2163</v>
      </c>
      <c r="AQ64" s="13">
        <v>2830</v>
      </c>
      <c r="AR64" s="13">
        <v>2333</v>
      </c>
      <c r="AS64" s="13">
        <v>2047</v>
      </c>
      <c r="AT64" s="13">
        <v>4184</v>
      </c>
      <c r="AU64" s="13">
        <v>-1</v>
      </c>
      <c r="AV64" s="13">
        <v>4629</v>
      </c>
      <c r="AW64" s="13">
        <v>5948</v>
      </c>
      <c r="AX64" s="13">
        <v>-1</v>
      </c>
      <c r="AY64" s="13">
        <v>-1</v>
      </c>
    </row>
    <row r="65" spans="3:51" x14ac:dyDescent="0.25">
      <c r="C65" s="13">
        <v>3824</v>
      </c>
      <c r="D65" s="13">
        <v>2042</v>
      </c>
      <c r="E65" s="13">
        <v>2720</v>
      </c>
      <c r="F65" s="13">
        <v>4930</v>
      </c>
      <c r="G65" s="13">
        <v>170</v>
      </c>
      <c r="H65" s="13">
        <v>1243</v>
      </c>
      <c r="I65" s="13">
        <v>8900</v>
      </c>
      <c r="J65" s="13">
        <v>5192</v>
      </c>
      <c r="K65" s="13">
        <v>-1</v>
      </c>
      <c r="L65" s="13">
        <v>5075</v>
      </c>
      <c r="M65" s="13">
        <v>3099</v>
      </c>
      <c r="N65" s="13">
        <v>5850</v>
      </c>
      <c r="O65" s="13">
        <v>1889</v>
      </c>
      <c r="P65" s="13">
        <v>5069</v>
      </c>
      <c r="Q65" s="13">
        <v>1297</v>
      </c>
      <c r="R65" s="13">
        <v>1439</v>
      </c>
      <c r="S65" s="13">
        <v>1433</v>
      </c>
      <c r="T65" s="13">
        <v>2000</v>
      </c>
      <c r="U65" s="13">
        <v>1329</v>
      </c>
      <c r="V65" s="13">
        <v>2957</v>
      </c>
      <c r="W65" s="13">
        <v>5094</v>
      </c>
      <c r="X65" s="13">
        <v>4540</v>
      </c>
      <c r="Y65" s="13">
        <v>12360</v>
      </c>
      <c r="Z65" s="13">
        <v>13275</v>
      </c>
      <c r="AB65" s="13">
        <v>3792</v>
      </c>
      <c r="AC65" s="13">
        <v>2588</v>
      </c>
      <c r="AD65" s="13">
        <v>3310</v>
      </c>
      <c r="AE65" s="13">
        <v>3892</v>
      </c>
      <c r="AF65" s="13">
        <v>2740</v>
      </c>
      <c r="AG65" s="13">
        <v>2573</v>
      </c>
      <c r="AH65" s="13">
        <v>7044</v>
      </c>
      <c r="AI65" s="13">
        <v>4142</v>
      </c>
      <c r="AJ65" s="13">
        <v>5147</v>
      </c>
      <c r="AK65" s="13">
        <v>-1</v>
      </c>
      <c r="AL65" s="13">
        <v>4367</v>
      </c>
      <c r="AM65" s="13">
        <v>7862</v>
      </c>
      <c r="AN65" s="13">
        <v>4386</v>
      </c>
      <c r="AO65" s="13">
        <v>7296</v>
      </c>
      <c r="AP65" s="13">
        <v>2963</v>
      </c>
      <c r="AQ65" s="13">
        <v>3218</v>
      </c>
      <c r="AR65" s="13">
        <v>2623</v>
      </c>
      <c r="AS65" s="13">
        <v>2539</v>
      </c>
      <c r="AT65" s="13">
        <v>3085</v>
      </c>
      <c r="AU65" s="13">
        <v>3451</v>
      </c>
      <c r="AV65" s="13">
        <v>6928</v>
      </c>
      <c r="AW65" s="13">
        <v>6165</v>
      </c>
      <c r="AX65" s="13">
        <v>-1</v>
      </c>
      <c r="AY65" s="13">
        <v>-1</v>
      </c>
    </row>
    <row r="66" spans="3:51" x14ac:dyDescent="0.25">
      <c r="C66" s="13">
        <v>1101</v>
      </c>
      <c r="D66" s="13">
        <v>887</v>
      </c>
      <c r="E66" s="13">
        <v>1325</v>
      </c>
      <c r="F66" s="13">
        <v>2315</v>
      </c>
      <c r="G66" s="13">
        <v>329</v>
      </c>
      <c r="H66" s="13">
        <v>757</v>
      </c>
      <c r="I66" s="13">
        <v>2159</v>
      </c>
      <c r="J66" s="13">
        <v>1945</v>
      </c>
      <c r="K66" s="13">
        <v>3314</v>
      </c>
      <c r="L66" s="13">
        <v>974</v>
      </c>
      <c r="M66" s="13">
        <v>1496</v>
      </c>
      <c r="N66" s="13">
        <v>3953</v>
      </c>
      <c r="O66" s="13">
        <v>682</v>
      </c>
      <c r="P66" s="13">
        <v>1996</v>
      </c>
      <c r="Q66" s="13">
        <v>1046</v>
      </c>
      <c r="R66" s="13">
        <v>858</v>
      </c>
      <c r="S66" s="13">
        <v>881</v>
      </c>
      <c r="T66" s="13">
        <v>838</v>
      </c>
      <c r="U66" s="13">
        <v>715</v>
      </c>
      <c r="V66" s="13">
        <v>2159</v>
      </c>
      <c r="W66" s="13">
        <v>1844</v>
      </c>
      <c r="X66" s="13">
        <v>2870</v>
      </c>
      <c r="Y66" s="13">
        <v>2804</v>
      </c>
      <c r="Z66" s="13">
        <v>3451</v>
      </c>
      <c r="AB66" s="13">
        <v>2207</v>
      </c>
      <c r="AC66" s="13">
        <v>1750</v>
      </c>
      <c r="AD66" s="13">
        <v>2289</v>
      </c>
      <c r="AE66" s="13">
        <v>3141</v>
      </c>
      <c r="AF66" s="13">
        <v>2130</v>
      </c>
      <c r="AG66" s="13">
        <v>2039</v>
      </c>
      <c r="AH66" s="13">
        <v>3214</v>
      </c>
      <c r="AI66" s="13">
        <v>3281</v>
      </c>
      <c r="AJ66" s="13">
        <v>5170</v>
      </c>
      <c r="AK66" s="13">
        <v>1738</v>
      </c>
      <c r="AL66" s="13">
        <v>3598</v>
      </c>
      <c r="AM66" s="13">
        <v>6134</v>
      </c>
      <c r="AN66" s="13">
        <v>2877</v>
      </c>
      <c r="AO66" s="13">
        <v>5234</v>
      </c>
      <c r="AP66" s="13">
        <v>2465</v>
      </c>
      <c r="AQ66" s="13">
        <v>2814</v>
      </c>
      <c r="AR66" s="13">
        <v>2419</v>
      </c>
      <c r="AS66" s="13">
        <v>2142</v>
      </c>
      <c r="AT66" s="13">
        <v>-1</v>
      </c>
      <c r="AU66" s="13">
        <v>3420</v>
      </c>
      <c r="AV66" s="13">
        <v>5573</v>
      </c>
      <c r="AW66" s="13">
        <v>-1</v>
      </c>
      <c r="AX66" s="13">
        <v>-1</v>
      </c>
      <c r="AY66" s="13">
        <v>-1</v>
      </c>
    </row>
    <row r="67" spans="3:51" x14ac:dyDescent="0.25">
      <c r="C67" s="13">
        <v>4646</v>
      </c>
      <c r="D67" s="13">
        <v>1602</v>
      </c>
      <c r="E67" s="13">
        <v>14266</v>
      </c>
      <c r="F67" s="13">
        <v>3959</v>
      </c>
      <c r="G67" s="13">
        <v>1217</v>
      </c>
      <c r="H67" s="13">
        <v>10620</v>
      </c>
      <c r="I67" s="13">
        <v>16566</v>
      </c>
      <c r="J67" s="13">
        <v>13807</v>
      </c>
      <c r="K67" s="13">
        <v>1915</v>
      </c>
      <c r="L67" s="13">
        <v>2195</v>
      </c>
      <c r="M67" s="13">
        <v>22310</v>
      </c>
      <c r="N67" s="13">
        <v>7117</v>
      </c>
      <c r="O67" s="13">
        <v>1179</v>
      </c>
      <c r="P67" s="13">
        <v>12489</v>
      </c>
      <c r="Q67" s="13">
        <v>1557</v>
      </c>
      <c r="R67" s="13">
        <v>1751</v>
      </c>
      <c r="S67" s="13">
        <v>1707</v>
      </c>
      <c r="T67" s="13">
        <v>1966</v>
      </c>
      <c r="U67" s="13">
        <v>1708</v>
      </c>
      <c r="V67" s="13">
        <v>18635</v>
      </c>
      <c r="W67" s="13">
        <v>4629</v>
      </c>
      <c r="X67" s="13">
        <v>65535</v>
      </c>
      <c r="Y67" s="13">
        <v>7349</v>
      </c>
      <c r="Z67" s="13">
        <v>7345</v>
      </c>
      <c r="AB67" s="13">
        <v>6635</v>
      </c>
      <c r="AC67" s="13">
        <v>3310</v>
      </c>
      <c r="AD67" s="13">
        <v>22519</v>
      </c>
      <c r="AE67" s="13">
        <v>5270</v>
      </c>
      <c r="AF67" s="13">
        <v>7032</v>
      </c>
      <c r="AG67" s="13">
        <v>16578</v>
      </c>
      <c r="AH67" s="13">
        <v>20877</v>
      </c>
      <c r="AI67" s="13">
        <v>16455</v>
      </c>
      <c r="AJ67" s="13">
        <v>4192</v>
      </c>
      <c r="AK67" s="13">
        <v>4131</v>
      </c>
      <c r="AL67" s="13">
        <v>41183</v>
      </c>
      <c r="AM67" s="13">
        <v>9488</v>
      </c>
      <c r="AN67" s="13">
        <v>3759</v>
      </c>
      <c r="AO67" s="13">
        <v>23420</v>
      </c>
      <c r="AP67" s="13">
        <v>4163</v>
      </c>
      <c r="AQ67" s="13">
        <v>4743</v>
      </c>
      <c r="AR67" s="13">
        <v>4331</v>
      </c>
      <c r="AS67" s="13">
        <v>3554</v>
      </c>
      <c r="AT67" s="13">
        <v>-1</v>
      </c>
      <c r="AU67" s="13">
        <v>22828</v>
      </c>
      <c r="AV67" s="13">
        <v>10068</v>
      </c>
      <c r="AW67" s="13">
        <v>65535</v>
      </c>
      <c r="AX67" s="13">
        <v>-1</v>
      </c>
      <c r="AY67" s="13">
        <v>-1</v>
      </c>
    </row>
    <row r="68" spans="3:51" x14ac:dyDescent="0.25">
      <c r="C68" s="13">
        <v>1062</v>
      </c>
      <c r="D68" s="13">
        <v>592</v>
      </c>
      <c r="E68" s="13">
        <v>1266</v>
      </c>
      <c r="F68" s="13">
        <v>1514</v>
      </c>
      <c r="G68" s="13">
        <v>185</v>
      </c>
      <c r="H68" s="13">
        <v>663</v>
      </c>
      <c r="I68" s="13">
        <v>2439</v>
      </c>
      <c r="J68" s="13">
        <v>1344</v>
      </c>
      <c r="K68" s="13">
        <v>825</v>
      </c>
      <c r="L68" s="13">
        <v>1057</v>
      </c>
      <c r="M68" s="13">
        <v>1520</v>
      </c>
      <c r="N68" s="13">
        <v>2910</v>
      </c>
      <c r="O68" s="13">
        <v>973</v>
      </c>
      <c r="P68" s="13">
        <v>1625</v>
      </c>
      <c r="Q68" s="13">
        <v>489</v>
      </c>
      <c r="R68" s="13">
        <v>650</v>
      </c>
      <c r="S68" s="13">
        <v>726</v>
      </c>
      <c r="T68" s="13">
        <v>952</v>
      </c>
      <c r="U68" s="13">
        <v>574</v>
      </c>
      <c r="V68" s="13">
        <v>2713</v>
      </c>
      <c r="W68" s="13">
        <v>1592</v>
      </c>
      <c r="X68" s="13">
        <v>3536</v>
      </c>
      <c r="Y68" s="13">
        <v>4652</v>
      </c>
      <c r="Z68" s="13">
        <v>3626</v>
      </c>
      <c r="AB68" s="13">
        <v>2325</v>
      </c>
      <c r="AC68" s="13">
        <v>1315</v>
      </c>
      <c r="AD68" s="13">
        <v>2312</v>
      </c>
      <c r="AE68" s="13">
        <v>2079</v>
      </c>
      <c r="AF68" s="13">
        <v>1605</v>
      </c>
      <c r="AG68" s="13">
        <v>1814</v>
      </c>
      <c r="AH68" s="13">
        <v>3927</v>
      </c>
      <c r="AI68" s="13">
        <v>2785</v>
      </c>
      <c r="AJ68" s="13">
        <v>2433</v>
      </c>
      <c r="AK68" s="13">
        <v>1983</v>
      </c>
      <c r="AL68" s="13">
        <v>3339</v>
      </c>
      <c r="AM68" s="13">
        <v>5650</v>
      </c>
      <c r="AN68" s="13">
        <v>3098</v>
      </c>
      <c r="AO68" s="13">
        <v>4087</v>
      </c>
      <c r="AP68" s="13">
        <v>2049</v>
      </c>
      <c r="AQ68" s="13">
        <v>2341</v>
      </c>
      <c r="AR68" s="13">
        <v>2490</v>
      </c>
      <c r="AS68" s="13">
        <v>1580</v>
      </c>
      <c r="AT68" s="13">
        <v>2476</v>
      </c>
      <c r="AU68" s="13">
        <v>3287</v>
      </c>
      <c r="AV68" s="13">
        <v>4838</v>
      </c>
      <c r="AW68" s="13">
        <v>7197</v>
      </c>
      <c r="AX68" s="13">
        <v>-1</v>
      </c>
      <c r="AY68" s="13">
        <v>-1</v>
      </c>
    </row>
    <row r="69" spans="3:51" x14ac:dyDescent="0.25">
      <c r="C69" s="13">
        <v>3044</v>
      </c>
      <c r="D69" s="13">
        <v>2568</v>
      </c>
      <c r="E69" s="13">
        <v>2666</v>
      </c>
      <c r="F69" s="13">
        <v>2502</v>
      </c>
      <c r="G69" s="13">
        <v>284</v>
      </c>
      <c r="H69" s="13">
        <v>888</v>
      </c>
      <c r="I69" s="13">
        <v>2308</v>
      </c>
      <c r="J69" s="13">
        <v>5211</v>
      </c>
      <c r="K69" s="13">
        <v>2007</v>
      </c>
      <c r="L69" s="13">
        <v>1077</v>
      </c>
      <c r="M69" s="13">
        <v>1113</v>
      </c>
      <c r="N69" s="13">
        <v>5682</v>
      </c>
      <c r="O69" s="13">
        <v>1660</v>
      </c>
      <c r="P69" s="13">
        <v>5823</v>
      </c>
      <c r="Q69" s="13">
        <v>776</v>
      </c>
      <c r="R69" s="13">
        <v>1151</v>
      </c>
      <c r="S69" s="13">
        <v>784</v>
      </c>
      <c r="T69" s="13">
        <v>970</v>
      </c>
      <c r="U69" s="13">
        <v>537</v>
      </c>
      <c r="V69" s="13">
        <v>3075</v>
      </c>
      <c r="W69" s="13">
        <v>4166</v>
      </c>
      <c r="X69" s="13">
        <v>1209</v>
      </c>
      <c r="Y69" s="13">
        <v>5526</v>
      </c>
      <c r="Z69" s="13">
        <v>6553</v>
      </c>
      <c r="AB69" s="13">
        <v>3462</v>
      </c>
      <c r="AC69" s="13">
        <v>3688</v>
      </c>
      <c r="AD69" s="13">
        <v>4838</v>
      </c>
      <c r="AE69" s="13">
        <v>3436</v>
      </c>
      <c r="AF69" s="13">
        <v>2064</v>
      </c>
      <c r="AG69" s="13">
        <v>2054</v>
      </c>
      <c r="AH69" s="13">
        <v>3948</v>
      </c>
      <c r="AI69" s="13">
        <v>5051</v>
      </c>
      <c r="AJ69" s="13">
        <v>3457</v>
      </c>
      <c r="AK69" s="13">
        <v>2043</v>
      </c>
      <c r="AL69" s="13">
        <v>2654</v>
      </c>
      <c r="AM69" s="13">
        <v>6186</v>
      </c>
      <c r="AN69" s="13">
        <v>3383</v>
      </c>
      <c r="AO69" s="13">
        <v>9114</v>
      </c>
      <c r="AP69" s="13">
        <v>2459</v>
      </c>
      <c r="AQ69" s="13">
        <v>2971</v>
      </c>
      <c r="AR69" s="13">
        <v>2113</v>
      </c>
      <c r="AS69" s="13">
        <v>1996</v>
      </c>
      <c r="AT69" s="13">
        <v>2512</v>
      </c>
      <c r="AU69" s="13">
        <v>4589</v>
      </c>
      <c r="AV69" s="13">
        <v>6765</v>
      </c>
      <c r="AW69" s="13">
        <v>-1</v>
      </c>
      <c r="AX69" s="13">
        <v>-1</v>
      </c>
      <c r="AY69" s="13">
        <v>-1</v>
      </c>
    </row>
    <row r="70" spans="3:51" x14ac:dyDescent="0.25">
      <c r="C70" s="13">
        <v>1646</v>
      </c>
      <c r="D70" s="13">
        <v>755</v>
      </c>
      <c r="E70" s="13">
        <v>1429</v>
      </c>
      <c r="F70" s="13">
        <v>1326</v>
      </c>
      <c r="G70" s="13">
        <v>236</v>
      </c>
      <c r="H70" s="13">
        <v>535</v>
      </c>
      <c r="I70" s="13">
        <v>2566</v>
      </c>
      <c r="J70" s="13">
        <v>1300</v>
      </c>
      <c r="K70" s="13">
        <v>726</v>
      </c>
      <c r="L70" s="13">
        <v>2217</v>
      </c>
      <c r="M70" s="13">
        <v>992</v>
      </c>
      <c r="N70" s="13">
        <v>2653</v>
      </c>
      <c r="O70" s="13">
        <v>1097</v>
      </c>
      <c r="P70" s="13">
        <v>1594</v>
      </c>
      <c r="Q70" s="13">
        <v>548</v>
      </c>
      <c r="R70" s="13">
        <v>619</v>
      </c>
      <c r="S70" s="13">
        <v>499</v>
      </c>
      <c r="T70" s="13">
        <v>629</v>
      </c>
      <c r="U70" s="13">
        <v>590</v>
      </c>
      <c r="V70" s="13">
        <v>2457</v>
      </c>
      <c r="W70" s="13">
        <v>3252</v>
      </c>
      <c r="X70" s="13">
        <v>1957</v>
      </c>
      <c r="Y70" s="13">
        <v>6160</v>
      </c>
      <c r="Z70" s="13">
        <v>6071</v>
      </c>
      <c r="AB70" s="13">
        <v>2384</v>
      </c>
      <c r="AC70" s="13">
        <v>1448</v>
      </c>
      <c r="AD70" s="13">
        <v>2554</v>
      </c>
      <c r="AE70" s="13">
        <v>2196</v>
      </c>
      <c r="AF70" s="13">
        <v>1541</v>
      </c>
      <c r="AG70" s="13">
        <v>1585</v>
      </c>
      <c r="AH70" s="13">
        <v>3524</v>
      </c>
      <c r="AI70" s="13">
        <v>2220</v>
      </c>
      <c r="AJ70" s="13">
        <v>2324</v>
      </c>
      <c r="AK70" s="13">
        <v>2517</v>
      </c>
      <c r="AL70" s="13">
        <v>2411</v>
      </c>
      <c r="AM70" s="13">
        <v>5357</v>
      </c>
      <c r="AN70" s="13">
        <v>2511</v>
      </c>
      <c r="AO70" s="13">
        <v>3128</v>
      </c>
      <c r="AP70" s="13">
        <v>1958</v>
      </c>
      <c r="AQ70" s="13">
        <v>2363</v>
      </c>
      <c r="AR70" s="13">
        <v>1880</v>
      </c>
      <c r="AS70" s="13">
        <v>1663</v>
      </c>
      <c r="AT70" s="13">
        <v>2469</v>
      </c>
      <c r="AU70" s="13">
        <v>2940</v>
      </c>
      <c r="AV70" s="13">
        <v>5025</v>
      </c>
      <c r="AW70" s="13">
        <v>-1</v>
      </c>
      <c r="AX70" s="13">
        <v>-1</v>
      </c>
      <c r="AY70" s="13">
        <v>-1</v>
      </c>
    </row>
    <row r="71" spans="3:51" x14ac:dyDescent="0.25">
      <c r="C71" s="13">
        <v>1457</v>
      </c>
      <c r="D71" s="13">
        <v>1456</v>
      </c>
      <c r="E71" s="13">
        <v>2231</v>
      </c>
      <c r="F71" s="13">
        <v>1679</v>
      </c>
      <c r="G71" s="13">
        <v>369</v>
      </c>
      <c r="H71" s="13">
        <v>1215</v>
      </c>
      <c r="I71" s="13">
        <v>1801</v>
      </c>
      <c r="J71" s="13">
        <v>-1</v>
      </c>
      <c r="K71" s="13">
        <v>1789</v>
      </c>
      <c r="L71" s="13">
        <v>1651</v>
      </c>
      <c r="M71" s="13">
        <v>1482</v>
      </c>
      <c r="N71" s="13">
        <v>3420</v>
      </c>
      <c r="O71" s="13">
        <v>1706</v>
      </c>
      <c r="P71" s="13">
        <v>-1</v>
      </c>
      <c r="Q71" s="13">
        <v>1651</v>
      </c>
      <c r="R71" s="13">
        <v>1206</v>
      </c>
      <c r="S71" s="13">
        <v>1114</v>
      </c>
      <c r="T71" s="13">
        <v>1738</v>
      </c>
      <c r="U71" s="13">
        <v>825</v>
      </c>
      <c r="V71" s="13">
        <v>-1</v>
      </c>
      <c r="W71" s="13">
        <v>2052</v>
      </c>
      <c r="X71" s="13">
        <v>1757</v>
      </c>
      <c r="Y71" s="13">
        <v>4716</v>
      </c>
      <c r="Z71" s="13">
        <v>4524</v>
      </c>
      <c r="AB71" s="13">
        <v>2609</v>
      </c>
      <c r="AC71" s="13">
        <v>2138</v>
      </c>
      <c r="AD71" s="13">
        <v>3466</v>
      </c>
      <c r="AE71" s="13">
        <v>2222</v>
      </c>
      <c r="AF71" s="13">
        <v>2481</v>
      </c>
      <c r="AG71" s="13">
        <v>2405</v>
      </c>
      <c r="AH71" s="13">
        <v>3411</v>
      </c>
      <c r="AI71" s="13">
        <v>2517</v>
      </c>
      <c r="AJ71" s="13">
        <v>3143</v>
      </c>
      <c r="AK71" s="13">
        <v>2376</v>
      </c>
      <c r="AL71" s="13">
        <v>3009</v>
      </c>
      <c r="AM71" s="13">
        <v>4569</v>
      </c>
      <c r="AN71" s="13">
        <v>3592</v>
      </c>
      <c r="AO71" s="13">
        <v>3725</v>
      </c>
      <c r="AP71" s="13">
        <v>2983</v>
      </c>
      <c r="AQ71" s="13">
        <v>2866</v>
      </c>
      <c r="AR71" s="13">
        <v>2771</v>
      </c>
      <c r="AS71" s="13">
        <v>1951</v>
      </c>
      <c r="AT71" s="13">
        <v>2714</v>
      </c>
      <c r="AU71" s="13">
        <v>2792</v>
      </c>
      <c r="AV71" s="13">
        <v>4619</v>
      </c>
      <c r="AW71" s="13">
        <v>2889</v>
      </c>
      <c r="AX71" s="13">
        <v>-1</v>
      </c>
      <c r="AY71" s="13">
        <v>-1</v>
      </c>
    </row>
    <row r="72" spans="3:51" x14ac:dyDescent="0.25">
      <c r="C72" s="13">
        <v>1730</v>
      </c>
      <c r="D72" s="13">
        <v>936</v>
      </c>
      <c r="E72" s="13">
        <v>1079</v>
      </c>
      <c r="F72" s="13">
        <v>2096</v>
      </c>
      <c r="G72" s="13">
        <v>238</v>
      </c>
      <c r="H72" s="13">
        <v>834</v>
      </c>
      <c r="I72" s="13">
        <v>2689</v>
      </c>
      <c r="J72" s="13">
        <v>1856</v>
      </c>
      <c r="K72" s="13">
        <v>1264</v>
      </c>
      <c r="L72" s="13">
        <v>940</v>
      </c>
      <c r="M72" s="13">
        <v>1275</v>
      </c>
      <c r="N72" s="13">
        <v>3743</v>
      </c>
      <c r="O72" s="13">
        <v>1077</v>
      </c>
      <c r="P72" s="13">
        <v>2210</v>
      </c>
      <c r="Q72" s="13">
        <v>882</v>
      </c>
      <c r="R72" s="13">
        <v>706</v>
      </c>
      <c r="S72" s="13">
        <v>2023</v>
      </c>
      <c r="T72" s="13">
        <v>1333</v>
      </c>
      <c r="U72" s="13">
        <v>758</v>
      </c>
      <c r="V72" s="13">
        <v>-1</v>
      </c>
      <c r="W72" s="13">
        <v>1623</v>
      </c>
      <c r="X72" s="13">
        <v>1347</v>
      </c>
      <c r="Y72" s="13">
        <v>4000</v>
      </c>
      <c r="Z72" s="13">
        <v>3343</v>
      </c>
      <c r="AB72" s="13">
        <v>3152</v>
      </c>
      <c r="AC72" s="13">
        <v>1777</v>
      </c>
      <c r="AD72" s="13">
        <v>-1</v>
      </c>
      <c r="AE72" s="13">
        <v>2533</v>
      </c>
      <c r="AF72" s="13">
        <v>2144</v>
      </c>
      <c r="AG72" s="13">
        <v>2108</v>
      </c>
      <c r="AH72" s="13">
        <v>4220</v>
      </c>
      <c r="AI72" s="13">
        <v>3036</v>
      </c>
      <c r="AJ72" s="13">
        <v>3011</v>
      </c>
      <c r="AK72" s="13">
        <v>2295</v>
      </c>
      <c r="AL72" s="13">
        <v>2861</v>
      </c>
      <c r="AM72" s="13">
        <v>5718</v>
      </c>
      <c r="AN72" s="13">
        <v>3072</v>
      </c>
      <c r="AO72" s="13">
        <v>4534</v>
      </c>
      <c r="AP72" s="13">
        <v>2536</v>
      </c>
      <c r="AQ72" s="13">
        <v>2556</v>
      </c>
      <c r="AR72" s="13">
        <v>4425</v>
      </c>
      <c r="AS72" s="13">
        <v>2027</v>
      </c>
      <c r="AT72" s="13">
        <v>2878</v>
      </c>
      <c r="AU72" s="13">
        <v>2869</v>
      </c>
      <c r="AV72" s="13">
        <v>4627</v>
      </c>
      <c r="AW72" s="13">
        <v>2706</v>
      </c>
      <c r="AX72" s="13">
        <v>-1</v>
      </c>
      <c r="AY72" s="13">
        <v>-1</v>
      </c>
    </row>
    <row r="73" spans="3:51" x14ac:dyDescent="0.25">
      <c r="C73" s="13">
        <v>1555</v>
      </c>
      <c r="D73" s="13">
        <v>1129</v>
      </c>
      <c r="E73" s="13">
        <v>1488</v>
      </c>
      <c r="F73" s="13">
        <v>2739</v>
      </c>
      <c r="G73" s="13">
        <v>241</v>
      </c>
      <c r="H73" s="13">
        <v>1045</v>
      </c>
      <c r="I73" s="13">
        <v>3295</v>
      </c>
      <c r="J73" s="13">
        <v>2390</v>
      </c>
      <c r="K73" s="13">
        <v>2385</v>
      </c>
      <c r="L73" s="13">
        <v>1414</v>
      </c>
      <c r="M73" s="13">
        <v>2908</v>
      </c>
      <c r="N73" s="13">
        <v>4549</v>
      </c>
      <c r="O73" s="13">
        <v>1963</v>
      </c>
      <c r="P73" s="13">
        <v>3301</v>
      </c>
      <c r="Q73" s="13">
        <v>1025</v>
      </c>
      <c r="R73" s="13">
        <v>1365</v>
      </c>
      <c r="S73" s="13">
        <v>988</v>
      </c>
      <c r="T73" s="13">
        <v>1606</v>
      </c>
      <c r="U73" s="13">
        <v>1212</v>
      </c>
      <c r="V73" s="13">
        <v>2120</v>
      </c>
      <c r="W73" s="13">
        <v>1984</v>
      </c>
      <c r="X73" s="13">
        <v>-1</v>
      </c>
      <c r="Y73" s="13">
        <v>4564</v>
      </c>
      <c r="Z73" s="13">
        <v>5125</v>
      </c>
      <c r="AB73" s="13">
        <v>-1</v>
      </c>
      <c r="AC73" s="13">
        <v>1988</v>
      </c>
      <c r="AD73" s="13">
        <v>-1</v>
      </c>
      <c r="AE73" s="13">
        <v>2364</v>
      </c>
      <c r="AF73" s="13">
        <v>2064</v>
      </c>
      <c r="AG73" s="13">
        <v>1980</v>
      </c>
      <c r="AH73" s="13">
        <v>3689</v>
      </c>
      <c r="AI73" s="13">
        <v>2434</v>
      </c>
      <c r="AJ73" s="13">
        <v>3286</v>
      </c>
      <c r="AK73" s="13">
        <v>2112</v>
      </c>
      <c r="AL73" s="13">
        <v>3789</v>
      </c>
      <c r="AM73" s="13">
        <v>5563</v>
      </c>
      <c r="AN73" s="13">
        <v>3980</v>
      </c>
      <c r="AO73" s="13">
        <v>4272</v>
      </c>
      <c r="AP73" s="13">
        <v>2497</v>
      </c>
      <c r="AQ73" s="13">
        <v>2640</v>
      </c>
      <c r="AR73" s="13">
        <v>2615</v>
      </c>
      <c r="AS73" s="13">
        <v>2516</v>
      </c>
      <c r="AT73" s="13">
        <v>2915</v>
      </c>
      <c r="AU73" s="13">
        <v>-1</v>
      </c>
      <c r="AV73" s="13">
        <v>4764</v>
      </c>
      <c r="AW73" s="13">
        <v>2809</v>
      </c>
      <c r="AX73" s="13">
        <v>-1</v>
      </c>
      <c r="AY73" s="13">
        <v>-1</v>
      </c>
    </row>
    <row r="74" spans="3:51" x14ac:dyDescent="0.25">
      <c r="C74" s="13">
        <v>1056</v>
      </c>
      <c r="D74" s="13">
        <v>1316</v>
      </c>
      <c r="E74" s="13">
        <v>1552</v>
      </c>
      <c r="F74" s="13">
        <v>1899</v>
      </c>
      <c r="G74" s="13">
        <v>226</v>
      </c>
      <c r="H74" s="13">
        <v>866</v>
      </c>
      <c r="I74" s="13">
        <v>2050</v>
      </c>
      <c r="J74" s="13">
        <v>1867</v>
      </c>
      <c r="K74" s="13">
        <v>1548</v>
      </c>
      <c r="L74" s="13">
        <v>1342</v>
      </c>
      <c r="M74" s="13">
        <v>1142</v>
      </c>
      <c r="N74" s="13">
        <v>4786</v>
      </c>
      <c r="O74" s="13">
        <v>917</v>
      </c>
      <c r="P74" s="13">
        <v>2602</v>
      </c>
      <c r="Q74" s="13">
        <v>804</v>
      </c>
      <c r="R74" s="13">
        <v>875</v>
      </c>
      <c r="S74" s="13">
        <v>1362</v>
      </c>
      <c r="T74" s="13">
        <v>968</v>
      </c>
      <c r="U74" s="13">
        <v>801</v>
      </c>
      <c r="V74" s="13">
        <v>1959</v>
      </c>
      <c r="W74" s="13">
        <v>1630</v>
      </c>
      <c r="X74" s="13">
        <v>-1</v>
      </c>
      <c r="Y74" s="13">
        <v>2989</v>
      </c>
      <c r="Z74" s="13">
        <v>3782</v>
      </c>
      <c r="AB74" s="13">
        <v>2207</v>
      </c>
      <c r="AC74" s="13">
        <v>1851</v>
      </c>
      <c r="AD74" s="13">
        <v>2118</v>
      </c>
      <c r="AE74" s="13">
        <v>2373</v>
      </c>
      <c r="AF74" s="13">
        <v>1800</v>
      </c>
      <c r="AG74" s="13">
        <v>1692</v>
      </c>
      <c r="AH74" s="13">
        <v>3278</v>
      </c>
      <c r="AI74" s="13">
        <v>3478</v>
      </c>
      <c r="AJ74" s="13">
        <v>2752</v>
      </c>
      <c r="AK74" s="13">
        <v>2215</v>
      </c>
      <c r="AL74" s="13">
        <v>2854</v>
      </c>
      <c r="AM74" s="13">
        <v>6973</v>
      </c>
      <c r="AN74" s="13">
        <v>2925</v>
      </c>
      <c r="AO74" s="13">
        <v>3600</v>
      </c>
      <c r="AP74" s="13">
        <v>2574</v>
      </c>
      <c r="AQ74" s="13">
        <v>2720</v>
      </c>
      <c r="AR74" s="13">
        <v>2536</v>
      </c>
      <c r="AS74" s="13">
        <v>1781</v>
      </c>
      <c r="AT74" s="13">
        <v>2690</v>
      </c>
      <c r="AU74" s="13">
        <v>2869</v>
      </c>
      <c r="AV74" s="13">
        <v>4657</v>
      </c>
      <c r="AW74" s="13">
        <v>2686</v>
      </c>
      <c r="AX74" s="13">
        <v>-1</v>
      </c>
      <c r="AY74" s="13">
        <v>-1</v>
      </c>
    </row>
    <row r="75" spans="3:51" x14ac:dyDescent="0.25">
      <c r="C75" s="13">
        <v>849</v>
      </c>
      <c r="D75" s="13">
        <v>906</v>
      </c>
      <c r="E75" s="13">
        <v>1658</v>
      </c>
      <c r="F75" s="13">
        <v>1954</v>
      </c>
      <c r="G75" s="13">
        <v>371</v>
      </c>
      <c r="H75" s="13">
        <v>594</v>
      </c>
      <c r="I75" s="13">
        <v>2585</v>
      </c>
      <c r="J75" s="13">
        <v>4465</v>
      </c>
      <c r="K75" s="13">
        <v>1981</v>
      </c>
      <c r="L75" s="13">
        <v>3620</v>
      </c>
      <c r="M75" s="13">
        <v>997</v>
      </c>
      <c r="N75" s="13">
        <v>4168</v>
      </c>
      <c r="O75" s="13">
        <v>1469</v>
      </c>
      <c r="P75" s="13">
        <v>2198</v>
      </c>
      <c r="Q75" s="13">
        <v>676</v>
      </c>
      <c r="R75" s="13">
        <v>633</v>
      </c>
      <c r="S75" s="13">
        <v>3383</v>
      </c>
      <c r="T75" s="13">
        <v>726</v>
      </c>
      <c r="U75" s="13">
        <v>1203</v>
      </c>
      <c r="V75" s="13">
        <v>1781</v>
      </c>
      <c r="W75" s="13">
        <v>1372</v>
      </c>
      <c r="X75" s="13">
        <v>2314</v>
      </c>
      <c r="Y75" s="13">
        <v>3391</v>
      </c>
      <c r="Z75" s="13">
        <v>3921</v>
      </c>
      <c r="AB75" s="13">
        <v>2406</v>
      </c>
      <c r="AC75" s="13">
        <v>1752</v>
      </c>
      <c r="AD75" s="13">
        <v>2936</v>
      </c>
      <c r="AE75" s="13">
        <v>2285</v>
      </c>
      <c r="AF75" s="13">
        <v>2877</v>
      </c>
      <c r="AG75" s="13">
        <v>1943</v>
      </c>
      <c r="AH75" s="13">
        <v>3529</v>
      </c>
      <c r="AI75" s="13">
        <v>5500</v>
      </c>
      <c r="AJ75" s="13">
        <v>4093</v>
      </c>
      <c r="AK75" s="13">
        <v>4353</v>
      </c>
      <c r="AL75" s="13">
        <v>2820</v>
      </c>
      <c r="AM75" s="13">
        <v>6454</v>
      </c>
      <c r="AN75" s="13">
        <v>3806</v>
      </c>
      <c r="AO75" s="13">
        <v>4366</v>
      </c>
      <c r="AP75" s="13">
        <v>2082</v>
      </c>
      <c r="AQ75" s="13">
        <v>2238</v>
      </c>
      <c r="AR75" s="13">
        <v>4312</v>
      </c>
      <c r="AS75" s="13">
        <v>1833</v>
      </c>
      <c r="AT75" s="13">
        <v>2607</v>
      </c>
      <c r="AU75" s="13">
        <v>3062</v>
      </c>
      <c r="AV75" s="13">
        <v>5259</v>
      </c>
      <c r="AW75" s="13">
        <v>3541</v>
      </c>
      <c r="AX75" s="13">
        <v>-1</v>
      </c>
      <c r="AY75" s="13">
        <v>-1</v>
      </c>
    </row>
    <row r="76" spans="3:51" x14ac:dyDescent="0.25">
      <c r="C76" s="13">
        <v>1285</v>
      </c>
      <c r="D76" s="13">
        <v>947</v>
      </c>
      <c r="E76" s="13">
        <v>1260</v>
      </c>
      <c r="F76" s="13">
        <v>2156</v>
      </c>
      <c r="G76" s="13">
        <v>269</v>
      </c>
      <c r="H76" s="13">
        <v>988</v>
      </c>
      <c r="I76" s="13">
        <v>2619</v>
      </c>
      <c r="J76" s="13">
        <v>2026</v>
      </c>
      <c r="K76" s="13">
        <v>1647</v>
      </c>
      <c r="L76" s="13">
        <v>1161</v>
      </c>
      <c r="M76" s="13">
        <v>1787</v>
      </c>
      <c r="N76" s="13">
        <v>4526</v>
      </c>
      <c r="O76" s="13">
        <v>1343</v>
      </c>
      <c r="P76" s="13">
        <v>2368</v>
      </c>
      <c r="Q76" s="13">
        <v>1468</v>
      </c>
      <c r="R76" s="13">
        <v>1643</v>
      </c>
      <c r="S76" s="13">
        <v>1408</v>
      </c>
      <c r="T76" s="13">
        <v>1161</v>
      </c>
      <c r="U76" s="13">
        <v>1538</v>
      </c>
      <c r="V76" s="13">
        <v>3260</v>
      </c>
      <c r="W76" s="13">
        <v>1844</v>
      </c>
      <c r="X76" s="13">
        <v>1567</v>
      </c>
      <c r="Y76" s="13">
        <v>4497</v>
      </c>
      <c r="Z76" s="13">
        <v>5101</v>
      </c>
      <c r="AB76" s="13">
        <v>2729</v>
      </c>
      <c r="AC76" s="13">
        <v>2352</v>
      </c>
      <c r="AD76" s="13">
        <v>2347</v>
      </c>
      <c r="AE76" s="13">
        <v>2632</v>
      </c>
      <c r="AF76" s="13">
        <v>2863</v>
      </c>
      <c r="AG76" s="13">
        <v>2499</v>
      </c>
      <c r="AH76" s="13">
        <v>3435</v>
      </c>
      <c r="AI76" s="13">
        <v>2848</v>
      </c>
      <c r="AJ76" s="13">
        <v>4188</v>
      </c>
      <c r="AK76" s="13">
        <v>2320</v>
      </c>
      <c r="AL76" s="13">
        <v>-1</v>
      </c>
      <c r="AM76" s="13">
        <v>6411</v>
      </c>
      <c r="AN76" s="13">
        <v>4096</v>
      </c>
      <c r="AO76" s="13">
        <v>4177</v>
      </c>
      <c r="AP76" s="13">
        <v>2628</v>
      </c>
      <c r="AQ76" s="13">
        <v>3252</v>
      </c>
      <c r="AR76" s="13">
        <v>3712</v>
      </c>
      <c r="AS76" s="13">
        <v>2207</v>
      </c>
      <c r="AT76" s="13">
        <v>3181</v>
      </c>
      <c r="AU76" s="13">
        <v>3459</v>
      </c>
      <c r="AV76" s="13">
        <v>6127</v>
      </c>
      <c r="AW76" s="13">
        <v>3111</v>
      </c>
      <c r="AX76" s="13">
        <v>-1</v>
      </c>
      <c r="AY76" s="13">
        <v>-1</v>
      </c>
    </row>
    <row r="77" spans="3:51" x14ac:dyDescent="0.25">
      <c r="C77" s="13">
        <v>881</v>
      </c>
      <c r="D77" s="13">
        <v>1003</v>
      </c>
      <c r="E77" s="13">
        <v>1085</v>
      </c>
      <c r="F77" s="13">
        <v>1810</v>
      </c>
      <c r="G77" s="13">
        <v>213</v>
      </c>
      <c r="H77" s="13">
        <v>857</v>
      </c>
      <c r="I77" s="13">
        <v>2489</v>
      </c>
      <c r="J77" s="13">
        <v>1885</v>
      </c>
      <c r="K77" s="13">
        <v>935</v>
      </c>
      <c r="L77" s="13">
        <v>1016</v>
      </c>
      <c r="M77" s="13">
        <v>1213</v>
      </c>
      <c r="N77" s="13">
        <v>2627</v>
      </c>
      <c r="O77" s="13">
        <v>1534</v>
      </c>
      <c r="P77" s="13">
        <v>2069</v>
      </c>
      <c r="Q77" s="13">
        <v>739</v>
      </c>
      <c r="R77" s="13">
        <v>705</v>
      </c>
      <c r="S77" s="13">
        <v>832</v>
      </c>
      <c r="T77" s="13">
        <v>1130</v>
      </c>
      <c r="U77" s="13">
        <v>726</v>
      </c>
      <c r="V77" s="13">
        <v>2362</v>
      </c>
      <c r="W77" s="13">
        <v>1491</v>
      </c>
      <c r="X77" s="13">
        <v>2812</v>
      </c>
      <c r="Y77" s="13">
        <v>2345</v>
      </c>
      <c r="Z77" s="13">
        <v>3093</v>
      </c>
      <c r="AB77" s="13">
        <v>2412</v>
      </c>
      <c r="AC77" s="13">
        <v>1928</v>
      </c>
      <c r="AD77" s="13">
        <v>2435</v>
      </c>
      <c r="AE77" s="13">
        <v>2243</v>
      </c>
      <c r="AF77" s="13">
        <v>1830</v>
      </c>
      <c r="AG77" s="13">
        <v>1944</v>
      </c>
      <c r="AH77" s="13">
        <v>3807</v>
      </c>
      <c r="AI77" s="13">
        <v>2845</v>
      </c>
      <c r="AJ77" s="13">
        <v>2588</v>
      </c>
      <c r="AK77" s="13">
        <v>2224</v>
      </c>
      <c r="AL77" s="13">
        <v>3925</v>
      </c>
      <c r="AM77" s="13">
        <v>5418</v>
      </c>
      <c r="AN77" s="13">
        <v>3354</v>
      </c>
      <c r="AO77" s="13">
        <v>4008</v>
      </c>
      <c r="AP77" s="13">
        <v>2193</v>
      </c>
      <c r="AQ77" s="13">
        <v>2407</v>
      </c>
      <c r="AR77" s="13">
        <v>2509</v>
      </c>
      <c r="AS77" s="13">
        <v>1848</v>
      </c>
      <c r="AT77" s="13">
        <v>2946</v>
      </c>
      <c r="AU77" s="13">
        <v>2970</v>
      </c>
      <c r="AV77" s="13">
        <v>5496</v>
      </c>
      <c r="AW77" s="13">
        <v>3430</v>
      </c>
      <c r="AX77" s="13">
        <v>-1</v>
      </c>
      <c r="AY77" s="13">
        <v>-1</v>
      </c>
    </row>
    <row r="78" spans="3:51" x14ac:dyDescent="0.25">
      <c r="C78" s="13">
        <v>904</v>
      </c>
      <c r="D78" s="13">
        <v>1264</v>
      </c>
      <c r="E78" s="13">
        <v>1232</v>
      </c>
      <c r="F78" s="13">
        <v>2247</v>
      </c>
      <c r="G78" s="13">
        <v>228</v>
      </c>
      <c r="H78" s="13">
        <v>698</v>
      </c>
      <c r="I78" s="13">
        <v>2962</v>
      </c>
      <c r="J78" s="13">
        <v>1322</v>
      </c>
      <c r="K78" s="13">
        <v>1178</v>
      </c>
      <c r="L78" s="13">
        <v>1066</v>
      </c>
      <c r="M78" s="13">
        <v>1192</v>
      </c>
      <c r="N78" s="13">
        <v>3581</v>
      </c>
      <c r="O78" s="13">
        <v>1087</v>
      </c>
      <c r="P78" s="13">
        <v>1737</v>
      </c>
      <c r="Q78" s="13">
        <v>726</v>
      </c>
      <c r="R78" s="13">
        <v>717</v>
      </c>
      <c r="S78" s="13">
        <v>734</v>
      </c>
      <c r="T78" s="13">
        <v>893</v>
      </c>
      <c r="U78" s="13">
        <v>868</v>
      </c>
      <c r="V78" s="13">
        <v>1746</v>
      </c>
      <c r="W78" s="13">
        <v>1345</v>
      </c>
      <c r="X78" s="13">
        <v>1380</v>
      </c>
      <c r="Y78" s="13">
        <v>2932</v>
      </c>
      <c r="Z78" s="13">
        <v>5227</v>
      </c>
      <c r="AB78" s="13">
        <v>2583</v>
      </c>
      <c r="AC78" s="13">
        <v>1843</v>
      </c>
      <c r="AD78" s="13">
        <v>2446</v>
      </c>
      <c r="AE78" s="13">
        <v>2295</v>
      </c>
      <c r="AF78" s="13">
        <v>1900</v>
      </c>
      <c r="AG78" s="13">
        <v>1874</v>
      </c>
      <c r="AH78" s="13">
        <v>3804</v>
      </c>
      <c r="AI78" s="13">
        <v>2697</v>
      </c>
      <c r="AJ78" s="13">
        <v>2831</v>
      </c>
      <c r="AK78" s="13">
        <v>2536</v>
      </c>
      <c r="AL78" s="13">
        <v>2996</v>
      </c>
      <c r="AM78" s="13">
        <v>6548</v>
      </c>
      <c r="AN78" s="13">
        <v>3158</v>
      </c>
      <c r="AO78" s="13">
        <v>3988</v>
      </c>
      <c r="AP78" s="13">
        <v>2267</v>
      </c>
      <c r="AQ78" s="13">
        <v>3044</v>
      </c>
      <c r="AR78" s="13">
        <v>2315</v>
      </c>
      <c r="AS78" s="13">
        <v>1895</v>
      </c>
      <c r="AT78" s="13">
        <v>3035</v>
      </c>
      <c r="AU78" s="13">
        <v>3121</v>
      </c>
      <c r="AV78" s="13">
        <v>5022</v>
      </c>
      <c r="AW78" s="13">
        <v>3312</v>
      </c>
      <c r="AX78" s="13">
        <v>-1</v>
      </c>
      <c r="AY78" s="13">
        <v>-1</v>
      </c>
    </row>
    <row r="79" spans="3:51" x14ac:dyDescent="0.25">
      <c r="C79" s="13">
        <v>1919</v>
      </c>
      <c r="D79" s="13">
        <v>1342</v>
      </c>
      <c r="E79" s="13">
        <v>1769</v>
      </c>
      <c r="F79" s="13">
        <v>1557</v>
      </c>
      <c r="G79" s="13">
        <v>292</v>
      </c>
      <c r="H79" s="13">
        <v>1153</v>
      </c>
      <c r="I79" s="13">
        <v>2668</v>
      </c>
      <c r="J79" s="13">
        <v>2512</v>
      </c>
      <c r="K79" s="13">
        <v>1685</v>
      </c>
      <c r="L79" s="13">
        <v>1280</v>
      </c>
      <c r="M79" s="13">
        <v>1936</v>
      </c>
      <c r="N79" s="13">
        <v>4899</v>
      </c>
      <c r="O79" s="13">
        <v>1341</v>
      </c>
      <c r="P79" s="13">
        <v>3058</v>
      </c>
      <c r="Q79" s="13">
        <v>1165</v>
      </c>
      <c r="R79" s="13">
        <v>1383</v>
      </c>
      <c r="S79" s="13">
        <v>1162</v>
      </c>
      <c r="T79" s="13">
        <v>970</v>
      </c>
      <c r="U79" s="13">
        <v>947</v>
      </c>
      <c r="V79" s="13">
        <v>3673</v>
      </c>
      <c r="W79" s="13">
        <v>2728</v>
      </c>
      <c r="X79" s="13">
        <v>1917</v>
      </c>
      <c r="Y79" s="13">
        <v>4573</v>
      </c>
      <c r="Z79" s="13">
        <v>5230</v>
      </c>
      <c r="AB79" s="13">
        <v>2493</v>
      </c>
      <c r="AC79" s="13">
        <v>1911</v>
      </c>
      <c r="AD79" s="13">
        <v>2291</v>
      </c>
      <c r="AE79" s="13">
        <v>2300</v>
      </c>
      <c r="AF79" s="13">
        <v>1807</v>
      </c>
      <c r="AG79" s="13">
        <v>1957</v>
      </c>
      <c r="AH79" s="13">
        <v>4091</v>
      </c>
      <c r="AI79" s="13">
        <v>2458</v>
      </c>
      <c r="AJ79" s="13">
        <v>3118</v>
      </c>
      <c r="AK79" s="13">
        <v>2002</v>
      </c>
      <c r="AL79" s="13">
        <v>3240</v>
      </c>
      <c r="AM79" s="13">
        <v>6143</v>
      </c>
      <c r="AN79" s="13">
        <v>2650</v>
      </c>
      <c r="AO79" s="13">
        <v>4111</v>
      </c>
      <c r="AP79" s="13">
        <v>2694</v>
      </c>
      <c r="AQ79" s="13">
        <v>2907</v>
      </c>
      <c r="AR79" s="13">
        <v>2361</v>
      </c>
      <c r="AS79" s="13">
        <v>1902</v>
      </c>
      <c r="AT79" s="13">
        <v>2783</v>
      </c>
      <c r="AU79" s="13">
        <v>3338</v>
      </c>
      <c r="AV79" s="13">
        <v>4882</v>
      </c>
      <c r="AW79" s="13">
        <v>2872</v>
      </c>
      <c r="AX79" s="13">
        <v>-1</v>
      </c>
      <c r="AY79" s="13">
        <v>-1</v>
      </c>
    </row>
    <row r="80" spans="3:51" x14ac:dyDescent="0.25">
      <c r="C80" s="13">
        <v>1577</v>
      </c>
      <c r="D80" s="13">
        <v>1610</v>
      </c>
      <c r="E80" s="13">
        <v>1631</v>
      </c>
      <c r="F80" s="13">
        <v>1168</v>
      </c>
      <c r="G80" s="13">
        <v>232</v>
      </c>
      <c r="H80" s="13">
        <v>900</v>
      </c>
      <c r="I80" s="13">
        <v>1944</v>
      </c>
      <c r="J80" s="13">
        <v>1772</v>
      </c>
      <c r="K80" s="13">
        <v>1032</v>
      </c>
      <c r="L80" s="13">
        <v>998</v>
      </c>
      <c r="M80" s="13">
        <v>796</v>
      </c>
      <c r="N80" s="13">
        <v>3450</v>
      </c>
      <c r="O80" s="13">
        <v>919</v>
      </c>
      <c r="P80" s="13">
        <v>2270</v>
      </c>
      <c r="Q80" s="13">
        <v>692</v>
      </c>
      <c r="R80" s="13">
        <v>599</v>
      </c>
      <c r="S80" s="13">
        <v>817</v>
      </c>
      <c r="T80" s="13">
        <v>660</v>
      </c>
      <c r="U80" s="13">
        <v>479</v>
      </c>
      <c r="V80" s="13">
        <v>2713</v>
      </c>
      <c r="W80" s="13">
        <v>1761</v>
      </c>
      <c r="X80" s="13">
        <v>1884</v>
      </c>
      <c r="Y80" s="13">
        <v>-1</v>
      </c>
      <c r="Z80" s="13">
        <v>10384</v>
      </c>
      <c r="AB80" s="13">
        <v>2137</v>
      </c>
      <c r="AC80" s="13">
        <v>2235</v>
      </c>
      <c r="AD80" s="13">
        <v>3534</v>
      </c>
      <c r="AE80" s="13">
        <v>2238</v>
      </c>
      <c r="AF80" s="13">
        <v>1562</v>
      </c>
      <c r="AG80" s="13">
        <v>2121</v>
      </c>
      <c r="AH80" s="13">
        <v>3557</v>
      </c>
      <c r="AI80" s="13">
        <v>2895</v>
      </c>
      <c r="AJ80" s="13">
        <v>2825</v>
      </c>
      <c r="AK80" s="13">
        <v>2152</v>
      </c>
      <c r="AL80" s="13">
        <v>2320</v>
      </c>
      <c r="AM80" s="13">
        <v>6104</v>
      </c>
      <c r="AN80" s="13">
        <v>2771</v>
      </c>
      <c r="AO80" s="13">
        <v>3552</v>
      </c>
      <c r="AP80" s="13">
        <v>2215</v>
      </c>
      <c r="AQ80" s="13">
        <v>2294</v>
      </c>
      <c r="AR80" s="13">
        <v>2162</v>
      </c>
      <c r="AS80" s="13">
        <v>1562</v>
      </c>
      <c r="AT80" s="13">
        <v>2357</v>
      </c>
      <c r="AU80" s="13">
        <v>2744</v>
      </c>
      <c r="AV80" s="13">
        <v>4921</v>
      </c>
      <c r="AW80" s="13">
        <v>2955</v>
      </c>
      <c r="AX80" s="13">
        <v>-1</v>
      </c>
      <c r="AY80" s="13">
        <v>-1</v>
      </c>
    </row>
    <row r="81" spans="3:51" x14ac:dyDescent="0.25">
      <c r="C81" s="13">
        <v>2053</v>
      </c>
      <c r="D81" s="13">
        <v>1305</v>
      </c>
      <c r="E81" s="13">
        <v>1543</v>
      </c>
      <c r="F81" s="13">
        <v>-1</v>
      </c>
      <c r="G81" s="13">
        <v>449</v>
      </c>
      <c r="H81" s="13">
        <v>942</v>
      </c>
      <c r="I81" s="13">
        <v>2950</v>
      </c>
      <c r="J81" s="13">
        <v>1590</v>
      </c>
      <c r="K81" s="13">
        <v>7638</v>
      </c>
      <c r="L81" s="13">
        <v>1920</v>
      </c>
      <c r="M81" s="13">
        <v>1361</v>
      </c>
      <c r="N81" s="13">
        <v>4422</v>
      </c>
      <c r="O81" s="13">
        <v>1968</v>
      </c>
      <c r="P81" s="13">
        <v>4127</v>
      </c>
      <c r="Q81" s="13">
        <v>1436</v>
      </c>
      <c r="R81" s="13">
        <v>1877</v>
      </c>
      <c r="S81" s="13">
        <v>4425</v>
      </c>
      <c r="T81" s="13">
        <v>1781</v>
      </c>
      <c r="U81" s="13">
        <v>897</v>
      </c>
      <c r="V81" s="13">
        <v>2613</v>
      </c>
      <c r="W81" s="13">
        <v>2232</v>
      </c>
      <c r="X81" s="13">
        <v>1862</v>
      </c>
      <c r="Y81" s="13">
        <v>4259</v>
      </c>
      <c r="Z81" s="13">
        <v>3917</v>
      </c>
      <c r="AB81" s="13">
        <v>3100</v>
      </c>
      <c r="AC81" s="13">
        <v>2534</v>
      </c>
      <c r="AD81" s="13">
        <v>2634</v>
      </c>
      <c r="AE81" s="13">
        <v>2662</v>
      </c>
      <c r="AF81" s="13">
        <v>3599</v>
      </c>
      <c r="AG81" s="13">
        <v>2816</v>
      </c>
      <c r="AH81" s="13">
        <v>4741</v>
      </c>
      <c r="AI81" s="13">
        <v>3712</v>
      </c>
      <c r="AJ81" s="13">
        <v>8610</v>
      </c>
      <c r="AK81" s="13">
        <v>3009</v>
      </c>
      <c r="AL81" s="13">
        <v>3030</v>
      </c>
      <c r="AM81" s="13">
        <v>5516</v>
      </c>
      <c r="AN81" s="13">
        <v>3792</v>
      </c>
      <c r="AO81" s="13">
        <v>5482</v>
      </c>
      <c r="AP81" s="13">
        <v>3051</v>
      </c>
      <c r="AQ81" s="13">
        <v>3997</v>
      </c>
      <c r="AR81" s="13">
        <v>9171</v>
      </c>
      <c r="AS81" s="13">
        <v>2538</v>
      </c>
      <c r="AT81" s="13">
        <v>2937</v>
      </c>
      <c r="AU81" s="13">
        <v>3487</v>
      </c>
      <c r="AV81" s="13">
        <v>5626</v>
      </c>
      <c r="AW81" s="13">
        <v>3690</v>
      </c>
      <c r="AX81" s="13">
        <v>-1</v>
      </c>
      <c r="AY81" s="13">
        <v>-1</v>
      </c>
    </row>
    <row r="82" spans="3:51" x14ac:dyDescent="0.25">
      <c r="C82" s="13">
        <v>969</v>
      </c>
      <c r="D82" s="13">
        <v>1963</v>
      </c>
      <c r="E82" s="13">
        <v>880</v>
      </c>
      <c r="F82" s="13">
        <v>3957</v>
      </c>
      <c r="G82" s="13">
        <v>256</v>
      </c>
      <c r="H82" s="13">
        <v>13944</v>
      </c>
      <c r="I82" s="13">
        <v>1761</v>
      </c>
      <c r="J82" s="13">
        <v>1782</v>
      </c>
      <c r="K82" s="13">
        <v>8591</v>
      </c>
      <c r="L82" s="13">
        <v>1060</v>
      </c>
      <c r="M82" s="13">
        <v>2533</v>
      </c>
      <c r="N82" s="13">
        <v>8294</v>
      </c>
      <c r="O82" s="13">
        <v>5346</v>
      </c>
      <c r="P82" s="13">
        <v>7044</v>
      </c>
      <c r="Q82" s="13">
        <v>3512</v>
      </c>
      <c r="R82" s="13">
        <v>6271</v>
      </c>
      <c r="S82" s="13">
        <v>8293</v>
      </c>
      <c r="T82" s="13">
        <v>3387</v>
      </c>
      <c r="U82" s="13">
        <v>967</v>
      </c>
      <c r="V82" s="13">
        <v>2034</v>
      </c>
      <c r="W82" s="13">
        <v>2215</v>
      </c>
      <c r="X82" s="13">
        <v>1043</v>
      </c>
      <c r="Y82" s="13">
        <v>43006</v>
      </c>
      <c r="Z82" s="13">
        <v>35422</v>
      </c>
      <c r="AB82" s="13">
        <v>2356</v>
      </c>
      <c r="AC82" s="13">
        <v>4869</v>
      </c>
      <c r="AD82" s="13">
        <v>2043</v>
      </c>
      <c r="AE82" s="13">
        <v>4705</v>
      </c>
      <c r="AF82" s="13">
        <v>2019</v>
      </c>
      <c r="AG82" s="13">
        <v>17234</v>
      </c>
      <c r="AH82" s="13">
        <v>3861</v>
      </c>
      <c r="AI82" s="13">
        <v>3676</v>
      </c>
      <c r="AJ82" s="13">
        <v>9687</v>
      </c>
      <c r="AK82" s="13">
        <v>2482</v>
      </c>
      <c r="AL82" s="13">
        <v>5141</v>
      </c>
      <c r="AM82" s="13">
        <v>8702</v>
      </c>
      <c r="AN82" s="13">
        <v>7741</v>
      </c>
      <c r="AO82" s="13">
        <v>8216</v>
      </c>
      <c r="AP82" s="13">
        <v>6584</v>
      </c>
      <c r="AQ82" s="13">
        <v>10705</v>
      </c>
      <c r="AR82" s="13">
        <v>14209</v>
      </c>
      <c r="AS82" s="13">
        <v>4203</v>
      </c>
      <c r="AT82" s="13">
        <v>3715</v>
      </c>
      <c r="AU82" s="13">
        <v>2573</v>
      </c>
      <c r="AV82" s="13">
        <v>5749</v>
      </c>
      <c r="AW82" s="13">
        <v>3120</v>
      </c>
      <c r="AX82" s="13">
        <v>-1</v>
      </c>
      <c r="AY82" s="13">
        <v>-1</v>
      </c>
    </row>
    <row r="83" spans="3:51" x14ac:dyDescent="0.25">
      <c r="C83" s="13">
        <v>3980</v>
      </c>
      <c r="D83" s="13">
        <v>1829</v>
      </c>
      <c r="E83" s="13">
        <v>2592</v>
      </c>
      <c r="F83" s="13">
        <v>3669</v>
      </c>
      <c r="G83" s="13">
        <v>861</v>
      </c>
      <c r="H83" s="13">
        <v>2137</v>
      </c>
      <c r="I83" s="13">
        <v>6678</v>
      </c>
      <c r="J83" s="13">
        <v>3192</v>
      </c>
      <c r="K83" s="13">
        <v>5464</v>
      </c>
      <c r="L83" s="13">
        <v>3225</v>
      </c>
      <c r="M83" s="13">
        <v>4695</v>
      </c>
      <c r="N83" s="13">
        <v>7285</v>
      </c>
      <c r="O83" s="13">
        <v>2823</v>
      </c>
      <c r="P83" s="13">
        <v>17035</v>
      </c>
      <c r="Q83" s="13">
        <v>1652</v>
      </c>
      <c r="R83" s="13">
        <v>3696</v>
      </c>
      <c r="S83" s="13">
        <v>3101</v>
      </c>
      <c r="T83" s="13">
        <v>3047</v>
      </c>
      <c r="U83" s="13">
        <v>1480</v>
      </c>
      <c r="V83" s="13">
        <v>5090</v>
      </c>
      <c r="W83" s="13">
        <v>3292</v>
      </c>
      <c r="X83" s="13">
        <v>2112</v>
      </c>
      <c r="Y83" s="13">
        <v>5880</v>
      </c>
      <c r="Z83" s="13">
        <v>6175</v>
      </c>
      <c r="AB83" s="13">
        <v>4710</v>
      </c>
      <c r="AC83" s="13">
        <v>4026</v>
      </c>
      <c r="AD83" s="13">
        <v>4087</v>
      </c>
      <c r="AE83" s="13">
        <v>4139</v>
      </c>
      <c r="AF83" s="13">
        <v>3668</v>
      </c>
      <c r="AG83" s="13">
        <v>4869</v>
      </c>
      <c r="AH83" s="13">
        <v>8658</v>
      </c>
      <c r="AI83" s="13">
        <v>5106</v>
      </c>
      <c r="AJ83" s="13">
        <v>6375</v>
      </c>
      <c r="AK83" s="13">
        <v>5022</v>
      </c>
      <c r="AL83" s="13">
        <v>8154</v>
      </c>
      <c r="AM83" s="13">
        <v>-1</v>
      </c>
      <c r="AN83" s="13">
        <v>4495</v>
      </c>
      <c r="AO83" s="13">
        <v>21674</v>
      </c>
      <c r="AP83" s="13">
        <v>4655</v>
      </c>
      <c r="AQ83" s="13">
        <v>6975</v>
      </c>
      <c r="AR83" s="13">
        <v>4811</v>
      </c>
      <c r="AS83" s="13">
        <v>-1</v>
      </c>
      <c r="AT83" s="13">
        <v>4545</v>
      </c>
      <c r="AU83" s="13">
        <v>5724</v>
      </c>
      <c r="AV83" s="13">
        <v>6720</v>
      </c>
      <c r="AW83" s="13">
        <v>4028</v>
      </c>
      <c r="AX83" s="13">
        <v>-1</v>
      </c>
      <c r="AY83" s="13">
        <v>-1</v>
      </c>
    </row>
    <row r="84" spans="3:51" x14ac:dyDescent="0.25">
      <c r="C84" s="13">
        <v>2110</v>
      </c>
      <c r="D84" s="13">
        <v>3844</v>
      </c>
      <c r="E84" s="13">
        <v>4039</v>
      </c>
      <c r="F84" s="13">
        <v>8696</v>
      </c>
      <c r="G84" s="13">
        <v>319</v>
      </c>
      <c r="H84" s="13">
        <v>1177</v>
      </c>
      <c r="I84" s="13">
        <v>5731</v>
      </c>
      <c r="J84" s="13">
        <v>4801</v>
      </c>
      <c r="K84" s="13">
        <v>4548</v>
      </c>
      <c r="L84" s="13">
        <v>1554</v>
      </c>
      <c r="M84" s="13">
        <v>3668</v>
      </c>
      <c r="N84" s="13">
        <v>26630</v>
      </c>
      <c r="O84" s="13">
        <v>2127</v>
      </c>
      <c r="P84" s="13">
        <v>6042</v>
      </c>
      <c r="Q84" s="13">
        <v>3926</v>
      </c>
      <c r="R84" s="13">
        <v>2332</v>
      </c>
      <c r="S84" s="13">
        <v>-1</v>
      </c>
      <c r="T84" s="13">
        <v>2946</v>
      </c>
      <c r="U84" s="13">
        <v>1442</v>
      </c>
      <c r="V84" s="13">
        <v>5322</v>
      </c>
      <c r="W84" s="13">
        <v>1991</v>
      </c>
      <c r="X84" s="13">
        <v>3017</v>
      </c>
      <c r="Y84" s="13">
        <v>6560</v>
      </c>
      <c r="Z84" s="13">
        <v>7681</v>
      </c>
      <c r="AB84" s="13">
        <v>5346</v>
      </c>
      <c r="AC84" s="13">
        <v>-1</v>
      </c>
      <c r="AD84" s="13">
        <v>4055</v>
      </c>
      <c r="AE84" s="13">
        <v>7873</v>
      </c>
      <c r="AF84" s="13">
        <v>3496</v>
      </c>
      <c r="AG84" s="13">
        <v>-1</v>
      </c>
      <c r="AH84" s="13">
        <v>6458</v>
      </c>
      <c r="AI84" s="13">
        <v>-1</v>
      </c>
      <c r="AJ84" s="13">
        <v>6691</v>
      </c>
      <c r="AK84" s="13">
        <v>3731</v>
      </c>
      <c r="AL84" s="13">
        <v>-1</v>
      </c>
      <c r="AM84" s="13">
        <v>25913</v>
      </c>
      <c r="AN84" s="13">
        <v>5909</v>
      </c>
      <c r="AO84" s="13">
        <v>6903</v>
      </c>
      <c r="AP84" s="13">
        <v>6027</v>
      </c>
      <c r="AQ84" s="13">
        <v>4135</v>
      </c>
      <c r="AR84" s="13">
        <v>5293</v>
      </c>
      <c r="AS84" s="13">
        <v>3290</v>
      </c>
      <c r="AT84" s="13">
        <v>3555</v>
      </c>
      <c r="AU84" s="13">
        <v>8057</v>
      </c>
      <c r="AV84" s="13">
        <v>6441</v>
      </c>
      <c r="AW84" s="13">
        <v>3750</v>
      </c>
      <c r="AX84" s="13">
        <v>-1</v>
      </c>
      <c r="AY84" s="13">
        <v>-1</v>
      </c>
    </row>
    <row r="85" spans="3:51" x14ac:dyDescent="0.25">
      <c r="C85" s="13">
        <v>975</v>
      </c>
      <c r="D85" s="13">
        <v>819</v>
      </c>
      <c r="E85" s="13">
        <v>1844</v>
      </c>
      <c r="F85" s="13">
        <v>1465</v>
      </c>
      <c r="G85" s="13">
        <v>214</v>
      </c>
      <c r="H85" s="13">
        <v>580</v>
      </c>
      <c r="I85" s="13">
        <v>3621</v>
      </c>
      <c r="J85" s="13">
        <v>1254</v>
      </c>
      <c r="K85" s="13">
        <v>1983</v>
      </c>
      <c r="L85" s="13">
        <v>1574</v>
      </c>
      <c r="M85" s="13">
        <v>2452</v>
      </c>
      <c r="N85" s="13">
        <v>9144</v>
      </c>
      <c r="O85" s="13">
        <v>1258</v>
      </c>
      <c r="P85" s="13">
        <v>13032</v>
      </c>
      <c r="Q85" s="13">
        <v>880</v>
      </c>
      <c r="R85" s="13">
        <v>773</v>
      </c>
      <c r="S85" s="13">
        <v>-1</v>
      </c>
      <c r="T85" s="13">
        <v>835</v>
      </c>
      <c r="U85" s="13">
        <v>655</v>
      </c>
      <c r="V85" s="13">
        <v>1921</v>
      </c>
      <c r="W85" s="13">
        <v>1424</v>
      </c>
      <c r="X85" s="13">
        <v>1378</v>
      </c>
      <c r="Y85" s="13">
        <v>8025</v>
      </c>
      <c r="Z85" s="13">
        <v>8890</v>
      </c>
      <c r="AB85" s="13">
        <v>-1</v>
      </c>
      <c r="AC85" s="13">
        <v>-1</v>
      </c>
      <c r="AD85" s="13">
        <v>2861</v>
      </c>
      <c r="AE85" s="13">
        <v>2721</v>
      </c>
      <c r="AF85" s="13">
        <v>2020</v>
      </c>
      <c r="AG85" s="13">
        <v>-1</v>
      </c>
      <c r="AH85" s="13">
        <v>5105</v>
      </c>
      <c r="AI85" s="13">
        <v>-1</v>
      </c>
      <c r="AJ85" s="13">
        <v>4727</v>
      </c>
      <c r="AK85" s="13">
        <v>2808</v>
      </c>
      <c r="AL85" s="13">
        <v>-1</v>
      </c>
      <c r="AM85" s="13">
        <v>-1</v>
      </c>
      <c r="AN85" s="13">
        <v>3720</v>
      </c>
      <c r="AO85" s="13">
        <v>15238</v>
      </c>
      <c r="AP85" s="13">
        <v>2386</v>
      </c>
      <c r="AQ85" s="13">
        <v>2708</v>
      </c>
      <c r="AR85" s="13">
        <v>3154</v>
      </c>
      <c r="AS85" s="13">
        <v>1918</v>
      </c>
      <c r="AT85" s="13">
        <v>2595</v>
      </c>
      <c r="AU85" s="13">
        <v>3085</v>
      </c>
      <c r="AV85" s="13">
        <v>6081</v>
      </c>
      <c r="AW85" s="13">
        <v>2936</v>
      </c>
      <c r="AX85" s="13">
        <v>-1</v>
      </c>
      <c r="AY85" s="13">
        <v>-1</v>
      </c>
    </row>
    <row r="86" spans="3:51" x14ac:dyDescent="0.25">
      <c r="C86" s="13">
        <v>700</v>
      </c>
      <c r="D86" s="13">
        <v>1347</v>
      </c>
      <c r="E86" s="13">
        <v>648</v>
      </c>
      <c r="F86" s="13">
        <v>2489</v>
      </c>
      <c r="G86" s="13">
        <v>250</v>
      </c>
      <c r="H86" s="13">
        <v>10277</v>
      </c>
      <c r="I86" s="13">
        <v>1739</v>
      </c>
      <c r="J86" s="13">
        <v>1070</v>
      </c>
      <c r="K86" s="13">
        <v>1589</v>
      </c>
      <c r="L86" s="13">
        <v>779</v>
      </c>
      <c r="M86" s="13">
        <v>1706</v>
      </c>
      <c r="N86" s="13">
        <v>4727</v>
      </c>
      <c r="O86" s="13">
        <v>784</v>
      </c>
      <c r="P86" s="13">
        <v>1791</v>
      </c>
      <c r="Q86" s="13">
        <v>1791</v>
      </c>
      <c r="R86" s="13">
        <v>938</v>
      </c>
      <c r="S86" s="13">
        <v>8161</v>
      </c>
      <c r="T86" s="13">
        <v>916</v>
      </c>
      <c r="U86" s="13">
        <v>633</v>
      </c>
      <c r="V86" s="13">
        <v>1606</v>
      </c>
      <c r="W86" s="13">
        <v>1601</v>
      </c>
      <c r="X86" s="13">
        <v>1376</v>
      </c>
      <c r="Y86" s="13">
        <v>3415</v>
      </c>
      <c r="Z86" s="13">
        <v>4259</v>
      </c>
      <c r="AB86" s="13">
        <v>2249</v>
      </c>
      <c r="AC86" s="13">
        <v>2423</v>
      </c>
      <c r="AD86" s="13">
        <v>2049</v>
      </c>
      <c r="AE86" s="13">
        <v>3317</v>
      </c>
      <c r="AF86" s="13">
        <v>2076</v>
      </c>
      <c r="AG86" s="13">
        <v>-1</v>
      </c>
      <c r="AH86" s="13">
        <v>3708</v>
      </c>
      <c r="AI86" s="13">
        <v>2888</v>
      </c>
      <c r="AJ86" s="13">
        <v>3900</v>
      </c>
      <c r="AK86" s="13">
        <v>-1</v>
      </c>
      <c r="AL86" s="13">
        <v>4068</v>
      </c>
      <c r="AM86" s="13">
        <v>-1</v>
      </c>
      <c r="AN86" s="13">
        <v>3389</v>
      </c>
      <c r="AO86" s="13">
        <v>4261</v>
      </c>
      <c r="AP86" s="13">
        <v>4274</v>
      </c>
      <c r="AQ86" s="13">
        <v>3100</v>
      </c>
      <c r="AR86" s="13">
        <v>11036</v>
      </c>
      <c r="AS86" s="13">
        <v>2246</v>
      </c>
      <c r="AT86" s="13">
        <v>3206</v>
      </c>
      <c r="AU86" s="13">
        <v>2666</v>
      </c>
      <c r="AV86" s="13">
        <v>6284</v>
      </c>
      <c r="AW86" s="13">
        <v>3282</v>
      </c>
      <c r="AX86" s="13">
        <v>-1</v>
      </c>
      <c r="AY86" s="13">
        <v>-1</v>
      </c>
    </row>
    <row r="87" spans="3:51" x14ac:dyDescent="0.25">
      <c r="C87" s="13">
        <v>1325</v>
      </c>
      <c r="D87" s="13">
        <v>1076</v>
      </c>
      <c r="E87" s="13">
        <v>1139</v>
      </c>
      <c r="F87" s="13">
        <v>1765</v>
      </c>
      <c r="G87" s="13">
        <v>218</v>
      </c>
      <c r="H87" s="13">
        <v>1052</v>
      </c>
      <c r="I87" s="13">
        <v>2322</v>
      </c>
      <c r="J87" s="13">
        <v>1766</v>
      </c>
      <c r="K87" s="13">
        <v>1599</v>
      </c>
      <c r="L87" s="13">
        <v>1178</v>
      </c>
      <c r="M87" s="13">
        <v>1410</v>
      </c>
      <c r="N87" s="13">
        <v>4448</v>
      </c>
      <c r="O87" s="13">
        <v>1367</v>
      </c>
      <c r="P87" s="13">
        <v>2389</v>
      </c>
      <c r="Q87" s="13">
        <v>952</v>
      </c>
      <c r="R87" s="13">
        <v>892</v>
      </c>
      <c r="S87" s="13">
        <v>957</v>
      </c>
      <c r="T87" s="13">
        <v>961</v>
      </c>
      <c r="U87" s="13">
        <v>924</v>
      </c>
      <c r="V87" s="13">
        <v>2179</v>
      </c>
      <c r="W87" s="13">
        <v>2107</v>
      </c>
      <c r="X87" s="13">
        <v>1291</v>
      </c>
      <c r="Y87" s="13">
        <v>3930</v>
      </c>
      <c r="Z87" s="13">
        <v>4041</v>
      </c>
      <c r="AB87" s="13">
        <v>2352</v>
      </c>
      <c r="AC87" s="13">
        <v>1833</v>
      </c>
      <c r="AD87" s="13">
        <v>2025</v>
      </c>
      <c r="AE87" s="13">
        <v>2315</v>
      </c>
      <c r="AF87" s="13">
        <v>1719</v>
      </c>
      <c r="AG87" s="13">
        <v>1946</v>
      </c>
      <c r="AH87" s="13">
        <v>3718</v>
      </c>
      <c r="AI87" s="13">
        <v>2665</v>
      </c>
      <c r="AJ87" s="13">
        <v>3120</v>
      </c>
      <c r="AK87" s="13">
        <v>1921</v>
      </c>
      <c r="AL87" s="13">
        <v>3460</v>
      </c>
      <c r="AM87" s="13">
        <v>5936</v>
      </c>
      <c r="AN87" s="13">
        <v>3134</v>
      </c>
      <c r="AO87" s="13">
        <v>3870</v>
      </c>
      <c r="AP87" s="13">
        <v>2240</v>
      </c>
      <c r="AQ87" s="13">
        <v>2737</v>
      </c>
      <c r="AR87" s="13">
        <v>2478</v>
      </c>
      <c r="AS87" s="13">
        <v>1777</v>
      </c>
      <c r="AT87" s="13">
        <v>2693</v>
      </c>
      <c r="AU87" s="13">
        <v>-1</v>
      </c>
      <c r="AV87" s="13">
        <v>6090</v>
      </c>
      <c r="AW87" s="13">
        <v>2745</v>
      </c>
      <c r="AX87" s="13">
        <v>-1</v>
      </c>
      <c r="AY87" s="13">
        <v>-1</v>
      </c>
    </row>
    <row r="88" spans="3:51" x14ac:dyDescent="0.25">
      <c r="C88" s="13">
        <v>1195</v>
      </c>
      <c r="D88" s="13">
        <v>670</v>
      </c>
      <c r="E88" s="13">
        <v>804</v>
      </c>
      <c r="F88" s="13">
        <v>2090</v>
      </c>
      <c r="G88" s="13">
        <v>313</v>
      </c>
      <c r="H88" s="13">
        <v>957</v>
      </c>
      <c r="I88" s="13">
        <v>4380</v>
      </c>
      <c r="J88" s="13">
        <v>2480</v>
      </c>
      <c r="K88" s="13">
        <v>12228</v>
      </c>
      <c r="L88" s="13">
        <v>2636</v>
      </c>
      <c r="M88" s="13">
        <v>1745</v>
      </c>
      <c r="N88" s="13">
        <v>4111</v>
      </c>
      <c r="O88" s="13">
        <v>1674</v>
      </c>
      <c r="P88" s="13">
        <v>3379</v>
      </c>
      <c r="Q88" s="13">
        <v>2328</v>
      </c>
      <c r="R88" s="13">
        <v>604</v>
      </c>
      <c r="S88" s="13">
        <v>1521</v>
      </c>
      <c r="T88" s="13">
        <v>994</v>
      </c>
      <c r="U88" s="13">
        <v>966</v>
      </c>
      <c r="V88" s="13">
        <v>2163</v>
      </c>
      <c r="W88" s="13">
        <v>2190</v>
      </c>
      <c r="X88" s="13">
        <v>1622</v>
      </c>
      <c r="Y88" s="13">
        <v>4382</v>
      </c>
      <c r="Z88" s="13">
        <v>4980</v>
      </c>
      <c r="AB88" s="13">
        <v>2665</v>
      </c>
      <c r="AC88" s="13">
        <v>1563</v>
      </c>
      <c r="AD88" s="13">
        <v>2079</v>
      </c>
      <c r="AE88" s="13">
        <v>2568</v>
      </c>
      <c r="AF88" s="13">
        <v>2155</v>
      </c>
      <c r="AG88" s="13">
        <v>2297</v>
      </c>
      <c r="AH88" s="13">
        <v>5790</v>
      </c>
      <c r="AI88" s="13">
        <v>3455</v>
      </c>
      <c r="AJ88" s="13">
        <v>16937</v>
      </c>
      <c r="AK88" s="13">
        <v>3996</v>
      </c>
      <c r="AL88" s="13">
        <v>3587</v>
      </c>
      <c r="AM88" s="13">
        <v>5806</v>
      </c>
      <c r="AN88" s="13">
        <v>3273</v>
      </c>
      <c r="AO88" s="13">
        <v>6660</v>
      </c>
      <c r="AP88" s="13">
        <v>3872</v>
      </c>
      <c r="AQ88" s="13">
        <v>2407</v>
      </c>
      <c r="AR88" s="13">
        <v>3127</v>
      </c>
      <c r="AS88" s="13">
        <v>2403</v>
      </c>
      <c r="AT88" s="13">
        <v>3019</v>
      </c>
      <c r="AU88" s="13">
        <v>-1</v>
      </c>
      <c r="AV88" s="13">
        <v>5478</v>
      </c>
      <c r="AW88" s="13">
        <v>3175</v>
      </c>
      <c r="AX88" s="13">
        <v>-1</v>
      </c>
      <c r="AY88" s="13">
        <v>-1</v>
      </c>
    </row>
    <row r="89" spans="3:51" x14ac:dyDescent="0.25">
      <c r="C89" s="13">
        <v>953</v>
      </c>
      <c r="D89" s="13">
        <v>916</v>
      </c>
      <c r="E89" s="13">
        <v>998</v>
      </c>
      <c r="F89" s="13">
        <v>1166</v>
      </c>
      <c r="G89" s="13">
        <v>246</v>
      </c>
      <c r="H89" s="13">
        <v>1113</v>
      </c>
      <c r="I89" s="13">
        <v>1768</v>
      </c>
      <c r="J89" s="13">
        <v>1262</v>
      </c>
      <c r="K89" s="13">
        <v>1163</v>
      </c>
      <c r="L89" s="13">
        <v>1038</v>
      </c>
      <c r="M89" s="13">
        <v>1140</v>
      </c>
      <c r="N89" s="13">
        <v>4438</v>
      </c>
      <c r="O89" s="13">
        <v>953</v>
      </c>
      <c r="P89" s="13">
        <v>1579</v>
      </c>
      <c r="Q89" s="13">
        <v>1028</v>
      </c>
      <c r="R89" s="13">
        <v>749</v>
      </c>
      <c r="S89" s="13">
        <v>1504</v>
      </c>
      <c r="T89" s="13">
        <v>708</v>
      </c>
      <c r="U89" s="13">
        <v>813</v>
      </c>
      <c r="V89" s="13">
        <v>1791</v>
      </c>
      <c r="W89" s="13">
        <v>1371</v>
      </c>
      <c r="X89" s="13">
        <v>1247</v>
      </c>
      <c r="Y89" s="13">
        <v>4534</v>
      </c>
      <c r="Z89" s="13">
        <v>4029</v>
      </c>
      <c r="AB89" s="13">
        <v>2460</v>
      </c>
      <c r="AC89" s="13">
        <v>2027</v>
      </c>
      <c r="AD89" s="13">
        <v>2210</v>
      </c>
      <c r="AE89" s="13">
        <v>2842</v>
      </c>
      <c r="AF89" s="13">
        <v>1963</v>
      </c>
      <c r="AG89" s="13">
        <v>3300</v>
      </c>
      <c r="AH89" s="13">
        <v>3707</v>
      </c>
      <c r="AI89" s="13">
        <v>2417</v>
      </c>
      <c r="AJ89" s="13">
        <v>2721</v>
      </c>
      <c r="AK89" s="13">
        <v>2658</v>
      </c>
      <c r="AL89" s="13">
        <v>2665</v>
      </c>
      <c r="AM89" s="13">
        <v>5706</v>
      </c>
      <c r="AN89" s="13">
        <v>2966</v>
      </c>
      <c r="AO89" s="13">
        <v>3413</v>
      </c>
      <c r="AP89" s="13">
        <v>2876</v>
      </c>
      <c r="AQ89" s="13">
        <v>2503</v>
      </c>
      <c r="AR89" s="13">
        <v>3262</v>
      </c>
      <c r="AS89" s="13">
        <v>1912</v>
      </c>
      <c r="AT89" s="13">
        <v>2538</v>
      </c>
      <c r="AU89" s="13">
        <v>2862</v>
      </c>
      <c r="AV89" s="13">
        <v>4930</v>
      </c>
      <c r="AW89" s="13">
        <v>3158</v>
      </c>
      <c r="AX89" s="13">
        <v>-1</v>
      </c>
      <c r="AY89" s="13">
        <v>-1</v>
      </c>
    </row>
    <row r="90" spans="3:51" x14ac:dyDescent="0.25">
      <c r="C90" s="13">
        <v>1544</v>
      </c>
      <c r="D90" s="13">
        <v>1258</v>
      </c>
      <c r="E90" s="13">
        <v>1355</v>
      </c>
      <c r="F90" s="13">
        <v>1258</v>
      </c>
      <c r="G90" s="13">
        <v>212</v>
      </c>
      <c r="H90" s="13">
        <v>1367</v>
      </c>
      <c r="I90" s="13">
        <v>2083</v>
      </c>
      <c r="J90" s="13">
        <v>1220</v>
      </c>
      <c r="K90" s="13">
        <v>1306</v>
      </c>
      <c r="L90" s="13">
        <v>1743</v>
      </c>
      <c r="M90" s="13">
        <v>990</v>
      </c>
      <c r="N90" s="13">
        <v>2989</v>
      </c>
      <c r="O90" s="13">
        <v>1626</v>
      </c>
      <c r="P90" s="13">
        <v>2416</v>
      </c>
      <c r="Q90" s="13">
        <v>1227</v>
      </c>
      <c r="R90" s="13">
        <v>-1</v>
      </c>
      <c r="S90" s="13">
        <v>3043</v>
      </c>
      <c r="T90" s="13">
        <v>894</v>
      </c>
      <c r="U90" s="13">
        <v>1111</v>
      </c>
      <c r="V90" s="13">
        <v>2344</v>
      </c>
      <c r="W90" s="13">
        <v>1558</v>
      </c>
      <c r="X90" s="13">
        <v>1400</v>
      </c>
      <c r="Y90" s="13">
        <v>4741</v>
      </c>
      <c r="Z90" s="13">
        <v>4556</v>
      </c>
      <c r="AB90" s="13">
        <v>3088</v>
      </c>
      <c r="AC90" s="13">
        <v>3498</v>
      </c>
      <c r="AD90" s="13">
        <v>2388</v>
      </c>
      <c r="AE90" s="13">
        <v>2665</v>
      </c>
      <c r="AF90" s="13">
        <v>2767</v>
      </c>
      <c r="AG90" s="13">
        <v>2620</v>
      </c>
      <c r="AH90" s="13">
        <v>4236</v>
      </c>
      <c r="AI90" s="13">
        <v>2509</v>
      </c>
      <c r="AJ90" s="13">
        <v>3715</v>
      </c>
      <c r="AK90" s="13">
        <v>2559</v>
      </c>
      <c r="AL90" s="13">
        <v>2954</v>
      </c>
      <c r="AM90" s="13">
        <v>5136</v>
      </c>
      <c r="AN90" s="13">
        <v>4823</v>
      </c>
      <c r="AO90" s="13">
        <v>3706</v>
      </c>
      <c r="AP90" s="13">
        <v>2531</v>
      </c>
      <c r="AQ90" s="13">
        <v>2724</v>
      </c>
      <c r="AR90" s="13">
        <v>4098</v>
      </c>
      <c r="AS90" s="13">
        <v>2163</v>
      </c>
      <c r="AT90" s="13">
        <v>3276</v>
      </c>
      <c r="AU90" s="13">
        <v>2963</v>
      </c>
      <c r="AV90" s="13">
        <v>5919</v>
      </c>
      <c r="AW90" s="13">
        <v>3086</v>
      </c>
      <c r="AX90" s="13">
        <v>-1</v>
      </c>
      <c r="AY90" s="13">
        <v>-1</v>
      </c>
    </row>
    <row r="91" spans="3:51" x14ac:dyDescent="0.25">
      <c r="C91" s="13">
        <v>65535</v>
      </c>
      <c r="D91" s="13">
        <v>65535</v>
      </c>
      <c r="E91" s="13">
        <v>65535</v>
      </c>
      <c r="F91" s="13">
        <v>65535</v>
      </c>
      <c r="G91" s="13">
        <v>56732</v>
      </c>
      <c r="H91" s="13">
        <v>65535</v>
      </c>
      <c r="I91" s="13">
        <v>65535</v>
      </c>
      <c r="J91" s="13">
        <v>65535</v>
      </c>
      <c r="K91" s="13">
        <v>65535</v>
      </c>
      <c r="L91" s="13">
        <v>65535</v>
      </c>
      <c r="M91" s="13">
        <v>65535</v>
      </c>
      <c r="N91" s="13">
        <v>65535</v>
      </c>
      <c r="O91" s="13">
        <v>65535</v>
      </c>
      <c r="P91" s="13">
        <v>65126</v>
      </c>
      <c r="Q91" s="13">
        <v>65499</v>
      </c>
      <c r="R91" s="13">
        <v>65535</v>
      </c>
      <c r="S91" s="13">
        <v>65535</v>
      </c>
      <c r="T91" s="13">
        <v>65535</v>
      </c>
      <c r="U91" s="13">
        <v>65535</v>
      </c>
      <c r="V91" s="13">
        <v>65535</v>
      </c>
      <c r="W91" s="13">
        <v>65535</v>
      </c>
      <c r="X91" s="13">
        <v>65535</v>
      </c>
      <c r="Y91" s="13">
        <v>65535</v>
      </c>
      <c r="Z91" s="13">
        <v>65535</v>
      </c>
      <c r="AB91" s="13">
        <v>65535</v>
      </c>
      <c r="AC91" s="13">
        <v>65535</v>
      </c>
      <c r="AD91" s="13">
        <v>65535</v>
      </c>
      <c r="AE91" s="13">
        <v>65535</v>
      </c>
      <c r="AF91" s="13">
        <v>65535</v>
      </c>
      <c r="AG91" s="13">
        <v>65535</v>
      </c>
      <c r="AH91" s="13">
        <v>65535</v>
      </c>
      <c r="AI91" s="13">
        <v>65535</v>
      </c>
      <c r="AJ91" s="13">
        <v>65535</v>
      </c>
      <c r="AK91" s="13">
        <v>65535</v>
      </c>
      <c r="AL91" s="13">
        <v>65535</v>
      </c>
      <c r="AM91" s="13">
        <v>65535</v>
      </c>
      <c r="AN91" s="13">
        <v>65535</v>
      </c>
      <c r="AO91" s="13">
        <v>65106</v>
      </c>
      <c r="AP91" s="13">
        <v>-1</v>
      </c>
      <c r="AQ91" s="13">
        <v>65535</v>
      </c>
      <c r="AR91" s="13">
        <v>65535</v>
      </c>
      <c r="AS91" s="13">
        <v>65535</v>
      </c>
      <c r="AT91" s="13">
        <v>65535</v>
      </c>
      <c r="AU91" s="13">
        <v>65535</v>
      </c>
      <c r="AV91" s="13">
        <v>65535</v>
      </c>
      <c r="AW91" s="13">
        <v>65535</v>
      </c>
      <c r="AX91" s="13">
        <v>-1</v>
      </c>
      <c r="AY91" s="13">
        <v>-1</v>
      </c>
    </row>
    <row r="92" spans="3:51" x14ac:dyDescent="0.25">
      <c r="C92" s="13">
        <v>1783</v>
      </c>
      <c r="D92" s="13">
        <v>2681</v>
      </c>
      <c r="E92" s="13">
        <v>4396</v>
      </c>
      <c r="F92" s="13">
        <v>4556</v>
      </c>
      <c r="G92" s="13">
        <v>345</v>
      </c>
      <c r="H92" s="13">
        <v>1731</v>
      </c>
      <c r="I92" s="13">
        <v>3540</v>
      </c>
      <c r="J92" s="13">
        <v>2756</v>
      </c>
      <c r="K92" s="13">
        <v>2229</v>
      </c>
      <c r="L92" s="13">
        <v>2111</v>
      </c>
      <c r="M92" s="13">
        <v>1735</v>
      </c>
      <c r="N92" s="13">
        <v>-1</v>
      </c>
      <c r="O92" s="13">
        <v>1812</v>
      </c>
      <c r="P92" s="13">
        <v>3518</v>
      </c>
      <c r="Q92" s="13">
        <v>2087</v>
      </c>
      <c r="R92" s="13">
        <v>3020</v>
      </c>
      <c r="S92" s="13">
        <v>3516</v>
      </c>
      <c r="T92" s="13">
        <v>1871</v>
      </c>
      <c r="U92" s="13">
        <v>1331</v>
      </c>
      <c r="V92" s="13">
        <v>3083</v>
      </c>
      <c r="W92" s="13">
        <v>4377</v>
      </c>
      <c r="X92" s="13">
        <v>2269</v>
      </c>
      <c r="Y92" s="13">
        <v>6166</v>
      </c>
      <c r="Z92" s="13">
        <v>6111</v>
      </c>
      <c r="AB92" s="13">
        <v>3418</v>
      </c>
      <c r="AC92" s="13">
        <v>4440</v>
      </c>
      <c r="AD92" s="13">
        <v>4890</v>
      </c>
      <c r="AE92" s="13">
        <v>4687</v>
      </c>
      <c r="AF92" s="13">
        <v>2921</v>
      </c>
      <c r="AG92" s="13">
        <v>2917</v>
      </c>
      <c r="AH92" s="13">
        <v>5334</v>
      </c>
      <c r="AI92" s="13">
        <v>4025</v>
      </c>
      <c r="AJ92" s="13">
        <v>4334</v>
      </c>
      <c r="AK92" s="13">
        <v>2935</v>
      </c>
      <c r="AL92" s="13">
        <v>3544</v>
      </c>
      <c r="AM92" s="13">
        <v>6856</v>
      </c>
      <c r="AN92" s="13">
        <v>3735</v>
      </c>
      <c r="AO92" s="13">
        <v>5109</v>
      </c>
      <c r="AP92" s="13">
        <v>3409</v>
      </c>
      <c r="AQ92" s="13">
        <v>3998</v>
      </c>
      <c r="AR92" s="13">
        <v>6007</v>
      </c>
      <c r="AS92" s="13">
        <v>2416</v>
      </c>
      <c r="AT92" s="13">
        <v>3801</v>
      </c>
      <c r="AU92" s="13">
        <v>-1</v>
      </c>
      <c r="AV92" s="13">
        <v>7190</v>
      </c>
      <c r="AW92" s="13">
        <v>6276</v>
      </c>
      <c r="AX92" s="13">
        <v>-1</v>
      </c>
      <c r="AY92" s="13">
        <v>-1</v>
      </c>
    </row>
    <row r="93" spans="3:51" x14ac:dyDescent="0.25">
      <c r="C93" s="13">
        <v>1679</v>
      </c>
      <c r="D93" s="13">
        <v>1023</v>
      </c>
      <c r="E93" s="13">
        <v>1524</v>
      </c>
      <c r="F93" s="13">
        <v>2190</v>
      </c>
      <c r="G93" s="13">
        <v>271</v>
      </c>
      <c r="H93" s="13">
        <v>848</v>
      </c>
      <c r="I93" s="13">
        <v>3715</v>
      </c>
      <c r="J93" s="13">
        <v>2523</v>
      </c>
      <c r="K93" s="13">
        <v>3290</v>
      </c>
      <c r="L93" s="13">
        <v>1234</v>
      </c>
      <c r="M93" s="13">
        <v>1729</v>
      </c>
      <c r="N93" s="13">
        <v>-1</v>
      </c>
      <c r="O93" s="13">
        <v>1020</v>
      </c>
      <c r="P93" s="13">
        <v>3564</v>
      </c>
      <c r="Q93" s="13">
        <v>1037</v>
      </c>
      <c r="R93" s="13">
        <v>988</v>
      </c>
      <c r="S93" s="13">
        <v>875</v>
      </c>
      <c r="T93" s="13">
        <v>1283</v>
      </c>
      <c r="U93" s="13">
        <v>933</v>
      </c>
      <c r="V93" s="13">
        <v>2868</v>
      </c>
      <c r="W93" s="13">
        <v>2052</v>
      </c>
      <c r="X93" s="13">
        <v>1507</v>
      </c>
      <c r="Y93" s="13">
        <v>4694</v>
      </c>
      <c r="Z93" s="13">
        <v>4684</v>
      </c>
      <c r="AB93" s="13">
        <v>3322</v>
      </c>
      <c r="AC93" s="13">
        <v>2184</v>
      </c>
      <c r="AD93" s="13">
        <v>2676</v>
      </c>
      <c r="AE93" s="13">
        <v>3236</v>
      </c>
      <c r="AF93" s="13">
        <v>2257</v>
      </c>
      <c r="AG93" s="13">
        <v>2197</v>
      </c>
      <c r="AH93" s="13">
        <v>5751</v>
      </c>
      <c r="AI93" s="13">
        <v>4084</v>
      </c>
      <c r="AJ93" s="13">
        <v>5000</v>
      </c>
      <c r="AK93" s="13">
        <v>3074</v>
      </c>
      <c r="AL93" s="13">
        <v>3606</v>
      </c>
      <c r="AM93" s="13">
        <v>6665</v>
      </c>
      <c r="AN93" s="13">
        <v>3509</v>
      </c>
      <c r="AO93" s="13">
        <v>6691</v>
      </c>
      <c r="AP93" s="13">
        <v>2934</v>
      </c>
      <c r="AQ93" s="13">
        <v>3314</v>
      </c>
      <c r="AR93" s="13">
        <v>-1</v>
      </c>
      <c r="AS93" s="13">
        <v>2418</v>
      </c>
      <c r="AT93" s="13">
        <v>3133</v>
      </c>
      <c r="AU93" s="13">
        <v>-1</v>
      </c>
      <c r="AV93" s="13">
        <v>5209</v>
      </c>
      <c r="AW93" s="13">
        <v>3625</v>
      </c>
      <c r="AX93" s="13">
        <v>-1</v>
      </c>
      <c r="AY93" s="13">
        <v>-1</v>
      </c>
    </row>
    <row r="94" spans="3:51" x14ac:dyDescent="0.25">
      <c r="C94" s="13">
        <v>1736</v>
      </c>
      <c r="D94" s="13">
        <v>1131</v>
      </c>
      <c r="E94" s="13">
        <v>1794</v>
      </c>
      <c r="F94" s="13">
        <v>2622</v>
      </c>
      <c r="G94" s="13">
        <v>268</v>
      </c>
      <c r="H94" s="13">
        <v>1412</v>
      </c>
      <c r="I94" s="13">
        <v>3698</v>
      </c>
      <c r="J94" s="13">
        <v>1937</v>
      </c>
      <c r="K94" s="13">
        <v>2050</v>
      </c>
      <c r="L94" s="13">
        <v>1504</v>
      </c>
      <c r="M94" s="13">
        <v>2478</v>
      </c>
      <c r="N94" s="13">
        <v>7979</v>
      </c>
      <c r="O94" s="13">
        <v>1587</v>
      </c>
      <c r="P94" s="13">
        <v>3259</v>
      </c>
      <c r="Q94" s="13">
        <v>2077</v>
      </c>
      <c r="R94" s="13">
        <v>933</v>
      </c>
      <c r="S94" s="13">
        <v>1558</v>
      </c>
      <c r="T94" s="13">
        <v>1167</v>
      </c>
      <c r="U94" s="13">
        <v>839</v>
      </c>
      <c r="V94" s="13">
        <v>2832</v>
      </c>
      <c r="W94" s="13">
        <v>2786</v>
      </c>
      <c r="X94" s="13">
        <v>1868</v>
      </c>
      <c r="Y94" s="13">
        <v>4658</v>
      </c>
      <c r="Z94" s="13">
        <v>4642</v>
      </c>
      <c r="AB94" s="13">
        <v>2880</v>
      </c>
      <c r="AC94" s="13">
        <v>1858</v>
      </c>
      <c r="AD94" s="13">
        <v>2477</v>
      </c>
      <c r="AE94" s="13">
        <v>3281</v>
      </c>
      <c r="AF94" s="13">
        <v>2192</v>
      </c>
      <c r="AG94" s="13">
        <v>2347</v>
      </c>
      <c r="AH94" s="13">
        <v>4642</v>
      </c>
      <c r="AI94" s="13">
        <v>3085</v>
      </c>
      <c r="AJ94" s="13">
        <v>3277</v>
      </c>
      <c r="AK94" s="13">
        <v>2496</v>
      </c>
      <c r="AL94" s="13">
        <v>4030</v>
      </c>
      <c r="AM94" s="13">
        <v>10418</v>
      </c>
      <c r="AN94" s="13">
        <v>3426</v>
      </c>
      <c r="AO94" s="13">
        <v>4947</v>
      </c>
      <c r="AP94" s="13">
        <v>3379</v>
      </c>
      <c r="AQ94" s="13">
        <v>-1</v>
      </c>
      <c r="AR94" s="13">
        <v>-1</v>
      </c>
      <c r="AS94" s="13">
        <v>-1</v>
      </c>
      <c r="AT94" s="13">
        <v>2486</v>
      </c>
      <c r="AU94" s="13">
        <v>4090</v>
      </c>
      <c r="AV94" s="13">
        <v>5080</v>
      </c>
      <c r="AW94" s="13">
        <v>2934</v>
      </c>
      <c r="AX94" s="13">
        <v>-1</v>
      </c>
      <c r="AY94" s="13">
        <v>-1</v>
      </c>
    </row>
    <row r="95" spans="3:51" x14ac:dyDescent="0.25">
      <c r="C95" s="13">
        <v>1177</v>
      </c>
      <c r="D95" s="13">
        <v>1143</v>
      </c>
      <c r="E95" s="13">
        <v>1960</v>
      </c>
      <c r="F95" s="13">
        <v>2611</v>
      </c>
      <c r="G95" s="13">
        <v>267</v>
      </c>
      <c r="H95" s="13">
        <v>1294</v>
      </c>
      <c r="I95" s="13">
        <v>3276</v>
      </c>
      <c r="J95" s="13">
        <v>1578</v>
      </c>
      <c r="K95" s="13">
        <v>3431</v>
      </c>
      <c r="L95" s="13">
        <v>1324</v>
      </c>
      <c r="M95" s="13">
        <v>1524</v>
      </c>
      <c r="N95" s="13">
        <v>23364</v>
      </c>
      <c r="O95" s="13">
        <v>1468</v>
      </c>
      <c r="P95" s="13">
        <v>3422</v>
      </c>
      <c r="Q95" s="13">
        <v>2491</v>
      </c>
      <c r="R95" s="13">
        <v>741</v>
      </c>
      <c r="S95" s="13">
        <v>6958</v>
      </c>
      <c r="T95" s="13">
        <v>1016</v>
      </c>
      <c r="U95" s="13">
        <v>578</v>
      </c>
      <c r="V95" s="13">
        <v>2546</v>
      </c>
      <c r="W95" s="13">
        <v>2130</v>
      </c>
      <c r="X95" s="13">
        <v>1877</v>
      </c>
      <c r="Y95" s="13">
        <v>4228</v>
      </c>
      <c r="Z95" s="13">
        <v>-1</v>
      </c>
      <c r="AB95" s="13">
        <v>3036</v>
      </c>
      <c r="AC95" s="13">
        <v>2683</v>
      </c>
      <c r="AD95" s="13">
        <v>3172</v>
      </c>
      <c r="AE95" s="13">
        <v>6139</v>
      </c>
      <c r="AF95" s="13">
        <v>2218</v>
      </c>
      <c r="AG95" s="13">
        <v>2637</v>
      </c>
      <c r="AH95" s="13">
        <v>5385</v>
      </c>
      <c r="AI95" s="13">
        <v>4031</v>
      </c>
      <c r="AJ95" s="13">
        <v>4876</v>
      </c>
      <c r="AK95" s="13">
        <v>2520</v>
      </c>
      <c r="AL95" s="13">
        <v>-1</v>
      </c>
      <c r="AM95" s="13">
        <v>37628</v>
      </c>
      <c r="AN95" s="13">
        <v>3968</v>
      </c>
      <c r="AO95" s="13">
        <v>5663</v>
      </c>
      <c r="AP95" s="13">
        <v>5632</v>
      </c>
      <c r="AQ95" s="13">
        <v>-1</v>
      </c>
      <c r="AR95" s="13">
        <v>-1</v>
      </c>
      <c r="AS95" s="13">
        <v>-1</v>
      </c>
      <c r="AT95" s="13">
        <v>2504</v>
      </c>
      <c r="AU95" s="13">
        <v>4568</v>
      </c>
      <c r="AV95" s="13">
        <v>5506</v>
      </c>
      <c r="AW95" s="13">
        <v>3242</v>
      </c>
      <c r="AX95" s="13">
        <v>-1</v>
      </c>
      <c r="AY95" s="13">
        <v>-1</v>
      </c>
    </row>
    <row r="96" spans="3:51" x14ac:dyDescent="0.25">
      <c r="C96" s="13">
        <v>2754</v>
      </c>
      <c r="D96" s="13">
        <v>1661</v>
      </c>
      <c r="E96" s="13">
        <v>2885</v>
      </c>
      <c r="F96" s="13">
        <v>3602</v>
      </c>
      <c r="G96" s="13">
        <v>186</v>
      </c>
      <c r="H96" s="13">
        <v>1276</v>
      </c>
      <c r="I96" s="13">
        <v>6298</v>
      </c>
      <c r="J96" s="13">
        <v>2957</v>
      </c>
      <c r="K96" s="13">
        <v>3189</v>
      </c>
      <c r="L96" s="13">
        <v>3926</v>
      </c>
      <c r="M96" s="13">
        <v>2969</v>
      </c>
      <c r="N96" s="13">
        <v>5947</v>
      </c>
      <c r="O96" s="13">
        <v>1715</v>
      </c>
      <c r="P96" s="13">
        <v>-1</v>
      </c>
      <c r="Q96" s="13">
        <v>1780</v>
      </c>
      <c r="R96" s="13">
        <v>912</v>
      </c>
      <c r="S96" s="13">
        <v>1644</v>
      </c>
      <c r="T96" s="13">
        <v>1882</v>
      </c>
      <c r="U96" s="13">
        <v>883</v>
      </c>
      <c r="V96" s="13">
        <v>3089</v>
      </c>
      <c r="W96" s="13">
        <v>5188</v>
      </c>
      <c r="X96" s="13">
        <v>4202</v>
      </c>
      <c r="Y96" s="13">
        <v>8353</v>
      </c>
      <c r="Z96" s="13">
        <v>8667</v>
      </c>
      <c r="AB96" s="13">
        <v>3114</v>
      </c>
      <c r="AC96" s="13">
        <v>2046</v>
      </c>
      <c r="AD96" s="13">
        <v>2522</v>
      </c>
      <c r="AE96" s="13">
        <v>3056</v>
      </c>
      <c r="AF96" s="13">
        <v>2191</v>
      </c>
      <c r="AG96" s="13">
        <v>2406</v>
      </c>
      <c r="AH96" s="13">
        <v>6836</v>
      </c>
      <c r="AI96" s="13">
        <v>3158</v>
      </c>
      <c r="AJ96" s="13">
        <v>4736</v>
      </c>
      <c r="AK96" s="13">
        <v>4189</v>
      </c>
      <c r="AL96" s="13">
        <v>-1</v>
      </c>
      <c r="AM96" s="13">
        <v>6221</v>
      </c>
      <c r="AN96" s="13">
        <v>3656</v>
      </c>
      <c r="AO96" s="13">
        <v>5576</v>
      </c>
      <c r="AP96" s="13">
        <v>2965</v>
      </c>
      <c r="AQ96" s="13">
        <v>2822</v>
      </c>
      <c r="AR96" s="13">
        <v>2715</v>
      </c>
      <c r="AS96" s="13">
        <v>2204</v>
      </c>
      <c r="AT96" s="13">
        <v>2804</v>
      </c>
      <c r="AU96" s="13">
        <v>3429</v>
      </c>
      <c r="AV96" s="13">
        <v>5600</v>
      </c>
      <c r="AW96" s="13">
        <v>4235</v>
      </c>
      <c r="AX96" s="13">
        <v>-1</v>
      </c>
      <c r="AY96" s="13">
        <v>-1</v>
      </c>
    </row>
    <row r="97" spans="3:51" x14ac:dyDescent="0.25">
      <c r="C97" s="13">
        <v>4224</v>
      </c>
      <c r="D97" s="13">
        <v>1119</v>
      </c>
      <c r="E97" s="13">
        <v>5993</v>
      </c>
      <c r="F97" s="13">
        <v>2960</v>
      </c>
      <c r="G97" s="13">
        <v>549</v>
      </c>
      <c r="H97" s="13">
        <v>4291</v>
      </c>
      <c r="I97" s="13">
        <v>6209</v>
      </c>
      <c r="J97" s="13">
        <v>10189</v>
      </c>
      <c r="K97" s="13">
        <v>1563</v>
      </c>
      <c r="L97" s="13">
        <v>1695</v>
      </c>
      <c r="M97" s="13">
        <v>10490</v>
      </c>
      <c r="N97" s="13">
        <v>5326</v>
      </c>
      <c r="O97" s="13">
        <v>1090</v>
      </c>
      <c r="P97" s="13">
        <v>11375</v>
      </c>
      <c r="Q97" s="13">
        <v>1461</v>
      </c>
      <c r="R97" s="13">
        <v>1113</v>
      </c>
      <c r="S97" s="13">
        <v>1446</v>
      </c>
      <c r="T97" s="13">
        <v>1529</v>
      </c>
      <c r="U97" s="13">
        <v>1212</v>
      </c>
      <c r="V97" s="13">
        <v>9723</v>
      </c>
      <c r="W97" s="13">
        <v>4190</v>
      </c>
      <c r="X97" s="13">
        <v>13520</v>
      </c>
      <c r="Y97" s="13">
        <v>4355</v>
      </c>
      <c r="Z97" s="13">
        <v>4045</v>
      </c>
      <c r="AB97" s="13">
        <v>4601</v>
      </c>
      <c r="AC97" s="13">
        <v>2213</v>
      </c>
      <c r="AD97" s="13">
        <v>5683</v>
      </c>
      <c r="AE97" s="13">
        <v>4895</v>
      </c>
      <c r="AF97" s="13">
        <v>4222</v>
      </c>
      <c r="AG97" s="13">
        <v>5942</v>
      </c>
      <c r="AH97" s="13">
        <v>6856</v>
      </c>
      <c r="AI97" s="13">
        <v>8532</v>
      </c>
      <c r="AJ97" s="13">
        <v>4354</v>
      </c>
      <c r="AK97" s="13">
        <v>3496</v>
      </c>
      <c r="AL97" s="13">
        <v>11371</v>
      </c>
      <c r="AM97" s="13">
        <v>6449</v>
      </c>
      <c r="AN97" s="13">
        <v>3062</v>
      </c>
      <c r="AO97" s="13">
        <v>9480</v>
      </c>
      <c r="AP97" s="13">
        <v>3664</v>
      </c>
      <c r="AQ97" s="13">
        <v>2865</v>
      </c>
      <c r="AR97" s="13">
        <v>3419</v>
      </c>
      <c r="AS97" s="13">
        <v>2605</v>
      </c>
      <c r="AT97" s="13">
        <v>3953</v>
      </c>
      <c r="AU97" s="13">
        <v>14410</v>
      </c>
      <c r="AV97" s="13">
        <v>7489</v>
      </c>
      <c r="AW97" s="13">
        <v>19816</v>
      </c>
      <c r="AX97" s="13">
        <v>-1</v>
      </c>
      <c r="AY97" s="13">
        <v>-1</v>
      </c>
    </row>
    <row r="98" spans="3:51" x14ac:dyDescent="0.25">
      <c r="C98" s="13">
        <v>899</v>
      </c>
      <c r="D98" s="13">
        <v>613</v>
      </c>
      <c r="E98" s="13">
        <v>1058</v>
      </c>
      <c r="F98" s="13">
        <v>1090</v>
      </c>
      <c r="G98" s="13">
        <v>230</v>
      </c>
      <c r="H98" s="13">
        <v>576</v>
      </c>
      <c r="I98" s="13">
        <v>1435</v>
      </c>
      <c r="J98" s="13">
        <v>1040</v>
      </c>
      <c r="K98" s="13">
        <v>1149</v>
      </c>
      <c r="L98" s="13">
        <v>948</v>
      </c>
      <c r="M98" s="13">
        <v>865</v>
      </c>
      <c r="N98" s="13">
        <v>3071</v>
      </c>
      <c r="O98" s="13">
        <v>415</v>
      </c>
      <c r="P98" s="13">
        <v>1822</v>
      </c>
      <c r="Q98" s="13">
        <v>1402</v>
      </c>
      <c r="R98" s="13">
        <v>582</v>
      </c>
      <c r="S98" s="13">
        <v>3106</v>
      </c>
      <c r="T98" s="13">
        <v>634</v>
      </c>
      <c r="U98" s="13">
        <v>447</v>
      </c>
      <c r="V98" s="13">
        <v>3669</v>
      </c>
      <c r="W98" s="13">
        <v>1697</v>
      </c>
      <c r="X98" s="13">
        <v>1488</v>
      </c>
      <c r="Y98" s="13">
        <v>3983</v>
      </c>
      <c r="Z98" s="13">
        <v>5786</v>
      </c>
      <c r="AB98" s="13">
        <v>2381</v>
      </c>
      <c r="AC98" s="13">
        <v>1620</v>
      </c>
      <c r="AD98" s="13">
        <v>1879</v>
      </c>
      <c r="AE98" s="13">
        <v>2090</v>
      </c>
      <c r="AF98" s="13">
        <v>2122</v>
      </c>
      <c r="AG98" s="13">
        <v>1985</v>
      </c>
      <c r="AH98" s="13">
        <v>3102</v>
      </c>
      <c r="AI98" s="13">
        <v>2529</v>
      </c>
      <c r="AJ98" s="13">
        <v>2836</v>
      </c>
      <c r="AK98" s="13">
        <v>2037</v>
      </c>
      <c r="AL98" s="13">
        <v>2280</v>
      </c>
      <c r="AM98" s="13">
        <v>4408</v>
      </c>
      <c r="AN98" s="13">
        <v>2765</v>
      </c>
      <c r="AO98" s="13">
        <v>3816</v>
      </c>
      <c r="AP98" s="13">
        <v>3702</v>
      </c>
      <c r="AQ98" s="13">
        <v>2018</v>
      </c>
      <c r="AR98" s="13">
        <v>5544</v>
      </c>
      <c r="AS98" s="13">
        <v>1843</v>
      </c>
      <c r="AT98" s="13">
        <v>2143</v>
      </c>
      <c r="AU98" s="13">
        <v>4018</v>
      </c>
      <c r="AV98" s="13">
        <v>-1</v>
      </c>
      <c r="AW98" s="13">
        <v>3266</v>
      </c>
      <c r="AX98" s="13">
        <v>-1</v>
      </c>
      <c r="AY98" s="13">
        <v>-1</v>
      </c>
    </row>
    <row r="99" spans="3:51" x14ac:dyDescent="0.25">
      <c r="C99" s="13">
        <v>818</v>
      </c>
      <c r="D99" s="13">
        <v>465</v>
      </c>
      <c r="E99" s="13">
        <v>1237</v>
      </c>
      <c r="F99" s="13">
        <v>791</v>
      </c>
      <c r="G99" s="13">
        <v>179</v>
      </c>
      <c r="H99" s="13">
        <v>617</v>
      </c>
      <c r="I99" s="13">
        <v>1558</v>
      </c>
      <c r="J99" s="13">
        <v>770</v>
      </c>
      <c r="K99" s="13">
        <v>2118</v>
      </c>
      <c r="L99" s="13">
        <v>1037</v>
      </c>
      <c r="M99" s="13">
        <v>780</v>
      </c>
      <c r="N99" s="13">
        <v>2494</v>
      </c>
      <c r="O99" s="13">
        <v>486</v>
      </c>
      <c r="P99" s="13">
        <v>1655</v>
      </c>
      <c r="Q99" s="13">
        <v>2008</v>
      </c>
      <c r="R99" s="13">
        <v>441</v>
      </c>
      <c r="S99" s="13">
        <v>5125</v>
      </c>
      <c r="T99" s="13">
        <v>684</v>
      </c>
      <c r="U99" s="13">
        <v>449</v>
      </c>
      <c r="V99" s="13">
        <v>2745</v>
      </c>
      <c r="W99" s="13">
        <v>1302</v>
      </c>
      <c r="X99" s="13">
        <v>1220</v>
      </c>
      <c r="Y99" s="13">
        <v>3324</v>
      </c>
      <c r="Z99" s="13">
        <v>3448</v>
      </c>
      <c r="AB99" s="13">
        <v>1821</v>
      </c>
      <c r="AC99" s="13">
        <v>1272</v>
      </c>
      <c r="AD99" s="13">
        <v>1888</v>
      </c>
      <c r="AE99" s="13">
        <v>1935</v>
      </c>
      <c r="AF99" s="13">
        <v>1411</v>
      </c>
      <c r="AG99" s="13">
        <v>1523</v>
      </c>
      <c r="AH99" s="13">
        <v>2702</v>
      </c>
      <c r="AI99" s="13">
        <v>2060</v>
      </c>
      <c r="AJ99" s="13">
        <v>2760</v>
      </c>
      <c r="AK99" s="13">
        <v>1563</v>
      </c>
      <c r="AL99" s="13">
        <v>1935</v>
      </c>
      <c r="AM99" s="13">
        <v>3787</v>
      </c>
      <c r="AN99" s="13">
        <v>2227</v>
      </c>
      <c r="AO99" s="13">
        <v>2686</v>
      </c>
      <c r="AP99" s="13">
        <v>5361</v>
      </c>
      <c r="AQ99" s="13">
        <v>1939</v>
      </c>
      <c r="AR99" s="13">
        <v>8392</v>
      </c>
      <c r="AS99" s="13">
        <v>1812</v>
      </c>
      <c r="AT99" s="13">
        <v>2050</v>
      </c>
      <c r="AU99" s="13">
        <v>3213</v>
      </c>
      <c r="AV99" s="13">
        <v>4747</v>
      </c>
      <c r="AW99" s="13">
        <v>2732</v>
      </c>
      <c r="AX99" s="13">
        <v>-1</v>
      </c>
      <c r="AY99" s="13">
        <v>-1</v>
      </c>
    </row>
    <row r="100" spans="3:51" x14ac:dyDescent="0.25">
      <c r="C100" s="13">
        <v>1583</v>
      </c>
      <c r="D100" s="13">
        <v>781</v>
      </c>
      <c r="E100" s="13">
        <v>1368</v>
      </c>
      <c r="F100" s="13">
        <v>1427</v>
      </c>
      <c r="G100" s="13">
        <v>189</v>
      </c>
      <c r="H100" s="13">
        <v>644</v>
      </c>
      <c r="I100" s="13">
        <v>2486</v>
      </c>
      <c r="J100" s="13">
        <v>1716</v>
      </c>
      <c r="K100" s="13">
        <v>991</v>
      </c>
      <c r="L100" s="13">
        <v>2430</v>
      </c>
      <c r="M100" s="13">
        <v>1121</v>
      </c>
      <c r="N100" s="13">
        <v>4197</v>
      </c>
      <c r="O100" s="13">
        <v>1128</v>
      </c>
      <c r="P100" s="13">
        <v>1880</v>
      </c>
      <c r="Q100" s="13">
        <v>971</v>
      </c>
      <c r="R100" s="13">
        <v>936</v>
      </c>
      <c r="S100" s="13">
        <v>609</v>
      </c>
      <c r="T100" s="13">
        <v>1090</v>
      </c>
      <c r="U100" s="13">
        <v>667</v>
      </c>
      <c r="V100" s="13">
        <v>2778</v>
      </c>
      <c r="W100" s="13">
        <v>2633</v>
      </c>
      <c r="X100" s="13">
        <v>1930</v>
      </c>
      <c r="Y100" s="13">
        <v>6945</v>
      </c>
      <c r="Z100" s="13">
        <v>5316</v>
      </c>
      <c r="AB100" s="13">
        <v>2754</v>
      </c>
      <c r="AC100" s="13">
        <v>1960</v>
      </c>
      <c r="AD100" s="13">
        <v>2405</v>
      </c>
      <c r="AE100" s="13">
        <v>3067</v>
      </c>
      <c r="AF100" s="13">
        <v>1675</v>
      </c>
      <c r="AG100" s="13">
        <v>1730</v>
      </c>
      <c r="AH100" s="13">
        <v>3934</v>
      </c>
      <c r="AI100" s="13">
        <v>3510</v>
      </c>
      <c r="AJ100" s="13">
        <v>2628</v>
      </c>
      <c r="AK100" s="13">
        <v>2500</v>
      </c>
      <c r="AL100" s="13">
        <v>2586</v>
      </c>
      <c r="AM100" s="13">
        <v>5805</v>
      </c>
      <c r="AN100" s="13">
        <v>3231</v>
      </c>
      <c r="AO100" s="13">
        <v>3411</v>
      </c>
      <c r="AP100" s="13">
        <v>1990</v>
      </c>
      <c r="AQ100" s="13">
        <v>2446</v>
      </c>
      <c r="AR100" s="13">
        <v>2202</v>
      </c>
      <c r="AS100" s="13">
        <v>2041</v>
      </c>
      <c r="AT100" s="13">
        <v>2197</v>
      </c>
      <c r="AU100" s="13">
        <v>3607</v>
      </c>
      <c r="AV100" s="13">
        <v>5614</v>
      </c>
      <c r="AW100" s="13">
        <v>3173</v>
      </c>
      <c r="AX100" s="13">
        <v>-1</v>
      </c>
      <c r="AY100" s="13">
        <v>-1</v>
      </c>
    </row>
    <row r="102" spans="3:51" x14ac:dyDescent="0.25">
      <c r="C102">
        <f>MAX(C1,AB1)</f>
        <v>65535</v>
      </c>
      <c r="D102" s="16">
        <f ref="D102:Z109" si="0" t="shared">MAX(D1,AC1)</f>
        <v>65535</v>
      </c>
      <c r="E102" s="16">
        <f si="0" t="shared"/>
        <v>65535</v>
      </c>
      <c r="F102" s="16">
        <f si="0" t="shared"/>
        <v>65535</v>
      </c>
      <c r="G102" s="16">
        <f si="0" t="shared"/>
        <v>65535</v>
      </c>
      <c r="H102" s="16">
        <f si="0" t="shared"/>
        <v>65535</v>
      </c>
      <c r="I102" s="16">
        <f si="0" t="shared"/>
        <v>65535</v>
      </c>
      <c r="J102" s="16">
        <f si="0" t="shared"/>
        <v>65535</v>
      </c>
      <c r="K102" s="16">
        <f si="0" t="shared"/>
        <v>65535</v>
      </c>
      <c r="L102" s="16">
        <f si="0" t="shared"/>
        <v>65535</v>
      </c>
      <c r="M102" s="16">
        <f si="0" t="shared"/>
        <v>65442</v>
      </c>
      <c r="N102" s="16">
        <f si="0" t="shared"/>
        <v>65535</v>
      </c>
      <c r="O102" s="16">
        <f si="0" t="shared"/>
        <v>65535</v>
      </c>
      <c r="P102" s="16">
        <f si="0" t="shared"/>
        <v>65535</v>
      </c>
      <c r="Q102" s="16">
        <f si="0" t="shared"/>
        <v>64770</v>
      </c>
      <c r="R102" s="16">
        <f si="0" t="shared"/>
        <v>65535</v>
      </c>
      <c r="S102" s="16">
        <f si="0" t="shared"/>
        <v>65535</v>
      </c>
      <c r="T102" s="16">
        <f si="0" t="shared"/>
        <v>65535</v>
      </c>
      <c r="U102" s="16">
        <f si="0" t="shared"/>
        <v>65535</v>
      </c>
      <c r="V102" s="16">
        <f si="0" t="shared"/>
        <v>65535</v>
      </c>
      <c r="W102" s="16">
        <f si="0" t="shared"/>
        <v>65535</v>
      </c>
      <c r="X102" s="16">
        <f si="0" t="shared"/>
        <v>65535</v>
      </c>
      <c r="Y102" s="16">
        <f si="0" t="shared"/>
        <v>65535</v>
      </c>
      <c r="Z102" s="16">
        <f si="0" t="shared"/>
        <v>65535</v>
      </c>
      <c r="AA102" s="16"/>
      <c r="AB102" s="16"/>
      <c r="AC102" s="16">
        <v>1706130010</v>
      </c>
      <c r="AD102" s="16"/>
      <c r="AE102" s="16"/>
      <c r="AF102" s="16"/>
      <c r="AG102" s="16"/>
      <c r="AH102" s="16"/>
      <c r="AI102" s="16"/>
      <c r="AJ102" s="16"/>
    </row>
    <row r="103" spans="3:51" x14ac:dyDescent="0.25">
      <c r="C103" s="16">
        <f ref="C103:C166" si="1" t="shared">MAX(C2,AB2)</f>
        <v>11183</v>
      </c>
      <c r="D103" s="16">
        <f si="0" t="shared"/>
        <v>6279</v>
      </c>
      <c r="E103" s="16">
        <f si="0" t="shared"/>
        <v>23886</v>
      </c>
      <c r="F103" s="16">
        <f si="0" t="shared"/>
        <v>7881</v>
      </c>
      <c r="G103" s="16">
        <f si="0" t="shared"/>
        <v>10579</v>
      </c>
      <c r="H103" s="16">
        <f si="0" t="shared"/>
        <v>19806</v>
      </c>
      <c r="I103" s="16">
        <f si="0" t="shared"/>
        <v>20493</v>
      </c>
      <c r="J103" s="16">
        <f si="0" t="shared"/>
        <v>20754</v>
      </c>
      <c r="K103" s="16">
        <f si="0" t="shared"/>
        <v>7321</v>
      </c>
      <c r="L103" s="16">
        <f si="0" t="shared"/>
        <v>5775</v>
      </c>
      <c r="M103" s="16">
        <f si="0" t="shared"/>
        <v>29278</v>
      </c>
      <c r="N103" s="16">
        <f si="0" t="shared"/>
        <v>11519</v>
      </c>
      <c r="O103" s="16">
        <f si="0" t="shared"/>
        <v>4829</v>
      </c>
      <c r="P103" s="16">
        <f si="0" t="shared"/>
        <v>27196</v>
      </c>
      <c r="Q103" s="16">
        <f si="0" t="shared"/>
        <v>6959</v>
      </c>
      <c r="R103" s="16">
        <f si="0" t="shared"/>
        <v>6089</v>
      </c>
      <c r="S103" s="16">
        <f si="0" t="shared"/>
        <v>7249</v>
      </c>
      <c r="T103" s="16">
        <f si="0" t="shared"/>
        <v>5398</v>
      </c>
      <c r="U103" s="16">
        <f si="0" t="shared"/>
        <v>7029</v>
      </c>
      <c r="V103" s="16">
        <f si="0" t="shared"/>
        <v>29088</v>
      </c>
      <c r="W103" s="16">
        <f si="0" t="shared"/>
        <v>17754</v>
      </c>
      <c r="X103" s="16">
        <f si="0" t="shared"/>
        <v>65535</v>
      </c>
      <c r="Y103" s="16">
        <f si="0" t="shared"/>
        <v>9362</v>
      </c>
      <c r="Z103" s="16">
        <f si="0" t="shared"/>
        <v>10614</v>
      </c>
      <c r="AA103" s="16"/>
      <c r="AB103" s="16"/>
      <c r="AC103" s="16">
        <v>1706120005</v>
      </c>
      <c r="AD103" s="16"/>
      <c r="AE103" s="16"/>
      <c r="AF103" s="16"/>
      <c r="AG103" s="16"/>
      <c r="AH103" s="16"/>
      <c r="AI103" s="16"/>
      <c r="AJ103" s="16"/>
    </row>
    <row r="104" spans="3:51" x14ac:dyDescent="0.25">
      <c r="C104" s="16">
        <f si="1" t="shared"/>
        <v>3088</v>
      </c>
      <c r="D104" s="16">
        <f si="0" t="shared"/>
        <v>2950</v>
      </c>
      <c r="E104" s="16">
        <f si="0" t="shared"/>
        <v>2831</v>
      </c>
      <c r="F104" s="16">
        <f si="0" t="shared"/>
        <v>2955</v>
      </c>
      <c r="G104" s="16">
        <f si="0" t="shared"/>
        <v>2169</v>
      </c>
      <c r="H104" s="16">
        <f si="0" t="shared"/>
        <v>2563</v>
      </c>
      <c r="I104" s="16">
        <f si="0" t="shared"/>
        <v>4411</v>
      </c>
      <c r="J104" s="16">
        <f si="0" t="shared"/>
        <v>3259</v>
      </c>
      <c r="K104" s="16">
        <f si="0" t="shared"/>
        <v>3536</v>
      </c>
      <c r="L104" s="16">
        <f si="0" t="shared"/>
        <v>3469</v>
      </c>
      <c r="M104" s="16">
        <f si="0" t="shared"/>
        <v>3495</v>
      </c>
      <c r="N104" s="16">
        <f si="0" t="shared"/>
        <v>5941</v>
      </c>
      <c r="O104" s="16">
        <f si="0" t="shared"/>
        <v>3966</v>
      </c>
      <c r="P104" s="16">
        <f si="0" t="shared"/>
        <v>5908</v>
      </c>
      <c r="Q104" s="16">
        <f si="0" t="shared"/>
        <v>2762</v>
      </c>
      <c r="R104" s="16">
        <f si="0" t="shared"/>
        <v>1286</v>
      </c>
      <c r="S104" s="16">
        <f si="0" t="shared"/>
        <v>3090</v>
      </c>
      <c r="T104" s="16">
        <f si="0" t="shared"/>
        <v>2115</v>
      </c>
      <c r="U104" s="16">
        <f si="0" t="shared"/>
        <v>2547</v>
      </c>
      <c r="V104" s="16">
        <f si="0" t="shared"/>
        <v>3261</v>
      </c>
      <c r="W104" s="16">
        <f si="0" t="shared"/>
        <v>9903</v>
      </c>
      <c r="X104" s="16">
        <f si="0" t="shared"/>
        <v>4141</v>
      </c>
      <c r="Y104" s="16">
        <f si="0" t="shared"/>
        <v>6944</v>
      </c>
      <c r="Z104" s="16">
        <f si="0" t="shared"/>
        <v>7877</v>
      </c>
      <c r="AA104" s="16"/>
      <c r="AB104" s="16"/>
      <c r="AC104" s="16">
        <v>1706120006</v>
      </c>
      <c r="AD104" s="16"/>
      <c r="AE104" s="16"/>
      <c r="AF104" s="16"/>
      <c r="AG104" s="16"/>
      <c r="AH104" s="16"/>
      <c r="AI104" s="16"/>
      <c r="AJ104" s="16"/>
    </row>
    <row r="105" spans="3:51" x14ac:dyDescent="0.25">
      <c r="C105" s="16">
        <f si="1" t="shared"/>
        <v>5146</v>
      </c>
      <c r="D105" s="16">
        <f si="0" t="shared"/>
        <v>1969</v>
      </c>
      <c r="E105" s="16">
        <f si="0" t="shared"/>
        <v>3272</v>
      </c>
      <c r="F105" s="16">
        <f si="0" t="shared"/>
        <v>3262</v>
      </c>
      <c r="G105" s="16">
        <f si="0" t="shared"/>
        <v>2251</v>
      </c>
      <c r="H105" s="16">
        <f si="0" t="shared"/>
        <v>2403</v>
      </c>
      <c r="I105" s="16">
        <f si="0" t="shared"/>
        <v>8967</v>
      </c>
      <c r="J105" s="16">
        <f si="0" t="shared"/>
        <v>3879</v>
      </c>
      <c r="K105" s="16">
        <f si="0" t="shared"/>
        <v>24082</v>
      </c>
      <c r="L105" s="16">
        <f si="0" t="shared"/>
        <v>10846</v>
      </c>
      <c r="M105" s="16">
        <f si="0" t="shared"/>
        <v>4569</v>
      </c>
      <c r="N105" s="16">
        <f si="0" t="shared"/>
        <v>10044</v>
      </c>
      <c r="O105" s="16">
        <f si="0" t="shared"/>
        <v>3422</v>
      </c>
      <c r="P105" s="16">
        <f si="0" t="shared"/>
        <v>12523</v>
      </c>
      <c r="Q105" s="16">
        <f si="0" t="shared"/>
        <v>2476</v>
      </c>
      <c r="R105" s="16">
        <f si="0" t="shared"/>
        <v>3205</v>
      </c>
      <c r="S105" s="16">
        <f si="0" t="shared"/>
        <v>2659</v>
      </c>
      <c r="T105" s="16">
        <f si="0" t="shared"/>
        <v>3061</v>
      </c>
      <c r="U105" s="16">
        <f si="0" t="shared"/>
        <v>2817</v>
      </c>
      <c r="V105" s="16">
        <f si="0" t="shared"/>
        <v>3314</v>
      </c>
      <c r="W105" s="16">
        <f si="0" t="shared"/>
        <v>6632</v>
      </c>
      <c r="X105" s="16">
        <f si="0" t="shared"/>
        <v>4287</v>
      </c>
      <c r="Y105" s="16">
        <f si="0" t="shared"/>
        <v>7401</v>
      </c>
      <c r="Z105" s="16">
        <f si="0" t="shared"/>
        <v>7236</v>
      </c>
      <c r="AA105" s="16"/>
      <c r="AB105" s="16"/>
      <c r="AC105" s="16">
        <v>1706120001</v>
      </c>
      <c r="AD105" s="16"/>
      <c r="AE105" s="16"/>
      <c r="AF105" s="16"/>
      <c r="AG105" s="16"/>
      <c r="AH105" s="16"/>
      <c r="AI105" s="16"/>
      <c r="AJ105" s="16"/>
    </row>
    <row r="106" spans="3:51" x14ac:dyDescent="0.25">
      <c r="C106" s="16">
        <f si="1" t="shared"/>
        <v>3049</v>
      </c>
      <c r="D106" s="16">
        <f si="0" t="shared"/>
        <v>1828</v>
      </c>
      <c r="E106" s="16">
        <f si="0" t="shared"/>
        <v>2794</v>
      </c>
      <c r="F106" s="16">
        <f si="0" t="shared"/>
        <v>2630</v>
      </c>
      <c r="G106" s="16">
        <f si="0" t="shared"/>
        <v>2635</v>
      </c>
      <c r="H106" s="16">
        <f si="0" t="shared"/>
        <v>4013</v>
      </c>
      <c r="I106" s="16">
        <f si="0" t="shared"/>
        <v>4163</v>
      </c>
      <c r="J106" s="16">
        <f si="0" t="shared"/>
        <v>2934</v>
      </c>
      <c r="K106" s="16">
        <f si="0" t="shared"/>
        <v>3215</v>
      </c>
      <c r="L106" s="16">
        <f si="0" t="shared"/>
        <v>2906</v>
      </c>
      <c r="M106" s="16">
        <f si="0" t="shared"/>
        <v>2894</v>
      </c>
      <c r="N106" s="16">
        <f si="0" t="shared"/>
        <v>5752</v>
      </c>
      <c r="O106" s="16">
        <f si="0" t="shared"/>
        <v>3034</v>
      </c>
      <c r="P106" s="16">
        <f si="0" t="shared"/>
        <v>3841</v>
      </c>
      <c r="Q106" s="16">
        <f si="0" t="shared"/>
        <v>2338</v>
      </c>
      <c r="R106" s="16">
        <f si="0" t="shared"/>
        <v>2356</v>
      </c>
      <c r="S106" s="16">
        <f si="0" t="shared"/>
        <v>3788</v>
      </c>
      <c r="T106" s="16">
        <f si="0" t="shared"/>
        <v>2022</v>
      </c>
      <c r="U106" s="16">
        <f si="0" t="shared"/>
        <v>2687</v>
      </c>
      <c r="V106" s="16">
        <f si="0" t="shared"/>
        <v>3084</v>
      </c>
      <c r="W106" s="16">
        <f si="0" t="shared"/>
        <v>5747</v>
      </c>
      <c r="X106" s="16">
        <f si="0" t="shared"/>
        <v>3591</v>
      </c>
      <c r="Y106" s="16">
        <f si="0" t="shared"/>
        <v>4529</v>
      </c>
      <c r="Z106" s="16">
        <f si="0" t="shared"/>
        <v>4374</v>
      </c>
      <c r="AA106" s="16"/>
      <c r="AB106" s="16"/>
      <c r="AC106" s="16">
        <v>1706120007</v>
      </c>
      <c r="AD106" s="16"/>
      <c r="AE106" s="16"/>
      <c r="AF106" s="16"/>
      <c r="AG106" s="16"/>
      <c r="AH106" s="16"/>
      <c r="AI106" s="16"/>
      <c r="AJ106" s="16"/>
    </row>
    <row r="107" spans="3:51" x14ac:dyDescent="0.25">
      <c r="C107" s="16">
        <f si="1" t="shared"/>
        <v>3579</v>
      </c>
      <c r="D107" s="16">
        <f si="0" t="shared"/>
        <v>1717</v>
      </c>
      <c r="E107" s="16">
        <f si="0" t="shared"/>
        <v>3553</v>
      </c>
      <c r="F107" s="16">
        <f si="0" t="shared"/>
        <v>3027</v>
      </c>
      <c r="G107" s="16">
        <f si="0" t="shared"/>
        <v>3060</v>
      </c>
      <c r="H107" s="16">
        <f si="0" t="shared"/>
        <v>3065</v>
      </c>
      <c r="I107" s="16">
        <f si="0" t="shared"/>
        <v>9072</v>
      </c>
      <c r="J107" s="16">
        <f si="0" t="shared"/>
        <v>3343</v>
      </c>
      <c r="K107" s="16">
        <f si="0" t="shared"/>
        <v>3367</v>
      </c>
      <c r="L107" s="16">
        <f si="0" t="shared"/>
        <v>3675</v>
      </c>
      <c r="M107" s="16">
        <f si="0" t="shared"/>
        <v>8916</v>
      </c>
      <c r="N107" s="16">
        <f si="0" t="shared"/>
        <v>6961</v>
      </c>
      <c r="O107" s="16">
        <f si="0" t="shared"/>
        <v>2979</v>
      </c>
      <c r="P107" s="16">
        <f si="0" t="shared"/>
        <v>7273</v>
      </c>
      <c r="Q107" s="16">
        <f si="0" t="shared"/>
        <v>3287</v>
      </c>
      <c r="R107" s="16">
        <f si="0" t="shared"/>
        <v>3103</v>
      </c>
      <c r="S107" s="16">
        <f si="0" t="shared"/>
        <v>3272</v>
      </c>
      <c r="T107" s="16">
        <f si="0" t="shared"/>
        <v>2193</v>
      </c>
      <c r="U107" s="16">
        <f si="0" t="shared"/>
        <v>2905</v>
      </c>
      <c r="V107" s="16">
        <f si="0" t="shared"/>
        <v>3825</v>
      </c>
      <c r="W107" s="16">
        <f si="0" t="shared"/>
        <v>5993</v>
      </c>
      <c r="X107" s="16">
        <f si="0" t="shared"/>
        <v>3691</v>
      </c>
      <c r="Y107" s="16">
        <f si="0" t="shared"/>
        <v>5147</v>
      </c>
      <c r="Z107" s="16">
        <f si="0" t="shared"/>
        <v>5865</v>
      </c>
      <c r="AA107" s="16"/>
      <c r="AB107" s="16"/>
      <c r="AC107" s="16">
        <v>1706130079</v>
      </c>
      <c r="AD107" s="16"/>
      <c r="AE107" s="16"/>
      <c r="AF107" s="16"/>
      <c r="AG107" s="16"/>
      <c r="AH107" s="16"/>
      <c r="AI107" s="16"/>
      <c r="AJ107" s="16"/>
    </row>
    <row r="108" spans="3:51" x14ac:dyDescent="0.25">
      <c r="C108" s="16">
        <f si="1" t="shared"/>
        <v>2801</v>
      </c>
      <c r="D108" s="16">
        <f si="0" t="shared"/>
        <v>1566</v>
      </c>
      <c r="E108" s="16">
        <f si="0" t="shared"/>
        <v>2252</v>
      </c>
      <c r="F108" s="16">
        <f si="0" t="shared"/>
        <v>2559</v>
      </c>
      <c r="G108" s="16">
        <f si="0" t="shared"/>
        <v>1722</v>
      </c>
      <c r="H108" s="16">
        <f si="0" t="shared"/>
        <v>1745</v>
      </c>
      <c r="I108" s="16">
        <f si="0" t="shared"/>
        <v>3981</v>
      </c>
      <c r="J108" s="16">
        <f si="0" t="shared"/>
        <v>2300</v>
      </c>
      <c r="K108" s="16">
        <f si="0" t="shared"/>
        <v>2830</v>
      </c>
      <c r="L108" s="16">
        <f si="0" t="shared"/>
        <v>2501</v>
      </c>
      <c r="M108" s="16">
        <f si="0" t="shared"/>
        <v>2689</v>
      </c>
      <c r="N108" s="16">
        <f si="0" t="shared"/>
        <v>6091</v>
      </c>
      <c r="O108" s="16">
        <f si="0" t="shared"/>
        <v>2729</v>
      </c>
      <c r="P108" s="16">
        <f si="0" t="shared"/>
        <v>3510</v>
      </c>
      <c r="Q108" s="16">
        <f si="0" t="shared"/>
        <v>2285</v>
      </c>
      <c r="R108" s="16">
        <f si="0" t="shared"/>
        <v>2419</v>
      </c>
      <c r="S108" s="16">
        <f si="0" t="shared"/>
        <v>2613</v>
      </c>
      <c r="T108" s="16">
        <f si="0" t="shared"/>
        <v>1815</v>
      </c>
      <c r="U108" s="16">
        <f si="0" t="shared"/>
        <v>2710</v>
      </c>
      <c r="V108" s="16">
        <f si="0" t="shared"/>
        <v>2726</v>
      </c>
      <c r="W108" s="16">
        <f si="0" t="shared"/>
        <v>5501</v>
      </c>
      <c r="X108" s="16">
        <f si="0" t="shared"/>
        <v>3145</v>
      </c>
      <c r="Y108" s="16">
        <f si="0" t="shared"/>
        <v>3317</v>
      </c>
      <c r="Z108" s="16">
        <f si="0" t="shared"/>
        <v>3633</v>
      </c>
      <c r="AA108" s="16"/>
      <c r="AB108" s="16"/>
      <c r="AC108" s="16">
        <v>1706130134</v>
      </c>
      <c r="AD108" s="16"/>
      <c r="AE108" s="16"/>
      <c r="AF108" s="16"/>
      <c r="AG108" s="16"/>
      <c r="AH108" s="16"/>
      <c r="AI108" s="16"/>
      <c r="AJ108" s="16"/>
    </row>
    <row r="109" spans="3:51" x14ac:dyDescent="0.25">
      <c r="C109" s="16">
        <f si="1" t="shared"/>
        <v>2862</v>
      </c>
      <c r="D109" s="16">
        <f si="0" t="shared"/>
        <v>1805</v>
      </c>
      <c r="E109" s="16">
        <f si="0" t="shared"/>
        <v>2477</v>
      </c>
      <c r="F109" s="16">
        <f si="0" t="shared"/>
        <v>2769</v>
      </c>
      <c r="G109" s="16">
        <f si="0" t="shared"/>
        <v>2581</v>
      </c>
      <c r="H109" s="16">
        <f si="0" t="shared"/>
        <v>2589</v>
      </c>
      <c r="I109" s="16">
        <f si="0" t="shared"/>
        <v>4169</v>
      </c>
      <c r="J109" s="16">
        <f si="0" t="shared"/>
        <v>2829</v>
      </c>
      <c r="K109" s="16">
        <f si="0" t="shared"/>
        <v>3542</v>
      </c>
      <c r="L109" s="16">
        <f si="0" t="shared"/>
        <v>2726</v>
      </c>
      <c r="M109" s="16">
        <f si="0" t="shared"/>
        <v>3460</v>
      </c>
      <c r="N109" s="16">
        <f si="0" t="shared"/>
        <v>8144</v>
      </c>
      <c r="O109" s="16">
        <f si="0" t="shared"/>
        <v>3032</v>
      </c>
      <c r="P109" s="16">
        <f si="0" t="shared"/>
        <v>3760</v>
      </c>
      <c r="Q109" s="16">
        <f si="0" t="shared"/>
        <v>2505</v>
      </c>
      <c r="R109" s="16">
        <f si="0" t="shared"/>
        <v>2310</v>
      </c>
      <c r="S109" s="16">
        <f si="0" t="shared"/>
        <v>7385</v>
      </c>
      <c r="T109" s="16">
        <f si="0" t="shared"/>
        <v>2026</v>
      </c>
      <c r="U109" s="16">
        <f si="0" t="shared"/>
        <v>2618</v>
      </c>
      <c r="V109" s="16">
        <f si="0" t="shared"/>
        <v>3029</v>
      </c>
      <c r="W109" s="16">
        <f si="0" t="shared"/>
        <v>6644</v>
      </c>
      <c r="X109" s="16">
        <f si="0" t="shared"/>
        <v>5277</v>
      </c>
      <c r="Y109" s="16">
        <f si="0" t="shared"/>
        <v>3940</v>
      </c>
      <c r="Z109" s="16">
        <f si="0" t="shared"/>
        <v>3754</v>
      </c>
      <c r="AA109" s="16"/>
      <c r="AB109" s="16"/>
      <c r="AC109" s="16">
        <v>1706130118</v>
      </c>
      <c r="AD109" s="16"/>
      <c r="AE109" s="16"/>
      <c r="AF109" s="16"/>
      <c r="AG109" s="16"/>
      <c r="AH109" s="16"/>
      <c r="AI109" s="16"/>
      <c r="AJ109" s="16"/>
    </row>
    <row r="110" spans="3:51" x14ac:dyDescent="0.25">
      <c r="C110" s="16">
        <f si="1" t="shared"/>
        <v>3774</v>
      </c>
      <c r="D110" s="16">
        <f ref="D110:D173" si="2" t="shared">MAX(D9,AC9)</f>
        <v>2845</v>
      </c>
      <c r="E110" s="16">
        <f ref="E110:E173" si="3" t="shared">MAX(E9,AD9)</f>
        <v>3200</v>
      </c>
      <c r="F110" s="16">
        <f ref="F110:F173" si="4" t="shared">MAX(F9,AE9)</f>
        <v>3026</v>
      </c>
      <c r="G110" s="16">
        <f ref="G110:G173" si="5" t="shared">MAX(G9,AF9)</f>
        <v>2502</v>
      </c>
      <c r="H110" s="16">
        <f ref="H110:H173" si="6" t="shared">MAX(H9,AG9)</f>
        <v>2280</v>
      </c>
      <c r="I110" s="16">
        <f ref="I110:I173" si="7" t="shared">MAX(I9,AH9)</f>
        <v>4750</v>
      </c>
      <c r="J110" s="16">
        <f ref="J110:J173" si="8" t="shared">MAX(J9,AI9)</f>
        <v>3965</v>
      </c>
      <c r="K110" s="16">
        <f ref="K110:K173" si="9" t="shared">MAX(K9,AJ9)</f>
        <v>3985</v>
      </c>
      <c r="L110" s="16">
        <f ref="L110:L173" si="10" t="shared">MAX(L9,AK9)</f>
        <v>2857</v>
      </c>
      <c r="M110" s="16">
        <f ref="M110:M173" si="11" t="shared">MAX(M9,AL9)</f>
        <v>3678</v>
      </c>
      <c r="N110" s="16">
        <f ref="N110:N173" si="12" t="shared">MAX(N9,AM9)</f>
        <v>8159</v>
      </c>
      <c r="O110" s="16">
        <f ref="O110:O173" si="13" t="shared">MAX(O9,AN9)</f>
        <v>3499</v>
      </c>
      <c r="P110" s="16">
        <f ref="P110:P173" si="14" t="shared">MAX(P9,AO9)</f>
        <v>4513</v>
      </c>
      <c r="Q110" s="16">
        <f ref="Q110:Q173" si="15" t="shared">MAX(Q9,AP9)</f>
        <v>2722</v>
      </c>
      <c r="R110" s="16">
        <f ref="R110:R173" si="16" t="shared">MAX(R9,AQ9)</f>
        <v>2668</v>
      </c>
      <c r="S110" s="16">
        <f ref="S110:S173" si="17" t="shared">MAX(S9,AR9)</f>
        <v>3817</v>
      </c>
      <c r="T110" s="16">
        <f ref="T110:T173" si="18" t="shared">MAX(T9,AS9)</f>
        <v>2714</v>
      </c>
      <c r="U110" s="16">
        <f ref="U110:U173" si="19" t="shared">MAX(U9,AT9)</f>
        <v>3811</v>
      </c>
      <c r="V110" s="16">
        <f ref="V110:V173" si="20" t="shared">MAX(V9,AU9)</f>
        <v>3726</v>
      </c>
      <c r="W110" s="16">
        <f ref="W110:W173" si="21" t="shared">MAX(W9,AV9)</f>
        <v>6591</v>
      </c>
      <c r="X110" s="16">
        <f ref="X110:X173" si="22" t="shared">MAX(X9,AW9)</f>
        <v>5352</v>
      </c>
      <c r="Y110" s="16">
        <f ref="Y110:Y173" si="23" t="shared">MAX(Y9,AX9)</f>
        <v>5655</v>
      </c>
      <c r="Z110" s="16">
        <f ref="Z110:Z173" si="24" t="shared">MAX(Z9,AY9)</f>
        <v>5751</v>
      </c>
      <c r="AA110" s="16"/>
      <c r="AB110" s="16"/>
      <c r="AC110" s="16">
        <v>1706130210</v>
      </c>
      <c r="AD110" s="16"/>
      <c r="AE110" s="16"/>
      <c r="AF110" s="16"/>
      <c r="AG110" s="16"/>
      <c r="AH110" s="16"/>
      <c r="AI110" s="16"/>
      <c r="AJ110" s="16"/>
    </row>
    <row r="111" spans="3:51" x14ac:dyDescent="0.25">
      <c r="C111" s="16">
        <f si="1" t="shared"/>
        <v>65535</v>
      </c>
      <c r="D111" s="16">
        <f si="2" t="shared"/>
        <v>65535</v>
      </c>
      <c r="E111" s="16">
        <f si="3" t="shared"/>
        <v>65535</v>
      </c>
      <c r="F111" s="16">
        <f si="4" t="shared"/>
        <v>65535</v>
      </c>
      <c r="G111" s="16">
        <f si="5" t="shared"/>
        <v>65535</v>
      </c>
      <c r="H111" s="16">
        <f si="6" t="shared"/>
        <v>65535</v>
      </c>
      <c r="I111" s="16">
        <f si="7" t="shared"/>
        <v>65535</v>
      </c>
      <c r="J111" s="16">
        <f si="8" t="shared"/>
        <v>65535</v>
      </c>
      <c r="K111" s="16">
        <f si="9" t="shared"/>
        <v>65535</v>
      </c>
      <c r="L111" s="16">
        <f si="10" t="shared"/>
        <v>65535</v>
      </c>
      <c r="M111" s="16">
        <f si="11" t="shared"/>
        <v>64552</v>
      </c>
      <c r="N111" s="16">
        <f si="12" t="shared"/>
        <v>65535</v>
      </c>
      <c r="O111" s="16">
        <f si="13" t="shared"/>
        <v>65535</v>
      </c>
      <c r="P111" s="16">
        <f si="14" t="shared"/>
        <v>65535</v>
      </c>
      <c r="Q111" s="16">
        <f si="15" t="shared"/>
        <v>65535</v>
      </c>
      <c r="R111" s="16">
        <f si="16" t="shared"/>
        <v>65535</v>
      </c>
      <c r="S111" s="16">
        <f si="17" t="shared"/>
        <v>65535</v>
      </c>
      <c r="T111" s="16">
        <f si="18" t="shared"/>
        <v>65535</v>
      </c>
      <c r="U111" s="16">
        <f si="19" t="shared"/>
        <v>65535</v>
      </c>
      <c r="V111" s="16">
        <f si="20" t="shared"/>
        <v>65535</v>
      </c>
      <c r="W111" s="16">
        <f si="21" t="shared"/>
        <v>65535</v>
      </c>
      <c r="X111" s="16">
        <f si="22" t="shared"/>
        <v>65535</v>
      </c>
      <c r="Y111" s="16">
        <f si="23" t="shared"/>
        <v>65535</v>
      </c>
      <c r="Z111" s="16">
        <f si="24" t="shared"/>
        <v>65535</v>
      </c>
      <c r="AA111" s="16"/>
      <c r="AB111" s="16"/>
      <c r="AC111" s="16">
        <v>1706140028</v>
      </c>
      <c r="AD111" s="16"/>
      <c r="AE111" s="16"/>
      <c r="AF111" s="16"/>
      <c r="AG111" s="16"/>
      <c r="AH111" s="16"/>
      <c r="AI111" s="16"/>
      <c r="AJ111" s="16"/>
    </row>
    <row r="112" spans="3:51" x14ac:dyDescent="0.25">
      <c r="C112" s="16">
        <f si="1" t="shared"/>
        <v>2862</v>
      </c>
      <c r="D112" s="16">
        <f si="2" t="shared"/>
        <v>-1</v>
      </c>
      <c r="E112" s="16">
        <f si="3" t="shared"/>
        <v>2304</v>
      </c>
      <c r="F112" s="16">
        <f si="4" t="shared"/>
        <v>2580</v>
      </c>
      <c r="G112" s="16">
        <f si="5" t="shared"/>
        <v>2101</v>
      </c>
      <c r="H112" s="16">
        <f si="6" t="shared"/>
        <v>1668</v>
      </c>
      <c r="I112" s="16">
        <f si="7" t="shared"/>
        <v>2934</v>
      </c>
      <c r="J112" s="16">
        <f si="8" t="shared"/>
        <v>3186</v>
      </c>
      <c r="K112" s="16">
        <f si="9" t="shared"/>
        <v>3656</v>
      </c>
      <c r="L112" s="16">
        <f si="10" t="shared"/>
        <v>3002</v>
      </c>
      <c r="M112" s="16">
        <f si="11" t="shared"/>
        <v>3551</v>
      </c>
      <c r="N112" s="16">
        <f si="12" t="shared"/>
        <v>-1</v>
      </c>
      <c r="O112" s="16">
        <f si="13" t="shared"/>
        <v>3836</v>
      </c>
      <c r="P112" s="16">
        <f si="14" t="shared"/>
        <v>4994</v>
      </c>
      <c r="Q112" s="16">
        <f si="15" t="shared"/>
        <v>3045</v>
      </c>
      <c r="R112" s="16">
        <f si="16" t="shared"/>
        <v>-1</v>
      </c>
      <c r="S112" s="16">
        <f si="17" t="shared"/>
        <v>3312</v>
      </c>
      <c r="T112" s="16">
        <f si="18" t="shared"/>
        <v>2877</v>
      </c>
      <c r="U112" s="16">
        <f si="19" t="shared"/>
        <v>3289</v>
      </c>
      <c r="V112" s="16">
        <f si="20" t="shared"/>
        <v>3499</v>
      </c>
      <c r="W112" s="16">
        <f si="21" t="shared"/>
        <v>4504</v>
      </c>
      <c r="X112" s="16">
        <f si="22" t="shared"/>
        <v>4227</v>
      </c>
      <c r="Y112" s="16">
        <f si="23" t="shared"/>
        <v>-1</v>
      </c>
      <c r="Z112" s="16">
        <f si="24" t="shared"/>
        <v>6981</v>
      </c>
      <c r="AA112" s="16"/>
      <c r="AB112" s="16"/>
      <c r="AC112" s="16">
        <v>1706140033</v>
      </c>
      <c r="AD112" s="16"/>
      <c r="AE112" s="16"/>
      <c r="AF112" s="16"/>
      <c r="AG112" s="16"/>
      <c r="AH112" s="16"/>
      <c r="AI112" s="16"/>
      <c r="AJ112" s="16"/>
    </row>
    <row r="113" spans="3:36" x14ac:dyDescent="0.25">
      <c r="C113" s="16">
        <f si="1" t="shared"/>
        <v>2859</v>
      </c>
      <c r="D113" s="16">
        <f si="2" t="shared"/>
        <v>1941</v>
      </c>
      <c r="E113" s="16">
        <f si="3" t="shared"/>
        <v>2506</v>
      </c>
      <c r="F113" s="16">
        <f si="4" t="shared"/>
        <v>2583</v>
      </c>
      <c r="G113" s="16">
        <f si="5" t="shared"/>
        <v>1959</v>
      </c>
      <c r="H113" s="16">
        <f si="6" t="shared"/>
        <v>2038</v>
      </c>
      <c r="I113" s="16">
        <f si="7" t="shared"/>
        <v>3507</v>
      </c>
      <c r="J113" s="16">
        <f si="8" t="shared"/>
        <v>2957</v>
      </c>
      <c r="K113" s="16">
        <f si="9" t="shared"/>
        <v>2486</v>
      </c>
      <c r="L113" s="16">
        <f si="10" t="shared"/>
        <v>3157</v>
      </c>
      <c r="M113" s="16">
        <f si="11" t="shared"/>
        <v>2930</v>
      </c>
      <c r="N113" s="16">
        <f si="12" t="shared"/>
        <v>4933</v>
      </c>
      <c r="O113" s="16">
        <f si="13" t="shared"/>
        <v>3073</v>
      </c>
      <c r="P113" s="16">
        <f si="14" t="shared"/>
        <v>3851</v>
      </c>
      <c r="Q113" s="16">
        <f si="15" t="shared"/>
        <v>2714</v>
      </c>
      <c r="R113" s="16">
        <f si="16" t="shared"/>
        <v>2640</v>
      </c>
      <c r="S113" s="16">
        <f si="17" t="shared"/>
        <v>2774</v>
      </c>
      <c r="T113" s="16">
        <f si="18" t="shared"/>
        <v>2079</v>
      </c>
      <c r="U113" s="16">
        <f si="19" t="shared"/>
        <v>2847</v>
      </c>
      <c r="V113" s="16">
        <f si="20" t="shared"/>
        <v>3320</v>
      </c>
      <c r="W113" s="16">
        <f si="21" t="shared"/>
        <v>5592</v>
      </c>
      <c r="X113" s="16">
        <f si="22" t="shared"/>
        <v>3776</v>
      </c>
      <c r="Y113" s="16">
        <f si="23" t="shared"/>
        <v>4834</v>
      </c>
      <c r="Z113" s="16">
        <f si="24" t="shared"/>
        <v>5636</v>
      </c>
      <c r="AA113" s="16"/>
      <c r="AB113" s="16"/>
      <c r="AC113" s="16">
        <v>1706140044</v>
      </c>
      <c r="AD113" s="16"/>
      <c r="AE113" s="16"/>
      <c r="AF113" s="16"/>
      <c r="AG113" s="16"/>
      <c r="AH113" s="16"/>
      <c r="AI113" s="16"/>
      <c r="AJ113" s="16"/>
    </row>
    <row r="114" spans="3:36" x14ac:dyDescent="0.25">
      <c r="C114" s="16">
        <f si="1" t="shared"/>
        <v>2202</v>
      </c>
      <c r="D114" s="16">
        <f si="2" t="shared"/>
        <v>1854</v>
      </c>
      <c r="E114" s="16">
        <f si="3" t="shared"/>
        <v>2206</v>
      </c>
      <c r="F114" s="16">
        <f si="4" t="shared"/>
        <v>2301</v>
      </c>
      <c r="G114" s="16">
        <f si="5" t="shared"/>
        <v>1539</v>
      </c>
      <c r="H114" s="16">
        <f si="6" t="shared"/>
        <v>1814</v>
      </c>
      <c r="I114" s="16">
        <f si="7" t="shared"/>
        <v>3280</v>
      </c>
      <c r="J114" s="16">
        <f si="8" t="shared"/>
        <v>2483</v>
      </c>
      <c r="K114" s="16">
        <f si="9" t="shared"/>
        <v>2594</v>
      </c>
      <c r="L114" s="16">
        <f si="10" t="shared"/>
        <v>2234</v>
      </c>
      <c r="M114" s="16">
        <f si="11" t="shared"/>
        <v>2807</v>
      </c>
      <c r="N114" s="16">
        <f si="12" t="shared"/>
        <v>4626</v>
      </c>
      <c r="O114" s="16">
        <f si="13" t="shared"/>
        <v>2530</v>
      </c>
      <c r="P114" s="16">
        <f si="14" t="shared"/>
        <v>3615</v>
      </c>
      <c r="Q114" s="16">
        <f si="15" t="shared"/>
        <v>2465</v>
      </c>
      <c r="R114" s="16">
        <f si="16" t="shared"/>
        <v>2678</v>
      </c>
      <c r="S114" s="16">
        <f si="17" t="shared"/>
        <v>2293</v>
      </c>
      <c r="T114" s="16">
        <f si="18" t="shared"/>
        <v>1796</v>
      </c>
      <c r="U114" s="16">
        <f si="19" t="shared"/>
        <v>2686</v>
      </c>
      <c r="V114" s="16">
        <f si="20" t="shared"/>
        <v>2673</v>
      </c>
      <c r="W114" s="16">
        <f si="21" t="shared"/>
        <v>5915</v>
      </c>
      <c r="X114" s="16">
        <f si="22" t="shared"/>
        <v>3407</v>
      </c>
      <c r="Y114" s="16">
        <f si="23" t="shared"/>
        <v>6143</v>
      </c>
      <c r="Z114" s="16">
        <f si="24" t="shared"/>
        <v>6320</v>
      </c>
      <c r="AA114" s="16"/>
      <c r="AB114" s="16"/>
      <c r="AC114" s="16">
        <v>1706140038</v>
      </c>
      <c r="AD114" s="16"/>
      <c r="AE114" s="16"/>
      <c r="AF114" s="16"/>
      <c r="AG114" s="16"/>
      <c r="AH114" s="16"/>
      <c r="AI114" s="16"/>
      <c r="AJ114" s="16"/>
    </row>
    <row r="115" spans="3:36" x14ac:dyDescent="0.25">
      <c r="C115" s="16">
        <f si="1" t="shared"/>
        <v>2095</v>
      </c>
      <c r="D115" s="16">
        <f si="2" t="shared"/>
        <v>2162</v>
      </c>
      <c r="E115" s="16">
        <f si="3" t="shared"/>
        <v>3395</v>
      </c>
      <c r="F115" s="16">
        <f si="4" t="shared"/>
        <v>2651</v>
      </c>
      <c r="G115" s="16">
        <f si="5" t="shared"/>
        <v>1455</v>
      </c>
      <c r="H115" s="16">
        <f si="6" t="shared"/>
        <v>2367</v>
      </c>
      <c r="I115" s="16">
        <f si="7" t="shared"/>
        <v>3253</v>
      </c>
      <c r="J115" s="16">
        <f si="8" t="shared"/>
        <v>2664</v>
      </c>
      <c r="K115" s="16">
        <f si="9" t="shared"/>
        <v>2568</v>
      </c>
      <c r="L115" s="16">
        <f si="10" t="shared"/>
        <v>2268</v>
      </c>
      <c r="M115" s="16">
        <f si="11" t="shared"/>
        <v>2494</v>
      </c>
      <c r="N115" s="16">
        <f si="12" t="shared"/>
        <v>5668</v>
      </c>
      <c r="O115" s="16">
        <f si="13" t="shared"/>
        <v>2451</v>
      </c>
      <c r="P115" s="16">
        <f si="14" t="shared"/>
        <v>3652</v>
      </c>
      <c r="Q115" s="16">
        <f si="15" t="shared"/>
        <v>2015</v>
      </c>
      <c r="R115" s="16">
        <f si="16" t="shared"/>
        <v>2434</v>
      </c>
      <c r="S115" s="16">
        <f si="17" t="shared"/>
        <v>2361</v>
      </c>
      <c r="T115" s="16">
        <f si="18" t="shared"/>
        <v>1677</v>
      </c>
      <c r="U115" s="16">
        <f si="19" t="shared"/>
        <v>2228</v>
      </c>
      <c r="V115" s="16">
        <f si="20" t="shared"/>
        <v>2826</v>
      </c>
      <c r="W115" s="16">
        <f si="21" t="shared"/>
        <v>5286</v>
      </c>
      <c r="X115" s="16">
        <f si="22" t="shared"/>
        <v>3014</v>
      </c>
      <c r="Y115" s="16">
        <f si="23" t="shared"/>
        <v>7217</v>
      </c>
      <c r="Z115" s="16">
        <f si="24" t="shared"/>
        <v>5461</v>
      </c>
      <c r="AA115" s="16"/>
      <c r="AB115" s="16"/>
      <c r="AC115" s="16">
        <v>1706140039</v>
      </c>
      <c r="AD115" s="16"/>
      <c r="AE115" s="16"/>
      <c r="AF115" s="16"/>
      <c r="AG115" s="16"/>
      <c r="AH115" s="16"/>
      <c r="AI115" s="16"/>
      <c r="AJ115" s="16"/>
    </row>
    <row r="116" spans="3:36" x14ac:dyDescent="0.25">
      <c r="C116" s="16">
        <f si="1" t="shared"/>
        <v>2568</v>
      </c>
      <c r="D116" s="16">
        <f si="2" t="shared"/>
        <v>2284</v>
      </c>
      <c r="E116" s="16">
        <f si="3" t="shared"/>
        <v>2882</v>
      </c>
      <c r="F116" s="16">
        <f si="4" t="shared"/>
        <v>2819</v>
      </c>
      <c r="G116" s="16">
        <f si="5" t="shared"/>
        <v>1683</v>
      </c>
      <c r="H116" s="16">
        <f si="6" t="shared"/>
        <v>3050</v>
      </c>
      <c r="I116" s="16">
        <f si="7" t="shared"/>
        <v>3263</v>
      </c>
      <c r="J116" s="16">
        <f si="8" t="shared"/>
        <v>4268</v>
      </c>
      <c r="K116" s="16">
        <f si="9" t="shared"/>
        <v>2384</v>
      </c>
      <c r="L116" s="16">
        <f si="10" t="shared"/>
        <v>2310</v>
      </c>
      <c r="M116" s="16">
        <f si="11" t="shared"/>
        <v>2560</v>
      </c>
      <c r="N116" s="16">
        <f si="12" t="shared"/>
        <v>6739</v>
      </c>
      <c r="O116" s="16">
        <f si="13" t="shared"/>
        <v>2475</v>
      </c>
      <c r="P116" s="16">
        <f si="14" t="shared"/>
        <v>3227</v>
      </c>
      <c r="Q116" s="16">
        <f si="15" t="shared"/>
        <v>2247</v>
      </c>
      <c r="R116" s="16">
        <f si="16" t="shared"/>
        <v>2380</v>
      </c>
      <c r="S116" s="16">
        <f si="17" t="shared"/>
        <v>2268</v>
      </c>
      <c r="T116" s="16">
        <f si="18" t="shared"/>
        <v>1916</v>
      </c>
      <c r="U116" s="16">
        <f si="19" t="shared"/>
        <v>2405</v>
      </c>
      <c r="V116" s="16">
        <f si="20" t="shared"/>
        <v>2469</v>
      </c>
      <c r="W116" s="16">
        <f si="21" t="shared"/>
        <v>4989</v>
      </c>
      <c r="X116" s="16">
        <f si="22" t="shared"/>
        <v>2866</v>
      </c>
      <c r="Y116" s="16">
        <f si="23" t="shared"/>
        <v>4353</v>
      </c>
      <c r="Z116" s="16">
        <f si="24" t="shared"/>
        <v>2726</v>
      </c>
      <c r="AA116" s="16"/>
      <c r="AB116" s="16"/>
      <c r="AC116" s="16">
        <v>1706140008</v>
      </c>
      <c r="AD116" s="16"/>
      <c r="AE116" s="16"/>
      <c r="AF116" s="16"/>
      <c r="AG116" s="16"/>
      <c r="AH116" s="16"/>
      <c r="AI116" s="16"/>
      <c r="AJ116" s="16"/>
    </row>
    <row r="117" spans="3:36" x14ac:dyDescent="0.25">
      <c r="C117" s="16">
        <f si="1" t="shared"/>
        <v>2405</v>
      </c>
      <c r="D117" s="16">
        <f si="2" t="shared"/>
        <v>1524</v>
      </c>
      <c r="E117" s="16">
        <f si="3" t="shared"/>
        <v>2191</v>
      </c>
      <c r="F117" s="16">
        <f si="4" t="shared"/>
        <v>2719</v>
      </c>
      <c r="G117" s="16">
        <f si="5" t="shared"/>
        <v>1584</v>
      </c>
      <c r="H117" s="16">
        <f si="6" t="shared"/>
        <v>1643</v>
      </c>
      <c r="I117" s="16">
        <f si="7" t="shared"/>
        <v>3283</v>
      </c>
      <c r="J117" s="16">
        <f si="8" t="shared"/>
        <v>2430</v>
      </c>
      <c r="K117" s="16">
        <f si="9" t="shared"/>
        <v>2400</v>
      </c>
      <c r="L117" s="16">
        <f si="10" t="shared"/>
        <v>2070</v>
      </c>
      <c r="M117" s="16">
        <f si="11" t="shared"/>
        <v>2846</v>
      </c>
      <c r="N117" s="16">
        <f si="12" t="shared"/>
        <v>2673</v>
      </c>
      <c r="O117" s="16">
        <f si="13" t="shared"/>
        <v>2573</v>
      </c>
      <c r="P117" s="16">
        <f si="14" t="shared"/>
        <v>3297</v>
      </c>
      <c r="Q117" s="16">
        <f si="15" t="shared"/>
        <v>2067</v>
      </c>
      <c r="R117" s="16">
        <f si="16" t="shared"/>
        <v>2247</v>
      </c>
      <c r="S117" s="16">
        <f si="17" t="shared"/>
        <v>1976</v>
      </c>
      <c r="T117" s="16">
        <f si="18" t="shared"/>
        <v>1798</v>
      </c>
      <c r="U117" s="16">
        <f si="19" t="shared"/>
        <v>2429</v>
      </c>
      <c r="V117" s="16">
        <f si="20" t="shared"/>
        <v>2783</v>
      </c>
      <c r="W117" s="16">
        <f si="21" t="shared"/>
        <v>1671</v>
      </c>
      <c r="X117" s="16">
        <f si="22" t="shared"/>
        <v>2962</v>
      </c>
      <c r="Y117" s="16">
        <f si="23" t="shared"/>
        <v>3819</v>
      </c>
      <c r="Z117" s="16">
        <f si="24" t="shared"/>
        <v>3067</v>
      </c>
      <c r="AA117" s="16"/>
      <c r="AB117" s="16"/>
      <c r="AC117" s="16">
        <v>1706140012</v>
      </c>
      <c r="AD117" s="16"/>
      <c r="AE117" s="16"/>
      <c r="AF117" s="16"/>
      <c r="AG117" s="16"/>
      <c r="AH117" s="16"/>
      <c r="AI117" s="16"/>
      <c r="AJ117" s="16"/>
    </row>
    <row r="118" spans="3:36" x14ac:dyDescent="0.25">
      <c r="C118" s="16">
        <f si="1" t="shared"/>
        <v>3478</v>
      </c>
      <c r="D118" s="16">
        <f si="2" t="shared"/>
        <v>1631</v>
      </c>
      <c r="E118" s="16">
        <f si="3" t="shared"/>
        <v>2507</v>
      </c>
      <c r="F118" s="16">
        <f si="4" t="shared"/>
        <v>2949</v>
      </c>
      <c r="G118" s="16">
        <f si="5" t="shared"/>
        <v>1559</v>
      </c>
      <c r="H118" s="16">
        <f si="6" t="shared"/>
        <v>1734</v>
      </c>
      <c r="I118" s="16">
        <f si="7" t="shared"/>
        <v>3727</v>
      </c>
      <c r="J118" s="16">
        <f si="8" t="shared"/>
        <v>5838</v>
      </c>
      <c r="K118" s="16">
        <f si="9" t="shared"/>
        <v>2345</v>
      </c>
      <c r="L118" s="16">
        <f si="10" t="shared"/>
        <v>2142</v>
      </c>
      <c r="M118" s="16">
        <f si="11" t="shared"/>
        <v>2877</v>
      </c>
      <c r="N118" s="16">
        <f si="12" t="shared"/>
        <v>5184</v>
      </c>
      <c r="O118" s="16">
        <f si="13" t="shared"/>
        <v>2325</v>
      </c>
      <c r="P118" s="16">
        <f si="14" t="shared"/>
        <v>7503</v>
      </c>
      <c r="Q118" s="16">
        <f si="15" t="shared"/>
        <v>2144</v>
      </c>
      <c r="R118" s="16">
        <f si="16" t="shared"/>
        <v>2374</v>
      </c>
      <c r="S118" s="16">
        <f si="17" t="shared"/>
        <v>2265</v>
      </c>
      <c r="T118" s="16">
        <f si="18" t="shared"/>
        <v>1891</v>
      </c>
      <c r="U118" s="16">
        <f si="19" t="shared"/>
        <v>2611</v>
      </c>
      <c r="V118" s="16">
        <f si="20" t="shared"/>
        <v>2914</v>
      </c>
      <c r="W118" s="16">
        <f si="21" t="shared"/>
        <v>5184</v>
      </c>
      <c r="X118" s="16">
        <f si="22" t="shared"/>
        <v>2983</v>
      </c>
      <c r="Y118" s="16">
        <f si="23" t="shared"/>
        <v>4654</v>
      </c>
      <c r="Z118" s="16">
        <f si="24" t="shared"/>
        <v>3318</v>
      </c>
      <c r="AA118" s="16"/>
      <c r="AB118" s="16"/>
      <c r="AC118" s="16">
        <v>1706140015</v>
      </c>
      <c r="AD118" s="16"/>
      <c r="AE118" s="16"/>
      <c r="AF118" s="16"/>
      <c r="AG118" s="16"/>
      <c r="AH118" s="16"/>
      <c r="AI118" s="16"/>
      <c r="AJ118" s="16"/>
    </row>
    <row r="119" spans="3:36" x14ac:dyDescent="0.25">
      <c r="C119" s="16">
        <f si="1" t="shared"/>
        <v>4797</v>
      </c>
      <c r="D119" s="16">
        <f si="2" t="shared"/>
        <v>1835</v>
      </c>
      <c r="E119" s="16">
        <f si="3" t="shared"/>
        <v>2958</v>
      </c>
      <c r="F119" s="16">
        <f si="4" t="shared"/>
        <v>4415</v>
      </c>
      <c r="G119" s="16">
        <f si="5" t="shared"/>
        <v>3099</v>
      </c>
      <c r="H119" s="16">
        <f si="6" t="shared"/>
        <v>3768</v>
      </c>
      <c r="I119" s="16">
        <f si="7" t="shared"/>
        <v>4835</v>
      </c>
      <c r="J119" s="16">
        <f si="8" t="shared"/>
        <v>3209</v>
      </c>
      <c r="K119" s="16">
        <f si="9" t="shared"/>
        <v>3072</v>
      </c>
      <c r="L119" s="16">
        <f si="10" t="shared"/>
        <v>2903</v>
      </c>
      <c r="M119" s="16">
        <f si="11" t="shared"/>
        <v>3496</v>
      </c>
      <c r="N119" s="16">
        <f si="12" t="shared"/>
        <v>8553</v>
      </c>
      <c r="O119" s="16">
        <f si="13" t="shared"/>
        <v>4168</v>
      </c>
      <c r="P119" s="16">
        <f si="14" t="shared"/>
        <v>5505</v>
      </c>
      <c r="Q119" s="16">
        <f si="15" t="shared"/>
        <v>2612</v>
      </c>
      <c r="R119" s="16">
        <f si="16" t="shared"/>
        <v>2819</v>
      </c>
      <c r="S119" s="16">
        <f si="17" t="shared"/>
        <v>4908</v>
      </c>
      <c r="T119" s="16">
        <f si="18" t="shared"/>
        <v>2048</v>
      </c>
      <c r="U119" s="16">
        <f si="19" t="shared"/>
        <v>2672</v>
      </c>
      <c r="V119" s="16">
        <f si="20" t="shared"/>
        <v>4087</v>
      </c>
      <c r="W119" s="16">
        <f si="21" t="shared"/>
        <v>8730</v>
      </c>
      <c r="X119" s="16">
        <f si="22" t="shared"/>
        <v>2973</v>
      </c>
      <c r="Y119" s="16">
        <f si="23" t="shared"/>
        <v>5418</v>
      </c>
      <c r="Z119" s="16">
        <f si="24" t="shared"/>
        <v>4540</v>
      </c>
      <c r="AA119" s="16"/>
      <c r="AB119" s="16"/>
      <c r="AC119" s="16">
        <v>1706140078</v>
      </c>
      <c r="AD119" s="16"/>
      <c r="AE119" s="16"/>
      <c r="AF119" s="16"/>
      <c r="AG119" s="16"/>
      <c r="AH119" s="16"/>
      <c r="AI119" s="16"/>
      <c r="AJ119" s="16"/>
    </row>
    <row r="120" spans="3:36" x14ac:dyDescent="0.25">
      <c r="C120" s="16">
        <f si="1" t="shared"/>
        <v>3683</v>
      </c>
      <c r="D120" s="16">
        <f si="2" t="shared"/>
        <v>3741</v>
      </c>
      <c r="E120" s="16">
        <f si="3" t="shared"/>
        <v>2553</v>
      </c>
      <c r="F120" s="16">
        <f si="4" t="shared"/>
        <v>3260</v>
      </c>
      <c r="G120" s="16">
        <f si="5" t="shared"/>
        <v>2016</v>
      </c>
      <c r="H120" s="16">
        <f si="6" t="shared"/>
        <v>2278</v>
      </c>
      <c r="I120" s="16">
        <f si="7" t="shared"/>
        <v>3627</v>
      </c>
      <c r="J120" s="16">
        <f si="8" t="shared"/>
        <v>2614</v>
      </c>
      <c r="K120" s="16">
        <f si="9" t="shared"/>
        <v>3331</v>
      </c>
      <c r="L120" s="16">
        <f si="10" t="shared"/>
        <v>2448</v>
      </c>
      <c r="M120" s="16">
        <f si="11" t="shared"/>
        <v>2946</v>
      </c>
      <c r="N120" s="16">
        <f si="12" t="shared"/>
        <v>11279</v>
      </c>
      <c r="O120" s="16">
        <f si="13" t="shared"/>
        <v>3402</v>
      </c>
      <c r="P120" s="16">
        <f si="14" t="shared"/>
        <v>3793</v>
      </c>
      <c r="Q120" s="16">
        <f si="15" t="shared"/>
        <v>2527</v>
      </c>
      <c r="R120" s="16">
        <f si="16" t="shared"/>
        <v>2276</v>
      </c>
      <c r="S120" s="16">
        <f si="17" t="shared"/>
        <v>2605</v>
      </c>
      <c r="T120" s="16">
        <f si="18" t="shared"/>
        <v>2600</v>
      </c>
      <c r="U120" s="16">
        <f si="19" t="shared"/>
        <v>2739</v>
      </c>
      <c r="V120" s="16">
        <f si="20" t="shared"/>
        <v>3482</v>
      </c>
      <c r="W120" s="16">
        <f si="21" t="shared"/>
        <v>6858</v>
      </c>
      <c r="X120" s="16">
        <f si="22" t="shared"/>
        <v>3131</v>
      </c>
      <c r="Y120" s="16">
        <f si="23" t="shared"/>
        <v>5977</v>
      </c>
      <c r="Z120" s="16">
        <f si="24" t="shared"/>
        <v>5630</v>
      </c>
      <c r="AA120" s="16"/>
      <c r="AB120" s="16"/>
      <c r="AC120" s="16">
        <v>1706140084</v>
      </c>
      <c r="AD120" s="16"/>
      <c r="AE120" s="16"/>
      <c r="AF120" s="16"/>
      <c r="AG120" s="16"/>
      <c r="AH120" s="16"/>
      <c r="AI120" s="16"/>
      <c r="AJ120" s="16"/>
    </row>
    <row r="121" spans="3:36" x14ac:dyDescent="0.25">
      <c r="C121" s="16">
        <f si="1" t="shared"/>
        <v>4279</v>
      </c>
      <c r="D121" s="16">
        <f si="2" t="shared"/>
        <v>2008</v>
      </c>
      <c r="E121" s="16">
        <f si="3" t="shared"/>
        <v>3479</v>
      </c>
      <c r="F121" s="16">
        <f si="4" t="shared"/>
        <v>3585</v>
      </c>
      <c r="G121" s="16">
        <f si="5" t="shared"/>
        <v>3010</v>
      </c>
      <c r="H121" s="16">
        <f si="6" t="shared"/>
        <v>3428</v>
      </c>
      <c r="I121" s="16">
        <f si="7" t="shared"/>
        <v>7073</v>
      </c>
      <c r="J121" s="16">
        <f si="8" t="shared"/>
        <v>4368</v>
      </c>
      <c r="K121" s="16">
        <f si="9" t="shared"/>
        <v>12772</v>
      </c>
      <c r="L121" s="16">
        <f si="10" t="shared"/>
        <v>3796</v>
      </c>
      <c r="M121" s="16">
        <f si="11" t="shared"/>
        <v>5357</v>
      </c>
      <c r="N121" s="16">
        <f si="12" t="shared"/>
        <v>5154</v>
      </c>
      <c r="O121" s="16">
        <f si="13" t="shared"/>
        <v>4202</v>
      </c>
      <c r="P121" s="16">
        <f si="14" t="shared"/>
        <v>6570</v>
      </c>
      <c r="Q121" s="16">
        <f si="15" t="shared"/>
        <v>3394</v>
      </c>
      <c r="R121" s="16">
        <f si="16" t="shared"/>
        <v>3763</v>
      </c>
      <c r="S121" s="16">
        <f si="17" t="shared"/>
        <v>3221</v>
      </c>
      <c r="T121" s="16">
        <f si="18" t="shared"/>
        <v>2483</v>
      </c>
      <c r="U121" s="16">
        <f si="19" t="shared"/>
        <v>3468</v>
      </c>
      <c r="V121" s="16">
        <f si="20" t="shared"/>
        <v>4501</v>
      </c>
      <c r="W121" s="16">
        <f si="21" t="shared"/>
        <v>6994</v>
      </c>
      <c r="X121" s="16">
        <f si="22" t="shared"/>
        <v>4047</v>
      </c>
      <c r="Y121" s="16">
        <f si="23" t="shared"/>
        <v>8112</v>
      </c>
      <c r="Z121" s="16">
        <f si="24" t="shared"/>
        <v>5522</v>
      </c>
      <c r="AA121" s="16"/>
      <c r="AB121" s="16"/>
      <c r="AC121" s="16">
        <v>1706140092</v>
      </c>
      <c r="AD121" s="16"/>
      <c r="AE121" s="16"/>
      <c r="AF121" s="16"/>
      <c r="AG121" s="16"/>
      <c r="AH121" s="16"/>
      <c r="AI121" s="16"/>
      <c r="AJ121" s="16"/>
    </row>
    <row r="122" spans="3:36" x14ac:dyDescent="0.25">
      <c r="C122" s="16">
        <f si="1" t="shared"/>
        <v>6292</v>
      </c>
      <c r="D122" s="16">
        <f si="2" t="shared"/>
        <v>3970</v>
      </c>
      <c r="E122" s="16">
        <f si="3" t="shared"/>
        <v>7742</v>
      </c>
      <c r="F122" s="16">
        <f si="4" t="shared"/>
        <v>7045</v>
      </c>
      <c r="G122" s="16">
        <f si="5" t="shared"/>
        <v>3497</v>
      </c>
      <c r="H122" s="16">
        <f si="6" t="shared"/>
        <v>4349</v>
      </c>
      <c r="I122" s="16">
        <f si="7" t="shared"/>
        <v>16182</v>
      </c>
      <c r="J122" s="16">
        <f si="8" t="shared"/>
        <v>9452</v>
      </c>
      <c r="K122" s="16">
        <f si="9" t="shared"/>
        <v>15923</v>
      </c>
      <c r="L122" s="16">
        <f si="10" t="shared"/>
        <v>10830</v>
      </c>
      <c r="M122" s="16">
        <f si="11" t="shared"/>
        <v>16238</v>
      </c>
      <c r="N122" s="16">
        <f si="12" t="shared"/>
        <v>9780</v>
      </c>
      <c r="O122" s="16">
        <f si="13" t="shared"/>
        <v>6752</v>
      </c>
      <c r="P122" s="16">
        <f si="14" t="shared"/>
        <v>14795</v>
      </c>
      <c r="Q122" s="16">
        <f si="15" t="shared"/>
        <v>5829</v>
      </c>
      <c r="R122" s="16">
        <f si="16" t="shared"/>
        <v>4772</v>
      </c>
      <c r="S122" s="16">
        <f si="17" t="shared"/>
        <v>8590</v>
      </c>
      <c r="T122" s="16">
        <f si="18" t="shared"/>
        <v>4304</v>
      </c>
      <c r="U122" s="16">
        <f si="19" t="shared"/>
        <v>4200</v>
      </c>
      <c r="V122" s="16">
        <f si="20" t="shared"/>
        <v>6774</v>
      </c>
      <c r="W122" s="16">
        <f si="21" t="shared"/>
        <v>10010</v>
      </c>
      <c r="X122" s="16">
        <f si="22" t="shared"/>
        <v>12698</v>
      </c>
      <c r="Y122" s="16">
        <f si="23" t="shared"/>
        <v>15721</v>
      </c>
      <c r="Z122" s="16">
        <f si="24" t="shared"/>
        <v>19355</v>
      </c>
      <c r="AA122" s="16"/>
      <c r="AB122" s="16"/>
      <c r="AC122" s="16">
        <v>1706140056</v>
      </c>
      <c r="AD122" s="16"/>
      <c r="AE122" s="16"/>
      <c r="AF122" s="16"/>
      <c r="AG122" s="16"/>
      <c r="AH122" s="16"/>
      <c r="AI122" s="16"/>
      <c r="AJ122" s="16"/>
    </row>
    <row r="123" spans="3:36" x14ac:dyDescent="0.25">
      <c r="C123" s="16">
        <f si="1" t="shared"/>
        <v>2362</v>
      </c>
      <c r="D123" s="16">
        <f si="2" t="shared"/>
        <v>2032</v>
      </c>
      <c r="E123" s="16">
        <f si="3" t="shared"/>
        <v>2392</v>
      </c>
      <c r="F123" s="16">
        <f si="4" t="shared"/>
        <v>2750</v>
      </c>
      <c r="G123" s="16">
        <f si="5" t="shared"/>
        <v>2074</v>
      </c>
      <c r="H123" s="16">
        <f si="6" t="shared"/>
        <v>2066</v>
      </c>
      <c r="I123" s="16">
        <f si="7" t="shared"/>
        <v>4607</v>
      </c>
      <c r="J123" s="16">
        <f si="8" t="shared"/>
        <v>3810</v>
      </c>
      <c r="K123" s="16">
        <f si="9" t="shared"/>
        <v>2929</v>
      </c>
      <c r="L123" s="16">
        <f si="10" t="shared"/>
        <v>2855</v>
      </c>
      <c r="M123" s="16">
        <f si="11" t="shared"/>
        <v>2788</v>
      </c>
      <c r="N123" s="16">
        <f si="12" t="shared"/>
        <v>5622</v>
      </c>
      <c r="O123" s="16">
        <f si="13" t="shared"/>
        <v>1425</v>
      </c>
      <c r="P123" s="16">
        <f si="14" t="shared"/>
        <v>4769</v>
      </c>
      <c r="Q123" s="16">
        <f si="15" t="shared"/>
        <v>4593</v>
      </c>
      <c r="R123" s="16">
        <f si="16" t="shared"/>
        <v>3866</v>
      </c>
      <c r="S123" s="16">
        <f si="17" t="shared"/>
        <v>2282</v>
      </c>
      <c r="T123" s="16">
        <f si="18" t="shared"/>
        <v>1802</v>
      </c>
      <c r="U123" s="16">
        <f si="19" t="shared"/>
        <v>2486</v>
      </c>
      <c r="V123" s="16">
        <f si="20" t="shared"/>
        <v>3465</v>
      </c>
      <c r="W123" s="16">
        <f si="21" t="shared"/>
        <v>5900</v>
      </c>
      <c r="X123" s="16">
        <f si="22" t="shared"/>
        <v>3447</v>
      </c>
      <c r="Y123" s="16">
        <f si="23" t="shared"/>
        <v>6448</v>
      </c>
      <c r="Z123" s="16">
        <f si="24" t="shared"/>
        <v>5885</v>
      </c>
      <c r="AA123" s="16"/>
      <c r="AB123" s="16"/>
      <c r="AC123" s="16">
        <v>1706140063</v>
      </c>
      <c r="AD123" s="16"/>
      <c r="AE123" s="16"/>
      <c r="AF123" s="16"/>
      <c r="AG123" s="16"/>
      <c r="AH123" s="16"/>
      <c r="AI123" s="16"/>
      <c r="AJ123" s="16"/>
    </row>
    <row r="124" spans="3:36" x14ac:dyDescent="0.25">
      <c r="C124" s="16">
        <f si="1" t="shared"/>
        <v>1906</v>
      </c>
      <c r="D124" s="16">
        <f si="2" t="shared"/>
        <v>5969</v>
      </c>
      <c r="E124" s="16">
        <f si="3" t="shared"/>
        <v>1922</v>
      </c>
      <c r="F124" s="16">
        <f si="4" t="shared"/>
        <v>5367</v>
      </c>
      <c r="G124" s="16">
        <f si="5" t="shared"/>
        <v>1420</v>
      </c>
      <c r="H124" s="16">
        <f si="6" t="shared"/>
        <v>18900</v>
      </c>
      <c r="I124" s="16">
        <f si="7" t="shared"/>
        <v>3333</v>
      </c>
      <c r="J124" s="16">
        <f si="8" t="shared"/>
        <v>2232</v>
      </c>
      <c r="K124" s="16">
        <f si="9" t="shared"/>
        <v>10446</v>
      </c>
      <c r="L124" s="16">
        <f si="10" t="shared"/>
        <v>2427</v>
      </c>
      <c r="M124" s="16">
        <f si="11" t="shared"/>
        <v>6042</v>
      </c>
      <c r="N124" s="16">
        <f si="12" t="shared"/>
        <v>10512</v>
      </c>
      <c r="O124" s="16">
        <f si="13" t="shared"/>
        <v>8623</v>
      </c>
      <c r="P124" s="16">
        <f si="14" t="shared"/>
        <v>8568</v>
      </c>
      <c r="Q124" s="16">
        <f si="15" t="shared"/>
        <v>7075</v>
      </c>
      <c r="R124" s="16">
        <f si="16" t="shared"/>
        <v>12755</v>
      </c>
      <c r="S124" s="16">
        <f si="17" t="shared"/>
        <v>9415</v>
      </c>
      <c r="T124" s="16">
        <f si="18" t="shared"/>
        <v>4592</v>
      </c>
      <c r="U124" s="16">
        <f si="19" t="shared"/>
        <v>3268</v>
      </c>
      <c r="V124" s="16">
        <f si="20" t="shared"/>
        <v>2422</v>
      </c>
      <c r="W124" s="16">
        <f si="21" t="shared"/>
        <v>6264</v>
      </c>
      <c r="X124" s="16">
        <f si="22" t="shared"/>
        <v>3064</v>
      </c>
      <c r="Y124" s="16">
        <f si="23" t="shared"/>
        <v>29620</v>
      </c>
      <c r="Z124" s="16">
        <f si="24" t="shared"/>
        <v>26090</v>
      </c>
      <c r="AA124" s="16"/>
      <c r="AB124" s="16"/>
      <c r="AC124" s="16" t="s">
        <v>271</v>
      </c>
      <c r="AD124" s="16"/>
      <c r="AE124" s="16"/>
      <c r="AF124" s="16"/>
      <c r="AG124" s="16"/>
      <c r="AH124" s="16"/>
      <c r="AI124" s="16"/>
      <c r="AJ124" s="16"/>
    </row>
    <row r="125" spans="3:36" x14ac:dyDescent="0.25">
      <c r="C125" s="16">
        <f si="1" t="shared"/>
        <v>2392</v>
      </c>
      <c r="D125" s="16">
        <f si="2" t="shared"/>
        <v>2134</v>
      </c>
      <c r="E125" s="16">
        <f si="3" t="shared"/>
        <v>2625</v>
      </c>
      <c r="F125" s="16">
        <f si="4" t="shared"/>
        <v>3116</v>
      </c>
      <c r="G125" s="16">
        <f si="5" t="shared"/>
        <v>1720</v>
      </c>
      <c r="H125" s="16">
        <f si="6" t="shared"/>
        <v>2370</v>
      </c>
      <c r="I125" s="16">
        <f si="7" t="shared"/>
        <v>3977</v>
      </c>
      <c r="J125" s="16">
        <f si="8" t="shared"/>
        <v>2758</v>
      </c>
      <c r="K125" s="16">
        <f si="9" t="shared"/>
        <v>2983</v>
      </c>
      <c r="L125" s="16">
        <f si="10" t="shared"/>
        <v>3326</v>
      </c>
      <c r="M125" s="16">
        <f si="11" t="shared"/>
        <v>3008</v>
      </c>
      <c r="N125" s="16">
        <f si="12" t="shared"/>
        <v>7343</v>
      </c>
      <c r="O125" s="16">
        <f si="13" t="shared"/>
        <v>3063</v>
      </c>
      <c r="P125" s="16">
        <f si="14" t="shared"/>
        <v>4079</v>
      </c>
      <c r="Q125" s="16">
        <f si="15" t="shared"/>
        <v>2421</v>
      </c>
      <c r="R125" s="16">
        <f si="16" t="shared"/>
        <v>2886</v>
      </c>
      <c r="S125" s="16">
        <f si="17" t="shared"/>
        <v>2312</v>
      </c>
      <c r="T125" s="16">
        <f si="18" t="shared"/>
        <v>2259</v>
      </c>
      <c r="U125" s="16">
        <f si="19" t="shared"/>
        <v>2451</v>
      </c>
      <c r="V125" s="16">
        <f si="20" t="shared"/>
        <v>3029</v>
      </c>
      <c r="W125" s="16">
        <f si="21" t="shared"/>
        <v>5520</v>
      </c>
      <c r="X125" s="16">
        <f si="22" t="shared"/>
        <v>3758</v>
      </c>
      <c r="Y125" s="16">
        <f si="23" t="shared"/>
        <v>5420</v>
      </c>
      <c r="Z125" s="16">
        <f si="24" t="shared"/>
        <v>3955</v>
      </c>
      <c r="AA125" s="16"/>
      <c r="AB125" s="16"/>
      <c r="AC125" s="16" t="s">
        <v>271</v>
      </c>
      <c r="AD125" s="16"/>
      <c r="AE125" s="16"/>
      <c r="AF125" s="16"/>
      <c r="AG125" s="16"/>
      <c r="AH125" s="16"/>
      <c r="AI125" s="16"/>
      <c r="AJ125" s="16"/>
    </row>
    <row r="126" spans="3:36" x14ac:dyDescent="0.25">
      <c r="C126" s="16">
        <f si="1" t="shared"/>
        <v>2210</v>
      </c>
      <c r="D126" s="16">
        <f si="2" t="shared"/>
        <v>1684</v>
      </c>
      <c r="E126" s="16">
        <f si="3" t="shared"/>
        <v>2356</v>
      </c>
      <c r="F126" s="16">
        <f si="4" t="shared"/>
        <v>2681</v>
      </c>
      <c r="G126" s="16">
        <f si="5" t="shared"/>
        <v>1646</v>
      </c>
      <c r="H126" s="16">
        <f si="6" t="shared"/>
        <v>1968</v>
      </c>
      <c r="I126" s="16">
        <f si="7" t="shared"/>
        <v>4392</v>
      </c>
      <c r="J126" s="16">
        <f si="8" t="shared"/>
        <v>2654</v>
      </c>
      <c r="K126" s="16">
        <f si="9" t="shared"/>
        <v>2387</v>
      </c>
      <c r="L126" s="16">
        <f si="10" t="shared"/>
        <v>2659</v>
      </c>
      <c r="M126" s="16">
        <f si="11" t="shared"/>
        <v>2690</v>
      </c>
      <c r="N126" s="16">
        <f si="12" t="shared"/>
        <v>7276</v>
      </c>
      <c r="O126" s="16">
        <f si="13" t="shared"/>
        <v>2499</v>
      </c>
      <c r="P126" s="16">
        <f si="14" t="shared"/>
        <v>3253</v>
      </c>
      <c r="Q126" s="16">
        <f si="15" t="shared"/>
        <v>2155</v>
      </c>
      <c r="R126" s="16">
        <f si="16" t="shared"/>
        <v>2451</v>
      </c>
      <c r="S126" s="16">
        <f si="17" t="shared"/>
        <v>2326</v>
      </c>
      <c r="T126" s="16">
        <f si="18" t="shared"/>
        <v>625</v>
      </c>
      <c r="U126" s="16">
        <f si="19" t="shared"/>
        <v>2446</v>
      </c>
      <c r="V126" s="16">
        <f si="20" t="shared"/>
        <v>2720</v>
      </c>
      <c r="W126" s="16">
        <f si="21" t="shared"/>
        <v>4975</v>
      </c>
      <c r="X126" s="16">
        <f si="22" t="shared"/>
        <v>3352</v>
      </c>
      <c r="Y126" s="16">
        <f si="23" t="shared"/>
        <v>3518</v>
      </c>
      <c r="Z126" s="16">
        <f si="24" t="shared"/>
        <v>2031</v>
      </c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</row>
    <row r="127" spans="3:36" x14ac:dyDescent="0.25">
      <c r="C127" s="16">
        <f si="1" t="shared"/>
        <v>2217</v>
      </c>
      <c r="D127" s="16">
        <f si="2" t="shared"/>
        <v>1604</v>
      </c>
      <c r="E127" s="16">
        <f si="3" t="shared"/>
        <v>2578</v>
      </c>
      <c r="F127" s="16">
        <f si="4" t="shared"/>
        <v>2560</v>
      </c>
      <c r="G127" s="16">
        <f si="5" t="shared"/>
        <v>1563</v>
      </c>
      <c r="H127" s="16">
        <f si="6" t="shared"/>
        <v>1867</v>
      </c>
      <c r="I127" s="16">
        <f si="7" t="shared"/>
        <v>3951</v>
      </c>
      <c r="J127" s="16">
        <f si="8" t="shared"/>
        <v>2623</v>
      </c>
      <c r="K127" s="16">
        <f si="9" t="shared"/>
        <v>2479</v>
      </c>
      <c r="L127" s="16">
        <f si="10" t="shared"/>
        <v>2161</v>
      </c>
      <c r="M127" s="16">
        <f si="11" t="shared"/>
        <v>2923</v>
      </c>
      <c r="N127" s="16">
        <f si="12" t="shared"/>
        <v>6550</v>
      </c>
      <c r="O127" s="16">
        <f si="13" t="shared"/>
        <v>2810</v>
      </c>
      <c r="P127" s="16">
        <f si="14" t="shared"/>
        <v>3681</v>
      </c>
      <c r="Q127" s="16">
        <f si="15" t="shared"/>
        <v>2077</v>
      </c>
      <c r="R127" s="16">
        <f si="16" t="shared"/>
        <v>2534</v>
      </c>
      <c r="S127" s="16">
        <f si="17" t="shared"/>
        <v>2105</v>
      </c>
      <c r="T127" s="16">
        <f si="18" t="shared"/>
        <v>618</v>
      </c>
      <c r="U127" s="16">
        <f si="19" t="shared"/>
        <v>2675</v>
      </c>
      <c r="V127" s="16">
        <f si="20" t="shared"/>
        <v>3164</v>
      </c>
      <c r="W127" s="16">
        <f si="21" t="shared"/>
        <v>4882</v>
      </c>
      <c r="X127" s="16">
        <f si="22" t="shared"/>
        <v>4396</v>
      </c>
      <c r="Y127" s="16">
        <f si="23" t="shared"/>
        <v>2423</v>
      </c>
      <c r="Z127" s="16">
        <f si="24" t="shared"/>
        <v>2712</v>
      </c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</row>
    <row r="128" spans="3:36" x14ac:dyDescent="0.25">
      <c r="C128" s="16">
        <f si="1" t="shared"/>
        <v>1947</v>
      </c>
      <c r="D128" s="16">
        <f si="2" t="shared"/>
        <v>2127</v>
      </c>
      <c r="E128" s="16">
        <f si="3" t="shared"/>
        <v>2945</v>
      </c>
      <c r="F128" s="16">
        <f si="4" t="shared"/>
        <v>2550</v>
      </c>
      <c r="G128" s="16">
        <f si="5" t="shared"/>
        <v>1632</v>
      </c>
      <c r="H128" s="16">
        <f si="6" t="shared"/>
        <v>2081</v>
      </c>
      <c r="I128" s="16">
        <f si="7" t="shared"/>
        <v>3538</v>
      </c>
      <c r="J128" s="16">
        <f si="8" t="shared"/>
        <v>3251</v>
      </c>
      <c r="K128" s="16">
        <f si="9" t="shared"/>
        <v>2344</v>
      </c>
      <c r="L128" s="16">
        <f si="10" t="shared"/>
        <v>1847</v>
      </c>
      <c r="M128" s="16">
        <f si="11" t="shared"/>
        <v>2442</v>
      </c>
      <c r="N128" s="16">
        <f si="12" t="shared"/>
        <v>3980</v>
      </c>
      <c r="O128" s="16">
        <f si="13" t="shared"/>
        <v>2400</v>
      </c>
      <c r="P128" s="16">
        <f si="14" t="shared"/>
        <v>3221</v>
      </c>
      <c r="Q128" s="16">
        <f si="15" t="shared"/>
        <v>2214</v>
      </c>
      <c r="R128" s="16">
        <f si="16" t="shared"/>
        <v>2305</v>
      </c>
      <c r="S128" s="16">
        <f si="17" t="shared"/>
        <v>1872</v>
      </c>
      <c r="T128" s="16">
        <f si="18" t="shared"/>
        <v>1701</v>
      </c>
      <c r="U128" s="16">
        <f si="19" t="shared"/>
        <v>2249</v>
      </c>
      <c r="V128" s="16">
        <f si="20" t="shared"/>
        <v>2852</v>
      </c>
      <c r="W128" s="16">
        <f si="21" t="shared"/>
        <v>1924</v>
      </c>
      <c r="X128" s="16">
        <f si="22" t="shared"/>
        <v>2829</v>
      </c>
      <c r="Y128" s="16">
        <f si="23" t="shared"/>
        <v>3679</v>
      </c>
      <c r="Z128" s="16">
        <f si="24" t="shared"/>
        <v>3545</v>
      </c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</row>
    <row r="129" spans="3:36" x14ac:dyDescent="0.25">
      <c r="C129" s="16">
        <f si="1" t="shared"/>
        <v>3100</v>
      </c>
      <c r="D129" s="16">
        <f si="2" t="shared"/>
        <v>2408</v>
      </c>
      <c r="E129" s="16">
        <f si="3" t="shared"/>
        <v>2599</v>
      </c>
      <c r="F129" s="16">
        <f si="4" t="shared"/>
        <v>2778</v>
      </c>
      <c r="G129" s="16">
        <f si="5" t="shared"/>
        <v>2841</v>
      </c>
      <c r="H129" s="16">
        <f si="6" t="shared"/>
        <v>2482</v>
      </c>
      <c r="I129" s="16">
        <f si="7" t="shared"/>
        <v>3641</v>
      </c>
      <c r="J129" s="16">
        <f si="8" t="shared"/>
        <v>2951</v>
      </c>
      <c r="K129" s="16">
        <f si="9" t="shared"/>
        <v>3548</v>
      </c>
      <c r="L129" s="16">
        <f si="10" t="shared"/>
        <v>2854</v>
      </c>
      <c r="M129" s="16">
        <f si="11" t="shared"/>
        <v>2873</v>
      </c>
      <c r="N129" s="16">
        <f si="12" t="shared"/>
        <v>5755</v>
      </c>
      <c r="O129" s="16">
        <f si="13" t="shared"/>
        <v>3549</v>
      </c>
      <c r="P129" s="16">
        <f si="14" t="shared"/>
        <v>3619</v>
      </c>
      <c r="Q129" s="16">
        <f si="15" t="shared"/>
        <v>2672</v>
      </c>
      <c r="R129" s="16">
        <f si="16" t="shared"/>
        <v>3328</v>
      </c>
      <c r="S129" s="16">
        <f si="17" t="shared"/>
        <v>3278</v>
      </c>
      <c r="T129" s="16">
        <f si="18" t="shared"/>
        <v>2349</v>
      </c>
      <c r="U129" s="16">
        <f si="19" t="shared"/>
        <v>3083</v>
      </c>
      <c r="V129" s="16">
        <f si="20" t="shared"/>
        <v>3579</v>
      </c>
      <c r="W129" s="16">
        <f si="21" t="shared"/>
        <v>5747</v>
      </c>
      <c r="X129" s="16">
        <f si="22" t="shared"/>
        <v>3356</v>
      </c>
      <c r="Y129" s="16">
        <f si="23" t="shared"/>
        <v>3352</v>
      </c>
      <c r="Z129" s="16">
        <f si="24" t="shared"/>
        <v>3586</v>
      </c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</row>
    <row r="130" spans="3:36" x14ac:dyDescent="0.25">
      <c r="C130" s="16">
        <f si="1" t="shared"/>
        <v>2254</v>
      </c>
      <c r="D130" s="16">
        <f si="2" t="shared"/>
        <v>3716</v>
      </c>
      <c r="E130" s="16">
        <f si="3" t="shared"/>
        <v>2889</v>
      </c>
      <c r="F130" s="16">
        <f si="4" t="shared"/>
        <v>2502</v>
      </c>
      <c r="G130" s="16">
        <f si="5" t="shared"/>
        <v>1958</v>
      </c>
      <c r="H130" s="16">
        <f si="6" t="shared"/>
        <v>2113</v>
      </c>
      <c r="I130" s="16">
        <f si="7" t="shared"/>
        <v>3371</v>
      </c>
      <c r="J130" s="16">
        <f si="8" t="shared"/>
        <v>3131</v>
      </c>
      <c r="K130" s="16">
        <f si="9" t="shared"/>
        <v>5208</v>
      </c>
      <c r="L130" s="16">
        <f si="10" t="shared"/>
        <v>2004</v>
      </c>
      <c r="M130" s="16">
        <f si="11" t="shared"/>
        <v>2812</v>
      </c>
      <c r="N130" s="16">
        <f si="12" t="shared"/>
        <v>6339</v>
      </c>
      <c r="O130" s="16">
        <f si="13" t="shared"/>
        <v>1142</v>
      </c>
      <c r="P130" s="16">
        <f si="14" t="shared"/>
        <v>3602</v>
      </c>
      <c r="Q130" s="16">
        <f si="15" t="shared"/>
        <v>4952</v>
      </c>
      <c r="R130" s="16">
        <f si="16" t="shared"/>
        <v>2337</v>
      </c>
      <c r="S130" s="16">
        <f si="17" t="shared"/>
        <v>2353</v>
      </c>
      <c r="T130" s="16">
        <f si="18" t="shared"/>
        <v>1828</v>
      </c>
      <c r="U130" s="16">
        <f si="19" t="shared"/>
        <v>2606</v>
      </c>
      <c r="V130" s="16">
        <f si="20" t="shared"/>
        <v>2736</v>
      </c>
      <c r="W130" s="16">
        <f si="21" t="shared"/>
        <v>4826</v>
      </c>
      <c r="X130" s="16">
        <f si="22" t="shared"/>
        <v>3354</v>
      </c>
      <c r="Y130" s="16">
        <f si="23" t="shared"/>
        <v>4602</v>
      </c>
      <c r="Z130" s="16">
        <f si="24" t="shared"/>
        <v>4280</v>
      </c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</row>
    <row r="131" spans="3:36" x14ac:dyDescent="0.25">
      <c r="C131" s="16">
        <f si="1" t="shared"/>
        <v>3440</v>
      </c>
      <c r="D131" s="16">
        <f si="2" t="shared"/>
        <v>2146</v>
      </c>
      <c r="E131" s="16">
        <f si="3" t="shared"/>
        <v>2704</v>
      </c>
      <c r="F131" s="16">
        <f si="4" t="shared"/>
        <v>2267</v>
      </c>
      <c r="G131" s="16">
        <f si="5" t="shared"/>
        <v>2206</v>
      </c>
      <c r="H131" s="16">
        <f si="6" t="shared"/>
        <v>2061</v>
      </c>
      <c r="I131" s="16">
        <f si="7" t="shared"/>
        <v>4248</v>
      </c>
      <c r="J131" s="16">
        <f si="8" t="shared"/>
        <v>2678</v>
      </c>
      <c r="K131" s="16">
        <f si="9" t="shared"/>
        <v>3422</v>
      </c>
      <c r="L131" s="16">
        <f si="10" t="shared"/>
        <v>3431</v>
      </c>
      <c r="M131" s="16">
        <f si="11" t="shared"/>
        <v>2976</v>
      </c>
      <c r="N131" s="16">
        <f si="12" t="shared"/>
        <v>5404</v>
      </c>
      <c r="O131" s="16">
        <f si="13" t="shared"/>
        <v>3732</v>
      </c>
      <c r="P131" s="16">
        <f si="14" t="shared"/>
        <v>1869</v>
      </c>
      <c r="Q131" s="16">
        <f si="15" t="shared"/>
        <v>2810</v>
      </c>
      <c r="R131" s="16">
        <f si="16" t="shared"/>
        <v>2540</v>
      </c>
      <c r="S131" s="16">
        <f si="17" t="shared"/>
        <v>2334</v>
      </c>
      <c r="T131" s="16">
        <f si="18" t="shared"/>
        <v>2201</v>
      </c>
      <c r="U131" s="16">
        <f si="19" t="shared"/>
        <v>2759</v>
      </c>
      <c r="V131" s="16">
        <f si="20" t="shared"/>
        <v>3099</v>
      </c>
      <c r="W131" s="16">
        <f si="21" t="shared"/>
        <v>5874</v>
      </c>
      <c r="X131" s="16">
        <f si="22" t="shared"/>
        <v>3406</v>
      </c>
      <c r="Y131" s="16">
        <f si="23" t="shared"/>
        <v>5814</v>
      </c>
      <c r="Z131" s="16">
        <f si="24" t="shared"/>
        <v>4748</v>
      </c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</row>
    <row r="132" spans="3:36" x14ac:dyDescent="0.25">
      <c r="C132" s="16">
        <f si="1" t="shared"/>
        <v>3004</v>
      </c>
      <c r="D132" s="16">
        <f si="2" t="shared"/>
        <v>2228</v>
      </c>
      <c r="E132" s="16">
        <f si="3" t="shared"/>
        <v>1374</v>
      </c>
      <c r="F132" s="16">
        <f si="4" t="shared"/>
        <v>2500</v>
      </c>
      <c r="G132" s="16">
        <f si="5" t="shared"/>
        <v>1802</v>
      </c>
      <c r="H132" s="16">
        <f si="6" t="shared"/>
        <v>2343</v>
      </c>
      <c r="I132" s="16">
        <f si="7" t="shared"/>
        <v>4303</v>
      </c>
      <c r="J132" s="16">
        <f si="8" t="shared"/>
        <v>2682</v>
      </c>
      <c r="K132" s="16">
        <f si="9" t="shared"/>
        <v>2839</v>
      </c>
      <c r="L132" s="16">
        <f si="10" t="shared"/>
        <v>2673</v>
      </c>
      <c r="M132" s="16">
        <f si="11" t="shared"/>
        <v>2966</v>
      </c>
      <c r="N132" s="16">
        <f si="12" t="shared"/>
        <v>5499</v>
      </c>
      <c r="O132" s="16">
        <f si="13" t="shared"/>
        <v>3073</v>
      </c>
      <c r="P132" s="16">
        <f si="14" t="shared"/>
        <v>4054</v>
      </c>
      <c r="Q132" s="16">
        <f si="15" t="shared"/>
        <v>2905</v>
      </c>
      <c r="R132" s="16">
        <f si="16" t="shared"/>
        <v>2570</v>
      </c>
      <c r="S132" s="16">
        <f si="17" t="shared"/>
        <v>6953</v>
      </c>
      <c r="T132" s="16">
        <f si="18" t="shared"/>
        <v>2562</v>
      </c>
      <c r="U132" s="16">
        <f si="19" t="shared"/>
        <v>2464</v>
      </c>
      <c r="V132" s="16">
        <f si="20" t="shared"/>
        <v>2759</v>
      </c>
      <c r="W132" s="16">
        <f si="21" t="shared"/>
        <v>5741</v>
      </c>
      <c r="X132" s="16">
        <f si="22" t="shared"/>
        <v>3577</v>
      </c>
      <c r="Y132" s="16">
        <f si="23" t="shared"/>
        <v>6088</v>
      </c>
      <c r="Z132" s="16">
        <f si="24" t="shared"/>
        <v>-1</v>
      </c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</row>
    <row r="133" spans="3:36" x14ac:dyDescent="0.25">
      <c r="C133" s="16">
        <f si="1" t="shared"/>
        <v>2539</v>
      </c>
      <c r="D133" s="16">
        <f si="2" t="shared"/>
        <v>1778</v>
      </c>
      <c r="E133" s="16">
        <f si="3" t="shared"/>
        <v>2276</v>
      </c>
      <c r="F133" s="16">
        <f si="4" t="shared"/>
        <v>2676</v>
      </c>
      <c r="G133" s="16">
        <f si="5" t="shared"/>
        <v>1657</v>
      </c>
      <c r="H133" s="16">
        <f si="6" t="shared"/>
        <v>2048</v>
      </c>
      <c r="I133" s="16">
        <f si="7" t="shared"/>
        <v>3285</v>
      </c>
      <c r="J133" s="16">
        <f si="8" t="shared"/>
        <v>3097</v>
      </c>
      <c r="K133" s="16">
        <f si="9" t="shared"/>
        <v>2852</v>
      </c>
      <c r="L133" s="16">
        <f si="10" t="shared"/>
        <v>2752</v>
      </c>
      <c r="M133" s="16">
        <f si="11" t="shared"/>
        <v>2552</v>
      </c>
      <c r="N133" s="16">
        <f si="12" t="shared"/>
        <v>5134</v>
      </c>
      <c r="O133" s="16">
        <f si="13" t="shared"/>
        <v>2861</v>
      </c>
      <c r="P133" s="16">
        <f si="14" t="shared"/>
        <v>5310</v>
      </c>
      <c r="Q133" s="16">
        <f si="15" t="shared"/>
        <v>2335</v>
      </c>
      <c r="R133" s="16">
        <f si="16" t="shared"/>
        <v>2481</v>
      </c>
      <c r="S133" s="16">
        <f si="17" t="shared"/>
        <v>2360</v>
      </c>
      <c r="T133" s="16">
        <f si="18" t="shared"/>
        <v>1931</v>
      </c>
      <c r="U133" s="16">
        <f si="19" t="shared"/>
        <v>2589</v>
      </c>
      <c r="V133" s="16">
        <f si="20" t="shared"/>
        <v>3377</v>
      </c>
      <c r="W133" s="16">
        <f si="21" t="shared"/>
        <v>7351</v>
      </c>
      <c r="X133" s="16">
        <f si="22" t="shared"/>
        <v>1466</v>
      </c>
      <c r="Y133" s="16">
        <f si="23" t="shared"/>
        <v>4558</v>
      </c>
      <c r="Z133" s="16">
        <f si="24" t="shared"/>
        <v>4572</v>
      </c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</row>
    <row r="134" spans="3:36" x14ac:dyDescent="0.25">
      <c r="C134" s="16">
        <f si="1" t="shared"/>
        <v>2472</v>
      </c>
      <c r="D134" s="16">
        <f si="2" t="shared"/>
        <v>1958</v>
      </c>
      <c r="E134" s="16">
        <f si="3" t="shared"/>
        <v>2630</v>
      </c>
      <c r="F134" s="16">
        <f si="4" t="shared"/>
        <v>3163</v>
      </c>
      <c r="G134" s="16">
        <f si="5" t="shared"/>
        <v>1697</v>
      </c>
      <c r="H134" s="16">
        <f si="6" t="shared"/>
        <v>2214</v>
      </c>
      <c r="I134" s="16">
        <f si="7" t="shared"/>
        <v>3572</v>
      </c>
      <c r="J134" s="16">
        <f si="8" t="shared"/>
        <v>2446</v>
      </c>
      <c r="K134" s="16">
        <f si="9" t="shared"/>
        <v>2553</v>
      </c>
      <c r="L134" s="16">
        <f si="10" t="shared"/>
        <v>2324</v>
      </c>
      <c r="M134" s="16">
        <f si="11" t="shared"/>
        <v>2541</v>
      </c>
      <c r="N134" s="16">
        <f si="12" t="shared"/>
        <v>5895</v>
      </c>
      <c r="O134" s="16">
        <f si="13" t="shared"/>
        <v>2745</v>
      </c>
      <c r="P134" s="16">
        <f si="14" t="shared"/>
        <v>3269</v>
      </c>
      <c r="Q134" s="16">
        <f si="15" t="shared"/>
        <v>2138</v>
      </c>
      <c r="R134" s="16">
        <f si="16" t="shared"/>
        <v>2499</v>
      </c>
      <c r="S134" s="16">
        <f si="17" t="shared"/>
        <v>2097</v>
      </c>
      <c r="T134" s="16">
        <f si="18" t="shared"/>
        <v>1952</v>
      </c>
      <c r="U134" s="16">
        <f si="19" t="shared"/>
        <v>2611</v>
      </c>
      <c r="V134" s="16">
        <f si="20" t="shared"/>
        <v>2795</v>
      </c>
      <c r="W134" s="16">
        <f si="21" t="shared"/>
        <v>4930</v>
      </c>
      <c r="X134" s="16">
        <f si="22" t="shared"/>
        <v>1127</v>
      </c>
      <c r="Y134" s="16">
        <f si="23" t="shared"/>
        <v>2660</v>
      </c>
      <c r="Z134" s="16">
        <f si="24" t="shared"/>
        <v>5071</v>
      </c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</row>
    <row r="135" spans="3:36" x14ac:dyDescent="0.25">
      <c r="C135" s="16">
        <f si="1" t="shared"/>
        <v>2360</v>
      </c>
      <c r="D135" s="16">
        <f si="2" t="shared"/>
        <v>1717</v>
      </c>
      <c r="E135" s="16">
        <f si="3" t="shared"/>
        <v>2536</v>
      </c>
      <c r="F135" s="16">
        <f si="4" t="shared"/>
        <v>2666</v>
      </c>
      <c r="G135" s="16">
        <f si="5" t="shared"/>
        <v>1731</v>
      </c>
      <c r="H135" s="16">
        <f si="6" t="shared"/>
        <v>1867</v>
      </c>
      <c r="I135" s="16">
        <f si="7" t="shared"/>
        <v>3684</v>
      </c>
      <c r="J135" s="16">
        <f si="8" t="shared"/>
        <v>2330</v>
      </c>
      <c r="K135" s="16">
        <f si="9" t="shared"/>
        <v>2428</v>
      </c>
      <c r="L135" s="16">
        <f si="10" t="shared"/>
        <v>2151</v>
      </c>
      <c r="M135" s="16">
        <f si="11" t="shared"/>
        <v>2755</v>
      </c>
      <c r="N135" s="16">
        <f si="12" t="shared"/>
        <v>7407</v>
      </c>
      <c r="O135" s="16">
        <f si="13" t="shared"/>
        <v>2927</v>
      </c>
      <c r="P135" s="16">
        <f si="14" t="shared"/>
        <v>3319</v>
      </c>
      <c r="Q135" s="16">
        <f si="15" t="shared"/>
        <v>2044</v>
      </c>
      <c r="R135" s="16">
        <f si="16" t="shared"/>
        <v>2748</v>
      </c>
      <c r="S135" s="16">
        <f si="17" t="shared"/>
        <v>2026</v>
      </c>
      <c r="T135" s="16">
        <f si="18" t="shared"/>
        <v>1824</v>
      </c>
      <c r="U135" s="16">
        <f si="19" t="shared"/>
        <v>2384</v>
      </c>
      <c r="V135" s="16">
        <f si="20" t="shared"/>
        <v>2685</v>
      </c>
      <c r="W135" s="16">
        <f si="21" t="shared"/>
        <v>4892</v>
      </c>
      <c r="X135" s="16">
        <f si="22" t="shared"/>
        <v>3066</v>
      </c>
      <c r="Y135" s="16">
        <f si="23" t="shared"/>
        <v>2486</v>
      </c>
      <c r="Z135" s="16">
        <f si="24" t="shared"/>
        <v>2074</v>
      </c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</row>
    <row r="136" spans="3:36" x14ac:dyDescent="0.25">
      <c r="C136" s="16">
        <f si="1" t="shared"/>
        <v>4959</v>
      </c>
      <c r="D136" s="16">
        <f si="2" t="shared"/>
        <v>1589</v>
      </c>
      <c r="E136" s="16">
        <f si="3" t="shared"/>
        <v>4922</v>
      </c>
      <c r="F136" s="16">
        <f si="4" t="shared"/>
        <v>3590</v>
      </c>
      <c r="G136" s="16">
        <f si="5" t="shared"/>
        <v>2763</v>
      </c>
      <c r="H136" s="16">
        <f si="6" t="shared"/>
        <v>3558</v>
      </c>
      <c r="I136" s="16">
        <f si="7" t="shared"/>
        <v>12775</v>
      </c>
      <c r="J136" s="16">
        <f si="8" t="shared"/>
        <v>3885</v>
      </c>
      <c r="K136" s="16">
        <f si="9" t="shared"/>
        <v>4789</v>
      </c>
      <c r="L136" s="16">
        <f si="10" t="shared"/>
        <v>2974</v>
      </c>
      <c r="M136" s="16">
        <f si="11" t="shared"/>
        <v>11138</v>
      </c>
      <c r="N136" s="16">
        <f si="12" t="shared"/>
        <v>7051</v>
      </c>
      <c r="O136" s="16">
        <f si="13" t="shared"/>
        <v>2736</v>
      </c>
      <c r="P136" s="16">
        <f si="14" t="shared"/>
        <v>9277</v>
      </c>
      <c r="Q136" s="16">
        <f si="15" t="shared"/>
        <v>2867</v>
      </c>
      <c r="R136" s="16">
        <f si="16" t="shared"/>
        <v>4195</v>
      </c>
      <c r="S136" s="16">
        <f si="17" t="shared"/>
        <v>2422</v>
      </c>
      <c r="T136" s="16">
        <f si="18" t="shared"/>
        <v>2717</v>
      </c>
      <c r="U136" s="16">
        <f si="19" t="shared"/>
        <v>3450</v>
      </c>
      <c r="V136" s="16">
        <f si="20" t="shared"/>
        <v>4306</v>
      </c>
      <c r="W136" s="16">
        <f si="21" t="shared"/>
        <v>6450</v>
      </c>
      <c r="X136" s="16">
        <f si="22" t="shared"/>
        <v>4346</v>
      </c>
      <c r="Y136" s="16">
        <f si="23" t="shared"/>
        <v>4134</v>
      </c>
      <c r="Z136" s="16">
        <f si="24" t="shared"/>
        <v>3026</v>
      </c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</row>
    <row r="137" spans="3:36" x14ac:dyDescent="0.25">
      <c r="C137" s="16">
        <f si="1" t="shared"/>
        <v>2362</v>
      </c>
      <c r="D137" s="16">
        <f si="2" t="shared"/>
        <v>1947</v>
      </c>
      <c r="E137" s="16">
        <f si="3" t="shared"/>
        <v>3572</v>
      </c>
      <c r="F137" s="16">
        <f si="4" t="shared"/>
        <v>3469</v>
      </c>
      <c r="G137" s="16">
        <f si="5" t="shared"/>
        <v>1946</v>
      </c>
      <c r="H137" s="16">
        <f si="6" t="shared"/>
        <v>2065</v>
      </c>
      <c r="I137" s="16">
        <f si="7" t="shared"/>
        <v>3813</v>
      </c>
      <c r="J137" s="16">
        <f si="8" t="shared"/>
        <v>7734</v>
      </c>
      <c r="K137" s="16">
        <f si="9" t="shared"/>
        <v>2943</v>
      </c>
      <c r="L137" s="16">
        <f si="10" t="shared"/>
        <v>-1</v>
      </c>
      <c r="M137" s="16">
        <f si="11" t="shared"/>
        <v>2759</v>
      </c>
      <c r="N137" s="16">
        <f si="12" t="shared"/>
        <v>8986</v>
      </c>
      <c r="O137" s="16">
        <f si="13" t="shared"/>
        <v>2876</v>
      </c>
      <c r="P137" s="16">
        <f si="14" t="shared"/>
        <v>6180</v>
      </c>
      <c r="Q137" s="16">
        <f si="15" t="shared"/>
        <v>2564</v>
      </c>
      <c r="R137" s="16">
        <f si="16" t="shared"/>
        <v>2815</v>
      </c>
      <c r="S137" s="16">
        <f si="17" t="shared"/>
        <v>3245</v>
      </c>
      <c r="T137" s="16">
        <f si="18" t="shared"/>
        <v>2696</v>
      </c>
      <c r="U137" s="16">
        <f si="19" t="shared"/>
        <v>3222</v>
      </c>
      <c r="V137" s="16">
        <f si="20" t="shared"/>
        <v>3503</v>
      </c>
      <c r="W137" s="16">
        <f si="21" t="shared"/>
        <v>7781</v>
      </c>
      <c r="X137" s="16">
        <f si="22" t="shared"/>
        <v>3286</v>
      </c>
      <c r="Y137" s="16">
        <f si="23" t="shared"/>
        <v>4054</v>
      </c>
      <c r="Z137" s="16">
        <f si="24" t="shared"/>
        <v>4885</v>
      </c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</row>
    <row r="138" spans="3:36" x14ac:dyDescent="0.25">
      <c r="C138" s="16">
        <f si="1" t="shared"/>
        <v>2850</v>
      </c>
      <c r="D138" s="16">
        <f si="2" t="shared"/>
        <v>1687</v>
      </c>
      <c r="E138" s="16">
        <f si="3" t="shared"/>
        <v>2318</v>
      </c>
      <c r="F138" s="16">
        <f si="4" t="shared"/>
        <v>2518</v>
      </c>
      <c r="G138" s="16">
        <f si="5" t="shared"/>
        <v>1888</v>
      </c>
      <c r="H138" s="16">
        <f si="6" t="shared"/>
        <v>1832</v>
      </c>
      <c r="I138" s="16">
        <f si="7" t="shared"/>
        <v>4015</v>
      </c>
      <c r="J138" s="16">
        <f si="8" t="shared"/>
        <v>2824</v>
      </c>
      <c r="K138" s="16">
        <f si="9" t="shared"/>
        <v>3440</v>
      </c>
      <c r="L138" s="16">
        <f si="10" t="shared"/>
        <v>2303</v>
      </c>
      <c r="M138" s="16">
        <f si="11" t="shared"/>
        <v>3245</v>
      </c>
      <c r="N138" s="16">
        <f si="12" t="shared"/>
        <v>6048</v>
      </c>
      <c r="O138" s="16">
        <f si="13" t="shared"/>
        <v>2864</v>
      </c>
      <c r="P138" s="16">
        <f si="14" t="shared"/>
        <v>4771</v>
      </c>
      <c r="Q138" s="16">
        <f si="15" t="shared"/>
        <v>2305</v>
      </c>
      <c r="R138" s="16">
        <f si="16" t="shared"/>
        <v>2645</v>
      </c>
      <c r="S138" s="16">
        <f si="17" t="shared"/>
        <v>2087</v>
      </c>
      <c r="T138" s="16">
        <f si="18" t="shared"/>
        <v>1934</v>
      </c>
      <c r="U138" s="16">
        <f si="19" t="shared"/>
        <v>3961</v>
      </c>
      <c r="V138" s="16">
        <f si="20" t="shared"/>
        <v>2863</v>
      </c>
      <c r="W138" s="16">
        <f si="21" t="shared"/>
        <v>5143</v>
      </c>
      <c r="X138" s="16">
        <f si="22" t="shared"/>
        <v>3343</v>
      </c>
      <c r="Y138" s="16">
        <f si="23" t="shared"/>
        <v>2234</v>
      </c>
      <c r="Z138" s="16">
        <f si="24" t="shared"/>
        <v>2444</v>
      </c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</row>
    <row r="139" spans="3:36" x14ac:dyDescent="0.25">
      <c r="C139" s="16">
        <f si="1" t="shared"/>
        <v>1855</v>
      </c>
      <c r="D139" s="16">
        <f si="2" t="shared"/>
        <v>1701</v>
      </c>
      <c r="E139" s="16">
        <f si="3" t="shared"/>
        <v>1642</v>
      </c>
      <c r="F139" s="16">
        <f si="4" t="shared"/>
        <v>1992</v>
      </c>
      <c r="G139" s="16">
        <f si="5" t="shared"/>
        <v>1529</v>
      </c>
      <c r="H139" s="16">
        <f si="6" t="shared"/>
        <v>3526</v>
      </c>
      <c r="I139" s="16">
        <f si="7" t="shared"/>
        <v>2782</v>
      </c>
      <c r="J139" s="16">
        <f si="8" t="shared"/>
        <v>2326</v>
      </c>
      <c r="K139" s="16">
        <f si="9" t="shared"/>
        <v>2461</v>
      </c>
      <c r="L139" s="16">
        <f si="10" t="shared"/>
        <v>2148</v>
      </c>
      <c r="M139" s="16">
        <f si="11" t="shared"/>
        <v>2928</v>
      </c>
      <c r="N139" s="16">
        <f si="12" t="shared"/>
        <v>6031</v>
      </c>
      <c r="O139" s="16">
        <f si="13" t="shared"/>
        <v>2554</v>
      </c>
      <c r="P139" s="16">
        <f si="14" t="shared"/>
        <v>3223</v>
      </c>
      <c r="Q139" s="16">
        <f si="15" t="shared"/>
        <v>1930</v>
      </c>
      <c r="R139" s="16">
        <f si="16" t="shared"/>
        <v>2353</v>
      </c>
      <c r="S139" s="16">
        <f si="17" t="shared"/>
        <v>3517</v>
      </c>
      <c r="T139" s="16">
        <f si="18" t="shared"/>
        <v>1665</v>
      </c>
      <c r="U139" s="16">
        <f si="19" t="shared"/>
        <v>2481</v>
      </c>
      <c r="V139" s="16">
        <f si="20" t="shared"/>
        <v>2390</v>
      </c>
      <c r="W139" s="16">
        <f si="21" t="shared"/>
        <v>4762</v>
      </c>
      <c r="X139" s="16">
        <f si="22" t="shared"/>
        <v>3200</v>
      </c>
      <c r="Y139" s="16">
        <f si="23" t="shared"/>
        <v>2558</v>
      </c>
      <c r="Z139" s="16">
        <f si="24" t="shared"/>
        <v>2559</v>
      </c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</row>
    <row r="140" spans="3:36" x14ac:dyDescent="0.25">
      <c r="C140" s="16">
        <f si="1" t="shared"/>
        <v>2061</v>
      </c>
      <c r="D140" s="16">
        <f si="2" t="shared"/>
        <v>1554</v>
      </c>
      <c r="E140" s="16">
        <f si="3" t="shared"/>
        <v>1983</v>
      </c>
      <c r="F140" s="16">
        <f si="4" t="shared"/>
        <v>2126</v>
      </c>
      <c r="G140" s="16">
        <f si="5" t="shared"/>
        <v>1568</v>
      </c>
      <c r="H140" s="16">
        <f si="6" t="shared"/>
        <v>1577</v>
      </c>
      <c r="I140" s="16">
        <f si="7" t="shared"/>
        <v>3421</v>
      </c>
      <c r="J140" s="16">
        <f si="8" t="shared"/>
        <v>2283</v>
      </c>
      <c r="K140" s="16">
        <f si="9" t="shared"/>
        <v>2450</v>
      </c>
      <c r="L140" s="16">
        <f si="10" t="shared"/>
        <v>2107</v>
      </c>
      <c r="M140" s="16">
        <f si="11" t="shared"/>
        <v>2535</v>
      </c>
      <c r="N140" s="16">
        <f si="12" t="shared"/>
        <v>6640</v>
      </c>
      <c r="O140" s="16">
        <f si="13" t="shared"/>
        <v>2537</v>
      </c>
      <c r="P140" s="16">
        <f si="14" t="shared"/>
        <v>2975</v>
      </c>
      <c r="Q140" s="16">
        <f si="15" t="shared"/>
        <v>2155</v>
      </c>
      <c r="R140" s="16">
        <f si="16" t="shared"/>
        <v>2251</v>
      </c>
      <c r="S140" s="16">
        <f si="17" t="shared"/>
        <v>2039</v>
      </c>
      <c r="T140" s="16">
        <f si="18" t="shared"/>
        <v>1767</v>
      </c>
      <c r="U140" s="16">
        <f si="19" t="shared"/>
        <v>2514</v>
      </c>
      <c r="V140" s="16">
        <f si="20" t="shared"/>
        <v>2730</v>
      </c>
      <c r="W140" s="16">
        <f si="21" t="shared"/>
        <v>5094</v>
      </c>
      <c r="X140" s="16">
        <f si="22" t="shared"/>
        <v>2965</v>
      </c>
      <c r="Y140" s="16">
        <f si="23" t="shared"/>
        <v>4137</v>
      </c>
      <c r="Z140" s="16">
        <f si="24" t="shared"/>
        <v>3843</v>
      </c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</row>
    <row r="141" spans="3:36" x14ac:dyDescent="0.25">
      <c r="C141" s="16">
        <f si="1" t="shared"/>
        <v>5172</v>
      </c>
      <c r="D141" s="16">
        <f si="2" t="shared"/>
        <v>2069</v>
      </c>
      <c r="E141" s="16">
        <f si="3" t="shared"/>
        <v>2697</v>
      </c>
      <c r="F141" s="16">
        <f si="4" t="shared"/>
        <v>2395</v>
      </c>
      <c r="G141" s="16">
        <f si="5" t="shared"/>
        <v>2092</v>
      </c>
      <c r="H141" s="16">
        <f si="6" t="shared"/>
        <v>2185</v>
      </c>
      <c r="I141" s="16">
        <f si="7" t="shared"/>
        <v>4179</v>
      </c>
      <c r="J141" s="16">
        <f si="8" t="shared"/>
        <v>2920</v>
      </c>
      <c r="K141" s="16">
        <f si="9" t="shared"/>
        <v>3155</v>
      </c>
      <c r="L141" s="16">
        <f si="10" t="shared"/>
        <v>3257</v>
      </c>
      <c r="M141" s="16">
        <f si="11" t="shared"/>
        <v>3438</v>
      </c>
      <c r="N141" s="16">
        <f si="12" t="shared"/>
        <v>5666</v>
      </c>
      <c r="O141" s="16">
        <f si="13" t="shared"/>
        <v>3148</v>
      </c>
      <c r="P141" s="16">
        <f si="14" t="shared"/>
        <v>3721</v>
      </c>
      <c r="Q141" s="16">
        <f si="15" t="shared"/>
        <v>3017</v>
      </c>
      <c r="R141" s="16">
        <f si="16" t="shared"/>
        <v>2626</v>
      </c>
      <c r="S141" s="16">
        <f si="17" t="shared"/>
        <v>2117</v>
      </c>
      <c r="T141" s="16">
        <f si="18" t="shared"/>
        <v>2124</v>
      </c>
      <c r="U141" s="16">
        <f si="19" t="shared"/>
        <v>2755</v>
      </c>
      <c r="V141" s="16">
        <f si="20" t="shared"/>
        <v>2936</v>
      </c>
      <c r="W141" s="16">
        <f si="21" t="shared"/>
        <v>5680</v>
      </c>
      <c r="X141" s="16">
        <f si="22" t="shared"/>
        <v>3460</v>
      </c>
      <c r="Y141" s="16">
        <f si="23" t="shared"/>
        <v>5268</v>
      </c>
      <c r="Z141" s="16">
        <f si="24" t="shared"/>
        <v>3494</v>
      </c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</row>
    <row r="142" spans="3:36" x14ac:dyDescent="0.25">
      <c r="C142" s="16">
        <f si="1" t="shared"/>
        <v>2405</v>
      </c>
      <c r="D142" s="16">
        <f si="2" t="shared"/>
        <v>3895</v>
      </c>
      <c r="E142" s="16">
        <f si="3" t="shared"/>
        <v>3989</v>
      </c>
      <c r="F142" s="16">
        <f si="4" t="shared"/>
        <v>2762</v>
      </c>
      <c r="G142" s="16">
        <f si="5" t="shared"/>
        <v>2102</v>
      </c>
      <c r="H142" s="16">
        <f si="6" t="shared"/>
        <v>2319</v>
      </c>
      <c r="I142" s="16">
        <f si="7" t="shared"/>
        <v>4310</v>
      </c>
      <c r="J142" s="16">
        <f si="8" t="shared"/>
        <v>2896</v>
      </c>
      <c r="K142" s="16">
        <f si="9" t="shared"/>
        <v>2753</v>
      </c>
      <c r="L142" s="16">
        <f si="10" t="shared"/>
        <v>2842</v>
      </c>
      <c r="M142" s="16">
        <f si="11" t="shared"/>
        <v>3027</v>
      </c>
      <c r="N142" s="16">
        <f si="12" t="shared"/>
        <v>4597</v>
      </c>
      <c r="O142" s="16">
        <f si="13" t="shared"/>
        <v>1149</v>
      </c>
      <c r="P142" s="16">
        <f si="14" t="shared"/>
        <v>5685</v>
      </c>
      <c r="Q142" s="16">
        <f si="15" t="shared"/>
        <v>5287</v>
      </c>
      <c r="R142" s="16">
        <f si="16" t="shared"/>
        <v>3079</v>
      </c>
      <c r="S142" s="16">
        <f si="17" t="shared"/>
        <v>2421</v>
      </c>
      <c r="T142" s="16">
        <f si="18" t="shared"/>
        <v>1803</v>
      </c>
      <c r="U142" s="16">
        <f si="19" t="shared"/>
        <v>417</v>
      </c>
      <c r="V142" s="16">
        <f si="20" t="shared"/>
        <v>2973</v>
      </c>
      <c r="W142" s="16">
        <f si="21" t="shared"/>
        <v>5101</v>
      </c>
      <c r="X142" s="16">
        <f si="22" t="shared"/>
        <v>3766</v>
      </c>
      <c r="Y142" s="16">
        <f si="23" t="shared"/>
        <v>7146</v>
      </c>
      <c r="Z142" s="16">
        <f si="24" t="shared"/>
        <v>-1</v>
      </c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</row>
    <row r="143" spans="3:36" x14ac:dyDescent="0.25">
      <c r="C143" s="16">
        <f si="1" t="shared"/>
        <v>2418</v>
      </c>
      <c r="D143" s="16">
        <f si="2" t="shared"/>
        <v>1928</v>
      </c>
      <c r="E143" s="16">
        <f si="3" t="shared"/>
        <v>2485</v>
      </c>
      <c r="F143" s="16">
        <f si="4" t="shared"/>
        <v>2654</v>
      </c>
      <c r="G143" s="16">
        <f si="5" t="shared"/>
        <v>1915</v>
      </c>
      <c r="H143" s="16">
        <f si="6" t="shared"/>
        <v>2011</v>
      </c>
      <c r="I143" s="16">
        <f si="7" t="shared"/>
        <v>3246</v>
      </c>
      <c r="J143" s="16">
        <f si="8" t="shared"/>
        <v>2471</v>
      </c>
      <c r="K143" s="16">
        <f si="9" t="shared"/>
        <v>2545</v>
      </c>
      <c r="L143" s="16">
        <f si="10" t="shared"/>
        <v>2460</v>
      </c>
      <c r="M143" s="16">
        <f si="11" t="shared"/>
        <v>2339</v>
      </c>
      <c r="N143" s="16">
        <f si="12" t="shared"/>
        <v>5272</v>
      </c>
      <c r="O143" s="16">
        <f si="13" t="shared"/>
        <v>797</v>
      </c>
      <c r="P143" s="16">
        <f si="14" t="shared"/>
        <v>3532</v>
      </c>
      <c r="Q143" s="16">
        <f si="15" t="shared"/>
        <v>2019</v>
      </c>
      <c r="R143" s="16">
        <f si="16" t="shared"/>
        <v>2393</v>
      </c>
      <c r="S143" s="16">
        <f si="17" t="shared"/>
        <v>2146</v>
      </c>
      <c r="T143" s="16">
        <f si="18" t="shared"/>
        <v>1812</v>
      </c>
      <c r="U143" s="16">
        <f si="19" t="shared"/>
        <v>2898</v>
      </c>
      <c r="V143" s="16">
        <f si="20" t="shared"/>
        <v>2717</v>
      </c>
      <c r="W143" s="16">
        <f si="21" t="shared"/>
        <v>4897</v>
      </c>
      <c r="X143" s="16">
        <f si="22" t="shared"/>
        <v>2893</v>
      </c>
      <c r="Y143" s="16">
        <f si="23" t="shared"/>
        <v>3403</v>
      </c>
      <c r="Z143" s="16">
        <f si="24" t="shared"/>
        <v>-1</v>
      </c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</row>
    <row r="144" spans="3:36" x14ac:dyDescent="0.25">
      <c r="C144" s="16">
        <f si="1" t="shared"/>
        <v>2562</v>
      </c>
      <c r="D144" s="16">
        <f si="2" t="shared"/>
        <v>1805</v>
      </c>
      <c r="E144" s="16">
        <f si="3" t="shared"/>
        <v>2592</v>
      </c>
      <c r="F144" s="16">
        <f si="4" t="shared"/>
        <v>2816</v>
      </c>
      <c r="G144" s="16">
        <f si="5" t="shared"/>
        <v>1717</v>
      </c>
      <c r="H144" s="16">
        <f si="6" t="shared"/>
        <v>2040</v>
      </c>
      <c r="I144" s="16">
        <f si="7" t="shared"/>
        <v>3596</v>
      </c>
      <c r="J144" s="16">
        <f si="8" t="shared"/>
        <v>2487</v>
      </c>
      <c r="K144" s="16">
        <f si="9" t="shared"/>
        <v>2563</v>
      </c>
      <c r="L144" s="16">
        <f si="10" t="shared"/>
        <v>1901</v>
      </c>
      <c r="M144" s="16">
        <f si="11" t="shared"/>
        <v>2528</v>
      </c>
      <c r="N144" s="16">
        <f si="12" t="shared"/>
        <v>5700</v>
      </c>
      <c r="O144" s="16">
        <f si="13" t="shared"/>
        <v>2785</v>
      </c>
      <c r="P144" s="16">
        <f si="14" t="shared"/>
        <v>3594</v>
      </c>
      <c r="Q144" s="16">
        <f si="15" t="shared"/>
        <v>754</v>
      </c>
      <c r="R144" s="16">
        <f si="16" t="shared"/>
        <v>2431</v>
      </c>
      <c r="S144" s="16">
        <f si="17" t="shared"/>
        <v>2200</v>
      </c>
      <c r="T144" s="16">
        <f si="18" t="shared"/>
        <v>1917</v>
      </c>
      <c r="U144" s="16">
        <f si="19" t="shared"/>
        <v>2704</v>
      </c>
      <c r="V144" s="16">
        <f si="20" t="shared"/>
        <v>2986</v>
      </c>
      <c r="W144" s="16">
        <f si="21" t="shared"/>
        <v>4860</v>
      </c>
      <c r="X144" s="16">
        <f si="22" t="shared"/>
        <v>2968</v>
      </c>
      <c r="Y144" s="16">
        <f si="23" t="shared"/>
        <v>2417</v>
      </c>
      <c r="Z144" s="16">
        <f si="24" t="shared"/>
        <v>3054</v>
      </c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</row>
    <row r="145" spans="3:36" x14ac:dyDescent="0.25">
      <c r="C145" s="16">
        <f si="1" t="shared"/>
        <v>2239</v>
      </c>
      <c r="D145" s="16">
        <f si="2" t="shared"/>
        <v>1797</v>
      </c>
      <c r="E145" s="16">
        <f si="3" t="shared"/>
        <v>2389</v>
      </c>
      <c r="F145" s="16">
        <f si="4" t="shared"/>
        <v>3094</v>
      </c>
      <c r="G145" s="16">
        <f si="5" t="shared"/>
        <v>1687</v>
      </c>
      <c r="H145" s="16">
        <f si="6" t="shared"/>
        <v>1864</v>
      </c>
      <c r="I145" s="16">
        <f si="7" t="shared"/>
        <v>3635</v>
      </c>
      <c r="J145" s="16">
        <f si="8" t="shared"/>
        <v>2502</v>
      </c>
      <c r="K145" s="16">
        <f si="9" t="shared"/>
        <v>2676</v>
      </c>
      <c r="L145" s="16">
        <f si="10" t="shared"/>
        <v>1846</v>
      </c>
      <c r="M145" s="16">
        <f si="11" t="shared"/>
        <v>2484</v>
      </c>
      <c r="N145" s="16">
        <f si="12" t="shared"/>
        <v>6817</v>
      </c>
      <c r="O145" s="16">
        <f si="13" t="shared"/>
        <v>2653</v>
      </c>
      <c r="P145" s="16">
        <f si="14" t="shared"/>
        <v>3551</v>
      </c>
      <c r="Q145" s="16">
        <f si="15" t="shared"/>
        <v>799</v>
      </c>
      <c r="R145" s="16">
        <f si="16" t="shared"/>
        <v>2533</v>
      </c>
      <c r="S145" s="16">
        <f si="17" t="shared"/>
        <v>2387</v>
      </c>
      <c r="T145" s="16">
        <f si="18" t="shared"/>
        <v>1650</v>
      </c>
      <c r="U145" s="16">
        <f si="19" t="shared"/>
        <v>2378</v>
      </c>
      <c r="V145" s="16">
        <f si="20" t="shared"/>
        <v>2650</v>
      </c>
      <c r="W145" s="16">
        <f si="21" t="shared"/>
        <v>5155</v>
      </c>
      <c r="X145" s="16">
        <f si="22" t="shared"/>
        <v>3174</v>
      </c>
      <c r="Y145" s="16">
        <f si="23" t="shared"/>
        <v>2382</v>
      </c>
      <c r="Z145" s="16">
        <f si="24" t="shared"/>
        <v>2227</v>
      </c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</row>
    <row r="146" spans="3:36" x14ac:dyDescent="0.25">
      <c r="C146" s="16">
        <f si="1" t="shared"/>
        <v>2189</v>
      </c>
      <c r="D146" s="16">
        <f si="2" t="shared"/>
        <v>3144</v>
      </c>
      <c r="E146" s="16">
        <f si="3" t="shared"/>
        <v>2967</v>
      </c>
      <c r="F146" s="16">
        <f si="4" t="shared"/>
        <v>3192</v>
      </c>
      <c r="G146" s="16">
        <f si="5" t="shared"/>
        <v>1669</v>
      </c>
      <c r="H146" s="16">
        <f si="6" t="shared"/>
        <v>2217</v>
      </c>
      <c r="I146" s="16">
        <f si="7" t="shared"/>
        <v>3341</v>
      </c>
      <c r="J146" s="16">
        <f si="8" t="shared"/>
        <v>8879</v>
      </c>
      <c r="K146" s="16">
        <f si="9" t="shared"/>
        <v>2609</v>
      </c>
      <c r="L146" s="16">
        <f si="10" t="shared"/>
        <v>1272</v>
      </c>
      <c r="M146" s="16">
        <f si="11" t="shared"/>
        <v>1497</v>
      </c>
      <c r="N146" s="16">
        <f si="12" t="shared"/>
        <v>7958</v>
      </c>
      <c r="O146" s="16">
        <f si="13" t="shared"/>
        <v>3098</v>
      </c>
      <c r="P146" s="16">
        <f si="14" t="shared"/>
        <v>3704</v>
      </c>
      <c r="Q146" s="16">
        <f si="15" t="shared"/>
        <v>2742</v>
      </c>
      <c r="R146" s="16">
        <f si="16" t="shared"/>
        <v>2407</v>
      </c>
      <c r="S146" s="16">
        <f si="17" t="shared"/>
        <v>2159</v>
      </c>
      <c r="T146" s="16">
        <f si="18" t="shared"/>
        <v>1653</v>
      </c>
      <c r="U146" s="16">
        <f si="19" t="shared"/>
        <v>2452</v>
      </c>
      <c r="V146" s="16">
        <f si="20" t="shared"/>
        <v>3158</v>
      </c>
      <c r="W146" s="16">
        <f si="21" t="shared"/>
        <v>4141</v>
      </c>
      <c r="X146" s="16">
        <f si="22" t="shared"/>
        <v>1342</v>
      </c>
      <c r="Y146" s="16">
        <f si="23" t="shared"/>
        <v>1951</v>
      </c>
      <c r="Z146" s="16">
        <f si="24" t="shared"/>
        <v>1324</v>
      </c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</row>
    <row r="147" spans="3:36" x14ac:dyDescent="0.25">
      <c r="C147" s="16">
        <f si="1" t="shared"/>
        <v>2563</v>
      </c>
      <c r="D147" s="16">
        <f si="2" t="shared"/>
        <v>1706</v>
      </c>
      <c r="E147" s="16">
        <f si="3" t="shared"/>
        <v>2282</v>
      </c>
      <c r="F147" s="16">
        <f si="4" t="shared"/>
        <v>3107</v>
      </c>
      <c r="G147" s="16">
        <f si="5" t="shared"/>
        <v>1974</v>
      </c>
      <c r="H147" s="16">
        <f si="6" t="shared"/>
        <v>1891</v>
      </c>
      <c r="I147" s="16">
        <f si="7" t="shared"/>
        <v>3769</v>
      </c>
      <c r="J147" s="16">
        <f si="8" t="shared"/>
        <v>3346</v>
      </c>
      <c r="K147" s="16">
        <f si="9" t="shared"/>
        <v>3200</v>
      </c>
      <c r="L147" s="16">
        <f si="10" t="shared"/>
        <v>783</v>
      </c>
      <c r="M147" s="16">
        <f si="11" t="shared"/>
        <v>1309</v>
      </c>
      <c r="N147" s="16">
        <f si="12" t="shared"/>
        <v>7806</v>
      </c>
      <c r="O147" s="16">
        <f si="13" t="shared"/>
        <v>2851</v>
      </c>
      <c r="P147" s="16">
        <f si="14" t="shared"/>
        <v>4253</v>
      </c>
      <c r="Q147" s="16">
        <f si="15" t="shared"/>
        <v>2278</v>
      </c>
      <c r="R147" s="16">
        <f si="16" t="shared"/>
        <v>2563</v>
      </c>
      <c r="S147" s="16">
        <f si="17" t="shared"/>
        <v>896</v>
      </c>
      <c r="T147" s="16">
        <f si="18" t="shared"/>
        <v>2091</v>
      </c>
      <c r="U147" s="16">
        <f si="19" t="shared"/>
        <v>2489</v>
      </c>
      <c r="V147" s="16">
        <f si="20" t="shared"/>
        <v>3024</v>
      </c>
      <c r="W147" s="16">
        <f si="21" t="shared"/>
        <v>4683</v>
      </c>
      <c r="X147" s="16">
        <f si="22" t="shared"/>
        <v>1152</v>
      </c>
      <c r="Y147" s="16">
        <f si="23" t="shared"/>
        <v>1665</v>
      </c>
      <c r="Z147" s="16">
        <f si="24" t="shared"/>
        <v>1791</v>
      </c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</row>
    <row r="148" spans="3:36" x14ac:dyDescent="0.25">
      <c r="C148" s="16">
        <f si="1" t="shared"/>
        <v>3019</v>
      </c>
      <c r="D148" s="16">
        <f si="2" t="shared"/>
        <v>1507</v>
      </c>
      <c r="E148" s="16">
        <f si="3" t="shared"/>
        <v>2545</v>
      </c>
      <c r="F148" s="16">
        <f si="4" t="shared"/>
        <v>2914</v>
      </c>
      <c r="G148" s="16">
        <f si="5" t="shared"/>
        <v>1796</v>
      </c>
      <c r="H148" s="16">
        <f si="6" t="shared"/>
        <v>1994</v>
      </c>
      <c r="I148" s="16">
        <f si="7" t="shared"/>
        <v>3805</v>
      </c>
      <c r="J148" s="16">
        <f si="8" t="shared"/>
        <v>3401</v>
      </c>
      <c r="K148" s="16">
        <f si="9" t="shared"/>
        <v>3280</v>
      </c>
      <c r="L148" s="16">
        <f si="10" t="shared"/>
        <v>2100</v>
      </c>
      <c r="M148" s="16">
        <f si="11" t="shared"/>
        <v>2745</v>
      </c>
      <c r="N148" s="16">
        <f si="12" t="shared"/>
        <v>7779</v>
      </c>
      <c r="O148" s="16">
        <f si="13" t="shared"/>
        <v>3091</v>
      </c>
      <c r="P148" s="16">
        <f si="14" t="shared"/>
        <v>6129</v>
      </c>
      <c r="Q148" s="16">
        <f si="15" t="shared"/>
        <v>2525</v>
      </c>
      <c r="R148" s="16">
        <f si="16" t="shared"/>
        <v>2814</v>
      </c>
      <c r="S148" s="16">
        <f si="17" t="shared"/>
        <v>2368</v>
      </c>
      <c r="T148" s="16">
        <f si="18" t="shared"/>
        <v>2206</v>
      </c>
      <c r="U148" s="16">
        <f si="19" t="shared"/>
        <v>2790</v>
      </c>
      <c r="V148" s="16">
        <f si="20" t="shared"/>
        <v>3518</v>
      </c>
      <c r="W148" s="16">
        <f si="21" t="shared"/>
        <v>7319</v>
      </c>
      <c r="X148" s="16">
        <f si="22" t="shared"/>
        <v>2953</v>
      </c>
      <c r="Y148" s="16">
        <f si="23" t="shared"/>
        <v>2891</v>
      </c>
      <c r="Z148" s="16">
        <f si="24" t="shared"/>
        <v>3718</v>
      </c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</row>
    <row r="149" spans="3:36" x14ac:dyDescent="0.25">
      <c r="C149" s="16">
        <f si="1" t="shared"/>
        <v>2863</v>
      </c>
      <c r="D149" s="16">
        <f si="2" t="shared"/>
        <v>2308</v>
      </c>
      <c r="E149" s="16">
        <f si="3" t="shared"/>
        <v>3016</v>
      </c>
      <c r="F149" s="16">
        <f si="4" t="shared"/>
        <v>2814</v>
      </c>
      <c r="G149" s="16">
        <f si="5" t="shared"/>
        <v>1859</v>
      </c>
      <c r="H149" s="16">
        <f si="6" t="shared"/>
        <v>1895</v>
      </c>
      <c r="I149" s="16">
        <f si="7" t="shared"/>
        <v>4929</v>
      </c>
      <c r="J149" s="16">
        <f si="8" t="shared"/>
        <v>3213</v>
      </c>
      <c r="K149" s="16">
        <f si="9" t="shared"/>
        <v>3259</v>
      </c>
      <c r="L149" s="16">
        <f si="10" t="shared"/>
        <v>3180</v>
      </c>
      <c r="M149" s="16">
        <f si="11" t="shared"/>
        <v>3302</v>
      </c>
      <c r="N149" s="16">
        <f si="12" t="shared"/>
        <v>7157</v>
      </c>
      <c r="O149" s="16">
        <f si="13" t="shared"/>
        <v>3213</v>
      </c>
      <c r="P149" s="16">
        <f si="14" t="shared"/>
        <v>4879</v>
      </c>
      <c r="Q149" s="16">
        <f si="15" t="shared"/>
        <v>2227</v>
      </c>
      <c r="R149" s="16">
        <f si="16" t="shared"/>
        <v>2725</v>
      </c>
      <c r="S149" s="16">
        <f si="17" t="shared"/>
        <v>2569</v>
      </c>
      <c r="T149" s="16">
        <f si="18" t="shared"/>
        <v>2184</v>
      </c>
      <c r="U149" s="16">
        <f si="19" t="shared"/>
        <v>2866</v>
      </c>
      <c r="V149" s="16">
        <f si="20" t="shared"/>
        <v>5091</v>
      </c>
      <c r="W149" s="16">
        <f si="21" t="shared"/>
        <v>5709</v>
      </c>
      <c r="X149" s="16">
        <f si="22" t="shared"/>
        <v>3376</v>
      </c>
      <c r="Y149" s="16">
        <f si="23" t="shared"/>
        <v>3450</v>
      </c>
      <c r="Z149" s="16">
        <f si="24" t="shared"/>
        <v>3708</v>
      </c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</row>
    <row r="150" spans="3:36" x14ac:dyDescent="0.25">
      <c r="C150" s="16">
        <f si="1" t="shared"/>
        <v>3867</v>
      </c>
      <c r="D150" s="16">
        <f si="2" t="shared"/>
        <v>2251</v>
      </c>
      <c r="E150" s="16">
        <f si="3" t="shared"/>
        <v>3170</v>
      </c>
      <c r="F150" s="16">
        <f si="4" t="shared"/>
        <v>3125</v>
      </c>
      <c r="G150" s="16">
        <f si="5" t="shared"/>
        <v>2579</v>
      </c>
      <c r="H150" s="16">
        <f si="6" t="shared"/>
        <v>2946</v>
      </c>
      <c r="I150" s="16">
        <f si="7" t="shared"/>
        <v>11748</v>
      </c>
      <c r="J150" s="16">
        <f si="8" t="shared"/>
        <v>6778</v>
      </c>
      <c r="K150" s="16">
        <f si="9" t="shared"/>
        <v>9594</v>
      </c>
      <c r="L150" s="16">
        <f si="10" t="shared"/>
        <v>5484</v>
      </c>
      <c r="M150" s="16">
        <f si="11" t="shared"/>
        <v>5229</v>
      </c>
      <c r="N150" s="16">
        <f si="12" t="shared"/>
        <v>7618</v>
      </c>
      <c r="O150" s="16">
        <f si="13" t="shared"/>
        <v>5107</v>
      </c>
      <c r="P150" s="16">
        <f si="14" t="shared"/>
        <v>7468</v>
      </c>
      <c r="Q150" s="16">
        <f si="15" t="shared"/>
        <v>2963</v>
      </c>
      <c r="R150" s="16">
        <f si="16" t="shared"/>
        <v>1414</v>
      </c>
      <c r="S150" s="16">
        <f si="17" t="shared"/>
        <v>4014</v>
      </c>
      <c r="T150" s="16">
        <f si="18" t="shared"/>
        <v>2695</v>
      </c>
      <c r="U150" s="16">
        <f si="19" t="shared"/>
        <v>3379</v>
      </c>
      <c r="V150" s="16">
        <f si="20" t="shared"/>
        <v>3764</v>
      </c>
      <c r="W150" s="16">
        <f si="21" t="shared"/>
        <v>5372</v>
      </c>
      <c r="X150" s="16">
        <f si="22" t="shared"/>
        <v>7314</v>
      </c>
      <c r="Y150" s="16">
        <f si="23" t="shared"/>
        <v>8223</v>
      </c>
      <c r="Z150" s="16">
        <f si="24" t="shared"/>
        <v>7371</v>
      </c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</row>
    <row r="151" spans="3:36" x14ac:dyDescent="0.25">
      <c r="C151" s="16">
        <f si="1" t="shared"/>
        <v>3598</v>
      </c>
      <c r="D151" s="16">
        <f si="2" t="shared"/>
        <v>1992</v>
      </c>
      <c r="E151" s="16">
        <f si="3" t="shared"/>
        <v>2279</v>
      </c>
      <c r="F151" s="16">
        <f si="4" t="shared"/>
        <v>2315</v>
      </c>
      <c r="G151" s="16">
        <f si="5" t="shared"/>
        <v>1921</v>
      </c>
      <c r="H151" s="16">
        <f si="6" t="shared"/>
        <v>1845</v>
      </c>
      <c r="I151" s="16">
        <f si="7" t="shared"/>
        <v>5308</v>
      </c>
      <c r="J151" s="16">
        <f si="8" t="shared"/>
        <v>2633</v>
      </c>
      <c r="K151" s="16">
        <f si="9" t="shared"/>
        <v>3401</v>
      </c>
      <c r="L151" s="16">
        <f si="10" t="shared"/>
        <v>2888</v>
      </c>
      <c r="M151" s="16">
        <f si="11" t="shared"/>
        <v>4036</v>
      </c>
      <c r="N151" s="16">
        <f si="12" t="shared"/>
        <v>5154</v>
      </c>
      <c r="O151" s="16">
        <f si="13" t="shared"/>
        <v>3056</v>
      </c>
      <c r="P151" s="16">
        <f si="14" t="shared"/>
        <v>5989</v>
      </c>
      <c r="Q151" s="16">
        <f si="15" t="shared"/>
        <v>2367</v>
      </c>
      <c r="R151" s="16">
        <f si="16" t="shared"/>
        <v>2835</v>
      </c>
      <c r="S151" s="16">
        <f si="17" t="shared"/>
        <v>1976</v>
      </c>
      <c r="T151" s="16">
        <f si="18" t="shared"/>
        <v>1845</v>
      </c>
      <c r="U151" s="16">
        <f si="19" t="shared"/>
        <v>2691</v>
      </c>
      <c r="V151" s="16">
        <f si="20" t="shared"/>
        <v>3191</v>
      </c>
      <c r="W151" s="16">
        <f si="21" t="shared"/>
        <v>5682</v>
      </c>
      <c r="X151" s="16">
        <f si="22" t="shared"/>
        <v>4615</v>
      </c>
      <c r="Y151" s="16">
        <f si="23" t="shared"/>
        <v>4062</v>
      </c>
      <c r="Z151" s="16">
        <f si="24" t="shared"/>
        <v>3634</v>
      </c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</row>
    <row r="152" spans="3:36" x14ac:dyDescent="0.25">
      <c r="C152" s="16">
        <f si="1" t="shared"/>
        <v>2626</v>
      </c>
      <c r="D152" s="16">
        <f si="2" t="shared"/>
        <v>1892</v>
      </c>
      <c r="E152" s="16">
        <f si="3" t="shared"/>
        <v>2169</v>
      </c>
      <c r="F152" s="16">
        <f si="4" t="shared"/>
        <v>2758</v>
      </c>
      <c r="G152" s="16">
        <f si="5" t="shared"/>
        <v>1932</v>
      </c>
      <c r="H152" s="16">
        <f si="6" t="shared"/>
        <v>1865</v>
      </c>
      <c r="I152" s="16">
        <f si="7" t="shared"/>
        <v>3718</v>
      </c>
      <c r="J152" s="16">
        <f si="8" t="shared"/>
        <v>2595</v>
      </c>
      <c r="K152" s="16">
        <f si="9" t="shared"/>
        <v>2492</v>
      </c>
      <c r="L152" s="16">
        <f si="10" t="shared"/>
        <v>2377</v>
      </c>
      <c r="M152" s="16">
        <f si="11" t="shared"/>
        <v>2948</v>
      </c>
      <c r="N152" s="16">
        <f si="12" t="shared"/>
        <v>4727</v>
      </c>
      <c r="O152" s="16">
        <f si="13" t="shared"/>
        <v>3046</v>
      </c>
      <c r="P152" s="16">
        <f si="14" t="shared"/>
        <v>5739</v>
      </c>
      <c r="Q152" s="16">
        <f si="15" t="shared"/>
        <v>2437</v>
      </c>
      <c r="R152" s="16">
        <f si="16" t="shared"/>
        <v>2567</v>
      </c>
      <c r="S152" s="16">
        <f si="17" t="shared"/>
        <v>682</v>
      </c>
      <c r="T152" s="16">
        <f si="18" t="shared"/>
        <v>1827</v>
      </c>
      <c r="U152" s="16">
        <f si="19" t="shared"/>
        <v>584</v>
      </c>
      <c r="V152" s="16">
        <f si="20" t="shared"/>
        <v>2827</v>
      </c>
      <c r="W152" s="16">
        <f si="21" t="shared"/>
        <v>4726</v>
      </c>
      <c r="X152" s="16">
        <f si="22" t="shared"/>
        <v>2254</v>
      </c>
      <c r="Y152" s="16">
        <f si="23" t="shared"/>
        <v>6782</v>
      </c>
      <c r="Z152" s="16">
        <f si="24" t="shared"/>
        <v>8048</v>
      </c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</row>
    <row r="153" spans="3:36" x14ac:dyDescent="0.25">
      <c r="C153" s="16">
        <f si="1" t="shared"/>
        <v>2228</v>
      </c>
      <c r="D153" s="16">
        <f si="2" t="shared"/>
        <v>3102</v>
      </c>
      <c r="E153" s="16">
        <f si="3" t="shared"/>
        <v>3057</v>
      </c>
      <c r="F153" s="16">
        <f si="4" t="shared"/>
        <v>2619</v>
      </c>
      <c r="G153" s="16">
        <f si="5" t="shared"/>
        <v>1972</v>
      </c>
      <c r="H153" s="16">
        <f si="6" t="shared"/>
        <v>2241</v>
      </c>
      <c r="I153" s="16">
        <f si="7" t="shared"/>
        <v>3635</v>
      </c>
      <c r="J153" s="16">
        <f si="8" t="shared"/>
        <v>2232</v>
      </c>
      <c r="K153" s="16">
        <f si="9" t="shared"/>
        <v>2585</v>
      </c>
      <c r="L153" s="16">
        <f si="10" t="shared"/>
        <v>2133</v>
      </c>
      <c r="M153" s="16">
        <f si="11" t="shared"/>
        <v>2310</v>
      </c>
      <c r="N153" s="16">
        <f si="12" t="shared"/>
        <v>5082</v>
      </c>
      <c r="O153" s="16">
        <f si="13" t="shared"/>
        <v>2930</v>
      </c>
      <c r="P153" s="16">
        <f si="14" t="shared"/>
        <v>4822</v>
      </c>
      <c r="Q153" s="16">
        <f si="15" t="shared"/>
        <v>4490</v>
      </c>
      <c r="R153" s="16">
        <f si="16" t="shared"/>
        <v>2853</v>
      </c>
      <c r="S153" s="16">
        <f si="17" t="shared"/>
        <v>900</v>
      </c>
      <c r="T153" s="16">
        <f si="18" t="shared"/>
        <v>1851</v>
      </c>
      <c r="U153" s="16">
        <f si="19" t="shared"/>
        <v>2360</v>
      </c>
      <c r="V153" s="16">
        <f si="20" t="shared"/>
        <v>2771</v>
      </c>
      <c r="W153" s="16">
        <f si="21" t="shared"/>
        <v>4680</v>
      </c>
      <c r="X153" s="16">
        <f si="22" t="shared"/>
        <v>-1</v>
      </c>
      <c r="Y153" s="16">
        <f si="23" t="shared"/>
        <v>3543</v>
      </c>
      <c r="Z153" s="16">
        <f si="24" t="shared"/>
        <v>3839</v>
      </c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</row>
    <row r="154" spans="3:36" x14ac:dyDescent="0.25">
      <c r="C154" s="16">
        <f si="1" t="shared"/>
        <v>2848</v>
      </c>
      <c r="D154" s="16">
        <f si="2" t="shared"/>
        <v>2184</v>
      </c>
      <c r="E154" s="16">
        <f si="3" t="shared"/>
        <v>2923</v>
      </c>
      <c r="F154" s="16">
        <f si="4" t="shared"/>
        <v>2925</v>
      </c>
      <c r="G154" s="16">
        <f si="5" t="shared"/>
        <v>2058</v>
      </c>
      <c r="H154" s="16">
        <f si="6" t="shared"/>
        <v>2124</v>
      </c>
      <c r="I154" s="16">
        <f si="7" t="shared"/>
        <v>5350</v>
      </c>
      <c r="J154" s="16">
        <f si="8" t="shared"/>
        <v>4153</v>
      </c>
      <c r="K154" s="16">
        <f si="9" t="shared"/>
        <v>3631</v>
      </c>
      <c r="L154" s="16">
        <f si="10" t="shared"/>
        <v>3313</v>
      </c>
      <c r="M154" s="16">
        <f si="11" t="shared"/>
        <v>3980</v>
      </c>
      <c r="N154" s="16">
        <f si="12" t="shared"/>
        <v>6615</v>
      </c>
      <c r="O154" s="16">
        <f si="13" t="shared"/>
        <v>3612</v>
      </c>
      <c r="P154" s="16">
        <f si="14" t="shared"/>
        <v>5523</v>
      </c>
      <c r="Q154" s="16">
        <f si="15" t="shared"/>
        <v>2547</v>
      </c>
      <c r="R154" s="16">
        <f si="16" t="shared"/>
        <v>2701</v>
      </c>
      <c r="S154" s="16">
        <f si="17" t="shared"/>
        <v>2710</v>
      </c>
      <c r="T154" s="16">
        <f si="18" t="shared"/>
        <v>2191</v>
      </c>
      <c r="U154" s="16">
        <f si="19" t="shared"/>
        <v>2905</v>
      </c>
      <c r="V154" s="16">
        <f si="20" t="shared"/>
        <v>3435</v>
      </c>
      <c r="W154" s="16">
        <f si="21" t="shared"/>
        <v>5070</v>
      </c>
      <c r="X154" s="16">
        <f si="22" t="shared"/>
        <v>3884</v>
      </c>
      <c r="Y154" s="16">
        <f si="23" t="shared"/>
        <v>4013</v>
      </c>
      <c r="Z154" s="16">
        <f si="24" t="shared"/>
        <v>4952</v>
      </c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</row>
    <row r="155" spans="3:36" x14ac:dyDescent="0.25">
      <c r="C155" s="16">
        <f si="1" t="shared"/>
        <v>2388</v>
      </c>
      <c r="D155" s="16">
        <f si="2" t="shared"/>
        <v>1697</v>
      </c>
      <c r="E155" s="16">
        <f si="3" t="shared"/>
        <v>2244</v>
      </c>
      <c r="F155" s="16">
        <f si="4" t="shared"/>
        <v>2211</v>
      </c>
      <c r="G155" s="16">
        <f si="5" t="shared"/>
        <v>1769</v>
      </c>
      <c r="H155" s="16">
        <f si="6" t="shared"/>
        <v>1683</v>
      </c>
      <c r="I155" s="16">
        <f si="7" t="shared"/>
        <v>3577</v>
      </c>
      <c r="J155" s="16">
        <f si="8" t="shared"/>
        <v>2515</v>
      </c>
      <c r="K155" s="16">
        <f si="9" t="shared"/>
        <v>2557</v>
      </c>
      <c r="L155" s="16">
        <f si="10" t="shared"/>
        <v>2263</v>
      </c>
      <c r="M155" s="16">
        <f si="11" t="shared"/>
        <v>2365</v>
      </c>
      <c r="N155" s="16">
        <f si="12" t="shared"/>
        <v>8286</v>
      </c>
      <c r="O155" s="16">
        <f si="13" t="shared"/>
        <v>2864</v>
      </c>
      <c r="P155" s="16">
        <f si="14" t="shared"/>
        <v>3579</v>
      </c>
      <c r="Q155" s="16">
        <f si="15" t="shared"/>
        <v>2066</v>
      </c>
      <c r="R155" s="16">
        <f si="16" t="shared"/>
        <v>2574</v>
      </c>
      <c r="S155" s="16">
        <f si="17" t="shared"/>
        <v>2100</v>
      </c>
      <c r="T155" s="16">
        <f si="18" t="shared"/>
        <v>1752</v>
      </c>
      <c r="U155" s="16">
        <f si="19" t="shared"/>
        <v>2681</v>
      </c>
      <c r="V155" s="16">
        <f si="20" t="shared"/>
        <v>3288</v>
      </c>
      <c r="W155" s="16">
        <f si="21" t="shared"/>
        <v>4486</v>
      </c>
      <c r="X155" s="16">
        <f si="22" t="shared"/>
        <v>3025</v>
      </c>
      <c r="Y155" s="16">
        <f si="23" t="shared"/>
        <v>1933</v>
      </c>
      <c r="Z155" s="16">
        <f si="24" t="shared"/>
        <v>1779</v>
      </c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</row>
    <row r="156" spans="3:36" x14ac:dyDescent="0.25">
      <c r="C156" s="16">
        <f si="1" t="shared"/>
        <v>2154</v>
      </c>
      <c r="D156" s="16">
        <f si="2" t="shared"/>
        <v>1606</v>
      </c>
      <c r="E156" s="16">
        <f si="3" t="shared"/>
        <v>2170</v>
      </c>
      <c r="F156" s="16">
        <f si="4" t="shared"/>
        <v>2319</v>
      </c>
      <c r="G156" s="16">
        <f si="5" t="shared"/>
        <v>1766</v>
      </c>
      <c r="H156" s="16">
        <f si="6" t="shared"/>
        <v>1645</v>
      </c>
      <c r="I156" s="16">
        <f si="7" t="shared"/>
        <v>1977</v>
      </c>
      <c r="J156" s="16">
        <f si="8" t="shared"/>
        <v>1456</v>
      </c>
      <c r="K156" s="16">
        <f si="9" t="shared"/>
        <v>2526</v>
      </c>
      <c r="L156" s="16">
        <f si="10" t="shared"/>
        <v>1657</v>
      </c>
      <c r="M156" s="16">
        <f si="11" t="shared"/>
        <v>2788</v>
      </c>
      <c r="N156" s="16">
        <f si="12" t="shared"/>
        <v>8005</v>
      </c>
      <c r="O156" s="16">
        <f si="13" t="shared"/>
        <v>2715</v>
      </c>
      <c r="P156" s="16">
        <f si="14" t="shared"/>
        <v>1284</v>
      </c>
      <c r="Q156" s="16">
        <f si="15" t="shared"/>
        <v>2265</v>
      </c>
      <c r="R156" s="16">
        <f si="16" t="shared"/>
        <v>2499</v>
      </c>
      <c r="S156" s="16">
        <f si="17" t="shared"/>
        <v>2267</v>
      </c>
      <c r="T156" s="16">
        <f si="18" t="shared"/>
        <v>1722</v>
      </c>
      <c r="U156" s="16">
        <f si="19" t="shared"/>
        <v>2634</v>
      </c>
      <c r="V156" s="16">
        <f si="20" t="shared"/>
        <v>2835</v>
      </c>
      <c r="W156" s="16">
        <f si="21" t="shared"/>
        <v>4415</v>
      </c>
      <c r="X156" s="16">
        <f si="22" t="shared"/>
        <v>3023</v>
      </c>
      <c r="Y156" s="16">
        <f si="23" t="shared"/>
        <v>2030</v>
      </c>
      <c r="Z156" s="16">
        <f si="24" t="shared"/>
        <v>1806</v>
      </c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</row>
    <row r="157" spans="3:36" x14ac:dyDescent="0.25">
      <c r="C157" s="16">
        <f si="1" t="shared"/>
        <v>3915</v>
      </c>
      <c r="D157" s="16">
        <f si="2" t="shared"/>
        <v>3131</v>
      </c>
      <c r="E157" s="16">
        <f si="3" t="shared"/>
        <v>4741</v>
      </c>
      <c r="F157" s="16">
        <f si="4" t="shared"/>
        <v>4463</v>
      </c>
      <c r="G157" s="16">
        <f si="5" t="shared"/>
        <v>3051</v>
      </c>
      <c r="H157" s="16">
        <f si="6" t="shared"/>
        <v>2475</v>
      </c>
      <c r="I157" s="16">
        <f si="7" t="shared"/>
        <v>4572</v>
      </c>
      <c r="J157" s="16">
        <f si="8" t="shared"/>
        <v>4544</v>
      </c>
      <c r="K157" s="16">
        <f si="9" t="shared"/>
        <v>3891</v>
      </c>
      <c r="L157" s="16">
        <f si="10" t="shared"/>
        <v>3861</v>
      </c>
      <c r="M157" s="16">
        <f si="11" t="shared"/>
        <v>4242</v>
      </c>
      <c r="N157" s="16">
        <f si="12" t="shared"/>
        <v>8081</v>
      </c>
      <c r="O157" s="16">
        <f si="13" t="shared"/>
        <v>3939</v>
      </c>
      <c r="P157" s="16">
        <f si="14" t="shared"/>
        <v>3323</v>
      </c>
      <c r="Q157" s="16">
        <f si="15" t="shared"/>
        <v>3458</v>
      </c>
      <c r="R157" s="16">
        <f si="16" t="shared"/>
        <v>3472</v>
      </c>
      <c r="S157" s="16">
        <f si="17" t="shared"/>
        <v>2973</v>
      </c>
      <c r="T157" s="16">
        <f si="18" t="shared"/>
        <v>3006</v>
      </c>
      <c r="U157" s="16">
        <f si="19" t="shared"/>
        <v>3394</v>
      </c>
      <c r="V157" s="16">
        <f si="20" t="shared"/>
        <v>6348</v>
      </c>
      <c r="W157" s="16">
        <f si="21" t="shared"/>
        <v>6974</v>
      </c>
      <c r="X157" s="16">
        <f si="22" t="shared"/>
        <v>6618</v>
      </c>
      <c r="Y157" s="16">
        <f si="23" t="shared"/>
        <v>-1</v>
      </c>
      <c r="Z157" s="16">
        <f si="24" t="shared"/>
        <v>7669</v>
      </c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</row>
    <row r="158" spans="3:36" x14ac:dyDescent="0.25">
      <c r="C158" s="16">
        <f si="1" t="shared"/>
        <v>2342</v>
      </c>
      <c r="D158" s="16">
        <f si="2" t="shared"/>
        <v>2527</v>
      </c>
      <c r="E158" s="16">
        <f si="3" t="shared"/>
        <v>2610</v>
      </c>
      <c r="F158" s="16">
        <f si="4" t="shared"/>
        <v>2974</v>
      </c>
      <c r="G158" s="16">
        <f si="5" t="shared"/>
        <v>1823</v>
      </c>
      <c r="H158" s="16">
        <f si="6" t="shared"/>
        <v>3162</v>
      </c>
      <c r="I158" s="16">
        <f si="7" t="shared"/>
        <v>3410</v>
      </c>
      <c r="J158" s="16">
        <f si="8" t="shared"/>
        <v>2705</v>
      </c>
      <c r="K158" s="16">
        <f si="9" t="shared"/>
        <v>3408</v>
      </c>
      <c r="L158" s="16">
        <f si="10" t="shared"/>
        <v>2303</v>
      </c>
      <c r="M158" s="16">
        <f si="11" t="shared"/>
        <v>1697</v>
      </c>
      <c r="N158" s="16">
        <f si="12" t="shared"/>
        <v>5922</v>
      </c>
      <c r="O158" s="16">
        <f si="13" t="shared"/>
        <v>3938</v>
      </c>
      <c r="P158" s="16">
        <f si="14" t="shared"/>
        <v>4080</v>
      </c>
      <c r="Q158" s="16">
        <f si="15" t="shared"/>
        <v>2249</v>
      </c>
      <c r="R158" s="16">
        <f si="16" t="shared"/>
        <v>2543</v>
      </c>
      <c r="S158" s="16">
        <f si="17" t="shared"/>
        <v>2353</v>
      </c>
      <c r="T158" s="16">
        <f si="18" t="shared"/>
        <v>1998</v>
      </c>
      <c r="U158" s="16">
        <f si="19" t="shared"/>
        <v>2581</v>
      </c>
      <c r="V158" s="16">
        <f si="20" t="shared"/>
        <v>2940</v>
      </c>
      <c r="W158" s="16">
        <f si="21" t="shared"/>
        <v>5199</v>
      </c>
      <c r="X158" s="16">
        <f si="22" t="shared"/>
        <v>1843</v>
      </c>
      <c r="Y158" s="16">
        <f si="23" t="shared"/>
        <v>-1</v>
      </c>
      <c r="Z158" s="16">
        <f si="24" t="shared"/>
        <v>3768</v>
      </c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</row>
    <row r="159" spans="3:36" x14ac:dyDescent="0.25">
      <c r="C159" s="16">
        <f si="1" t="shared"/>
        <v>2890</v>
      </c>
      <c r="D159" s="16">
        <f si="2" t="shared"/>
        <v>1483</v>
      </c>
      <c r="E159" s="16">
        <f si="3" t="shared"/>
        <v>2065</v>
      </c>
      <c r="F159" s="16">
        <f si="4" t="shared"/>
        <v>2301</v>
      </c>
      <c r="G159" s="16">
        <f si="5" t="shared"/>
        <v>2773</v>
      </c>
      <c r="H159" s="16">
        <f si="6" t="shared"/>
        <v>3351</v>
      </c>
      <c r="I159" s="16">
        <f si="7" t="shared"/>
        <v>3820</v>
      </c>
      <c r="J159" s="16">
        <f si="8" t="shared"/>
        <v>3212</v>
      </c>
      <c r="K159" s="16">
        <f si="9" t="shared"/>
        <v>3328</v>
      </c>
      <c r="L159" s="16">
        <f si="10" t="shared"/>
        <v>1901</v>
      </c>
      <c r="M159" s="16">
        <f si="11" t="shared"/>
        <v>2775</v>
      </c>
      <c r="N159" s="16">
        <f si="12" t="shared"/>
        <v>7178</v>
      </c>
      <c r="O159" s="16">
        <f si="13" t="shared"/>
        <v>3025</v>
      </c>
      <c r="P159" s="16">
        <f si="14" t="shared"/>
        <v>4801</v>
      </c>
      <c r="Q159" s="16">
        <f si="15" t="shared"/>
        <v>2216</v>
      </c>
      <c r="R159" s="16">
        <f si="16" t="shared"/>
        <v>2472</v>
      </c>
      <c r="S159" s="16">
        <f si="17" t="shared"/>
        <v>3681</v>
      </c>
      <c r="T159" s="16">
        <f si="18" t="shared"/>
        <v>1774</v>
      </c>
      <c r="U159" s="16">
        <f si="19" t="shared"/>
        <v>2949</v>
      </c>
      <c r="V159" s="16">
        <f si="20" t="shared"/>
        <v>2512</v>
      </c>
      <c r="W159" s="16">
        <f si="21" t="shared"/>
        <v>4784</v>
      </c>
      <c r="X159" s="16">
        <f si="22" t="shared"/>
        <v>4040</v>
      </c>
      <c r="Y159" s="16">
        <f si="23" t="shared"/>
        <v>3048</v>
      </c>
      <c r="Z159" s="16">
        <f si="24" t="shared"/>
        <v>4985</v>
      </c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</row>
    <row r="160" spans="3:36" x14ac:dyDescent="0.25">
      <c r="C160" s="16">
        <f si="1" t="shared"/>
        <v>2041</v>
      </c>
      <c r="D160" s="16">
        <f si="2" t="shared"/>
        <v>1913</v>
      </c>
      <c r="E160" s="16">
        <f si="3" t="shared"/>
        <v>2196</v>
      </c>
      <c r="F160" s="16">
        <f si="4" t="shared"/>
        <v>2100</v>
      </c>
      <c r="G160" s="16">
        <f si="5" t="shared"/>
        <v>1794</v>
      </c>
      <c r="H160" s="16">
        <f si="6" t="shared"/>
        <v>2438</v>
      </c>
      <c r="I160" s="16">
        <f si="7" t="shared"/>
        <v>3348</v>
      </c>
      <c r="J160" s="16">
        <f si="8" t="shared"/>
        <v>3611</v>
      </c>
      <c r="K160" s="16">
        <f si="9" t="shared"/>
        <v>2543</v>
      </c>
      <c r="L160" s="16">
        <f si="10" t="shared"/>
        <v>2023</v>
      </c>
      <c r="M160" s="16">
        <f si="11" t="shared"/>
        <v>2320</v>
      </c>
      <c r="N160" s="16">
        <f si="12" t="shared"/>
        <v>10176</v>
      </c>
      <c r="O160" s="16">
        <f si="13" t="shared"/>
        <v>3083</v>
      </c>
      <c r="P160" s="16">
        <f si="14" t="shared"/>
        <v>4860</v>
      </c>
      <c r="Q160" s="16">
        <f si="15" t="shared"/>
        <v>5478</v>
      </c>
      <c r="R160" s="16">
        <f si="16" t="shared"/>
        <v>2605</v>
      </c>
      <c r="S160" s="16">
        <f si="17" t="shared"/>
        <v>2298</v>
      </c>
      <c r="T160" s="16">
        <f si="18" t="shared"/>
        <v>1786</v>
      </c>
      <c r="U160" s="16">
        <f si="19" t="shared"/>
        <v>2673</v>
      </c>
      <c r="V160" s="16">
        <f si="20" t="shared"/>
        <v>3109</v>
      </c>
      <c r="W160" s="16">
        <f si="21" t="shared"/>
        <v>4416</v>
      </c>
      <c r="X160" s="16">
        <f si="22" t="shared"/>
        <v>3981</v>
      </c>
      <c r="Y160" s="16">
        <f si="23" t="shared"/>
        <v>4572</v>
      </c>
      <c r="Z160" s="16">
        <f si="24" t="shared"/>
        <v>4434</v>
      </c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</row>
    <row r="161" spans="3:36" x14ac:dyDescent="0.25">
      <c r="C161" s="16">
        <f si="1" t="shared"/>
        <v>2281</v>
      </c>
      <c r="D161" s="16">
        <f si="2" t="shared"/>
        <v>2763</v>
      </c>
      <c r="E161" s="16">
        <f si="3" t="shared"/>
        <v>4047</v>
      </c>
      <c r="F161" s="16">
        <f si="4" t="shared"/>
        <v>2115</v>
      </c>
      <c r="G161" s="16">
        <f si="5" t="shared"/>
        <v>1560</v>
      </c>
      <c r="H161" s="16">
        <f si="6" t="shared"/>
        <v>1753</v>
      </c>
      <c r="I161" s="16">
        <f si="7" t="shared"/>
        <v>3458</v>
      </c>
      <c r="J161" s="16">
        <f si="8" t="shared"/>
        <v>2498</v>
      </c>
      <c r="K161" s="16">
        <f si="9" t="shared"/>
        <v>2535</v>
      </c>
      <c r="L161" s="16">
        <f si="10" t="shared"/>
        <v>1921</v>
      </c>
      <c r="M161" s="16">
        <f si="11" t="shared"/>
        <v>2451</v>
      </c>
      <c r="N161" s="16">
        <f si="12" t="shared"/>
        <v>4798</v>
      </c>
      <c r="O161" s="16">
        <f si="13" t="shared"/>
        <v>3575</v>
      </c>
      <c r="P161" s="16">
        <f si="14" t="shared"/>
        <v>3170</v>
      </c>
      <c r="Q161" s="16">
        <f si="15" t="shared"/>
        <v>2604</v>
      </c>
      <c r="R161" s="16">
        <f si="16" t="shared"/>
        <v>2527</v>
      </c>
      <c r="S161" s="16">
        <f si="17" t="shared"/>
        <v>1960</v>
      </c>
      <c r="T161" s="16">
        <f si="18" t="shared"/>
        <v>1500</v>
      </c>
      <c r="U161" s="16">
        <f si="19" t="shared"/>
        <v>2522</v>
      </c>
      <c r="V161" s="16">
        <f si="20" t="shared"/>
        <v>2574</v>
      </c>
      <c r="W161" s="16">
        <f si="21" t="shared"/>
        <v>4524</v>
      </c>
      <c r="X161" s="16">
        <f si="22" t="shared"/>
        <v>3225</v>
      </c>
      <c r="Y161" s="16">
        <f si="23" t="shared"/>
        <v>3682</v>
      </c>
      <c r="Z161" s="16">
        <f si="24" t="shared"/>
        <v>3039</v>
      </c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</row>
    <row r="162" spans="3:36" x14ac:dyDescent="0.25">
      <c r="C162" s="16">
        <f si="1" t="shared"/>
        <v>2396</v>
      </c>
      <c r="D162" s="16">
        <f si="2" t="shared"/>
        <v>2436</v>
      </c>
      <c r="E162" s="16">
        <f si="3" t="shared"/>
        <v>2824</v>
      </c>
      <c r="F162" s="16">
        <f si="4" t="shared"/>
        <v>2421</v>
      </c>
      <c r="G162" s="16">
        <f si="5" t="shared"/>
        <v>1998</v>
      </c>
      <c r="H162" s="16">
        <f si="6" t="shared"/>
        <v>1985</v>
      </c>
      <c r="I162" s="16">
        <f si="7" t="shared"/>
        <v>4105</v>
      </c>
      <c r="J162" s="16">
        <f si="8" t="shared"/>
        <v>2851</v>
      </c>
      <c r="K162" s="16">
        <f si="9" t="shared"/>
        <v>3582</v>
      </c>
      <c r="L162" s="16">
        <f si="10" t="shared"/>
        <v>2754</v>
      </c>
      <c r="M162" s="16">
        <f si="11" t="shared"/>
        <v>2492</v>
      </c>
      <c r="N162" s="16">
        <f si="12" t="shared"/>
        <v>4199</v>
      </c>
      <c r="O162" s="16">
        <f si="13" t="shared"/>
        <v>1685</v>
      </c>
      <c r="P162" s="16">
        <f si="14" t="shared"/>
        <v>2879</v>
      </c>
      <c r="Q162" s="16">
        <f si="15" t="shared"/>
        <v>8094</v>
      </c>
      <c r="R162" s="16">
        <f si="16" t="shared"/>
        <v>2282</v>
      </c>
      <c r="S162" s="16">
        <f si="17" t="shared"/>
        <v>741</v>
      </c>
      <c r="T162" s="16">
        <f si="18" t="shared"/>
        <v>-1</v>
      </c>
      <c r="U162" s="16">
        <f si="19" t="shared"/>
        <v>-1</v>
      </c>
      <c r="V162" s="16">
        <f si="20" t="shared"/>
        <v>2647</v>
      </c>
      <c r="W162" s="16">
        <f si="21" t="shared"/>
        <v>4475</v>
      </c>
      <c r="X162" s="16">
        <f si="22" t="shared"/>
        <v>3054</v>
      </c>
      <c r="Y162" s="16">
        <f si="23" t="shared"/>
        <v>8732</v>
      </c>
      <c r="Z162" s="16">
        <f si="24" t="shared"/>
        <v>5455</v>
      </c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</row>
    <row r="163" spans="3:36" x14ac:dyDescent="0.25">
      <c r="C163" s="16">
        <f si="1" t="shared"/>
        <v>2075</v>
      </c>
      <c r="D163" s="16">
        <f si="2" t="shared"/>
        <v>1491</v>
      </c>
      <c r="E163" s="16">
        <f si="3" t="shared"/>
        <v>2323</v>
      </c>
      <c r="F163" s="16">
        <f si="4" t="shared"/>
        <v>2358</v>
      </c>
      <c r="G163" s="16">
        <f si="5" t="shared"/>
        <v>1785</v>
      </c>
      <c r="H163" s="16">
        <f si="6" t="shared"/>
        <v>484</v>
      </c>
      <c r="I163" s="16">
        <f si="7" t="shared"/>
        <v>3272</v>
      </c>
      <c r="J163" s="16">
        <f si="8" t="shared"/>
        <v>-1</v>
      </c>
      <c r="K163" s="16">
        <f si="9" t="shared"/>
        <v>2536</v>
      </c>
      <c r="L163" s="16">
        <f si="10" t="shared"/>
        <v>2146</v>
      </c>
      <c r="M163" s="16">
        <f si="11" t="shared"/>
        <v>2411</v>
      </c>
      <c r="N163" s="16">
        <f si="12" t="shared"/>
        <v>4718</v>
      </c>
      <c r="O163" s="16">
        <f si="13" t="shared"/>
        <v>-1</v>
      </c>
      <c r="P163" s="16">
        <f si="14" t="shared"/>
        <v>-1</v>
      </c>
      <c r="Q163" s="16">
        <f si="15" t="shared"/>
        <v>2389</v>
      </c>
      <c r="R163" s="16">
        <f si="16" t="shared"/>
        <v>2261</v>
      </c>
      <c r="S163" s="16">
        <f si="17" t="shared"/>
        <v>-1</v>
      </c>
      <c r="T163" s="16">
        <f si="18" t="shared"/>
        <v>-1</v>
      </c>
      <c r="U163" s="16">
        <f si="19" t="shared"/>
        <v>-1</v>
      </c>
      <c r="V163" s="16">
        <f si="20" t="shared"/>
        <v>2606</v>
      </c>
      <c r="W163" s="16">
        <f si="21" t="shared"/>
        <v>4406</v>
      </c>
      <c r="X163" s="16">
        <f si="22" t="shared"/>
        <v>2922</v>
      </c>
      <c r="Y163" s="16">
        <f si="23" t="shared"/>
        <v>7669</v>
      </c>
      <c r="Z163" s="16">
        <f si="24" t="shared"/>
        <v>5483</v>
      </c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</row>
    <row r="164" spans="3:36" x14ac:dyDescent="0.25">
      <c r="C164" s="16">
        <f si="1" t="shared"/>
        <v>2897</v>
      </c>
      <c r="D164" s="16">
        <f si="2" t="shared"/>
        <v>883</v>
      </c>
      <c r="E164" s="16">
        <f si="3" t="shared"/>
        <v>2883</v>
      </c>
      <c r="F164" s="16">
        <f si="4" t="shared"/>
        <v>2856</v>
      </c>
      <c r="G164" s="16">
        <f si="5" t="shared"/>
        <v>1990</v>
      </c>
      <c r="H164" s="16">
        <f si="6" t="shared"/>
        <v>597</v>
      </c>
      <c r="I164" s="16">
        <f si="7" t="shared"/>
        <v>4286</v>
      </c>
      <c r="J164" s="16">
        <f si="8" t="shared"/>
        <v>-1</v>
      </c>
      <c r="K164" s="16">
        <f si="9" t="shared"/>
        <v>2775</v>
      </c>
      <c r="L164" s="16">
        <f si="10" t="shared"/>
        <v>2350</v>
      </c>
      <c r="M164" s="16">
        <f si="11" t="shared"/>
        <v>2607</v>
      </c>
      <c r="N164" s="16">
        <f si="12" t="shared"/>
        <v>6975</v>
      </c>
      <c r="O164" s="16">
        <f si="13" t="shared"/>
        <v>3136</v>
      </c>
      <c r="P164" s="16">
        <f si="14" t="shared"/>
        <v>4371</v>
      </c>
      <c r="Q164" s="16">
        <f si="15" t="shared"/>
        <v>2280</v>
      </c>
      <c r="R164" s="16">
        <f si="16" t="shared"/>
        <v>2528</v>
      </c>
      <c r="S164" s="16">
        <f si="17" t="shared"/>
        <v>2362</v>
      </c>
      <c r="T164" s="16">
        <f si="18" t="shared"/>
        <v>2106</v>
      </c>
      <c r="U164" s="16">
        <f si="19" t="shared"/>
        <v>2915</v>
      </c>
      <c r="V164" s="16">
        <f si="20" t="shared"/>
        <v>-1</v>
      </c>
      <c r="W164" s="16">
        <f si="21" t="shared"/>
        <v>4937</v>
      </c>
      <c r="X164" s="16">
        <f si="22" t="shared"/>
        <v>3354</v>
      </c>
      <c r="Y164" s="16">
        <f si="23" t="shared"/>
        <v>4619</v>
      </c>
      <c r="Z164" s="16">
        <f si="24" t="shared"/>
        <v>3744</v>
      </c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 spans="3:36" x14ac:dyDescent="0.25">
      <c r="C165" s="16">
        <f si="1" t="shared"/>
        <v>2769</v>
      </c>
      <c r="D165" s="16">
        <f si="2" t="shared"/>
        <v>1772</v>
      </c>
      <c r="E165" s="16">
        <f si="3" t="shared"/>
        <v>2682</v>
      </c>
      <c r="F165" s="16">
        <f si="4" t="shared"/>
        <v>4277</v>
      </c>
      <c r="G165" s="16">
        <f si="5" t="shared"/>
        <v>2188</v>
      </c>
      <c r="H165" s="16">
        <f si="6" t="shared"/>
        <v>1935</v>
      </c>
      <c r="I165" s="16">
        <f si="7" t="shared"/>
        <v>5409</v>
      </c>
      <c r="J165" s="16">
        <f si="8" t="shared"/>
        <v>3342</v>
      </c>
      <c r="K165" s="16">
        <f si="9" t="shared"/>
        <v>4043</v>
      </c>
      <c r="L165" s="16">
        <f si="10" t="shared"/>
        <v>2197</v>
      </c>
      <c r="M165" s="16">
        <f si="11" t="shared"/>
        <v>4268</v>
      </c>
      <c r="N165" s="16">
        <f si="12" t="shared"/>
        <v>17044</v>
      </c>
      <c r="O165" s="16">
        <f si="13" t="shared"/>
        <v>5581</v>
      </c>
      <c r="P165" s="16">
        <f si="14" t="shared"/>
        <v>4884</v>
      </c>
      <c r="Q165" s="16">
        <f si="15" t="shared"/>
        <v>2163</v>
      </c>
      <c r="R165" s="16">
        <f si="16" t="shared"/>
        <v>2830</v>
      </c>
      <c r="S165" s="16">
        <f si="17" t="shared"/>
        <v>2333</v>
      </c>
      <c r="T165" s="16">
        <f si="18" t="shared"/>
        <v>2047</v>
      </c>
      <c r="U165" s="16">
        <f si="19" t="shared"/>
        <v>4184</v>
      </c>
      <c r="V165" s="16">
        <f si="20" t="shared"/>
        <v>-1</v>
      </c>
      <c r="W165" s="16">
        <f si="21" t="shared"/>
        <v>4629</v>
      </c>
      <c r="X165" s="16">
        <f si="22" t="shared"/>
        <v>6937</v>
      </c>
      <c r="Y165" s="16">
        <f si="23" t="shared"/>
        <v>5899</v>
      </c>
      <c r="Z165" s="16">
        <f si="24" t="shared"/>
        <v>4459</v>
      </c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</row>
    <row r="166" spans="3:36" x14ac:dyDescent="0.25">
      <c r="C166" s="16">
        <f si="1" t="shared"/>
        <v>3824</v>
      </c>
      <c r="D166" s="16">
        <f si="2" t="shared"/>
        <v>2588</v>
      </c>
      <c r="E166" s="16">
        <f si="3" t="shared"/>
        <v>3310</v>
      </c>
      <c r="F166" s="16">
        <f si="4" t="shared"/>
        <v>4930</v>
      </c>
      <c r="G166" s="16">
        <f si="5" t="shared"/>
        <v>2740</v>
      </c>
      <c r="H166" s="16">
        <f si="6" t="shared"/>
        <v>2573</v>
      </c>
      <c r="I166" s="16">
        <f si="7" t="shared"/>
        <v>8900</v>
      </c>
      <c r="J166" s="16">
        <f si="8" t="shared"/>
        <v>5192</v>
      </c>
      <c r="K166" s="16">
        <f si="9" t="shared"/>
        <v>5147</v>
      </c>
      <c r="L166" s="16">
        <f si="10" t="shared"/>
        <v>5075</v>
      </c>
      <c r="M166" s="16">
        <f si="11" t="shared"/>
        <v>4367</v>
      </c>
      <c r="N166" s="16">
        <f si="12" t="shared"/>
        <v>7862</v>
      </c>
      <c r="O166" s="16">
        <f si="13" t="shared"/>
        <v>4386</v>
      </c>
      <c r="P166" s="16">
        <f si="14" t="shared"/>
        <v>7296</v>
      </c>
      <c r="Q166" s="16">
        <f si="15" t="shared"/>
        <v>2963</v>
      </c>
      <c r="R166" s="16">
        <f si="16" t="shared"/>
        <v>3218</v>
      </c>
      <c r="S166" s="16">
        <f si="17" t="shared"/>
        <v>2623</v>
      </c>
      <c r="T166" s="16">
        <f si="18" t="shared"/>
        <v>2539</v>
      </c>
      <c r="U166" s="16">
        <f si="19" t="shared"/>
        <v>3085</v>
      </c>
      <c r="V166" s="16">
        <f si="20" t="shared"/>
        <v>3451</v>
      </c>
      <c r="W166" s="16">
        <f si="21" t="shared"/>
        <v>6928</v>
      </c>
      <c r="X166" s="16">
        <f si="22" t="shared"/>
        <v>6165</v>
      </c>
      <c r="Y166" s="16">
        <f si="23" t="shared"/>
        <v>12360</v>
      </c>
      <c r="Z166" s="16">
        <f si="24" t="shared"/>
        <v>13275</v>
      </c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</row>
    <row r="167" spans="3:36" x14ac:dyDescent="0.25">
      <c r="C167" s="16">
        <f ref="C167:C201" si="25" t="shared">MAX(C66,AB66)</f>
        <v>2207</v>
      </c>
      <c r="D167" s="16">
        <f si="2" t="shared"/>
        <v>1750</v>
      </c>
      <c r="E167" s="16">
        <f si="3" t="shared"/>
        <v>2289</v>
      </c>
      <c r="F167" s="16">
        <f si="4" t="shared"/>
        <v>3141</v>
      </c>
      <c r="G167" s="16">
        <f si="5" t="shared"/>
        <v>2130</v>
      </c>
      <c r="H167" s="16">
        <f si="6" t="shared"/>
        <v>2039</v>
      </c>
      <c r="I167" s="16">
        <f si="7" t="shared"/>
        <v>3214</v>
      </c>
      <c r="J167" s="16">
        <f si="8" t="shared"/>
        <v>3281</v>
      </c>
      <c r="K167" s="16">
        <f si="9" t="shared"/>
        <v>5170</v>
      </c>
      <c r="L167" s="16">
        <f si="10" t="shared"/>
        <v>1738</v>
      </c>
      <c r="M167" s="16">
        <f si="11" t="shared"/>
        <v>3598</v>
      </c>
      <c r="N167" s="16">
        <f si="12" t="shared"/>
        <v>6134</v>
      </c>
      <c r="O167" s="16">
        <f si="13" t="shared"/>
        <v>2877</v>
      </c>
      <c r="P167" s="16">
        <f si="14" t="shared"/>
        <v>5234</v>
      </c>
      <c r="Q167" s="16">
        <f si="15" t="shared"/>
        <v>2465</v>
      </c>
      <c r="R167" s="16">
        <f si="16" t="shared"/>
        <v>2814</v>
      </c>
      <c r="S167" s="16">
        <f si="17" t="shared"/>
        <v>2419</v>
      </c>
      <c r="T167" s="16">
        <f si="18" t="shared"/>
        <v>2142</v>
      </c>
      <c r="U167" s="16">
        <f si="19" t="shared"/>
        <v>715</v>
      </c>
      <c r="V167" s="16">
        <f si="20" t="shared"/>
        <v>3420</v>
      </c>
      <c r="W167" s="16">
        <f si="21" t="shared"/>
        <v>5573</v>
      </c>
      <c r="X167" s="16">
        <f si="22" t="shared"/>
        <v>2870</v>
      </c>
      <c r="Y167" s="16">
        <f si="23" t="shared"/>
        <v>2804</v>
      </c>
      <c r="Z167" s="16">
        <f si="24" t="shared"/>
        <v>3451</v>
      </c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</row>
    <row r="168" spans="3:36" x14ac:dyDescent="0.25">
      <c r="C168" s="16">
        <f si="25" t="shared"/>
        <v>6635</v>
      </c>
      <c r="D168" s="16">
        <f si="2" t="shared"/>
        <v>3310</v>
      </c>
      <c r="E168" s="16">
        <f si="3" t="shared"/>
        <v>22519</v>
      </c>
      <c r="F168" s="16">
        <f si="4" t="shared"/>
        <v>5270</v>
      </c>
      <c r="G168" s="16">
        <f si="5" t="shared"/>
        <v>7032</v>
      </c>
      <c r="H168" s="16">
        <f si="6" t="shared"/>
        <v>16578</v>
      </c>
      <c r="I168" s="16">
        <f si="7" t="shared"/>
        <v>20877</v>
      </c>
      <c r="J168" s="16">
        <f si="8" t="shared"/>
        <v>16455</v>
      </c>
      <c r="K168" s="16">
        <f si="9" t="shared"/>
        <v>4192</v>
      </c>
      <c r="L168" s="16">
        <f si="10" t="shared"/>
        <v>4131</v>
      </c>
      <c r="M168" s="16">
        <f si="11" t="shared"/>
        <v>41183</v>
      </c>
      <c r="N168" s="16">
        <f si="12" t="shared"/>
        <v>9488</v>
      </c>
      <c r="O168" s="16">
        <f si="13" t="shared"/>
        <v>3759</v>
      </c>
      <c r="P168" s="16">
        <f si="14" t="shared"/>
        <v>23420</v>
      </c>
      <c r="Q168" s="16">
        <f si="15" t="shared"/>
        <v>4163</v>
      </c>
      <c r="R168" s="16">
        <f si="16" t="shared"/>
        <v>4743</v>
      </c>
      <c r="S168" s="16">
        <f si="17" t="shared"/>
        <v>4331</v>
      </c>
      <c r="T168" s="16">
        <f si="18" t="shared"/>
        <v>3554</v>
      </c>
      <c r="U168" s="16">
        <f si="19" t="shared"/>
        <v>1708</v>
      </c>
      <c r="V168" s="16">
        <f si="20" t="shared"/>
        <v>22828</v>
      </c>
      <c r="W168" s="16">
        <f si="21" t="shared"/>
        <v>10068</v>
      </c>
      <c r="X168" s="16">
        <f si="22" t="shared"/>
        <v>65535</v>
      </c>
      <c r="Y168" s="16">
        <f si="23" t="shared"/>
        <v>7349</v>
      </c>
      <c r="Z168" s="16">
        <f si="24" t="shared"/>
        <v>7345</v>
      </c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</row>
    <row r="169" spans="3:36" x14ac:dyDescent="0.25">
      <c r="C169" s="16">
        <f si="25" t="shared"/>
        <v>2325</v>
      </c>
      <c r="D169" s="16">
        <f si="2" t="shared"/>
        <v>1315</v>
      </c>
      <c r="E169" s="16">
        <f si="3" t="shared"/>
        <v>2312</v>
      </c>
      <c r="F169" s="16">
        <f si="4" t="shared"/>
        <v>2079</v>
      </c>
      <c r="G169" s="16">
        <f si="5" t="shared"/>
        <v>1605</v>
      </c>
      <c r="H169" s="16">
        <f si="6" t="shared"/>
        <v>1814</v>
      </c>
      <c r="I169" s="16">
        <f si="7" t="shared"/>
        <v>3927</v>
      </c>
      <c r="J169" s="16">
        <f si="8" t="shared"/>
        <v>2785</v>
      </c>
      <c r="K169" s="16">
        <f si="9" t="shared"/>
        <v>2433</v>
      </c>
      <c r="L169" s="16">
        <f si="10" t="shared"/>
        <v>1983</v>
      </c>
      <c r="M169" s="16">
        <f si="11" t="shared"/>
        <v>3339</v>
      </c>
      <c r="N169" s="16">
        <f si="12" t="shared"/>
        <v>5650</v>
      </c>
      <c r="O169" s="16">
        <f si="13" t="shared"/>
        <v>3098</v>
      </c>
      <c r="P169" s="16">
        <f si="14" t="shared"/>
        <v>4087</v>
      </c>
      <c r="Q169" s="16">
        <f si="15" t="shared"/>
        <v>2049</v>
      </c>
      <c r="R169" s="16">
        <f si="16" t="shared"/>
        <v>2341</v>
      </c>
      <c r="S169" s="16">
        <f si="17" t="shared"/>
        <v>2490</v>
      </c>
      <c r="T169" s="16">
        <f si="18" t="shared"/>
        <v>1580</v>
      </c>
      <c r="U169" s="16">
        <f si="19" t="shared"/>
        <v>2476</v>
      </c>
      <c r="V169" s="16">
        <f si="20" t="shared"/>
        <v>3287</v>
      </c>
      <c r="W169" s="16">
        <f si="21" t="shared"/>
        <v>4838</v>
      </c>
      <c r="X169" s="16">
        <f si="22" t="shared"/>
        <v>7197</v>
      </c>
      <c r="Y169" s="16">
        <f si="23" t="shared"/>
        <v>4652</v>
      </c>
      <c r="Z169" s="16">
        <f si="24" t="shared"/>
        <v>3626</v>
      </c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</row>
    <row r="170" spans="3:36" x14ac:dyDescent="0.25">
      <c r="C170" s="16">
        <f si="25" t="shared"/>
        <v>3462</v>
      </c>
      <c r="D170" s="16">
        <f si="2" t="shared"/>
        <v>3688</v>
      </c>
      <c r="E170" s="16">
        <f si="3" t="shared"/>
        <v>4838</v>
      </c>
      <c r="F170" s="16">
        <f si="4" t="shared"/>
        <v>3436</v>
      </c>
      <c r="G170" s="16">
        <f si="5" t="shared"/>
        <v>2064</v>
      </c>
      <c r="H170" s="16">
        <f si="6" t="shared"/>
        <v>2054</v>
      </c>
      <c r="I170" s="16">
        <f si="7" t="shared"/>
        <v>3948</v>
      </c>
      <c r="J170" s="16">
        <f si="8" t="shared"/>
        <v>5211</v>
      </c>
      <c r="K170" s="16">
        <f si="9" t="shared"/>
        <v>3457</v>
      </c>
      <c r="L170" s="16">
        <f si="10" t="shared"/>
        <v>2043</v>
      </c>
      <c r="M170" s="16">
        <f si="11" t="shared"/>
        <v>2654</v>
      </c>
      <c r="N170" s="16">
        <f si="12" t="shared"/>
        <v>6186</v>
      </c>
      <c r="O170" s="16">
        <f si="13" t="shared"/>
        <v>3383</v>
      </c>
      <c r="P170" s="16">
        <f si="14" t="shared"/>
        <v>9114</v>
      </c>
      <c r="Q170" s="16">
        <f si="15" t="shared"/>
        <v>2459</v>
      </c>
      <c r="R170" s="16">
        <f si="16" t="shared"/>
        <v>2971</v>
      </c>
      <c r="S170" s="16">
        <f si="17" t="shared"/>
        <v>2113</v>
      </c>
      <c r="T170" s="16">
        <f si="18" t="shared"/>
        <v>1996</v>
      </c>
      <c r="U170" s="16">
        <f si="19" t="shared"/>
        <v>2512</v>
      </c>
      <c r="V170" s="16">
        <f si="20" t="shared"/>
        <v>4589</v>
      </c>
      <c r="W170" s="16">
        <f si="21" t="shared"/>
        <v>6765</v>
      </c>
      <c r="X170" s="16">
        <f si="22" t="shared"/>
        <v>1209</v>
      </c>
      <c r="Y170" s="16">
        <f si="23" t="shared"/>
        <v>5526</v>
      </c>
      <c r="Z170" s="16">
        <f si="24" t="shared"/>
        <v>6553</v>
      </c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</row>
    <row r="171" spans="3:36" x14ac:dyDescent="0.25">
      <c r="C171" s="16">
        <f si="25" t="shared"/>
        <v>2384</v>
      </c>
      <c r="D171" s="16">
        <f si="2" t="shared"/>
        <v>1448</v>
      </c>
      <c r="E171" s="16">
        <f si="3" t="shared"/>
        <v>2554</v>
      </c>
      <c r="F171" s="16">
        <f si="4" t="shared"/>
        <v>2196</v>
      </c>
      <c r="G171" s="16">
        <f si="5" t="shared"/>
        <v>1541</v>
      </c>
      <c r="H171" s="16">
        <f si="6" t="shared"/>
        <v>1585</v>
      </c>
      <c r="I171" s="16">
        <f si="7" t="shared"/>
        <v>3524</v>
      </c>
      <c r="J171" s="16">
        <f si="8" t="shared"/>
        <v>2220</v>
      </c>
      <c r="K171" s="16">
        <f si="9" t="shared"/>
        <v>2324</v>
      </c>
      <c r="L171" s="16">
        <f si="10" t="shared"/>
        <v>2517</v>
      </c>
      <c r="M171" s="16">
        <f si="11" t="shared"/>
        <v>2411</v>
      </c>
      <c r="N171" s="16">
        <f si="12" t="shared"/>
        <v>5357</v>
      </c>
      <c r="O171" s="16">
        <f si="13" t="shared"/>
        <v>2511</v>
      </c>
      <c r="P171" s="16">
        <f si="14" t="shared"/>
        <v>3128</v>
      </c>
      <c r="Q171" s="16">
        <f si="15" t="shared"/>
        <v>1958</v>
      </c>
      <c r="R171" s="16">
        <f si="16" t="shared"/>
        <v>2363</v>
      </c>
      <c r="S171" s="16">
        <f si="17" t="shared"/>
        <v>1880</v>
      </c>
      <c r="T171" s="16">
        <f si="18" t="shared"/>
        <v>1663</v>
      </c>
      <c r="U171" s="16">
        <f si="19" t="shared"/>
        <v>2469</v>
      </c>
      <c r="V171" s="16">
        <f si="20" t="shared"/>
        <v>2940</v>
      </c>
      <c r="W171" s="16">
        <f si="21" t="shared"/>
        <v>5025</v>
      </c>
      <c r="X171" s="16">
        <f si="22" t="shared"/>
        <v>1957</v>
      </c>
      <c r="Y171" s="16">
        <f si="23" t="shared"/>
        <v>6160</v>
      </c>
      <c r="Z171" s="16">
        <f si="24" t="shared"/>
        <v>6071</v>
      </c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</row>
    <row r="172" spans="3:36" x14ac:dyDescent="0.25">
      <c r="C172" s="16">
        <f si="25" t="shared"/>
        <v>2609</v>
      </c>
      <c r="D172" s="16">
        <f si="2" t="shared"/>
        <v>2138</v>
      </c>
      <c r="E172" s="16">
        <f si="3" t="shared"/>
        <v>3466</v>
      </c>
      <c r="F172" s="16">
        <f si="4" t="shared"/>
        <v>2222</v>
      </c>
      <c r="G172" s="16">
        <f si="5" t="shared"/>
        <v>2481</v>
      </c>
      <c r="H172" s="16">
        <f si="6" t="shared"/>
        <v>2405</v>
      </c>
      <c r="I172" s="16">
        <f si="7" t="shared"/>
        <v>3411</v>
      </c>
      <c r="J172" s="16">
        <f si="8" t="shared"/>
        <v>2517</v>
      </c>
      <c r="K172" s="16">
        <f si="9" t="shared"/>
        <v>3143</v>
      </c>
      <c r="L172" s="16">
        <f si="10" t="shared"/>
        <v>2376</v>
      </c>
      <c r="M172" s="16">
        <f si="11" t="shared"/>
        <v>3009</v>
      </c>
      <c r="N172" s="16">
        <f si="12" t="shared"/>
        <v>4569</v>
      </c>
      <c r="O172" s="16">
        <f si="13" t="shared"/>
        <v>3592</v>
      </c>
      <c r="P172" s="16">
        <f si="14" t="shared"/>
        <v>3725</v>
      </c>
      <c r="Q172" s="16">
        <f si="15" t="shared"/>
        <v>2983</v>
      </c>
      <c r="R172" s="16">
        <f si="16" t="shared"/>
        <v>2866</v>
      </c>
      <c r="S172" s="16">
        <f si="17" t="shared"/>
        <v>2771</v>
      </c>
      <c r="T172" s="16">
        <f si="18" t="shared"/>
        <v>1951</v>
      </c>
      <c r="U172" s="16">
        <f si="19" t="shared"/>
        <v>2714</v>
      </c>
      <c r="V172" s="16">
        <f si="20" t="shared"/>
        <v>2792</v>
      </c>
      <c r="W172" s="16">
        <f si="21" t="shared"/>
        <v>4619</v>
      </c>
      <c r="X172" s="16">
        <f si="22" t="shared"/>
        <v>2889</v>
      </c>
      <c r="Y172" s="16">
        <f si="23" t="shared"/>
        <v>4716</v>
      </c>
      <c r="Z172" s="16">
        <f si="24" t="shared"/>
        <v>4524</v>
      </c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</row>
    <row r="173" spans="3:36" x14ac:dyDescent="0.25">
      <c r="C173" s="16">
        <f si="25" t="shared"/>
        <v>3152</v>
      </c>
      <c r="D173" s="16">
        <f si="2" t="shared"/>
        <v>1777</v>
      </c>
      <c r="E173" s="16">
        <f si="3" t="shared"/>
        <v>1079</v>
      </c>
      <c r="F173" s="16">
        <f si="4" t="shared"/>
        <v>2533</v>
      </c>
      <c r="G173" s="16">
        <f si="5" t="shared"/>
        <v>2144</v>
      </c>
      <c r="H173" s="16">
        <f si="6" t="shared"/>
        <v>2108</v>
      </c>
      <c r="I173" s="16">
        <f si="7" t="shared"/>
        <v>4220</v>
      </c>
      <c r="J173" s="16">
        <f si="8" t="shared"/>
        <v>3036</v>
      </c>
      <c r="K173" s="16">
        <f si="9" t="shared"/>
        <v>3011</v>
      </c>
      <c r="L173" s="16">
        <f si="10" t="shared"/>
        <v>2295</v>
      </c>
      <c r="M173" s="16">
        <f si="11" t="shared"/>
        <v>2861</v>
      </c>
      <c r="N173" s="16">
        <f si="12" t="shared"/>
        <v>5718</v>
      </c>
      <c r="O173" s="16">
        <f si="13" t="shared"/>
        <v>3072</v>
      </c>
      <c r="P173" s="16">
        <f si="14" t="shared"/>
        <v>4534</v>
      </c>
      <c r="Q173" s="16">
        <f si="15" t="shared"/>
        <v>2536</v>
      </c>
      <c r="R173" s="16">
        <f si="16" t="shared"/>
        <v>2556</v>
      </c>
      <c r="S173" s="16">
        <f si="17" t="shared"/>
        <v>4425</v>
      </c>
      <c r="T173" s="16">
        <f si="18" t="shared"/>
        <v>2027</v>
      </c>
      <c r="U173" s="16">
        <f si="19" t="shared"/>
        <v>2878</v>
      </c>
      <c r="V173" s="16">
        <f si="20" t="shared"/>
        <v>2869</v>
      </c>
      <c r="W173" s="16">
        <f si="21" t="shared"/>
        <v>4627</v>
      </c>
      <c r="X173" s="16">
        <f si="22" t="shared"/>
        <v>2706</v>
      </c>
      <c r="Y173" s="16">
        <f si="23" t="shared"/>
        <v>4000</v>
      </c>
      <c r="Z173" s="16">
        <f si="24" t="shared"/>
        <v>3343</v>
      </c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</row>
    <row r="174" spans="3:36" x14ac:dyDescent="0.25">
      <c r="C174" s="16">
        <f si="25" t="shared"/>
        <v>1555</v>
      </c>
      <c r="D174" s="16">
        <f ref="D174:D201" si="26" t="shared">MAX(D73,AC73)</f>
        <v>1988</v>
      </c>
      <c r="E174" s="16">
        <f ref="E174:E201" si="27" t="shared">MAX(E73,AD73)</f>
        <v>1488</v>
      </c>
      <c r="F174" s="16">
        <f ref="F174:F201" si="28" t="shared">MAX(F73,AE73)</f>
        <v>2739</v>
      </c>
      <c r="G174" s="16">
        <f ref="G174:G201" si="29" t="shared">MAX(G73,AF73)</f>
        <v>2064</v>
      </c>
      <c r="H174" s="16">
        <f ref="H174:H201" si="30" t="shared">MAX(H73,AG73)</f>
        <v>1980</v>
      </c>
      <c r="I174" s="16">
        <f ref="I174:I201" si="31" t="shared">MAX(I73,AH73)</f>
        <v>3689</v>
      </c>
      <c r="J174" s="16">
        <f ref="J174:J201" si="32" t="shared">MAX(J73,AI73)</f>
        <v>2434</v>
      </c>
      <c r="K174" s="16">
        <f ref="K174:K201" si="33" t="shared">MAX(K73,AJ73)</f>
        <v>3286</v>
      </c>
      <c r="L174" s="16">
        <f ref="L174:L201" si="34" t="shared">MAX(L73,AK73)</f>
        <v>2112</v>
      </c>
      <c r="M174" s="16">
        <f ref="M174:M201" si="35" t="shared">MAX(M73,AL73)</f>
        <v>3789</v>
      </c>
      <c r="N174" s="16">
        <f ref="N174:N201" si="36" t="shared">MAX(N73,AM73)</f>
        <v>5563</v>
      </c>
      <c r="O174" s="16">
        <f ref="O174:O201" si="37" t="shared">MAX(O73,AN73)</f>
        <v>3980</v>
      </c>
      <c r="P174" s="16">
        <f ref="P174:P201" si="38" t="shared">MAX(P73,AO73)</f>
        <v>4272</v>
      </c>
      <c r="Q174" s="16">
        <f ref="Q174:Q201" si="39" t="shared">MAX(Q73,AP73)</f>
        <v>2497</v>
      </c>
      <c r="R174" s="16">
        <f ref="R174:R201" si="40" t="shared">MAX(R73,AQ73)</f>
        <v>2640</v>
      </c>
      <c r="S174" s="16">
        <f ref="S174:S201" si="41" t="shared">MAX(S73,AR73)</f>
        <v>2615</v>
      </c>
      <c r="T174" s="16">
        <f ref="T174:T201" si="42" t="shared">MAX(T73,AS73)</f>
        <v>2516</v>
      </c>
      <c r="U174" s="16">
        <f ref="U174:U201" si="43" t="shared">MAX(U73,AT73)</f>
        <v>2915</v>
      </c>
      <c r="V174" s="16">
        <f ref="V174:V201" si="44" t="shared">MAX(V73,AU73)</f>
        <v>2120</v>
      </c>
      <c r="W174" s="16">
        <f ref="W174:W201" si="45" t="shared">MAX(W73,AV73)</f>
        <v>4764</v>
      </c>
      <c r="X174" s="16">
        <f ref="X174:X201" si="46" t="shared">MAX(X73,AW73)</f>
        <v>2809</v>
      </c>
      <c r="Y174" s="16">
        <f ref="Y174:Y201" si="47" t="shared">MAX(Y73,AX73)</f>
        <v>4564</v>
      </c>
      <c r="Z174" s="16">
        <f ref="Z174:Z201" si="48" t="shared">MAX(Z73,AY73)</f>
        <v>5125</v>
      </c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</row>
    <row r="175" spans="3:36" x14ac:dyDescent="0.25">
      <c r="C175" s="16">
        <f si="25" t="shared"/>
        <v>2207</v>
      </c>
      <c r="D175" s="16">
        <f si="26" t="shared"/>
        <v>1851</v>
      </c>
      <c r="E175" s="16">
        <f si="27" t="shared"/>
        <v>2118</v>
      </c>
      <c r="F175" s="16">
        <f si="28" t="shared"/>
        <v>2373</v>
      </c>
      <c r="G175" s="16">
        <f si="29" t="shared"/>
        <v>1800</v>
      </c>
      <c r="H175" s="16">
        <f si="30" t="shared"/>
        <v>1692</v>
      </c>
      <c r="I175" s="16">
        <f si="31" t="shared"/>
        <v>3278</v>
      </c>
      <c r="J175" s="16">
        <f si="32" t="shared"/>
        <v>3478</v>
      </c>
      <c r="K175" s="16">
        <f si="33" t="shared"/>
        <v>2752</v>
      </c>
      <c r="L175" s="16">
        <f si="34" t="shared"/>
        <v>2215</v>
      </c>
      <c r="M175" s="16">
        <f si="35" t="shared"/>
        <v>2854</v>
      </c>
      <c r="N175" s="16">
        <f si="36" t="shared"/>
        <v>6973</v>
      </c>
      <c r="O175" s="16">
        <f si="37" t="shared"/>
        <v>2925</v>
      </c>
      <c r="P175" s="16">
        <f si="38" t="shared"/>
        <v>3600</v>
      </c>
      <c r="Q175" s="16">
        <f si="39" t="shared"/>
        <v>2574</v>
      </c>
      <c r="R175" s="16">
        <f si="40" t="shared"/>
        <v>2720</v>
      </c>
      <c r="S175" s="16">
        <f si="41" t="shared"/>
        <v>2536</v>
      </c>
      <c r="T175" s="16">
        <f si="42" t="shared"/>
        <v>1781</v>
      </c>
      <c r="U175" s="16">
        <f si="43" t="shared"/>
        <v>2690</v>
      </c>
      <c r="V175" s="16">
        <f si="44" t="shared"/>
        <v>2869</v>
      </c>
      <c r="W175" s="16">
        <f si="45" t="shared"/>
        <v>4657</v>
      </c>
      <c r="X175" s="16">
        <f si="46" t="shared"/>
        <v>2686</v>
      </c>
      <c r="Y175" s="16">
        <f si="47" t="shared"/>
        <v>2989</v>
      </c>
      <c r="Z175" s="16">
        <f si="48" t="shared"/>
        <v>3782</v>
      </c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</row>
    <row r="176" spans="3:36" x14ac:dyDescent="0.25">
      <c r="C176" s="16">
        <f si="25" t="shared"/>
        <v>2406</v>
      </c>
      <c r="D176" s="16">
        <f si="26" t="shared"/>
        <v>1752</v>
      </c>
      <c r="E176" s="16">
        <f si="27" t="shared"/>
        <v>2936</v>
      </c>
      <c r="F176" s="16">
        <f si="28" t="shared"/>
        <v>2285</v>
      </c>
      <c r="G176" s="16">
        <f si="29" t="shared"/>
        <v>2877</v>
      </c>
      <c r="H176" s="16">
        <f si="30" t="shared"/>
        <v>1943</v>
      </c>
      <c r="I176" s="16">
        <f si="31" t="shared"/>
        <v>3529</v>
      </c>
      <c r="J176" s="16">
        <f si="32" t="shared"/>
        <v>5500</v>
      </c>
      <c r="K176" s="16">
        <f si="33" t="shared"/>
        <v>4093</v>
      </c>
      <c r="L176" s="16">
        <f si="34" t="shared"/>
        <v>4353</v>
      </c>
      <c r="M176" s="16">
        <f si="35" t="shared"/>
        <v>2820</v>
      </c>
      <c r="N176" s="16">
        <f si="36" t="shared"/>
        <v>6454</v>
      </c>
      <c r="O176" s="16">
        <f si="37" t="shared"/>
        <v>3806</v>
      </c>
      <c r="P176" s="16">
        <f si="38" t="shared"/>
        <v>4366</v>
      </c>
      <c r="Q176" s="16">
        <f si="39" t="shared"/>
        <v>2082</v>
      </c>
      <c r="R176" s="16">
        <f si="40" t="shared"/>
        <v>2238</v>
      </c>
      <c r="S176" s="16">
        <f si="41" t="shared"/>
        <v>4312</v>
      </c>
      <c r="T176" s="16">
        <f si="42" t="shared"/>
        <v>1833</v>
      </c>
      <c r="U176" s="16">
        <f si="43" t="shared"/>
        <v>2607</v>
      </c>
      <c r="V176" s="16">
        <f si="44" t="shared"/>
        <v>3062</v>
      </c>
      <c r="W176" s="16">
        <f si="45" t="shared"/>
        <v>5259</v>
      </c>
      <c r="X176" s="16">
        <f si="46" t="shared"/>
        <v>3541</v>
      </c>
      <c r="Y176" s="16">
        <f si="47" t="shared"/>
        <v>3391</v>
      </c>
      <c r="Z176" s="16">
        <f si="48" t="shared"/>
        <v>3921</v>
      </c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</row>
    <row r="177" spans="3:36" x14ac:dyDescent="0.25">
      <c r="C177" s="16">
        <f si="25" t="shared"/>
        <v>2729</v>
      </c>
      <c r="D177" s="16">
        <f si="26" t="shared"/>
        <v>2352</v>
      </c>
      <c r="E177" s="16">
        <f si="27" t="shared"/>
        <v>2347</v>
      </c>
      <c r="F177" s="16">
        <f si="28" t="shared"/>
        <v>2632</v>
      </c>
      <c r="G177" s="16">
        <f si="29" t="shared"/>
        <v>2863</v>
      </c>
      <c r="H177" s="16">
        <f si="30" t="shared"/>
        <v>2499</v>
      </c>
      <c r="I177" s="16">
        <f si="31" t="shared"/>
        <v>3435</v>
      </c>
      <c r="J177" s="16">
        <f si="32" t="shared"/>
        <v>2848</v>
      </c>
      <c r="K177" s="16">
        <f si="33" t="shared"/>
        <v>4188</v>
      </c>
      <c r="L177" s="16">
        <f si="34" t="shared"/>
        <v>2320</v>
      </c>
      <c r="M177" s="16">
        <f si="35" t="shared"/>
        <v>1787</v>
      </c>
      <c r="N177" s="16">
        <f si="36" t="shared"/>
        <v>6411</v>
      </c>
      <c r="O177" s="16">
        <f si="37" t="shared"/>
        <v>4096</v>
      </c>
      <c r="P177" s="16">
        <f si="38" t="shared"/>
        <v>4177</v>
      </c>
      <c r="Q177" s="16">
        <f si="39" t="shared"/>
        <v>2628</v>
      </c>
      <c r="R177" s="16">
        <f si="40" t="shared"/>
        <v>3252</v>
      </c>
      <c r="S177" s="16">
        <f si="41" t="shared"/>
        <v>3712</v>
      </c>
      <c r="T177" s="16">
        <f si="42" t="shared"/>
        <v>2207</v>
      </c>
      <c r="U177" s="16">
        <f si="43" t="shared"/>
        <v>3181</v>
      </c>
      <c r="V177" s="16">
        <f si="44" t="shared"/>
        <v>3459</v>
      </c>
      <c r="W177" s="16">
        <f si="45" t="shared"/>
        <v>6127</v>
      </c>
      <c r="X177" s="16">
        <f si="46" t="shared"/>
        <v>3111</v>
      </c>
      <c r="Y177" s="16">
        <f si="47" t="shared"/>
        <v>4497</v>
      </c>
      <c r="Z177" s="16">
        <f si="48" t="shared"/>
        <v>5101</v>
      </c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</row>
    <row r="178" spans="3:36" x14ac:dyDescent="0.25">
      <c r="C178" s="16">
        <f si="25" t="shared"/>
        <v>2412</v>
      </c>
      <c r="D178" s="16">
        <f si="26" t="shared"/>
        <v>1928</v>
      </c>
      <c r="E178" s="16">
        <f si="27" t="shared"/>
        <v>2435</v>
      </c>
      <c r="F178" s="16">
        <f si="28" t="shared"/>
        <v>2243</v>
      </c>
      <c r="G178" s="16">
        <f si="29" t="shared"/>
        <v>1830</v>
      </c>
      <c r="H178" s="16">
        <f si="30" t="shared"/>
        <v>1944</v>
      </c>
      <c r="I178" s="16">
        <f si="31" t="shared"/>
        <v>3807</v>
      </c>
      <c r="J178" s="16">
        <f si="32" t="shared"/>
        <v>2845</v>
      </c>
      <c r="K178" s="16">
        <f si="33" t="shared"/>
        <v>2588</v>
      </c>
      <c r="L178" s="16">
        <f si="34" t="shared"/>
        <v>2224</v>
      </c>
      <c r="M178" s="16">
        <f si="35" t="shared"/>
        <v>3925</v>
      </c>
      <c r="N178" s="16">
        <f si="36" t="shared"/>
        <v>5418</v>
      </c>
      <c r="O178" s="16">
        <f si="37" t="shared"/>
        <v>3354</v>
      </c>
      <c r="P178" s="16">
        <f si="38" t="shared"/>
        <v>4008</v>
      </c>
      <c r="Q178" s="16">
        <f si="39" t="shared"/>
        <v>2193</v>
      </c>
      <c r="R178" s="16">
        <f si="40" t="shared"/>
        <v>2407</v>
      </c>
      <c r="S178" s="16">
        <f si="41" t="shared"/>
        <v>2509</v>
      </c>
      <c r="T178" s="16">
        <f si="42" t="shared"/>
        <v>1848</v>
      </c>
      <c r="U178" s="16">
        <f si="43" t="shared"/>
        <v>2946</v>
      </c>
      <c r="V178" s="16">
        <f si="44" t="shared"/>
        <v>2970</v>
      </c>
      <c r="W178" s="16">
        <f si="45" t="shared"/>
        <v>5496</v>
      </c>
      <c r="X178" s="16">
        <f si="46" t="shared"/>
        <v>3430</v>
      </c>
      <c r="Y178" s="16">
        <f si="47" t="shared"/>
        <v>2345</v>
      </c>
      <c r="Z178" s="16">
        <f si="48" t="shared"/>
        <v>3093</v>
      </c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</row>
    <row r="179" spans="3:36" x14ac:dyDescent="0.25">
      <c r="C179" s="16">
        <f si="25" t="shared"/>
        <v>2583</v>
      </c>
      <c r="D179" s="16">
        <f si="26" t="shared"/>
        <v>1843</v>
      </c>
      <c r="E179" s="16">
        <f si="27" t="shared"/>
        <v>2446</v>
      </c>
      <c r="F179" s="16">
        <f si="28" t="shared"/>
        <v>2295</v>
      </c>
      <c r="G179" s="16">
        <f si="29" t="shared"/>
        <v>1900</v>
      </c>
      <c r="H179" s="16">
        <f si="30" t="shared"/>
        <v>1874</v>
      </c>
      <c r="I179" s="16">
        <f si="31" t="shared"/>
        <v>3804</v>
      </c>
      <c r="J179" s="16">
        <f si="32" t="shared"/>
        <v>2697</v>
      </c>
      <c r="K179" s="16">
        <f si="33" t="shared"/>
        <v>2831</v>
      </c>
      <c r="L179" s="16">
        <f si="34" t="shared"/>
        <v>2536</v>
      </c>
      <c r="M179" s="16">
        <f si="35" t="shared"/>
        <v>2996</v>
      </c>
      <c r="N179" s="16">
        <f si="36" t="shared"/>
        <v>6548</v>
      </c>
      <c r="O179" s="16">
        <f si="37" t="shared"/>
        <v>3158</v>
      </c>
      <c r="P179" s="16">
        <f si="38" t="shared"/>
        <v>3988</v>
      </c>
      <c r="Q179" s="16">
        <f si="39" t="shared"/>
        <v>2267</v>
      </c>
      <c r="R179" s="16">
        <f si="40" t="shared"/>
        <v>3044</v>
      </c>
      <c r="S179" s="16">
        <f si="41" t="shared"/>
        <v>2315</v>
      </c>
      <c r="T179" s="16">
        <f si="42" t="shared"/>
        <v>1895</v>
      </c>
      <c r="U179" s="16">
        <f si="43" t="shared"/>
        <v>3035</v>
      </c>
      <c r="V179" s="16">
        <f si="44" t="shared"/>
        <v>3121</v>
      </c>
      <c r="W179" s="16">
        <f si="45" t="shared"/>
        <v>5022</v>
      </c>
      <c r="X179" s="16">
        <f si="46" t="shared"/>
        <v>3312</v>
      </c>
      <c r="Y179" s="16">
        <f si="47" t="shared"/>
        <v>2932</v>
      </c>
      <c r="Z179" s="16">
        <f si="48" t="shared"/>
        <v>5227</v>
      </c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</row>
    <row r="180" spans="3:36" x14ac:dyDescent="0.25">
      <c r="C180" s="16">
        <f si="25" t="shared"/>
        <v>2493</v>
      </c>
      <c r="D180" s="16">
        <f si="26" t="shared"/>
        <v>1911</v>
      </c>
      <c r="E180" s="16">
        <f si="27" t="shared"/>
        <v>2291</v>
      </c>
      <c r="F180" s="16">
        <f si="28" t="shared"/>
        <v>2300</v>
      </c>
      <c r="G180" s="16">
        <f si="29" t="shared"/>
        <v>1807</v>
      </c>
      <c r="H180" s="16">
        <f si="30" t="shared"/>
        <v>1957</v>
      </c>
      <c r="I180" s="16">
        <f si="31" t="shared"/>
        <v>4091</v>
      </c>
      <c r="J180" s="16">
        <f si="32" t="shared"/>
        <v>2512</v>
      </c>
      <c r="K180" s="16">
        <f si="33" t="shared"/>
        <v>3118</v>
      </c>
      <c r="L180" s="16">
        <f si="34" t="shared"/>
        <v>2002</v>
      </c>
      <c r="M180" s="16">
        <f si="35" t="shared"/>
        <v>3240</v>
      </c>
      <c r="N180" s="16">
        <f si="36" t="shared"/>
        <v>6143</v>
      </c>
      <c r="O180" s="16">
        <f si="37" t="shared"/>
        <v>2650</v>
      </c>
      <c r="P180" s="16">
        <f si="38" t="shared"/>
        <v>4111</v>
      </c>
      <c r="Q180" s="16">
        <f si="39" t="shared"/>
        <v>2694</v>
      </c>
      <c r="R180" s="16">
        <f si="40" t="shared"/>
        <v>2907</v>
      </c>
      <c r="S180" s="16">
        <f si="41" t="shared"/>
        <v>2361</v>
      </c>
      <c r="T180" s="16">
        <f si="42" t="shared"/>
        <v>1902</v>
      </c>
      <c r="U180" s="16">
        <f si="43" t="shared"/>
        <v>2783</v>
      </c>
      <c r="V180" s="16">
        <f si="44" t="shared"/>
        <v>3673</v>
      </c>
      <c r="W180" s="16">
        <f si="45" t="shared"/>
        <v>4882</v>
      </c>
      <c r="X180" s="16">
        <f si="46" t="shared"/>
        <v>2872</v>
      </c>
      <c r="Y180" s="16">
        <f si="47" t="shared"/>
        <v>4573</v>
      </c>
      <c r="Z180" s="16">
        <f si="48" t="shared"/>
        <v>5230</v>
      </c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</row>
    <row r="181" spans="3:36" x14ac:dyDescent="0.25">
      <c r="C181" s="16">
        <f si="25" t="shared"/>
        <v>2137</v>
      </c>
      <c r="D181" s="16">
        <f si="26" t="shared"/>
        <v>2235</v>
      </c>
      <c r="E181" s="16">
        <f si="27" t="shared"/>
        <v>3534</v>
      </c>
      <c r="F181" s="16">
        <f si="28" t="shared"/>
        <v>2238</v>
      </c>
      <c r="G181" s="16">
        <f si="29" t="shared"/>
        <v>1562</v>
      </c>
      <c r="H181" s="16">
        <f si="30" t="shared"/>
        <v>2121</v>
      </c>
      <c r="I181" s="16">
        <f si="31" t="shared"/>
        <v>3557</v>
      </c>
      <c r="J181" s="16">
        <f si="32" t="shared"/>
        <v>2895</v>
      </c>
      <c r="K181" s="16">
        <f si="33" t="shared"/>
        <v>2825</v>
      </c>
      <c r="L181" s="16">
        <f si="34" t="shared"/>
        <v>2152</v>
      </c>
      <c r="M181" s="16">
        <f si="35" t="shared"/>
        <v>2320</v>
      </c>
      <c r="N181" s="16">
        <f si="36" t="shared"/>
        <v>6104</v>
      </c>
      <c r="O181" s="16">
        <f si="37" t="shared"/>
        <v>2771</v>
      </c>
      <c r="P181" s="16">
        <f si="38" t="shared"/>
        <v>3552</v>
      </c>
      <c r="Q181" s="16">
        <f si="39" t="shared"/>
        <v>2215</v>
      </c>
      <c r="R181" s="16">
        <f si="40" t="shared"/>
        <v>2294</v>
      </c>
      <c r="S181" s="16">
        <f si="41" t="shared"/>
        <v>2162</v>
      </c>
      <c r="T181" s="16">
        <f si="42" t="shared"/>
        <v>1562</v>
      </c>
      <c r="U181" s="16">
        <f si="43" t="shared"/>
        <v>2357</v>
      </c>
      <c r="V181" s="16">
        <f si="44" t="shared"/>
        <v>2744</v>
      </c>
      <c r="W181" s="16">
        <f si="45" t="shared"/>
        <v>4921</v>
      </c>
      <c r="X181" s="16">
        <f si="46" t="shared"/>
        <v>2955</v>
      </c>
      <c r="Y181" s="16">
        <f si="47" t="shared"/>
        <v>-1</v>
      </c>
      <c r="Z181" s="16">
        <f si="48" t="shared"/>
        <v>10384</v>
      </c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</row>
    <row r="182" spans="3:36" x14ac:dyDescent="0.25">
      <c r="C182" s="16">
        <f si="25" t="shared"/>
        <v>3100</v>
      </c>
      <c r="D182" s="16">
        <f si="26" t="shared"/>
        <v>2534</v>
      </c>
      <c r="E182" s="16">
        <f si="27" t="shared"/>
        <v>2634</v>
      </c>
      <c r="F182" s="16">
        <f si="28" t="shared"/>
        <v>2662</v>
      </c>
      <c r="G182" s="16">
        <f si="29" t="shared"/>
        <v>3599</v>
      </c>
      <c r="H182" s="16">
        <f si="30" t="shared"/>
        <v>2816</v>
      </c>
      <c r="I182" s="16">
        <f si="31" t="shared"/>
        <v>4741</v>
      </c>
      <c r="J182" s="16">
        <f si="32" t="shared"/>
        <v>3712</v>
      </c>
      <c r="K182" s="16">
        <f si="33" t="shared"/>
        <v>8610</v>
      </c>
      <c r="L182" s="16">
        <f si="34" t="shared"/>
        <v>3009</v>
      </c>
      <c r="M182" s="16">
        <f si="35" t="shared"/>
        <v>3030</v>
      </c>
      <c r="N182" s="16">
        <f si="36" t="shared"/>
        <v>5516</v>
      </c>
      <c r="O182" s="16">
        <f si="37" t="shared"/>
        <v>3792</v>
      </c>
      <c r="P182" s="16">
        <f si="38" t="shared"/>
        <v>5482</v>
      </c>
      <c r="Q182" s="16">
        <f si="39" t="shared"/>
        <v>3051</v>
      </c>
      <c r="R182" s="16">
        <f si="40" t="shared"/>
        <v>3997</v>
      </c>
      <c r="S182" s="16">
        <f si="41" t="shared"/>
        <v>9171</v>
      </c>
      <c r="T182" s="16">
        <f si="42" t="shared"/>
        <v>2538</v>
      </c>
      <c r="U182" s="16">
        <f si="43" t="shared"/>
        <v>2937</v>
      </c>
      <c r="V182" s="16">
        <f si="44" t="shared"/>
        <v>3487</v>
      </c>
      <c r="W182" s="16">
        <f si="45" t="shared"/>
        <v>5626</v>
      </c>
      <c r="X182" s="16">
        <f si="46" t="shared"/>
        <v>3690</v>
      </c>
      <c r="Y182" s="16">
        <f si="47" t="shared"/>
        <v>4259</v>
      </c>
      <c r="Z182" s="16">
        <f si="48" t="shared"/>
        <v>3917</v>
      </c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</row>
    <row r="183" spans="3:36" x14ac:dyDescent="0.25">
      <c r="C183" s="16">
        <f si="25" t="shared"/>
        <v>2356</v>
      </c>
      <c r="D183" s="16">
        <f si="26" t="shared"/>
        <v>4869</v>
      </c>
      <c r="E183" s="16">
        <f si="27" t="shared"/>
        <v>2043</v>
      </c>
      <c r="F183" s="16">
        <f si="28" t="shared"/>
        <v>4705</v>
      </c>
      <c r="G183" s="16">
        <f si="29" t="shared"/>
        <v>2019</v>
      </c>
      <c r="H183" s="16">
        <f si="30" t="shared"/>
        <v>17234</v>
      </c>
      <c r="I183" s="16">
        <f si="31" t="shared"/>
        <v>3861</v>
      </c>
      <c r="J183" s="16">
        <f si="32" t="shared"/>
        <v>3676</v>
      </c>
      <c r="K183" s="16">
        <f si="33" t="shared"/>
        <v>9687</v>
      </c>
      <c r="L183" s="16">
        <f si="34" t="shared"/>
        <v>2482</v>
      </c>
      <c r="M183" s="16">
        <f si="35" t="shared"/>
        <v>5141</v>
      </c>
      <c r="N183" s="16">
        <f si="36" t="shared"/>
        <v>8702</v>
      </c>
      <c r="O183" s="16">
        <f si="37" t="shared"/>
        <v>7741</v>
      </c>
      <c r="P183" s="16">
        <f si="38" t="shared"/>
        <v>8216</v>
      </c>
      <c r="Q183" s="16">
        <f si="39" t="shared"/>
        <v>6584</v>
      </c>
      <c r="R183" s="16">
        <f si="40" t="shared"/>
        <v>10705</v>
      </c>
      <c r="S183" s="16">
        <f si="41" t="shared"/>
        <v>14209</v>
      </c>
      <c r="T183" s="16">
        <f si="42" t="shared"/>
        <v>4203</v>
      </c>
      <c r="U183" s="16">
        <f si="43" t="shared"/>
        <v>3715</v>
      </c>
      <c r="V183" s="16">
        <f si="44" t="shared"/>
        <v>2573</v>
      </c>
      <c r="W183" s="16">
        <f si="45" t="shared"/>
        <v>5749</v>
      </c>
      <c r="X183" s="16">
        <f si="46" t="shared"/>
        <v>3120</v>
      </c>
      <c r="Y183" s="16">
        <f si="47" t="shared"/>
        <v>43006</v>
      </c>
      <c r="Z183" s="16">
        <f si="48" t="shared"/>
        <v>35422</v>
      </c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</row>
    <row r="184" spans="3:36" x14ac:dyDescent="0.25">
      <c r="C184" s="16">
        <f si="25" t="shared"/>
        <v>4710</v>
      </c>
      <c r="D184" s="16">
        <f si="26" t="shared"/>
        <v>4026</v>
      </c>
      <c r="E184" s="16">
        <f si="27" t="shared"/>
        <v>4087</v>
      </c>
      <c r="F184" s="16">
        <f si="28" t="shared"/>
        <v>4139</v>
      </c>
      <c r="G184" s="16">
        <f si="29" t="shared"/>
        <v>3668</v>
      </c>
      <c r="H184" s="16">
        <f si="30" t="shared"/>
        <v>4869</v>
      </c>
      <c r="I184" s="16">
        <f si="31" t="shared"/>
        <v>8658</v>
      </c>
      <c r="J184" s="16">
        <f si="32" t="shared"/>
        <v>5106</v>
      </c>
      <c r="K184" s="16">
        <f si="33" t="shared"/>
        <v>6375</v>
      </c>
      <c r="L184" s="16">
        <f si="34" t="shared"/>
        <v>5022</v>
      </c>
      <c r="M184" s="16">
        <f si="35" t="shared"/>
        <v>8154</v>
      </c>
      <c r="N184" s="16">
        <f si="36" t="shared"/>
        <v>7285</v>
      </c>
      <c r="O184" s="16">
        <f si="37" t="shared"/>
        <v>4495</v>
      </c>
      <c r="P184" s="16">
        <f si="38" t="shared"/>
        <v>21674</v>
      </c>
      <c r="Q184" s="16">
        <f si="39" t="shared"/>
        <v>4655</v>
      </c>
      <c r="R184" s="16">
        <f si="40" t="shared"/>
        <v>6975</v>
      </c>
      <c r="S184" s="16">
        <f si="41" t="shared"/>
        <v>4811</v>
      </c>
      <c r="T184" s="16">
        <f si="42" t="shared"/>
        <v>3047</v>
      </c>
      <c r="U184" s="16">
        <f si="43" t="shared"/>
        <v>4545</v>
      </c>
      <c r="V184" s="16">
        <f si="44" t="shared"/>
        <v>5724</v>
      </c>
      <c r="W184" s="16">
        <f si="45" t="shared"/>
        <v>6720</v>
      </c>
      <c r="X184" s="16">
        <f si="46" t="shared"/>
        <v>4028</v>
      </c>
      <c r="Y184" s="16">
        <f si="47" t="shared"/>
        <v>5880</v>
      </c>
      <c r="Z184" s="16">
        <f si="48" t="shared"/>
        <v>6175</v>
      </c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</row>
    <row r="185" spans="3:36" x14ac:dyDescent="0.25">
      <c r="C185" s="16">
        <f si="25" t="shared"/>
        <v>5346</v>
      </c>
      <c r="D185" s="16">
        <f si="26" t="shared"/>
        <v>3844</v>
      </c>
      <c r="E185" s="16">
        <f si="27" t="shared"/>
        <v>4055</v>
      </c>
      <c r="F185" s="16">
        <f si="28" t="shared"/>
        <v>8696</v>
      </c>
      <c r="G185" s="16">
        <f si="29" t="shared"/>
        <v>3496</v>
      </c>
      <c r="H185" s="16">
        <f si="30" t="shared"/>
        <v>1177</v>
      </c>
      <c r="I185" s="16">
        <f si="31" t="shared"/>
        <v>6458</v>
      </c>
      <c r="J185" s="16">
        <f si="32" t="shared"/>
        <v>4801</v>
      </c>
      <c r="K185" s="16">
        <f si="33" t="shared"/>
        <v>6691</v>
      </c>
      <c r="L185" s="16">
        <f si="34" t="shared"/>
        <v>3731</v>
      </c>
      <c r="M185" s="16">
        <f si="35" t="shared"/>
        <v>3668</v>
      </c>
      <c r="N185" s="16">
        <f si="36" t="shared"/>
        <v>26630</v>
      </c>
      <c r="O185" s="16">
        <f si="37" t="shared"/>
        <v>5909</v>
      </c>
      <c r="P185" s="16">
        <f si="38" t="shared"/>
        <v>6903</v>
      </c>
      <c r="Q185" s="16">
        <f si="39" t="shared"/>
        <v>6027</v>
      </c>
      <c r="R185" s="16">
        <f si="40" t="shared"/>
        <v>4135</v>
      </c>
      <c r="S185" s="16">
        <f si="41" t="shared"/>
        <v>5293</v>
      </c>
      <c r="T185" s="16">
        <f si="42" t="shared"/>
        <v>3290</v>
      </c>
      <c r="U185" s="16">
        <f si="43" t="shared"/>
        <v>3555</v>
      </c>
      <c r="V185" s="16">
        <f si="44" t="shared"/>
        <v>8057</v>
      </c>
      <c r="W185" s="16">
        <f si="45" t="shared"/>
        <v>6441</v>
      </c>
      <c r="X185" s="16">
        <f si="46" t="shared"/>
        <v>3750</v>
      </c>
      <c r="Y185" s="16">
        <f si="47" t="shared"/>
        <v>6560</v>
      </c>
      <c r="Z185" s="16">
        <f si="48" t="shared"/>
        <v>7681</v>
      </c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</row>
    <row r="186" spans="3:36" x14ac:dyDescent="0.25">
      <c r="C186" s="16">
        <f si="25" t="shared"/>
        <v>975</v>
      </c>
      <c r="D186" s="16">
        <f si="26" t="shared"/>
        <v>819</v>
      </c>
      <c r="E186" s="16">
        <f si="27" t="shared"/>
        <v>2861</v>
      </c>
      <c r="F186" s="16">
        <f si="28" t="shared"/>
        <v>2721</v>
      </c>
      <c r="G186" s="16">
        <f si="29" t="shared"/>
        <v>2020</v>
      </c>
      <c r="H186" s="16">
        <f si="30" t="shared"/>
        <v>580</v>
      </c>
      <c r="I186" s="16">
        <f si="31" t="shared"/>
        <v>5105</v>
      </c>
      <c r="J186" s="16">
        <f si="32" t="shared"/>
        <v>1254</v>
      </c>
      <c r="K186" s="16">
        <f si="33" t="shared"/>
        <v>4727</v>
      </c>
      <c r="L186" s="16">
        <f si="34" t="shared"/>
        <v>2808</v>
      </c>
      <c r="M186" s="16">
        <f si="35" t="shared"/>
        <v>2452</v>
      </c>
      <c r="N186" s="16">
        <f si="36" t="shared"/>
        <v>9144</v>
      </c>
      <c r="O186" s="16">
        <f si="37" t="shared"/>
        <v>3720</v>
      </c>
      <c r="P186" s="16">
        <f si="38" t="shared"/>
        <v>15238</v>
      </c>
      <c r="Q186" s="16">
        <f si="39" t="shared"/>
        <v>2386</v>
      </c>
      <c r="R186" s="16">
        <f si="40" t="shared"/>
        <v>2708</v>
      </c>
      <c r="S186" s="16">
        <f si="41" t="shared"/>
        <v>3154</v>
      </c>
      <c r="T186" s="16">
        <f si="42" t="shared"/>
        <v>1918</v>
      </c>
      <c r="U186" s="16">
        <f si="43" t="shared"/>
        <v>2595</v>
      </c>
      <c r="V186" s="16">
        <f si="44" t="shared"/>
        <v>3085</v>
      </c>
      <c r="W186" s="16">
        <f si="45" t="shared"/>
        <v>6081</v>
      </c>
      <c r="X186" s="16">
        <f si="46" t="shared"/>
        <v>2936</v>
      </c>
      <c r="Y186" s="16">
        <f si="47" t="shared"/>
        <v>8025</v>
      </c>
      <c r="Z186" s="16">
        <f si="48" t="shared"/>
        <v>8890</v>
      </c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</row>
    <row r="187" spans="3:36" x14ac:dyDescent="0.25">
      <c r="C187" s="16">
        <f si="25" t="shared"/>
        <v>2249</v>
      </c>
      <c r="D187" s="16">
        <f si="26" t="shared"/>
        <v>2423</v>
      </c>
      <c r="E187" s="16">
        <f si="27" t="shared"/>
        <v>2049</v>
      </c>
      <c r="F187" s="16">
        <f si="28" t="shared"/>
        <v>3317</v>
      </c>
      <c r="G187" s="16">
        <f si="29" t="shared"/>
        <v>2076</v>
      </c>
      <c r="H187" s="16">
        <f si="30" t="shared"/>
        <v>10277</v>
      </c>
      <c r="I187" s="16">
        <f si="31" t="shared"/>
        <v>3708</v>
      </c>
      <c r="J187" s="16">
        <f si="32" t="shared"/>
        <v>2888</v>
      </c>
      <c r="K187" s="16">
        <f si="33" t="shared"/>
        <v>3900</v>
      </c>
      <c r="L187" s="16">
        <f si="34" t="shared"/>
        <v>779</v>
      </c>
      <c r="M187" s="16">
        <f si="35" t="shared"/>
        <v>4068</v>
      </c>
      <c r="N187" s="16">
        <f si="36" t="shared"/>
        <v>4727</v>
      </c>
      <c r="O187" s="16">
        <f si="37" t="shared"/>
        <v>3389</v>
      </c>
      <c r="P187" s="16">
        <f si="38" t="shared"/>
        <v>4261</v>
      </c>
      <c r="Q187" s="16">
        <f si="39" t="shared"/>
        <v>4274</v>
      </c>
      <c r="R187" s="16">
        <f si="40" t="shared"/>
        <v>3100</v>
      </c>
      <c r="S187" s="16">
        <f si="41" t="shared"/>
        <v>11036</v>
      </c>
      <c r="T187" s="16">
        <f si="42" t="shared"/>
        <v>2246</v>
      </c>
      <c r="U187" s="16">
        <f si="43" t="shared"/>
        <v>3206</v>
      </c>
      <c r="V187" s="16">
        <f si="44" t="shared"/>
        <v>2666</v>
      </c>
      <c r="W187" s="16">
        <f si="45" t="shared"/>
        <v>6284</v>
      </c>
      <c r="X187" s="16">
        <f si="46" t="shared"/>
        <v>3282</v>
      </c>
      <c r="Y187" s="16">
        <f si="47" t="shared"/>
        <v>3415</v>
      </c>
      <c r="Z187" s="16">
        <f si="48" t="shared"/>
        <v>4259</v>
      </c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</row>
    <row r="188" spans="3:36" x14ac:dyDescent="0.25">
      <c r="C188" s="16">
        <f si="25" t="shared"/>
        <v>2352</v>
      </c>
      <c r="D188" s="16">
        <f si="26" t="shared"/>
        <v>1833</v>
      </c>
      <c r="E188" s="16">
        <f si="27" t="shared"/>
        <v>2025</v>
      </c>
      <c r="F188" s="16">
        <f si="28" t="shared"/>
        <v>2315</v>
      </c>
      <c r="G188" s="16">
        <f si="29" t="shared"/>
        <v>1719</v>
      </c>
      <c r="H188" s="16">
        <f si="30" t="shared"/>
        <v>1946</v>
      </c>
      <c r="I188" s="16">
        <f si="31" t="shared"/>
        <v>3718</v>
      </c>
      <c r="J188" s="16">
        <f si="32" t="shared"/>
        <v>2665</v>
      </c>
      <c r="K188" s="16">
        <f si="33" t="shared"/>
        <v>3120</v>
      </c>
      <c r="L188" s="16">
        <f si="34" t="shared"/>
        <v>1921</v>
      </c>
      <c r="M188" s="16">
        <f si="35" t="shared"/>
        <v>3460</v>
      </c>
      <c r="N188" s="16">
        <f si="36" t="shared"/>
        <v>5936</v>
      </c>
      <c r="O188" s="16">
        <f si="37" t="shared"/>
        <v>3134</v>
      </c>
      <c r="P188" s="16">
        <f si="38" t="shared"/>
        <v>3870</v>
      </c>
      <c r="Q188" s="16">
        <f si="39" t="shared"/>
        <v>2240</v>
      </c>
      <c r="R188" s="16">
        <f si="40" t="shared"/>
        <v>2737</v>
      </c>
      <c r="S188" s="16">
        <f si="41" t="shared"/>
        <v>2478</v>
      </c>
      <c r="T188" s="16">
        <f si="42" t="shared"/>
        <v>1777</v>
      </c>
      <c r="U188" s="16">
        <f si="43" t="shared"/>
        <v>2693</v>
      </c>
      <c r="V188" s="16">
        <f si="44" t="shared"/>
        <v>2179</v>
      </c>
      <c r="W188" s="16">
        <f si="45" t="shared"/>
        <v>6090</v>
      </c>
      <c r="X188" s="16">
        <f si="46" t="shared"/>
        <v>2745</v>
      </c>
      <c r="Y188" s="16">
        <f si="47" t="shared"/>
        <v>3930</v>
      </c>
      <c r="Z188" s="16">
        <f si="48" t="shared"/>
        <v>4041</v>
      </c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</row>
    <row r="189" spans="3:36" x14ac:dyDescent="0.25">
      <c r="C189" s="16">
        <f si="25" t="shared"/>
        <v>2665</v>
      </c>
      <c r="D189" s="16">
        <f si="26" t="shared"/>
        <v>1563</v>
      </c>
      <c r="E189" s="16">
        <f si="27" t="shared"/>
        <v>2079</v>
      </c>
      <c r="F189" s="16">
        <f si="28" t="shared"/>
        <v>2568</v>
      </c>
      <c r="G189" s="16">
        <f si="29" t="shared"/>
        <v>2155</v>
      </c>
      <c r="H189" s="16">
        <f si="30" t="shared"/>
        <v>2297</v>
      </c>
      <c r="I189" s="16">
        <f si="31" t="shared"/>
        <v>5790</v>
      </c>
      <c r="J189" s="16">
        <f si="32" t="shared"/>
        <v>3455</v>
      </c>
      <c r="K189" s="16">
        <f si="33" t="shared"/>
        <v>16937</v>
      </c>
      <c r="L189" s="16">
        <f si="34" t="shared"/>
        <v>3996</v>
      </c>
      <c r="M189" s="16">
        <f si="35" t="shared"/>
        <v>3587</v>
      </c>
      <c r="N189" s="16">
        <f si="36" t="shared"/>
        <v>5806</v>
      </c>
      <c r="O189" s="16">
        <f si="37" t="shared"/>
        <v>3273</v>
      </c>
      <c r="P189" s="16">
        <f si="38" t="shared"/>
        <v>6660</v>
      </c>
      <c r="Q189" s="16">
        <f si="39" t="shared"/>
        <v>3872</v>
      </c>
      <c r="R189" s="16">
        <f si="40" t="shared"/>
        <v>2407</v>
      </c>
      <c r="S189" s="16">
        <f si="41" t="shared"/>
        <v>3127</v>
      </c>
      <c r="T189" s="16">
        <f si="42" t="shared"/>
        <v>2403</v>
      </c>
      <c r="U189" s="16">
        <f si="43" t="shared"/>
        <v>3019</v>
      </c>
      <c r="V189" s="16">
        <f si="44" t="shared"/>
        <v>2163</v>
      </c>
      <c r="W189" s="16">
        <f si="45" t="shared"/>
        <v>5478</v>
      </c>
      <c r="X189" s="16">
        <f si="46" t="shared"/>
        <v>3175</v>
      </c>
      <c r="Y189" s="16">
        <f si="47" t="shared"/>
        <v>4382</v>
      </c>
      <c r="Z189" s="16">
        <f si="48" t="shared"/>
        <v>4980</v>
      </c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</row>
    <row r="190" spans="3:36" x14ac:dyDescent="0.25">
      <c r="C190" s="16">
        <f si="25" t="shared"/>
        <v>2460</v>
      </c>
      <c r="D190" s="16">
        <f si="26" t="shared"/>
        <v>2027</v>
      </c>
      <c r="E190" s="16">
        <f si="27" t="shared"/>
        <v>2210</v>
      </c>
      <c r="F190" s="16">
        <f si="28" t="shared"/>
        <v>2842</v>
      </c>
      <c r="G190" s="16">
        <f si="29" t="shared"/>
        <v>1963</v>
      </c>
      <c r="H190" s="16">
        <f si="30" t="shared"/>
        <v>3300</v>
      </c>
      <c r="I190" s="16">
        <f si="31" t="shared"/>
        <v>3707</v>
      </c>
      <c r="J190" s="16">
        <f si="32" t="shared"/>
        <v>2417</v>
      </c>
      <c r="K190" s="16">
        <f si="33" t="shared"/>
        <v>2721</v>
      </c>
      <c r="L190" s="16">
        <f si="34" t="shared"/>
        <v>2658</v>
      </c>
      <c r="M190" s="16">
        <f si="35" t="shared"/>
        <v>2665</v>
      </c>
      <c r="N190" s="16">
        <f si="36" t="shared"/>
        <v>5706</v>
      </c>
      <c r="O190" s="16">
        <f si="37" t="shared"/>
        <v>2966</v>
      </c>
      <c r="P190" s="16">
        <f si="38" t="shared"/>
        <v>3413</v>
      </c>
      <c r="Q190" s="16">
        <f si="39" t="shared"/>
        <v>2876</v>
      </c>
      <c r="R190" s="16">
        <f si="40" t="shared"/>
        <v>2503</v>
      </c>
      <c r="S190" s="16">
        <f si="41" t="shared"/>
        <v>3262</v>
      </c>
      <c r="T190" s="16">
        <f si="42" t="shared"/>
        <v>1912</v>
      </c>
      <c r="U190" s="16">
        <f si="43" t="shared"/>
        <v>2538</v>
      </c>
      <c r="V190" s="16">
        <f si="44" t="shared"/>
        <v>2862</v>
      </c>
      <c r="W190" s="16">
        <f si="45" t="shared"/>
        <v>4930</v>
      </c>
      <c r="X190" s="16">
        <f si="46" t="shared"/>
        <v>3158</v>
      </c>
      <c r="Y190" s="16">
        <f si="47" t="shared"/>
        <v>4534</v>
      </c>
      <c r="Z190" s="16">
        <f si="48" t="shared"/>
        <v>4029</v>
      </c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</row>
    <row r="191" spans="3:36" x14ac:dyDescent="0.25">
      <c r="C191" s="16">
        <f si="25" t="shared"/>
        <v>3088</v>
      </c>
      <c r="D191" s="16">
        <f si="26" t="shared"/>
        <v>3498</v>
      </c>
      <c r="E191" s="16">
        <f si="27" t="shared"/>
        <v>2388</v>
      </c>
      <c r="F191" s="16">
        <f si="28" t="shared"/>
        <v>2665</v>
      </c>
      <c r="G191" s="16">
        <f si="29" t="shared"/>
        <v>2767</v>
      </c>
      <c r="H191" s="16">
        <f si="30" t="shared"/>
        <v>2620</v>
      </c>
      <c r="I191" s="16">
        <f si="31" t="shared"/>
        <v>4236</v>
      </c>
      <c r="J191" s="16">
        <f si="32" t="shared"/>
        <v>2509</v>
      </c>
      <c r="K191" s="16">
        <f si="33" t="shared"/>
        <v>3715</v>
      </c>
      <c r="L191" s="16">
        <f si="34" t="shared"/>
        <v>2559</v>
      </c>
      <c r="M191" s="16">
        <f si="35" t="shared"/>
        <v>2954</v>
      </c>
      <c r="N191" s="16">
        <f si="36" t="shared"/>
        <v>5136</v>
      </c>
      <c r="O191" s="16">
        <f si="37" t="shared"/>
        <v>4823</v>
      </c>
      <c r="P191" s="16">
        <f si="38" t="shared"/>
        <v>3706</v>
      </c>
      <c r="Q191" s="16">
        <f si="39" t="shared"/>
        <v>2531</v>
      </c>
      <c r="R191" s="16">
        <f si="40" t="shared"/>
        <v>2724</v>
      </c>
      <c r="S191" s="16">
        <f si="41" t="shared"/>
        <v>4098</v>
      </c>
      <c r="T191" s="16">
        <f si="42" t="shared"/>
        <v>2163</v>
      </c>
      <c r="U191" s="16">
        <f si="43" t="shared"/>
        <v>3276</v>
      </c>
      <c r="V191" s="16">
        <f si="44" t="shared"/>
        <v>2963</v>
      </c>
      <c r="W191" s="16">
        <f si="45" t="shared"/>
        <v>5919</v>
      </c>
      <c r="X191" s="16">
        <f si="46" t="shared"/>
        <v>3086</v>
      </c>
      <c r="Y191" s="16">
        <f si="47" t="shared"/>
        <v>4741</v>
      </c>
      <c r="Z191" s="16">
        <f si="48" t="shared"/>
        <v>4556</v>
      </c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</row>
    <row r="192" spans="3:36" x14ac:dyDescent="0.25">
      <c r="C192" s="16">
        <f si="25" t="shared"/>
        <v>65535</v>
      </c>
      <c r="D192" s="16">
        <f si="26" t="shared"/>
        <v>65535</v>
      </c>
      <c r="E192" s="16">
        <f si="27" t="shared"/>
        <v>65535</v>
      </c>
      <c r="F192" s="16">
        <f si="28" t="shared"/>
        <v>65535</v>
      </c>
      <c r="G192" s="16">
        <f si="29" t="shared"/>
        <v>65535</v>
      </c>
      <c r="H192" s="16">
        <f si="30" t="shared"/>
        <v>65535</v>
      </c>
      <c r="I192" s="16">
        <f si="31" t="shared"/>
        <v>65535</v>
      </c>
      <c r="J192" s="16">
        <f si="32" t="shared"/>
        <v>65535</v>
      </c>
      <c r="K192" s="16">
        <f si="33" t="shared"/>
        <v>65535</v>
      </c>
      <c r="L192" s="16">
        <f si="34" t="shared"/>
        <v>65535</v>
      </c>
      <c r="M192" s="16">
        <f si="35" t="shared"/>
        <v>65535</v>
      </c>
      <c r="N192" s="16">
        <f si="36" t="shared"/>
        <v>65535</v>
      </c>
      <c r="O192" s="16">
        <f si="37" t="shared"/>
        <v>65535</v>
      </c>
      <c r="P192" s="16">
        <f si="38" t="shared"/>
        <v>65126</v>
      </c>
      <c r="Q192" s="16">
        <f si="39" t="shared"/>
        <v>65499</v>
      </c>
      <c r="R192" s="16">
        <f si="40" t="shared"/>
        <v>65535</v>
      </c>
      <c r="S192" s="16">
        <f si="41" t="shared"/>
        <v>65535</v>
      </c>
      <c r="T192" s="16">
        <f si="42" t="shared"/>
        <v>65535</v>
      </c>
      <c r="U192" s="16">
        <f si="43" t="shared"/>
        <v>65535</v>
      </c>
      <c r="V192" s="16">
        <f si="44" t="shared"/>
        <v>65535</v>
      </c>
      <c r="W192" s="16">
        <f si="45" t="shared"/>
        <v>65535</v>
      </c>
      <c r="X192" s="16">
        <f si="46" t="shared"/>
        <v>65535</v>
      </c>
      <c r="Y192" s="16">
        <f si="47" t="shared"/>
        <v>65535</v>
      </c>
      <c r="Z192" s="16">
        <f si="48" t="shared"/>
        <v>65535</v>
      </c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</row>
    <row r="193" spans="3:36" x14ac:dyDescent="0.25">
      <c r="C193" s="16">
        <f si="25" t="shared"/>
        <v>3418</v>
      </c>
      <c r="D193" s="16">
        <f si="26" t="shared"/>
        <v>4440</v>
      </c>
      <c r="E193" s="16">
        <f si="27" t="shared"/>
        <v>4890</v>
      </c>
      <c r="F193" s="16">
        <f si="28" t="shared"/>
        <v>4687</v>
      </c>
      <c r="G193" s="16">
        <f si="29" t="shared"/>
        <v>2921</v>
      </c>
      <c r="H193" s="16">
        <f si="30" t="shared"/>
        <v>2917</v>
      </c>
      <c r="I193" s="16">
        <f si="31" t="shared"/>
        <v>5334</v>
      </c>
      <c r="J193" s="16">
        <f si="32" t="shared"/>
        <v>4025</v>
      </c>
      <c r="K193" s="16">
        <f si="33" t="shared"/>
        <v>4334</v>
      </c>
      <c r="L193" s="16">
        <f si="34" t="shared"/>
        <v>2935</v>
      </c>
      <c r="M193" s="16">
        <f si="35" t="shared"/>
        <v>3544</v>
      </c>
      <c r="N193" s="16">
        <f si="36" t="shared"/>
        <v>6856</v>
      </c>
      <c r="O193" s="16">
        <f si="37" t="shared"/>
        <v>3735</v>
      </c>
      <c r="P193" s="16">
        <f si="38" t="shared"/>
        <v>5109</v>
      </c>
      <c r="Q193" s="16">
        <f si="39" t="shared"/>
        <v>3409</v>
      </c>
      <c r="R193" s="16">
        <f si="40" t="shared"/>
        <v>3998</v>
      </c>
      <c r="S193" s="16">
        <f si="41" t="shared"/>
        <v>6007</v>
      </c>
      <c r="T193" s="16">
        <f si="42" t="shared"/>
        <v>2416</v>
      </c>
      <c r="U193" s="16">
        <f si="43" t="shared"/>
        <v>3801</v>
      </c>
      <c r="V193" s="16">
        <f si="44" t="shared"/>
        <v>3083</v>
      </c>
      <c r="W193" s="16">
        <f si="45" t="shared"/>
        <v>7190</v>
      </c>
      <c r="X193" s="16">
        <f si="46" t="shared"/>
        <v>6276</v>
      </c>
      <c r="Y193" s="16">
        <f si="47" t="shared"/>
        <v>6166</v>
      </c>
      <c r="Z193" s="16">
        <f si="48" t="shared"/>
        <v>6111</v>
      </c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</row>
    <row r="194" spans="3:36" x14ac:dyDescent="0.25">
      <c r="C194" s="16">
        <f si="25" t="shared"/>
        <v>3322</v>
      </c>
      <c r="D194" s="16">
        <f si="26" t="shared"/>
        <v>2184</v>
      </c>
      <c r="E194" s="16">
        <f si="27" t="shared"/>
        <v>2676</v>
      </c>
      <c r="F194" s="16">
        <f si="28" t="shared"/>
        <v>3236</v>
      </c>
      <c r="G194" s="16">
        <f si="29" t="shared"/>
        <v>2257</v>
      </c>
      <c r="H194" s="16">
        <f si="30" t="shared"/>
        <v>2197</v>
      </c>
      <c r="I194" s="16">
        <f si="31" t="shared"/>
        <v>5751</v>
      </c>
      <c r="J194" s="16">
        <f si="32" t="shared"/>
        <v>4084</v>
      </c>
      <c r="K194" s="16">
        <f si="33" t="shared"/>
        <v>5000</v>
      </c>
      <c r="L194" s="16">
        <f si="34" t="shared"/>
        <v>3074</v>
      </c>
      <c r="M194" s="16">
        <f si="35" t="shared"/>
        <v>3606</v>
      </c>
      <c r="N194" s="16">
        <f si="36" t="shared"/>
        <v>6665</v>
      </c>
      <c r="O194" s="16">
        <f si="37" t="shared"/>
        <v>3509</v>
      </c>
      <c r="P194" s="16">
        <f si="38" t="shared"/>
        <v>6691</v>
      </c>
      <c r="Q194" s="16">
        <f si="39" t="shared"/>
        <v>2934</v>
      </c>
      <c r="R194" s="16">
        <f si="40" t="shared"/>
        <v>3314</v>
      </c>
      <c r="S194" s="16">
        <f si="41" t="shared"/>
        <v>875</v>
      </c>
      <c r="T194" s="16">
        <f si="42" t="shared"/>
        <v>2418</v>
      </c>
      <c r="U194" s="16">
        <f si="43" t="shared"/>
        <v>3133</v>
      </c>
      <c r="V194" s="16">
        <f si="44" t="shared"/>
        <v>2868</v>
      </c>
      <c r="W194" s="16">
        <f si="45" t="shared"/>
        <v>5209</v>
      </c>
      <c r="X194" s="16">
        <f si="46" t="shared"/>
        <v>3625</v>
      </c>
      <c r="Y194" s="16">
        <f si="47" t="shared"/>
        <v>4694</v>
      </c>
      <c r="Z194" s="16">
        <f si="48" t="shared"/>
        <v>4684</v>
      </c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</row>
    <row r="195" spans="3:36" x14ac:dyDescent="0.25">
      <c r="C195" s="16">
        <f si="25" t="shared"/>
        <v>2880</v>
      </c>
      <c r="D195" s="16">
        <f si="26" t="shared"/>
        <v>1858</v>
      </c>
      <c r="E195" s="16">
        <f si="27" t="shared"/>
        <v>2477</v>
      </c>
      <c r="F195" s="16">
        <f si="28" t="shared"/>
        <v>3281</v>
      </c>
      <c r="G195" s="16">
        <f si="29" t="shared"/>
        <v>2192</v>
      </c>
      <c r="H195" s="16">
        <f si="30" t="shared"/>
        <v>2347</v>
      </c>
      <c r="I195" s="16">
        <f si="31" t="shared"/>
        <v>4642</v>
      </c>
      <c r="J195" s="16">
        <f si="32" t="shared"/>
        <v>3085</v>
      </c>
      <c r="K195" s="16">
        <f si="33" t="shared"/>
        <v>3277</v>
      </c>
      <c r="L195" s="16">
        <f si="34" t="shared"/>
        <v>2496</v>
      </c>
      <c r="M195" s="16">
        <f si="35" t="shared"/>
        <v>4030</v>
      </c>
      <c r="N195" s="16">
        <f si="36" t="shared"/>
        <v>10418</v>
      </c>
      <c r="O195" s="16">
        <f si="37" t="shared"/>
        <v>3426</v>
      </c>
      <c r="P195" s="16">
        <f si="38" t="shared"/>
        <v>4947</v>
      </c>
      <c r="Q195" s="16">
        <f si="39" t="shared"/>
        <v>3379</v>
      </c>
      <c r="R195" s="16">
        <f si="40" t="shared"/>
        <v>933</v>
      </c>
      <c r="S195" s="16">
        <f si="41" t="shared"/>
        <v>1558</v>
      </c>
      <c r="T195" s="16">
        <f si="42" t="shared"/>
        <v>1167</v>
      </c>
      <c r="U195" s="16">
        <f si="43" t="shared"/>
        <v>2486</v>
      </c>
      <c r="V195" s="16">
        <f si="44" t="shared"/>
        <v>4090</v>
      </c>
      <c r="W195" s="16">
        <f si="45" t="shared"/>
        <v>5080</v>
      </c>
      <c r="X195" s="16">
        <f si="46" t="shared"/>
        <v>2934</v>
      </c>
      <c r="Y195" s="16">
        <f si="47" t="shared"/>
        <v>4658</v>
      </c>
      <c r="Z195" s="16">
        <f si="48" t="shared"/>
        <v>4642</v>
      </c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</row>
    <row r="196" spans="3:36" x14ac:dyDescent="0.25">
      <c r="C196" s="16">
        <f si="25" t="shared"/>
        <v>3036</v>
      </c>
      <c r="D196" s="16">
        <f si="26" t="shared"/>
        <v>2683</v>
      </c>
      <c r="E196" s="16">
        <f si="27" t="shared"/>
        <v>3172</v>
      </c>
      <c r="F196" s="16">
        <f si="28" t="shared"/>
        <v>6139</v>
      </c>
      <c r="G196" s="16">
        <f si="29" t="shared"/>
        <v>2218</v>
      </c>
      <c r="H196" s="16">
        <f si="30" t="shared"/>
        <v>2637</v>
      </c>
      <c r="I196" s="16">
        <f si="31" t="shared"/>
        <v>5385</v>
      </c>
      <c r="J196" s="16">
        <f si="32" t="shared"/>
        <v>4031</v>
      </c>
      <c r="K196" s="16">
        <f si="33" t="shared"/>
        <v>4876</v>
      </c>
      <c r="L196" s="16">
        <f si="34" t="shared"/>
        <v>2520</v>
      </c>
      <c r="M196" s="16">
        <f si="35" t="shared"/>
        <v>1524</v>
      </c>
      <c r="N196" s="16">
        <f si="36" t="shared"/>
        <v>37628</v>
      </c>
      <c r="O196" s="16">
        <f si="37" t="shared"/>
        <v>3968</v>
      </c>
      <c r="P196" s="16">
        <f si="38" t="shared"/>
        <v>5663</v>
      </c>
      <c r="Q196" s="16">
        <f si="39" t="shared"/>
        <v>5632</v>
      </c>
      <c r="R196" s="16">
        <f si="40" t="shared"/>
        <v>741</v>
      </c>
      <c r="S196" s="16">
        <f si="41" t="shared"/>
        <v>6958</v>
      </c>
      <c r="T196" s="16">
        <f si="42" t="shared"/>
        <v>1016</v>
      </c>
      <c r="U196" s="16">
        <f si="43" t="shared"/>
        <v>2504</v>
      </c>
      <c r="V196" s="16">
        <f si="44" t="shared"/>
        <v>4568</v>
      </c>
      <c r="W196" s="16">
        <f si="45" t="shared"/>
        <v>5506</v>
      </c>
      <c r="X196" s="16">
        <f si="46" t="shared"/>
        <v>3242</v>
      </c>
      <c r="Y196" s="16">
        <f si="47" t="shared"/>
        <v>4228</v>
      </c>
      <c r="Z196" s="16">
        <f si="48" t="shared"/>
        <v>-1</v>
      </c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</row>
    <row r="197" spans="3:36" x14ac:dyDescent="0.25">
      <c r="C197" s="16">
        <f si="25" t="shared"/>
        <v>3114</v>
      </c>
      <c r="D197" s="16">
        <f si="26" t="shared"/>
        <v>2046</v>
      </c>
      <c r="E197" s="16">
        <f si="27" t="shared"/>
        <v>2885</v>
      </c>
      <c r="F197" s="16">
        <f si="28" t="shared"/>
        <v>3602</v>
      </c>
      <c r="G197" s="16">
        <f si="29" t="shared"/>
        <v>2191</v>
      </c>
      <c r="H197" s="16">
        <f si="30" t="shared"/>
        <v>2406</v>
      </c>
      <c r="I197" s="16">
        <f si="31" t="shared"/>
        <v>6836</v>
      </c>
      <c r="J197" s="16">
        <f si="32" t="shared"/>
        <v>3158</v>
      </c>
      <c r="K197" s="16">
        <f si="33" t="shared"/>
        <v>4736</v>
      </c>
      <c r="L197" s="16">
        <f si="34" t="shared"/>
        <v>4189</v>
      </c>
      <c r="M197" s="16">
        <f si="35" t="shared"/>
        <v>2969</v>
      </c>
      <c r="N197" s="16">
        <f si="36" t="shared"/>
        <v>6221</v>
      </c>
      <c r="O197" s="16">
        <f si="37" t="shared"/>
        <v>3656</v>
      </c>
      <c r="P197" s="16">
        <f si="38" t="shared"/>
        <v>5576</v>
      </c>
      <c r="Q197" s="16">
        <f si="39" t="shared"/>
        <v>2965</v>
      </c>
      <c r="R197" s="16">
        <f si="40" t="shared"/>
        <v>2822</v>
      </c>
      <c r="S197" s="16">
        <f si="41" t="shared"/>
        <v>2715</v>
      </c>
      <c r="T197" s="16">
        <f si="42" t="shared"/>
        <v>2204</v>
      </c>
      <c r="U197" s="16">
        <f si="43" t="shared"/>
        <v>2804</v>
      </c>
      <c r="V197" s="16">
        <f si="44" t="shared"/>
        <v>3429</v>
      </c>
      <c r="W197" s="16">
        <f si="45" t="shared"/>
        <v>5600</v>
      </c>
      <c r="X197" s="16">
        <f si="46" t="shared"/>
        <v>4235</v>
      </c>
      <c r="Y197" s="16">
        <f si="47" t="shared"/>
        <v>8353</v>
      </c>
      <c r="Z197" s="16">
        <f si="48" t="shared"/>
        <v>8667</v>
      </c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</row>
    <row r="198" spans="3:36" x14ac:dyDescent="0.25">
      <c r="C198" s="16">
        <f si="25" t="shared"/>
        <v>4601</v>
      </c>
      <c r="D198" s="16">
        <f si="26" t="shared"/>
        <v>2213</v>
      </c>
      <c r="E198" s="16">
        <f si="27" t="shared"/>
        <v>5993</v>
      </c>
      <c r="F198" s="16">
        <f si="28" t="shared"/>
        <v>4895</v>
      </c>
      <c r="G198" s="16">
        <f si="29" t="shared"/>
        <v>4222</v>
      </c>
      <c r="H198" s="16">
        <f si="30" t="shared"/>
        <v>5942</v>
      </c>
      <c r="I198" s="16">
        <f si="31" t="shared"/>
        <v>6856</v>
      </c>
      <c r="J198" s="16">
        <f si="32" t="shared"/>
        <v>10189</v>
      </c>
      <c r="K198" s="16">
        <f si="33" t="shared"/>
        <v>4354</v>
      </c>
      <c r="L198" s="16">
        <f si="34" t="shared"/>
        <v>3496</v>
      </c>
      <c r="M198" s="16">
        <f si="35" t="shared"/>
        <v>11371</v>
      </c>
      <c r="N198" s="16">
        <f si="36" t="shared"/>
        <v>6449</v>
      </c>
      <c r="O198" s="16">
        <f si="37" t="shared"/>
        <v>3062</v>
      </c>
      <c r="P198" s="16">
        <f si="38" t="shared"/>
        <v>11375</v>
      </c>
      <c r="Q198" s="16">
        <f si="39" t="shared"/>
        <v>3664</v>
      </c>
      <c r="R198" s="16">
        <f si="40" t="shared"/>
        <v>2865</v>
      </c>
      <c r="S198" s="16">
        <f si="41" t="shared"/>
        <v>3419</v>
      </c>
      <c r="T198" s="16">
        <f si="42" t="shared"/>
        <v>2605</v>
      </c>
      <c r="U198" s="16">
        <f si="43" t="shared"/>
        <v>3953</v>
      </c>
      <c r="V198" s="16">
        <f si="44" t="shared"/>
        <v>14410</v>
      </c>
      <c r="W198" s="16">
        <f si="45" t="shared"/>
        <v>7489</v>
      </c>
      <c r="X198" s="16">
        <f si="46" t="shared"/>
        <v>19816</v>
      </c>
      <c r="Y198" s="16">
        <f si="47" t="shared"/>
        <v>4355</v>
      </c>
      <c r="Z198" s="16">
        <f si="48" t="shared"/>
        <v>4045</v>
      </c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</row>
    <row r="199" spans="3:36" x14ac:dyDescent="0.25">
      <c r="C199" s="16">
        <f si="25" t="shared"/>
        <v>2381</v>
      </c>
      <c r="D199" s="16">
        <f si="26" t="shared"/>
        <v>1620</v>
      </c>
      <c r="E199" s="16">
        <f si="27" t="shared"/>
        <v>1879</v>
      </c>
      <c r="F199" s="16">
        <f si="28" t="shared"/>
        <v>2090</v>
      </c>
      <c r="G199" s="16">
        <f si="29" t="shared"/>
        <v>2122</v>
      </c>
      <c r="H199" s="16">
        <f si="30" t="shared"/>
        <v>1985</v>
      </c>
      <c r="I199" s="16">
        <f si="31" t="shared"/>
        <v>3102</v>
      </c>
      <c r="J199" s="16">
        <f si="32" t="shared"/>
        <v>2529</v>
      </c>
      <c r="K199" s="16">
        <f si="33" t="shared"/>
        <v>2836</v>
      </c>
      <c r="L199" s="16">
        <f si="34" t="shared"/>
        <v>2037</v>
      </c>
      <c r="M199" s="16">
        <f si="35" t="shared"/>
        <v>2280</v>
      </c>
      <c r="N199" s="16">
        <f si="36" t="shared"/>
        <v>4408</v>
      </c>
      <c r="O199" s="16">
        <f si="37" t="shared"/>
        <v>2765</v>
      </c>
      <c r="P199" s="16">
        <f si="38" t="shared"/>
        <v>3816</v>
      </c>
      <c r="Q199" s="16">
        <f si="39" t="shared"/>
        <v>3702</v>
      </c>
      <c r="R199" s="16">
        <f si="40" t="shared"/>
        <v>2018</v>
      </c>
      <c r="S199" s="16">
        <f si="41" t="shared"/>
        <v>5544</v>
      </c>
      <c r="T199" s="16">
        <f si="42" t="shared"/>
        <v>1843</v>
      </c>
      <c r="U199" s="16">
        <f si="43" t="shared"/>
        <v>2143</v>
      </c>
      <c r="V199" s="16">
        <f si="44" t="shared"/>
        <v>4018</v>
      </c>
      <c r="W199" s="16">
        <f si="45" t="shared"/>
        <v>1697</v>
      </c>
      <c r="X199" s="16">
        <f si="46" t="shared"/>
        <v>3266</v>
      </c>
      <c r="Y199" s="16">
        <f si="47" t="shared"/>
        <v>3983</v>
      </c>
      <c r="Z199" s="16">
        <f si="48" t="shared"/>
        <v>5786</v>
      </c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</row>
    <row r="200" spans="3:36" x14ac:dyDescent="0.25">
      <c r="C200" s="16">
        <f si="25" t="shared"/>
        <v>1821</v>
      </c>
      <c r="D200" s="16">
        <f si="26" t="shared"/>
        <v>1272</v>
      </c>
      <c r="E200" s="16">
        <f si="27" t="shared"/>
        <v>1888</v>
      </c>
      <c r="F200" s="16">
        <f si="28" t="shared"/>
        <v>1935</v>
      </c>
      <c r="G200" s="16">
        <f si="29" t="shared"/>
        <v>1411</v>
      </c>
      <c r="H200" s="16">
        <f si="30" t="shared"/>
        <v>1523</v>
      </c>
      <c r="I200" s="16">
        <f si="31" t="shared"/>
        <v>2702</v>
      </c>
      <c r="J200" s="16">
        <f si="32" t="shared"/>
        <v>2060</v>
      </c>
      <c r="K200" s="16">
        <f si="33" t="shared"/>
        <v>2760</v>
      </c>
      <c r="L200" s="16">
        <f si="34" t="shared"/>
        <v>1563</v>
      </c>
      <c r="M200" s="16">
        <f si="35" t="shared"/>
        <v>1935</v>
      </c>
      <c r="N200" s="16">
        <f si="36" t="shared"/>
        <v>3787</v>
      </c>
      <c r="O200" s="16">
        <f si="37" t="shared"/>
        <v>2227</v>
      </c>
      <c r="P200" s="16">
        <f si="38" t="shared"/>
        <v>2686</v>
      </c>
      <c r="Q200" s="16">
        <f si="39" t="shared"/>
        <v>5361</v>
      </c>
      <c r="R200" s="16">
        <f si="40" t="shared"/>
        <v>1939</v>
      </c>
      <c r="S200" s="16">
        <f si="41" t="shared"/>
        <v>8392</v>
      </c>
      <c r="T200" s="16">
        <f si="42" t="shared"/>
        <v>1812</v>
      </c>
      <c r="U200" s="16">
        <f si="43" t="shared"/>
        <v>2050</v>
      </c>
      <c r="V200" s="16">
        <f si="44" t="shared"/>
        <v>3213</v>
      </c>
      <c r="W200" s="16">
        <f si="45" t="shared"/>
        <v>4747</v>
      </c>
      <c r="X200" s="16">
        <f si="46" t="shared"/>
        <v>2732</v>
      </c>
      <c r="Y200" s="16">
        <f si="47" t="shared"/>
        <v>3324</v>
      </c>
      <c r="Z200" s="16">
        <f si="48" t="shared"/>
        <v>3448</v>
      </c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</row>
    <row r="201" spans="3:36" x14ac:dyDescent="0.25">
      <c r="C201" s="16">
        <f si="25" t="shared"/>
        <v>2754</v>
      </c>
      <c r="D201" s="16">
        <f si="26" t="shared"/>
        <v>1960</v>
      </c>
      <c r="E201" s="16">
        <f si="27" t="shared"/>
        <v>2405</v>
      </c>
      <c r="F201" s="16">
        <f si="28" t="shared"/>
        <v>3067</v>
      </c>
      <c r="G201" s="16">
        <f si="29" t="shared"/>
        <v>1675</v>
      </c>
      <c r="H201" s="16">
        <f si="30" t="shared"/>
        <v>1730</v>
      </c>
      <c r="I201" s="16">
        <f si="31" t="shared"/>
        <v>3934</v>
      </c>
      <c r="J201" s="16">
        <f si="32" t="shared"/>
        <v>3510</v>
      </c>
      <c r="K201" s="16">
        <f si="33" t="shared"/>
        <v>2628</v>
      </c>
      <c r="L201" s="16">
        <f si="34" t="shared"/>
        <v>2500</v>
      </c>
      <c r="M201" s="16">
        <f si="35" t="shared"/>
        <v>2586</v>
      </c>
      <c r="N201" s="16">
        <f si="36" t="shared"/>
        <v>5805</v>
      </c>
      <c r="O201" s="16">
        <f si="37" t="shared"/>
        <v>3231</v>
      </c>
      <c r="P201" s="16">
        <f si="38" t="shared"/>
        <v>3411</v>
      </c>
      <c r="Q201" s="16">
        <f si="39" t="shared"/>
        <v>1990</v>
      </c>
      <c r="R201" s="16">
        <f si="40" t="shared"/>
        <v>2446</v>
      </c>
      <c r="S201" s="16">
        <f si="41" t="shared"/>
        <v>2202</v>
      </c>
      <c r="T201" s="16">
        <f si="42" t="shared"/>
        <v>2041</v>
      </c>
      <c r="U201" s="16">
        <f si="43" t="shared"/>
        <v>2197</v>
      </c>
      <c r="V201" s="16">
        <f si="44" t="shared"/>
        <v>3607</v>
      </c>
      <c r="W201" s="16">
        <f si="45" t="shared"/>
        <v>5614</v>
      </c>
      <c r="X201" s="16">
        <f si="46" t="shared"/>
        <v>3173</v>
      </c>
      <c r="Y201" s="16">
        <f si="47" t="shared"/>
        <v>6945</v>
      </c>
      <c r="Z201" s="16">
        <f si="48" t="shared"/>
        <v>5316</v>
      </c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</row>
    <row r="202" spans="3:36" x14ac:dyDescent="0.25">
      <c r="C202" s="16"/>
    </row>
    <row r="203" spans="3:36" x14ac:dyDescent="0.25">
      <c r="C203" s="16"/>
    </row>
    <row r="204" spans="3:36" x14ac:dyDescent="0.25">
      <c r="C204" s="16"/>
    </row>
    <row r="205" spans="3:36" x14ac:dyDescent="0.25">
      <c r="C205" s="16"/>
    </row>
    <row r="206" spans="3:36" x14ac:dyDescent="0.25">
      <c r="C206" s="16"/>
    </row>
    <row r="207" spans="3:36" x14ac:dyDescent="0.25">
      <c r="C207" s="16"/>
    </row>
    <row r="208" spans="3:36" x14ac:dyDescent="0.25">
      <c r="C208" s="16"/>
    </row>
    <row r="209" spans="3:3" x14ac:dyDescent="0.25">
      <c r="C209" s="16"/>
    </row>
    <row r="210" spans="3:3" x14ac:dyDescent="0.25">
      <c r="C210" s="16"/>
    </row>
    <row r="211" spans="3:3" x14ac:dyDescent="0.25">
      <c r="C211" s="16"/>
    </row>
    <row r="212" spans="3:3" x14ac:dyDescent="0.25">
      <c r="C212" s="16"/>
    </row>
    <row r="213" spans="3:3" x14ac:dyDescent="0.25">
      <c r="C213" s="16"/>
    </row>
    <row r="214" spans="3:3" x14ac:dyDescent="0.25">
      <c r="C214" s="16"/>
    </row>
    <row r="215" spans="3:3" x14ac:dyDescent="0.25">
      <c r="C215" s="16"/>
    </row>
    <row r="216" spans="3:3" x14ac:dyDescent="0.25">
      <c r="C216" s="16"/>
    </row>
    <row r="217" spans="3:3" x14ac:dyDescent="0.25">
      <c r="C217" s="16"/>
    </row>
    <row r="218" spans="3:3" x14ac:dyDescent="0.25">
      <c r="C218" s="16"/>
    </row>
    <row r="219" spans="3:3" x14ac:dyDescent="0.25">
      <c r="C219" s="16"/>
    </row>
    <row r="220" spans="3:3" x14ac:dyDescent="0.25">
      <c r="C220" s="16"/>
    </row>
    <row r="221" spans="3:3" x14ac:dyDescent="0.25">
      <c r="C221" s="16"/>
    </row>
    <row r="222" spans="3:3" x14ac:dyDescent="0.25">
      <c r="C222" s="16"/>
    </row>
    <row r="223" spans="3:3" x14ac:dyDescent="0.25">
      <c r="C223" s="16"/>
    </row>
    <row r="224" spans="3:3" x14ac:dyDescent="0.25">
      <c r="C224" s="16"/>
    </row>
    <row r="225" spans="3:3" x14ac:dyDescent="0.25">
      <c r="C225" s="16"/>
    </row>
    <row r="226" spans="3:3" x14ac:dyDescent="0.25">
      <c r="C226" s="16"/>
    </row>
    <row r="227" spans="3:3" x14ac:dyDescent="0.25">
      <c r="C227" s="16"/>
    </row>
    <row r="228" spans="3:3" x14ac:dyDescent="0.25">
      <c r="C228" s="16"/>
    </row>
    <row r="229" spans="3:3" x14ac:dyDescent="0.25">
      <c r="C229" s="16"/>
    </row>
    <row r="230" spans="3:3" x14ac:dyDescent="0.25">
      <c r="C230" s="16"/>
    </row>
    <row r="231" spans="3:3" x14ac:dyDescent="0.25">
      <c r="C231" s="16"/>
    </row>
    <row r="232" spans="3:3" x14ac:dyDescent="0.25">
      <c r="C232" s="16"/>
    </row>
    <row r="233" spans="3:3" x14ac:dyDescent="0.25">
      <c r="C233" s="16"/>
    </row>
    <row r="234" spans="3:3" x14ac:dyDescent="0.25">
      <c r="C234" s="16"/>
    </row>
    <row r="235" spans="3:3" x14ac:dyDescent="0.25">
      <c r="C235" s="16"/>
    </row>
    <row r="236" spans="3:3" x14ac:dyDescent="0.25">
      <c r="C236" s="16"/>
    </row>
    <row r="237" spans="3:3" x14ac:dyDescent="0.25">
      <c r="C237" s="16"/>
    </row>
    <row r="238" spans="3:3" x14ac:dyDescent="0.25">
      <c r="C238" s="16"/>
    </row>
    <row r="239" spans="3:3" x14ac:dyDescent="0.25">
      <c r="C239" s="16"/>
    </row>
    <row r="240" spans="3:3" x14ac:dyDescent="0.25">
      <c r="C240" s="16"/>
    </row>
    <row r="241" spans="3:3" x14ac:dyDescent="0.25">
      <c r="C241" s="16"/>
    </row>
    <row r="242" spans="3:3" x14ac:dyDescent="0.25">
      <c r="C242" s="16"/>
    </row>
    <row r="243" spans="3:3" x14ac:dyDescent="0.25">
      <c r="C243" s="16"/>
    </row>
    <row r="244" spans="3:3" x14ac:dyDescent="0.25">
      <c r="C244" s="16"/>
    </row>
    <row r="245" spans="3:3" x14ac:dyDescent="0.25">
      <c r="C245" s="16"/>
    </row>
    <row r="246" spans="3:3" x14ac:dyDescent="0.25">
      <c r="C246" s="16"/>
    </row>
    <row r="247" spans="3:3" x14ac:dyDescent="0.25">
      <c r="C247" s="16"/>
    </row>
    <row r="248" spans="3:3" x14ac:dyDescent="0.25">
      <c r="C248" s="16"/>
    </row>
    <row r="249" spans="3:3" x14ac:dyDescent="0.25">
      <c r="C249" s="16"/>
    </row>
    <row r="250" spans="3:3" x14ac:dyDescent="0.25">
      <c r="C250" s="16"/>
    </row>
    <row r="251" spans="3:3" x14ac:dyDescent="0.25">
      <c r="C251" s="16"/>
    </row>
    <row r="252" spans="3:3" x14ac:dyDescent="0.25">
      <c r="C252" s="16"/>
    </row>
    <row r="253" spans="3:3" x14ac:dyDescent="0.25">
      <c r="C253" s="16"/>
    </row>
    <row r="254" spans="3:3" x14ac:dyDescent="0.25">
      <c r="C254" s="16"/>
    </row>
    <row r="255" spans="3:3" x14ac:dyDescent="0.25">
      <c r="C255" s="16"/>
    </row>
    <row r="256" spans="3:3" x14ac:dyDescent="0.25">
      <c r="C256" s="16"/>
    </row>
    <row r="257" spans="3:3" x14ac:dyDescent="0.25">
      <c r="C257" s="16"/>
    </row>
    <row r="258" spans="3:3" x14ac:dyDescent="0.25">
      <c r="C258" s="16"/>
    </row>
    <row r="259" spans="3:3" x14ac:dyDescent="0.25">
      <c r="C259" s="16"/>
    </row>
    <row r="260" spans="3:3" x14ac:dyDescent="0.25">
      <c r="C260" s="16"/>
    </row>
    <row r="261" spans="3:3" x14ac:dyDescent="0.25">
      <c r="C261" s="16"/>
    </row>
    <row r="262" spans="3:3" x14ac:dyDescent="0.25">
      <c r="C262" s="16"/>
    </row>
    <row r="263" spans="3:3" x14ac:dyDescent="0.25">
      <c r="C263" s="16"/>
    </row>
    <row r="264" spans="3:3" x14ac:dyDescent="0.25">
      <c r="C264" s="16"/>
    </row>
    <row r="265" spans="3:3" x14ac:dyDescent="0.25">
      <c r="C265" s="16"/>
    </row>
    <row r="266" spans="3:3" x14ac:dyDescent="0.25">
      <c r="C266" s="16"/>
    </row>
    <row r="267" spans="3:3" x14ac:dyDescent="0.25">
      <c r="C267" s="16"/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X102"/>
  <sheetViews>
    <sheetView tabSelected="1" workbookViewId="0" zoomScale="85" zoomScaleNormal="85">
      <selection activeCell="Z4" sqref="Z3:Z4"/>
    </sheetView>
  </sheetViews>
  <sheetFormatPr defaultRowHeight="15" x14ac:dyDescent="0.25"/>
  <cols>
    <col min="1" max="1" customWidth="true" style="7" width="25.28515625" collapsed="true"/>
    <col min="2" max="2" customWidth="true" style="7" width="20.0" collapsed="true"/>
    <col min="3" max="3" customWidth="true" style="7" width="22.5703125" collapsed="true"/>
    <col min="4" max="11" style="7" width="9.140625" collapsed="true"/>
    <col min="12" max="12" customWidth="true" style="7" width="15.140625" collapsed="true"/>
    <col min="13" max="13" customWidth="true" style="7" width="20.42578125" collapsed="true"/>
    <col min="14" max="15" style="7" width="9.140625" collapsed="true"/>
    <col min="16" max="16" customWidth="true" style="7" width="17.85546875" collapsed="true"/>
    <col min="17" max="16384" style="7" width="9.140625" collapsed="true"/>
  </cols>
  <sheetData>
    <row r="1" spans="1:49" x14ac:dyDescent="0.25">
      <c r="A1" s="7">
        <v>2000</v>
      </c>
      <c r="B1" s="7">
        <v>1.5</v>
      </c>
      <c r="C1" s="7">
        <v>1.5</v>
      </c>
      <c r="D1" s="7">
        <v>1.5</v>
      </c>
      <c r="E1" s="7">
        <v>1.5</v>
      </c>
      <c r="F1" s="7">
        <v>1.5</v>
      </c>
      <c r="G1" s="7">
        <v>1.5</v>
      </c>
      <c r="H1" s="7">
        <v>1.5</v>
      </c>
      <c r="I1" s="7">
        <v>1.5</v>
      </c>
      <c r="J1" s="7">
        <v>1.5</v>
      </c>
      <c r="K1" s="7">
        <v>1.5</v>
      </c>
      <c r="L1" s="7">
        <v>1.5</v>
      </c>
      <c r="M1" s="7">
        <v>1.5</v>
      </c>
      <c r="N1" s="7">
        <v>1.5</v>
      </c>
      <c r="O1" s="7">
        <v>1.5</v>
      </c>
      <c r="P1" s="7">
        <v>1.5</v>
      </c>
      <c r="Q1" s="7">
        <v>1.5</v>
      </c>
      <c r="R1" s="7">
        <v>1.5</v>
      </c>
      <c r="S1" s="7">
        <v>1.5</v>
      </c>
      <c r="T1" s="7">
        <v>1.5</v>
      </c>
      <c r="U1" s="7">
        <v>1.5</v>
      </c>
      <c r="V1" s="7">
        <v>1.5</v>
      </c>
      <c r="W1" s="7">
        <v>1.5</v>
      </c>
      <c r="X1" s="7">
        <v>1.5</v>
      </c>
      <c r="Y1" s="7">
        <v>1.5</v>
      </c>
    </row>
    <row customFormat="1" r="2" s="17" spans="1:49" x14ac:dyDescent="0.25">
      <c r="A2" s="17" t="s">
        <v>416</v>
      </c>
      <c r="B2" s="19" t="s">
        <v>417</v>
      </c>
      <c r="C2" s="19" t="s">
        <v>418</v>
      </c>
      <c r="D2" s="19" t="s">
        <v>419</v>
      </c>
      <c r="E2" s="19" t="s">
        <v>420</v>
      </c>
      <c r="F2" s="19" t="s">
        <v>421</v>
      </c>
      <c r="G2" s="19" t="s">
        <v>422</v>
      </c>
      <c r="H2" s="19" t="s">
        <v>423</v>
      </c>
      <c r="I2" s="19" t="s">
        <v>424</v>
      </c>
      <c r="J2" s="19" t="s">
        <v>425</v>
      </c>
      <c r="K2" s="19" t="s">
        <v>426</v>
      </c>
      <c r="L2" s="19" t="s">
        <v>427</v>
      </c>
      <c r="M2" s="19" t="s">
        <v>428</v>
      </c>
      <c r="N2" s="19" t="s">
        <v>429</v>
      </c>
      <c r="O2" s="19" t="s">
        <v>430</v>
      </c>
      <c r="P2" s="19" t="s">
        <v>431</v>
      </c>
      <c r="Q2" s="19" t="s">
        <v>432</v>
      </c>
      <c r="R2" s="19" t="s">
        <v>433</v>
      </c>
      <c r="S2" s="19" t="s">
        <v>434</v>
      </c>
      <c r="T2" s="19" t="s">
        <v>435</v>
      </c>
      <c r="U2" s="19" t="s">
        <v>436</v>
      </c>
      <c r="V2" s="19" t="s">
        <v>437</v>
      </c>
      <c r="W2" s="19" t="s">
        <v>438</v>
      </c>
      <c r="X2" s="17" t="s">
        <v>273</v>
      </c>
      <c r="Y2" s="17" t="s">
        <v>274</v>
      </c>
      <c r="Z2" s="17" t="s">
        <v>64</v>
      </c>
      <c r="AA2" s="17" t="s">
        <v>64</v>
      </c>
      <c r="AB2" s="17" t="s">
        <v>64</v>
      </c>
      <c r="AC2" s="17" t="s">
        <v>64</v>
      </c>
      <c r="AD2" s="17" t="s">
        <v>64</v>
      </c>
      <c r="AE2" s="17" t="s">
        <v>64</v>
      </c>
      <c r="AF2" s="17" t="s">
        <v>64</v>
      </c>
      <c r="AG2" s="17" t="s">
        <v>64</v>
      </c>
      <c r="AH2" s="17" t="s">
        <v>64</v>
      </c>
      <c r="AI2" s="17" t="s">
        <v>64</v>
      </c>
      <c r="AJ2" s="17" t="s">
        <v>64</v>
      </c>
      <c r="AK2" s="17" t="s">
        <v>64</v>
      </c>
      <c r="AL2" s="17" t="s">
        <v>64</v>
      </c>
      <c r="AM2" s="17" t="s">
        <v>64</v>
      </c>
      <c r="AN2" s="17" t="s">
        <v>64</v>
      </c>
      <c r="AO2" s="17" t="s">
        <v>64</v>
      </c>
      <c r="AP2" s="17" t="s">
        <v>64</v>
      </c>
      <c r="AQ2" s="17" t="s">
        <v>64</v>
      </c>
      <c r="AR2" s="17" t="s">
        <v>64</v>
      </c>
      <c r="AS2" s="17" t="s">
        <v>64</v>
      </c>
      <c r="AT2" s="17" t="s">
        <v>64</v>
      </c>
      <c r="AU2" s="17" t="s">
        <v>64</v>
      </c>
      <c r="AV2" s="17" t="s">
        <v>64</v>
      </c>
      <c r="AW2" s="17" t="s">
        <v>64</v>
      </c>
    </row>
    <row r="3" spans="1:49" x14ac:dyDescent="0.25">
      <c r="A3" s="8" t="n">
        <v>0.0</v>
      </c>
      <c r="B3" s="8" t="n">
        <v>36630.0</v>
      </c>
      <c r="C3" s="8" t="n">
        <v>42553.0</v>
      </c>
      <c r="D3" s="8" t="n">
        <v>39868.0</v>
      </c>
      <c r="E3" s="8" t="n">
        <v>35939.0</v>
      </c>
      <c r="F3" s="8" t="n">
        <v>38949.0</v>
      </c>
      <c r="G3" s="8" t="n">
        <v>45786.0</v>
      </c>
      <c r="H3" s="8" t="n">
        <v>39470.0</v>
      </c>
      <c r="I3" s="8" t="n">
        <v>33036.0</v>
      </c>
      <c r="J3" s="8" t="n">
        <v>40646.0</v>
      </c>
      <c r="K3" s="8" t="n">
        <v>45529.0</v>
      </c>
      <c r="L3" s="8" t="n">
        <v>33196.0</v>
      </c>
      <c r="M3" s="8" t="n">
        <v>53433.0</v>
      </c>
      <c r="N3" s="8" t="n">
        <v>42971.0</v>
      </c>
      <c r="O3" s="8" t="n">
        <v>25346.0</v>
      </c>
      <c r="P3" s="8" t="n">
        <v>30415.0</v>
      </c>
      <c r="Q3" s="8" t="n">
        <v>41437.0</v>
      </c>
      <c r="R3" s="8" t="n">
        <v>39211.0</v>
      </c>
      <c r="S3" s="8" t="n">
        <v>35262.0</v>
      </c>
      <c r="T3" s="8" t="n">
        <v>29563.0</v>
      </c>
      <c r="U3" s="8" t="n">
        <v>37851.0</v>
      </c>
      <c r="V3" s="8" t="n">
        <v>39042.0</v>
      </c>
      <c r="W3" s="8" t="n">
        <v>24945.0</v>
      </c>
      <c r="X3" s="8" t="n">
        <v>36377.0</v>
      </c>
      <c r="Y3" s="8" t="n">
        <v>25850.0</v>
      </c>
      <c r="Z3" s="7">
        <f>(B3/B$1)*IgA!$BL2*IgA!$BQ2+IgA!$BM2</f>
        <v>8.2433776650227895</v>
      </c>
      <c r="AA3" s="7">
        <f>(C3/C$1)*IgA!$BL2*IgA!$BQ2+IgA!$BM2</f>
        <v>8.1725392525489564</v>
      </c>
      <c r="AB3" s="7">
        <f>(D3/D$1)*IgA!$BL2*IgA!$BQ2+IgA!$BM2</f>
        <v>7.073809020900903</v>
      </c>
      <c r="AC3" s="7">
        <f>(E3/E$1)*IgA!$BL2*IgA!$BQ2+IgA!$BM2</f>
        <v>6.9153778826295547</v>
      </c>
      <c r="AD3" s="7">
        <f>(F3/F$1)*IgA!$BL2*IgA!$BQ2+IgA!$BM2</f>
        <v>9.9094030671044262</v>
      </c>
      <c r="AE3" s="7">
        <f>(G3/G$1)*IgA!$BL2*IgA!$BQ2+IgA!$BM2</f>
        <v>7.9418000251964358</v>
      </c>
      <c r="AF3" s="7">
        <f>(H3/H$1)*IgA!$BL2*IgA!$BQ2+IgA!$BM2</f>
        <v>10.521670341722643</v>
      </c>
      <c r="AG3" s="7">
        <f>(I3/I$1)*IgA!$BL2*IgA!$BQ2+IgA!$BM2</f>
        <v>6.786928147147961</v>
      </c>
      <c r="AH3" s="7">
        <f>(J3/J$1)*IgA!$BL2*IgA!$BQ2+IgA!$BM2</f>
        <v>13.206475568012994</v>
      </c>
      <c r="AI3" s="7">
        <f>(K3/K$1)*IgA!$BL2*IgA!$BQ2+IgA!$BM2</f>
        <v>10.781509165900514</v>
      </c>
      <c r="AJ3" s="7">
        <f>(L3/L$1)*IgA!$BL2*IgA!$BQ2+IgA!$BM2</f>
        <v>9.4314642343971684</v>
      </c>
      <c r="AK3" s="7">
        <f>(M3/M$1)*IgA!$BL2*IgA!$BQ2+IgA!$BM2</f>
        <v>6.2116967230347342</v>
      </c>
      <c r="AL3" s="7">
        <f>(N3/N$1)*IgA!$BL2*IgA!$BQ2+IgA!$BM2</f>
        <v>10.019628812654995</v>
      </c>
      <c r="AM3" s="7">
        <f>(O3/O$1)*IgA!$BL2*IgA!$BQ2+IgA!$BM2</f>
        <v>6.6702358245250934</v>
      </c>
      <c r="AN3" s="7">
        <f>(P3/P$1)*IgA!$BL2*IgA!$BQ2+IgA!$BM2</f>
        <v>10.206865612430226</v>
      </c>
      <c r="AO3" s="7">
        <f>(Q3/Q$1)*IgA!$BL2*IgA!$BQ2+IgA!$BM2</f>
        <v>7.1246598315148972</v>
      </c>
      <c r="AP3" s="7">
        <f>(R3/R$1)*IgA!$BL2*IgA!$BQ2+IgA!$BM2</f>
        <v>7.4635672571677087</v>
      </c>
      <c r="AQ3" s="7">
        <f>(S3/S$1)*IgA!$BL2*IgA!$BQ2+IgA!$BM2</f>
        <v>8.2774741623130961</v>
      </c>
      <c r="AR3" s="7">
        <f>(T3/T$1)*IgA!$BL2*IgA!$BQ2+IgA!$BM2</f>
        <v>6.4891716665006953</v>
      </c>
      <c r="AS3" s="7">
        <f>(U3/U$1)*IgA!$BL2*IgA!$BQ2+IgA!$BM2</f>
        <v>11.025475482719102</v>
      </c>
      <c r="AT3" s="7">
        <f>(V3/V$1)*IgA!$BL2*IgA!$BQ2+IgA!$BM2</f>
        <v>7.5761444852900208</v>
      </c>
      <c r="AU3" s="7">
        <f>(W3/W$1)*IgA!$BL2*IgA!$BQ2+IgA!$BM2</f>
        <v>5.2405344209038702</v>
      </c>
      <c r="AV3" s="7">
        <f>(X3/X$1)*IgA!$BL2*IgA!$BQ2+IgA!$BM2</f>
        <v>7.0188431157863533</v>
      </c>
      <c r="AW3" s="7">
        <f>(Y3/Y$1)*IgA!$BL2*IgA!$BQ2+IgA!$BM2</f>
        <v>6.40275468198905</v>
      </c>
    </row>
    <row r="4" spans="1:49" x14ac:dyDescent="0.25">
      <c r="A4" s="8" t="n">
        <v>1.0</v>
      </c>
      <c r="B4" s="8" t="n">
        <v>546.0</v>
      </c>
      <c r="C4" s="8" t="n">
        <v>1334.0</v>
      </c>
      <c r="D4" s="8" t="n">
        <v>296.0</v>
      </c>
      <c r="E4" s="8" t="n">
        <v>299.0</v>
      </c>
      <c r="F4" s="8" t="n">
        <v>3718.0</v>
      </c>
      <c r="G4" s="8" t="n">
        <v>295.0</v>
      </c>
      <c r="H4" s="8" t="n">
        <v>1359.0</v>
      </c>
      <c r="I4" s="8" t="n">
        <v>846.0</v>
      </c>
      <c r="J4" s="8" t="n">
        <v>959.0</v>
      </c>
      <c r="K4" s="8" t="n">
        <v>2470.0</v>
      </c>
      <c r="L4" s="8" t="n">
        <v>1313.0</v>
      </c>
      <c r="M4" s="8" t="n">
        <v>306.0</v>
      </c>
      <c r="N4" s="8" t="n">
        <v>3166.0</v>
      </c>
      <c r="O4" s="8" t="n">
        <v>368.0</v>
      </c>
      <c r="P4" s="8" t="n">
        <v>674.0</v>
      </c>
      <c r="Q4" s="8" t="n">
        <v>827.0</v>
      </c>
      <c r="R4" s="8" t="n">
        <v>469.0</v>
      </c>
      <c r="S4" s="8" t="n">
        <v>331.0</v>
      </c>
      <c r="T4" s="8" t="n">
        <v>267.0</v>
      </c>
      <c r="U4" s="8" t="n">
        <v>326.0</v>
      </c>
      <c r="V4" s="8" t="n">
        <v>2537.0</v>
      </c>
      <c r="W4" s="8" t="n">
        <v>261.0</v>
      </c>
      <c r="X4" s="8" t="n">
        <v>507.0</v>
      </c>
      <c r="Y4" s="8" t="n">
        <v>1351.0</v>
      </c>
      <c r="Z4" s="7">
        <f>(B4/B$1)*IgA!$BL3*IgA!$BQ3+IgA!$BM3</f>
        <v>3.8597172079461397</v>
      </c>
      <c r="AA4" s="7">
        <f>(C4/C$1)*IgA!$BL3*IgA!$BQ3+IgA!$BM3</f>
        <v>3.5255644971333533</v>
      </c>
      <c r="AB4" s="7">
        <f>(D4/D$1)*IgA!$BL3*IgA!$BQ3+IgA!$BM3</f>
        <v>3.8180087418650079</v>
      </c>
      <c r="AC4" s="7">
        <f>(E4/E$1)*IgA!$BL3*IgA!$BQ3+IgA!$BM3</f>
        <v>3.5832773746177096</v>
      </c>
      <c r="AD4" s="7">
        <f>(F4/F$1)*IgA!$BL3*IgA!$BQ3+IgA!$BM3</f>
        <v>3.7835750082398878</v>
      </c>
      <c r="AE4" s="7">
        <f>(G4/G$1)*IgA!$BL3*IgA!$BQ3+IgA!$BM3</f>
        <v>3.5037402997653193</v>
      </c>
      <c r="AF4" s="7">
        <f>(H4/H$1)*IgA!$BL3*IgA!$BQ3+IgA!$BM3</f>
        <v>3.6308056266636504</v>
      </c>
      <c r="AG4" s="7">
        <f>(I4/I$1)*IgA!$BL3*IgA!$BQ3+IgA!$BM3</f>
        <v>4.1245174693449513</v>
      </c>
      <c r="AH4" s="7">
        <f>(J4/J$1)*IgA!$BL3*IgA!$BQ3+IgA!$BM3</f>
        <v>3.7379866848488836</v>
      </c>
      <c r="AI4" s="7">
        <f>(K4/K$1)*IgA!$BL3*IgA!$BQ3+IgA!$BM3</f>
        <v>3.972233069932448</v>
      </c>
      <c r="AJ4" s="7">
        <f>(L4/L$1)*IgA!$BL3*IgA!$BQ3+IgA!$BM3</f>
        <v>4.5852505248923343</v>
      </c>
      <c r="AK4" s="7">
        <f>(M4/M$1)*IgA!$BL3*IgA!$BQ3+IgA!$BM3</f>
        <v>4.3015359591078939</v>
      </c>
      <c r="AL4" s="7">
        <f>(N4/N$1)*IgA!$BL3*IgA!$BQ3+IgA!$BM3</f>
        <v>3.6521448418679503</v>
      </c>
      <c r="AM4" s="7">
        <f>(O4/O$1)*IgA!$BL3*IgA!$BQ3+IgA!$BM3</f>
        <v>3.6356554483009913</v>
      </c>
      <c r="AN4" s="7">
        <f>(P4/P$1)*IgA!$BL3*IgA!$BQ3+IgA!$BM3</f>
        <v>3.5279894079520235</v>
      </c>
      <c r="AO4" s="7">
        <f>(Q4/Q$1)*IgA!$BL3*IgA!$BQ3+IgA!$BM3</f>
        <v>4.7642089433102131</v>
      </c>
      <c r="AP4" s="7">
        <f>(R4/R$1)*IgA!$BL3*IgA!$BQ3+IgA!$BM3</f>
        <v>4.0430404658376249</v>
      </c>
      <c r="AQ4" s="7">
        <f>(S4/S$1)*IgA!$BL3*IgA!$BQ3+IgA!$BM3</f>
        <v>3.9829026775345979</v>
      </c>
      <c r="AR4" s="7">
        <f>(T4/T$1)*IgA!$BL3*IgA!$BQ3+IgA!$BM3</f>
        <v>3.6972481830952204</v>
      </c>
      <c r="AS4" s="7">
        <f>(U4/U$1)*IgA!$BL3*IgA!$BQ3+IgA!$BM3</f>
        <v>3.5318692652618964</v>
      </c>
      <c r="AT4" s="7">
        <f>(V4/V$1)*IgA!$BL3*IgA!$BQ3+IgA!$BM3</f>
        <v>3.6977331652589545</v>
      </c>
      <c r="AU4" s="7">
        <f>(W4/W$1)*IgA!$BL3*IgA!$BQ3+IgA!$BM3</f>
        <v>3.7733903828014719</v>
      </c>
      <c r="AV4" s="7">
        <f>(X4/X$1)*IgA!$BL3*IgA!$BQ3+IgA!$BM3</f>
        <v>4.0299459474168042</v>
      </c>
      <c r="AW4" s="7">
        <f>(Y4/Y$1)*IgA!$BL3*IgA!$BQ3+IgA!$BM3</f>
        <v>3.929069657360114</v>
      </c>
    </row>
    <row r="5" spans="1:49" x14ac:dyDescent="0.25">
      <c r="A5" s="8" t="n">
        <v>2.0</v>
      </c>
      <c r="B5" s="8" t="n">
        <v>335.0</v>
      </c>
      <c r="C5" s="8" t="n">
        <v>146.0</v>
      </c>
      <c r="D5" s="8" t="n">
        <v>257.0</v>
      </c>
      <c r="E5" s="8" t="n">
        <v>150.0</v>
      </c>
      <c r="F5" s="8" t="n">
        <v>215.0</v>
      </c>
      <c r="G5" s="8" t="n">
        <v>140.0</v>
      </c>
      <c r="H5" s="8" t="n">
        <v>618.0</v>
      </c>
      <c r="I5" s="8" t="n">
        <v>171.0</v>
      </c>
      <c r="J5" s="8" t="n">
        <v>189.0</v>
      </c>
      <c r="K5" s="8" t="n">
        <v>174.0</v>
      </c>
      <c r="L5" s="8" t="n">
        <v>457.0</v>
      </c>
      <c r="M5" s="8" t="n">
        <v>239.0</v>
      </c>
      <c r="N5" s="8" t="n">
        <v>157.0</v>
      </c>
      <c r="O5" s="8" t="n">
        <v>247.0</v>
      </c>
      <c r="P5" s="8" t="n">
        <v>377.0</v>
      </c>
      <c r="Q5" s="8" t="n">
        <v>279.0</v>
      </c>
      <c r="R5" s="8" t="n">
        <v>148.0</v>
      </c>
      <c r="S5" s="8" t="n">
        <v>169.0</v>
      </c>
      <c r="T5" s="8" t="n">
        <v>136.0</v>
      </c>
      <c r="U5" s="8" t="n">
        <v>167.0</v>
      </c>
      <c r="V5" s="8" t="n">
        <v>358.0</v>
      </c>
      <c r="W5" s="8" t="n">
        <v>122.0</v>
      </c>
      <c r="X5" s="8" t="n">
        <v>125.0</v>
      </c>
      <c r="Y5" s="8" t="n">
        <v>235.0</v>
      </c>
      <c r="Z5" s="7">
        <f>(B5/B$1)*IgA!$BL4*IgA!$BQ4+IgA!$BM4</f>
        <v>2.693806165396428</v>
      </c>
      <c r="AA5" s="7">
        <f>(C5/C$1)*IgA!$BL4*IgA!$BQ4+IgA!$BM4</f>
        <v>2.5070014787851211</v>
      </c>
      <c r="AB5" s="7">
        <f>(D5/D$1)*IgA!$BL4*IgA!$BQ4+IgA!$BM4</f>
        <v>2.3770503924468205</v>
      </c>
      <c r="AC5" s="7">
        <f>(E5/E$1)*IgA!$BL4*IgA!$BQ4+IgA!$BM4</f>
        <v>2.3506540780343532</v>
      </c>
      <c r="AD5" s="7">
        <f>(F5/F$1)*IgA!$BL4*IgA!$BQ4+IgA!$BM4</f>
        <v>3.0775679672392222</v>
      </c>
      <c r="AE5" s="7">
        <f>(G5/G$1)*IgA!$BL4*IgA!$BQ4+IgA!$BM4</f>
        <v>2.6268001365032418</v>
      </c>
      <c r="AF5" s="7">
        <f>(H5/H$1)*IgA!$BL4*IgA!$BQ4+IgA!$BM4</f>
        <v>2.6328915936753496</v>
      </c>
      <c r="AG5" s="7">
        <f>(I5/I$1)*IgA!$BL4*IgA!$BQ4+IgA!$BM4</f>
        <v>2.515123421681265</v>
      </c>
      <c r="AH5" s="7">
        <f>(J5/J$1)*IgA!$BL4*IgA!$BQ4+IgA!$BM4</f>
        <v>2.6044647935388463</v>
      </c>
      <c r="AI5" s="7">
        <f>(K5/K$1)*IgA!$BL4*IgA!$BQ4+IgA!$BM4</f>
        <v>2.8217267660106926</v>
      </c>
      <c r="AJ5" s="7">
        <f>(L5/L$1)*IgA!$BL4*IgA!$BQ4+IgA!$BM4</f>
        <v>2.9516778523489933</v>
      </c>
      <c r="AK5" s="7">
        <f>(M5/M$1)*IgA!$BL4*IgA!$BQ4+IgA!$BM4</f>
        <v>2.6633488795358886</v>
      </c>
      <c r="AL5" s="7">
        <f>(N5/N$1)*IgA!$BL4*IgA!$BQ4+IgA!$BM4</f>
        <v>3.7131099988624729</v>
      </c>
      <c r="AM5" s="7">
        <f>(O5/O$1)*IgA!$BL4*IgA!$BQ4+IgA!$BM4</f>
        <v>2.6308611079513136</v>
      </c>
      <c r="AN5" s="7">
        <f>(P5/P$1)*IgA!$BL4*IgA!$BQ4+IgA!$BM4</f>
        <v>2.4115686497554316</v>
      </c>
      <c r="AO5" s="7">
        <f>(Q5/Q$1)*IgA!$BL4*IgA!$BQ4+IgA!$BM4</f>
        <v>2.4684222500284383</v>
      </c>
      <c r="AP5" s="7">
        <f>(R5/R$1)*IgA!$BL4*IgA!$BQ4+IgA!$BM4</f>
        <v>2.4704527357524739</v>
      </c>
      <c r="AQ5" s="7">
        <f>(S5/S$1)*IgA!$BL4*IgA!$BQ4+IgA!$BM4</f>
        <v>2.8948242520759866</v>
      </c>
      <c r="AR5" s="7">
        <f>(T5/T$1)*IgA!$BL4*IgA!$BQ4+IgA!$BM4</f>
        <v>2.5821294505744512</v>
      </c>
      <c r="AS5" s="7">
        <f>(U5/U$1)*IgA!$BL4*IgA!$BQ4+IgA!$BM4</f>
        <v>2.5191843931293367</v>
      </c>
      <c r="AT5" s="7">
        <f>(V5/V$1)*IgA!$BL4*IgA!$BQ4+IgA!$BM4</f>
        <v>2.5821294505744512</v>
      </c>
      <c r="AU5" s="7">
        <f>(W5/W$1)*IgA!$BL4*IgA!$BQ4+IgA!$BM4</f>
        <v>3.1466044818564436</v>
      </c>
      <c r="AV5" s="7">
        <f>(X5/X$1)*IgA!$BL4*IgA!$BQ4+IgA!$BM4</f>
        <v>2.7648731657376864</v>
      </c>
      <c r="AW5" s="7">
        <f>(Y5/Y$1)*IgA!$BL4*IgA!$BQ4+IgA!$BM4</f>
        <v>2.6552269366397452</v>
      </c>
    </row>
    <row r="6" spans="1:49" x14ac:dyDescent="0.25">
      <c r="A6" s="8" t="n">
        <v>3.0</v>
      </c>
      <c r="B6" s="8" t="n">
        <v>291.0</v>
      </c>
      <c r="C6" s="8" t="n">
        <v>142.0</v>
      </c>
      <c r="D6" s="8" t="n">
        <v>157.0</v>
      </c>
      <c r="E6" s="8" t="n">
        <v>154.0</v>
      </c>
      <c r="F6" s="8" t="n">
        <v>249.0</v>
      </c>
      <c r="G6" s="8" t="n">
        <v>146.0</v>
      </c>
      <c r="H6" s="8" t="n">
        <v>199.0</v>
      </c>
      <c r="I6" s="8" t="n">
        <v>422.0</v>
      </c>
      <c r="J6" s="8" t="n">
        <v>186.0</v>
      </c>
      <c r="K6" s="8" t="n">
        <v>226.0</v>
      </c>
      <c r="L6" s="8" t="n">
        <v>256.0</v>
      </c>
      <c r="M6" s="8" t="n">
        <v>428.0</v>
      </c>
      <c r="N6" s="8" t="n">
        <v>173.0</v>
      </c>
      <c r="O6" s="8" t="n">
        <v>478.0</v>
      </c>
      <c r="P6" s="8" t="n">
        <v>168.0</v>
      </c>
      <c r="Q6" s="8" t="n">
        <v>243.0</v>
      </c>
      <c r="R6" s="8" t="n">
        <v>173.0</v>
      </c>
      <c r="S6" s="8" t="n">
        <v>176.0</v>
      </c>
      <c r="T6" s="8" t="n">
        <v>123.0</v>
      </c>
      <c r="U6" s="8" t="n">
        <v>168.0</v>
      </c>
      <c r="V6" s="8" t="n">
        <v>276.0</v>
      </c>
      <c r="W6" s="8" t="n">
        <v>120.0</v>
      </c>
      <c r="X6" s="8" t="n">
        <v>116.0</v>
      </c>
      <c r="Y6" s="8" t="n">
        <v>278.0</v>
      </c>
      <c r="Z6" s="7">
        <f>(B6/B$1)*IgA!$BL5*IgA!$BQ5+IgA!$BM5</f>
        <v>2.6525933146756389</v>
      </c>
      <c r="AA6" s="7">
        <f>(C6/C$1)*IgA!$BL5*IgA!$BQ5+IgA!$BM5</f>
        <v>3.0678435688605177</v>
      </c>
      <c r="AB6" s="7">
        <f>(D6/D$1)*IgA!$BL5*IgA!$BQ5+IgA!$BM5</f>
        <v>2.5299690785405069</v>
      </c>
      <c r="AC6" s="7">
        <f>(E6/E$1)*IgA!$BL5*IgA!$BQ5+IgA!$BM5</f>
        <v>2.4993130195067241</v>
      </c>
      <c r="AD6" s="7">
        <f>(F6/F$1)*IgA!$BL5*IgA!$BQ5+IgA!$BM5</f>
        <v>2.8281689255054872</v>
      </c>
      <c r="AE6" s="7">
        <f>(G6/G$1)*IgA!$BL5*IgA!$BQ5+IgA!$BM5</f>
        <v>2.8225950965902538</v>
      </c>
      <c r="AF6" s="7">
        <f>(H6/H$1)*IgA!$BL5*IgA!$BQ5+IgA!$BM5</f>
        <v>3.120794943555234</v>
      </c>
      <c r="AG6" s="7">
        <f>(I6/I$1)*IgA!$BL5*IgA!$BQ5+IgA!$BM5</f>
        <v>2.6776755447941887</v>
      </c>
      <c r="AH6" s="7">
        <f>(J6/J$1)*IgA!$BL5*IgA!$BQ5+IgA!$BM5</f>
        <v>2.6943970315398884</v>
      </c>
      <c r="AI6" s="7">
        <f>(K6/K$1)*IgA!$BL5*IgA!$BQ5+IgA!$BM5</f>
        <v>6.4232885758309486</v>
      </c>
      <c r="AJ6" s="7">
        <f>(L6/L$1)*IgA!$BL5*IgA!$BQ5+IgA!$BM5</f>
        <v>3.6419479471295455</v>
      </c>
      <c r="AK6" s="7">
        <f>(M6/M$1)*IgA!$BL5*IgA!$BQ5+IgA!$BM5</f>
        <v>3.1988285483684997</v>
      </c>
      <c r="AL6" s="7">
        <f>(N6/N$1)*IgA!$BL5*IgA!$BQ5+IgA!$BM5</f>
        <v>3.7980151567560769</v>
      </c>
      <c r="AM6" s="7">
        <f>(O6/O$1)*IgA!$BL5*IgA!$BQ5+IgA!$BM5</f>
        <v>8.2877343479764782</v>
      </c>
      <c r="AN6" s="7">
        <f>(P6/P$1)*IgA!$BL5*IgA!$BQ5+IgA!$BM5</f>
        <v>2.5857073676928399</v>
      </c>
      <c r="AO6" s="7">
        <f>(Q6/Q$1)*IgA!$BL5*IgA!$BQ5+IgA!$BM5</f>
        <v>2.55226439420144</v>
      </c>
      <c r="AP6" s="7">
        <f>(R6/R$1)*IgA!$BL5*IgA!$BQ5+IgA!$BM5</f>
        <v>3.0650566544029014</v>
      </c>
      <c r="AQ6" s="7">
        <f>(S6/S$1)*IgA!$BL5*IgA!$BQ5+IgA!$BM5</f>
        <v>2.9786623062167856</v>
      </c>
      <c r="AR6" s="7">
        <f>(T6/T$1)*IgA!$BL5*IgA!$BQ5+IgA!$BM5</f>
        <v>2.928497845979686</v>
      </c>
      <c r="AS6" s="7">
        <f>(U6/U$1)*IgA!$BL5*IgA!$BQ5+IgA!$BM5</f>
        <v>2.8170212676750204</v>
      </c>
      <c r="AT6" s="7">
        <f>(V6/V$1)*IgA!$BL5*IgA!$BQ5+IgA!$BM5</f>
        <v>2.922924017064453</v>
      </c>
      <c r="AU6" s="7">
        <f>(W6/W$1)*IgA!$BL5*IgA!$BQ5+IgA!$BM5</f>
        <v>3.0539089965724346</v>
      </c>
      <c r="AV6" s="7">
        <f>(X6/X$1)*IgA!$BL5*IgA!$BQ5+IgA!$BM5</f>
        <v>3.4635854218420805</v>
      </c>
      <c r="AW6" s="7">
        <f>(Y6/Y$1)*IgA!$BL5*IgA!$BQ5+IgA!$BM5</f>
        <v>3.106860371267151</v>
      </c>
    </row>
    <row r="7" spans="1:49" x14ac:dyDescent="0.25">
      <c r="A7" s="8" t="n">
        <v>4.0</v>
      </c>
      <c r="B7" s="8" t="n">
        <v>488.0</v>
      </c>
      <c r="C7" s="8" t="n">
        <v>197.0</v>
      </c>
      <c r="D7" s="8" t="n">
        <v>163.0</v>
      </c>
      <c r="E7" s="8" t="n">
        <v>155.0</v>
      </c>
      <c r="F7" s="8" t="n">
        <v>173.0</v>
      </c>
      <c r="G7" s="8" t="n">
        <v>126.0</v>
      </c>
      <c r="H7" s="8" t="n">
        <v>691.0</v>
      </c>
      <c r="I7" s="8" t="n">
        <v>143.0</v>
      </c>
      <c r="J7" s="8" t="n">
        <v>157.0</v>
      </c>
      <c r="K7" s="8" t="n">
        <v>212.0</v>
      </c>
      <c r="L7" s="8" t="n">
        <v>315.0</v>
      </c>
      <c r="M7" s="8" t="n">
        <v>135.0</v>
      </c>
      <c r="N7" s="8" t="n">
        <v>123.0</v>
      </c>
      <c r="O7" s="8" t="n">
        <v>267.0</v>
      </c>
      <c r="P7" s="8" t="n">
        <v>137.0</v>
      </c>
      <c r="Q7" s="8" t="n">
        <v>169.0</v>
      </c>
      <c r="R7" s="8" t="n">
        <v>151.0</v>
      </c>
      <c r="S7" s="8" t="n">
        <v>355.0</v>
      </c>
      <c r="T7" s="8" t="n">
        <v>126.0</v>
      </c>
      <c r="U7" s="8" t="n">
        <v>160.0</v>
      </c>
      <c r="V7" s="8" t="n">
        <v>510.0</v>
      </c>
      <c r="W7" s="8" t="n">
        <v>116.0</v>
      </c>
      <c r="X7" s="8" t="n">
        <v>124.0</v>
      </c>
      <c r="Y7" s="8" t="n">
        <v>207.0</v>
      </c>
      <c r="Z7" s="7">
        <f>(B7/B$1)*IgA!$BL6*IgA!$BQ6+IgA!$BM6</f>
        <v>3.8079687638654716</v>
      </c>
      <c r="AA7" s="7">
        <f>(C7/C$1)*IgA!$BL6*IgA!$BQ6+IgA!$BM6</f>
        <v>2.6735291507675925</v>
      </c>
      <c r="AB7" s="7">
        <f>(D7/D$1)*IgA!$BL6*IgA!$BQ6+IgA!$BM6</f>
        <v>2.5015529328245627</v>
      </c>
      <c r="AC7" s="7">
        <f>(E7/E$1)*IgA!$BL6*IgA!$BQ6+IgA!$BM6</f>
        <v>2.5317241991303576</v>
      </c>
      <c r="AD7" s="7">
        <f>(F7/F$1)*IgA!$BL6*IgA!$BQ6+IgA!$BM6</f>
        <v>2.7338716833791818</v>
      </c>
      <c r="AE7" s="7">
        <f>(G7/G$1)*IgA!$BL6*IgA!$BQ6+IgA!$BM6</f>
        <v>3.0506699795900261</v>
      </c>
      <c r="AF7" s="7">
        <f>(H7/H$1)*IgA!$BL6*IgA!$BQ6+IgA!$BM6</f>
        <v>2.8998136480610524</v>
      </c>
      <c r="AG7" s="7">
        <f>(I7/I$1)*IgA!$BL6*IgA!$BQ6+IgA!$BM6</f>
        <v>2.6765462773981721</v>
      </c>
      <c r="AH7" s="7">
        <f>(J7/J$1)*IgA!$BL6*IgA!$BQ6+IgA!$BM6</f>
        <v>2.8334368621883042</v>
      </c>
      <c r="AI7" s="7">
        <f>(K7/K$1)*IgA!$BL6*IgA!$BQ6+IgA!$BM6</f>
        <v>2.7338716833791818</v>
      </c>
      <c r="AJ7" s="7">
        <f>(L7/L$1)*IgA!$BL6*IgA!$BQ6+IgA!$BM6</f>
        <v>4.2937261513887659</v>
      </c>
      <c r="AK7" s="7">
        <f>(M7/M$1)*IgA!$BL6*IgA!$BQ6+IgA!$BM6</f>
        <v>2.9541219274114829</v>
      </c>
      <c r="AL7" s="7">
        <f>(N7/N$1)*IgA!$BL6*IgA!$BQ6+IgA!$BM6</f>
        <v>2.7670600763155559</v>
      </c>
      <c r="AM7" s="7">
        <f>(O7/O$1)*IgA!$BL6*IgA!$BQ6+IgA!$BM6</f>
        <v>3.0355843464371284</v>
      </c>
      <c r="AN7" s="7">
        <f>(P7/P$1)*IgA!$BL6*IgA!$BQ6+IgA!$BM6</f>
        <v>3.3553997692785518</v>
      </c>
      <c r="AO7" s="7">
        <f>(Q7/Q$1)*IgA!$BL6*IgA!$BQ6+IgA!$BM6</f>
        <v>2.6041352382642646</v>
      </c>
      <c r="AP7" s="7">
        <f>(R7/R$1)*IgA!$BL6*IgA!$BQ6+IgA!$BM6</f>
        <v>2.9299849143668473</v>
      </c>
      <c r="AQ7" s="7">
        <f>(S7/S$1)*IgA!$BL6*IgA!$BQ6+IgA!$BM6</f>
        <v>2.9933445736090158</v>
      </c>
      <c r="AR7" s="7">
        <f>(T7/T$1)*IgA!$BL6*IgA!$BQ6+IgA!$BM6</f>
        <v>3.1170467654627743</v>
      </c>
      <c r="AS7" s="7">
        <f>(U7/U$1)*IgA!$BL6*IgA!$BQ6+IgA!$BM6</f>
        <v>2.8032655958825092</v>
      </c>
      <c r="AT7" s="7">
        <f>(V7/V$1)*IgA!$BL6*IgA!$BQ6+IgA!$BM6</f>
        <v>2.9088650279527908</v>
      </c>
      <c r="AU7" s="7">
        <f>(W7/W$1)*IgA!$BL6*IgA!$BQ6+IgA!$BM6</f>
        <v>3.2347147040553734</v>
      </c>
      <c r="AV7" s="7">
        <f>(X7/X$1)*IgA!$BL6*IgA!$BQ6+IgA!$BM6</f>
        <v>3.0416185996982872</v>
      </c>
      <c r="AW7" s="7">
        <f>(Y7/Y$1)*IgA!$BL6*IgA!$BQ6+IgA!$BM6</f>
        <v>2.9692075605643802</v>
      </c>
    </row>
    <row r="8" spans="1:49" x14ac:dyDescent="0.25">
      <c r="A8" s="8" t="n">
        <v>5.0</v>
      </c>
      <c r="B8" s="8" t="n">
        <v>239.0</v>
      </c>
      <c r="C8" s="8" t="n">
        <v>149.0</v>
      </c>
      <c r="D8" s="8" t="n">
        <v>156.0</v>
      </c>
      <c r="E8" s="8" t="n">
        <v>156.0</v>
      </c>
      <c r="F8" s="8" t="n">
        <v>166.0</v>
      </c>
      <c r="G8" s="8" t="n">
        <v>262.0</v>
      </c>
      <c r="H8" s="8" t="n">
        <v>242.0</v>
      </c>
      <c r="I8" s="8" t="n">
        <v>183.0</v>
      </c>
      <c r="J8" s="8" t="n">
        <v>171.0</v>
      </c>
      <c r="K8" s="8" t="n">
        <v>238.0</v>
      </c>
      <c r="L8" s="8" t="n">
        <v>407.0</v>
      </c>
      <c r="M8" s="8" t="n">
        <v>141.0</v>
      </c>
      <c r="N8" s="8" t="n">
        <v>142.0</v>
      </c>
      <c r="O8" s="8" t="n">
        <v>236.0</v>
      </c>
      <c r="P8" s="8" t="n">
        <v>141.0</v>
      </c>
      <c r="Q8" s="8" t="n">
        <v>298.0</v>
      </c>
      <c r="R8" s="8" t="n">
        <v>136.0</v>
      </c>
      <c r="S8" s="8" t="n">
        <v>204.0</v>
      </c>
      <c r="T8" s="8" t="n">
        <v>135.0</v>
      </c>
      <c r="U8" s="8" t="n">
        <v>189.0</v>
      </c>
      <c r="V8" s="8" t="n">
        <v>286.0</v>
      </c>
      <c r="W8" s="8" t="n">
        <v>127.0</v>
      </c>
      <c r="X8" s="8" t="n">
        <v>125.0</v>
      </c>
      <c r="Y8" s="8" t="n">
        <v>251.0</v>
      </c>
      <c r="Z8" s="7">
        <f>(B8/B$1)*IgA!$BL7*IgA!$BQ7+IgA!$BM7</f>
        <v>3.0039233120311195</v>
      </c>
      <c r="AA8" s="7">
        <f>(C8/C$1)*IgA!$BL7*IgA!$BQ7+IgA!$BM7</f>
        <v>2.956373066592572</v>
      </c>
      <c r="AB8" s="7">
        <f>(D8/D$1)*IgA!$BL7*IgA!$BQ7+IgA!$BM7</f>
        <v>3.0039233120311195</v>
      </c>
      <c r="AC8" s="7">
        <f>(E8/E$1)*IgA!$BL7*IgA!$BQ7+IgA!$BM7</f>
        <v>2.7804371584699452</v>
      </c>
      <c r="AD8" s="7">
        <f>(F8/F$1)*IgA!$BL7*IgA!$BQ7+IgA!$BM7</f>
        <v>3.165594146522182</v>
      </c>
      <c r="AE8" s="7">
        <f>(G8/G$1)*IgA!$BL7*IgA!$BQ7+IgA!$BM7</f>
        <v>3.1370639992590532</v>
      </c>
      <c r="AF8" s="7">
        <f>(H8/H$1)*IgA!$BL7*IgA!$BQ7+IgA!$BM7</f>
        <v>3.4556506436973233</v>
      </c>
      <c r="AG8" s="7">
        <f>(I8/I$1)*IgA!$BL7*IgA!$BQ7+IgA!$BM7</f>
        <v>3.3272649810132444</v>
      </c>
      <c r="AH8" s="7">
        <f>(J8/J$1)*IgA!$BL7*IgA!$BQ7+IgA!$BM7</f>
        <v>3.3034898582939705</v>
      </c>
      <c r="AI8" s="7">
        <f>(K8/K$1)*IgA!$BL7*IgA!$BQ7+IgA!$BM7</f>
        <v>3.0800037047327962</v>
      </c>
      <c r="AJ8" s="7">
        <f>(L8/L$1)*IgA!$BL7*IgA!$BQ7+IgA!$BM7</f>
        <v>4.1736593498193937</v>
      </c>
      <c r="AK8" s="7">
        <f>(M8/M$1)*IgA!$BL7*IgA!$BQ7+IgA!$BM7</f>
        <v>9.2472705381124385</v>
      </c>
      <c r="AL8" s="7">
        <f>(N8/N$1)*IgA!$BL7*IgA!$BQ7+IgA!$BM7</f>
        <v>3.3225099564693896</v>
      </c>
      <c r="AM8" s="7">
        <f>(O8/O$1)*IgA!$BL7*IgA!$BQ7+IgA!$BM7</f>
        <v>5.7237973511160511</v>
      </c>
      <c r="AN8" s="7">
        <f>(P8/P$1)*IgA!$BL7*IgA!$BQ7+IgA!$BM7</f>
        <v>3.141819023802908</v>
      </c>
      <c r="AO8" s="7">
        <f>(Q8/Q$1)*IgA!$BL7*IgA!$BQ7+IgA!$BM7</f>
        <v>2.9135778456978789</v>
      </c>
      <c r="AP8" s="7">
        <f>(R8/R$1)*IgA!$BL7*IgA!$BQ7+IgA!$BM7</f>
        <v>3.1370639992590532</v>
      </c>
      <c r="AQ8" s="7">
        <f>(S8/S$1)*IgA!$BL7*IgA!$BQ7+IgA!$BM7</f>
        <v>3.5412410854867091</v>
      </c>
      <c r="AR8" s="7">
        <f>(T8/T$1)*IgA!$BL7*IgA!$BQ7+IgA!$BM7</f>
        <v>3.5697712327498379</v>
      </c>
      <c r="AS8" s="7">
        <f>(U8/U$1)*IgA!$BL7*IgA!$BQ7+IgA!$BM7</f>
        <v>3.2178994165045847</v>
      </c>
      <c r="AT8" s="7">
        <f>(V8/V$1)*IgA!$BL7*IgA!$BQ7+IgA!$BM7</f>
        <v>3.2939798092062609</v>
      </c>
      <c r="AU8" s="7">
        <f>(W8/W$1)*IgA!$BL7*IgA!$BQ7+IgA!$BM7</f>
        <v>3.693401870890062</v>
      </c>
      <c r="AV8" s="7">
        <f>(X8/X$1)*IgA!$BL7*IgA!$BQ7+IgA!$BM7</f>
        <v>3.7219320181531903</v>
      </c>
      <c r="AW8" s="7">
        <f>(Y8/Y$1)*IgA!$BL7*IgA!$BQ7+IgA!$BM7</f>
        <v>3.6078114291006758</v>
      </c>
    </row>
    <row r="9" spans="1:49" x14ac:dyDescent="0.25">
      <c r="A9" s="8" t="n">
        <v>6.0</v>
      </c>
      <c r="B9" s="8" t="n">
        <v>269.0</v>
      </c>
      <c r="C9" s="8" t="n">
        <v>593.0</v>
      </c>
      <c r="D9" s="8" t="n">
        <v>195.0</v>
      </c>
      <c r="E9" s="8" t="n">
        <v>135.0</v>
      </c>
      <c r="F9" s="8" t="n">
        <v>210.0</v>
      </c>
      <c r="G9" s="8" t="n">
        <v>207.0</v>
      </c>
      <c r="H9" s="8" t="n">
        <v>201.0</v>
      </c>
      <c r="I9" s="8" t="n">
        <v>147.0</v>
      </c>
      <c r="J9" s="8" t="n">
        <v>184.0</v>
      </c>
      <c r="K9" s="8" t="n">
        <v>208.0</v>
      </c>
      <c r="L9" s="8" t="n">
        <v>327.0</v>
      </c>
      <c r="M9" s="8" t="n">
        <v>141.0</v>
      </c>
      <c r="N9" s="8" t="n">
        <v>132.0</v>
      </c>
      <c r="O9" s="8" t="n">
        <v>199.0</v>
      </c>
      <c r="P9" s="8" t="n">
        <v>145.0</v>
      </c>
      <c r="Q9" s="8" t="n">
        <v>184.0</v>
      </c>
      <c r="R9" s="8" t="n">
        <v>166.0</v>
      </c>
      <c r="S9" s="8" t="n">
        <v>208.0</v>
      </c>
      <c r="T9" s="8" t="n">
        <v>131.0</v>
      </c>
      <c r="U9" s="8" t="n">
        <v>169.0</v>
      </c>
      <c r="V9" s="8" t="n">
        <v>385.0</v>
      </c>
      <c r="W9" s="8" t="n">
        <v>144.0</v>
      </c>
      <c r="X9" s="8" t="n">
        <v>129.0</v>
      </c>
      <c r="Y9" s="8" t="n">
        <v>206.0</v>
      </c>
      <c r="Z9" s="7">
        <f>(B9/B$1)*IgA!$BL8*IgA!$BQ8+IgA!$BM8</f>
        <v>2.6585019136139967</v>
      </c>
      <c r="AA9" s="7">
        <f>(C9/C$1)*IgA!$BL8*IgA!$BQ8+IgA!$BM8</f>
        <v>2.7298851831601967</v>
      </c>
      <c r="AB9" s="7">
        <f>(D9/D$1)*IgA!$BL8*IgA!$BQ8+IgA!$BM8</f>
        <v>2.5662985237834883</v>
      </c>
      <c r="AC9" s="7">
        <f>(E9/E$1)*IgA!$BL8*IgA!$BQ8+IgA!$BM8</f>
        <v>2.539529797703663</v>
      </c>
      <c r="AD9" s="7">
        <f>(F9/F$1)*IgA!$BL8*IgA!$BQ8+IgA!$BM8</f>
        <v>2.8964461454346635</v>
      </c>
      <c r="AE9" s="7">
        <f>(G9/G$1)*IgA!$BL8*IgA!$BQ8+IgA!$BM8</f>
        <v>3.0986987424822305</v>
      </c>
      <c r="AF9" s="7">
        <f>(H9/H$1)*IgA!$BL8*IgA!$BQ8+IgA!$BM8</f>
        <v>3.0778786221979222</v>
      </c>
      <c r="AG9" s="7">
        <f>(I9/I$1)*IgA!$BL8*IgA!$BQ8+IgA!$BM8</f>
        <v>2.7179879715691637</v>
      </c>
      <c r="AH9" s="7">
        <f>(J9/J$1)*IgA!$BL8*IgA!$BQ8+IgA!$BM8</f>
        <v>2.9440349917987971</v>
      </c>
      <c r="AI9" s="7">
        <f>(K9/K$1)*IgA!$BL8*IgA!$BQ8+IgA!$BM8</f>
        <v>2.828037178786222</v>
      </c>
      <c r="AJ9" s="7">
        <f>(L9/L$1)*IgA!$BL8*IgA!$BQ8+IgA!$BM8</f>
        <v>3.9404264625478405</v>
      </c>
      <c r="AK9" s="7">
        <f>(M9/M$1)*IgA!$BL8*IgA!$BQ8+IgA!$BM8</f>
        <v>3.0659814106068888</v>
      </c>
      <c r="AL9" s="7">
        <f>(N9/N$1)*IgA!$BL8*IgA!$BQ8+IgA!$BM8</f>
        <v>2.970803717878622</v>
      </c>
      <c r="AM9" s="7">
        <f>(O9/O$1)*IgA!$BL8*IgA!$BQ8+IgA!$BM8</f>
        <v>2.9856752323674138</v>
      </c>
      <c r="AN9" s="7">
        <f>(P9/P$1)*IgA!$BL8*IgA!$BQ8+IgA!$BM8</f>
        <v>2.7298851831601967</v>
      </c>
      <c r="AO9" s="7">
        <f>(Q9/Q$1)*IgA!$BL8*IgA!$BQ8+IgA!$BM8</f>
        <v>2.5990158556588296</v>
      </c>
      <c r="AP9" s="7">
        <f>(R9/R$1)*IgA!$BL8*IgA!$BQ8+IgA!$BM8</f>
        <v>2.9053690541279389</v>
      </c>
      <c r="AQ9" s="7">
        <f>(S9/S$1)*IgA!$BL8*IgA!$BQ8+IgA!$BM8</f>
        <v>3.0362383816293055</v>
      </c>
      <c r="AR9" s="7">
        <f>(T9/T$1)*IgA!$BL8*IgA!$BQ8+IgA!$BM8</f>
        <v>3.1165445598687809</v>
      </c>
      <c r="AS9" s="7">
        <f>(U9/U$1)*IgA!$BL8*IgA!$BQ8+IgA!$BM8</f>
        <v>2.9321377802077637</v>
      </c>
      <c r="AT9" s="7">
        <f>(V9/V$1)*IgA!$BL8*IgA!$BQ8+IgA!$BM8</f>
        <v>2.9797266265718969</v>
      </c>
      <c r="AU9" s="7">
        <f>(W9/W$1)*IgA!$BL8*IgA!$BQ8+IgA!$BM8</f>
        <v>3.3961290322580644</v>
      </c>
      <c r="AV9" s="7">
        <f>(X9/X$1)*IgA!$BL8*IgA!$BQ8+IgA!$BM8</f>
        <v>3.0094696555494806</v>
      </c>
      <c r="AW9" s="7">
        <f>(Y9/Y$1)*IgA!$BL8*IgA!$BQ8+IgA!$BM8</f>
        <v>2.9261891744122472</v>
      </c>
    </row>
    <row r="10" spans="1:49" x14ac:dyDescent="0.25">
      <c r="A10" s="8" t="n">
        <v>7.0</v>
      </c>
      <c r="B10" s="8" t="n">
        <v>227.0</v>
      </c>
      <c r="C10" s="8" t="n">
        <v>418.0</v>
      </c>
      <c r="D10" s="8" t="n">
        <v>175.0</v>
      </c>
      <c r="E10" s="8" t="n">
        <v>146.0</v>
      </c>
      <c r="F10" s="8" t="n">
        <v>175.0</v>
      </c>
      <c r="G10" s="8" t="n">
        <v>685.0</v>
      </c>
      <c r="H10" s="8" t="n">
        <v>317.0</v>
      </c>
      <c r="I10" s="8" t="n">
        <v>147.0</v>
      </c>
      <c r="J10" s="8" t="n">
        <v>253.0</v>
      </c>
      <c r="K10" s="8" t="n">
        <v>168.0</v>
      </c>
      <c r="L10" s="8" t="n">
        <v>1322.0</v>
      </c>
      <c r="M10" s="8" t="n">
        <v>783.0</v>
      </c>
      <c r="N10" s="8" t="n">
        <v>134.0</v>
      </c>
      <c r="O10" s="8" t="n">
        <v>1083.0</v>
      </c>
      <c r="P10" s="8" t="n">
        <v>189.0</v>
      </c>
      <c r="Q10" s="8" t="n">
        <v>202.0</v>
      </c>
      <c r="R10" s="8" t="n">
        <v>166.0</v>
      </c>
      <c r="S10" s="8" t="n">
        <v>561.0</v>
      </c>
      <c r="T10" s="8" t="n">
        <v>138.0</v>
      </c>
      <c r="U10" s="8" t="n">
        <v>164.0</v>
      </c>
      <c r="V10" s="8" t="n">
        <v>364.0</v>
      </c>
      <c r="W10" s="8" t="n">
        <v>167.0</v>
      </c>
      <c r="X10" s="8" t="n">
        <v>137.0</v>
      </c>
      <c r="Y10" s="8" t="n">
        <v>293.0</v>
      </c>
      <c r="Z10" s="7">
        <f>(B10/B$1)*IgA!$BL9*IgA!$BQ9+IgA!$BM9</f>
        <v>2.5715254237288137</v>
      </c>
      <c r="AA10" s="7">
        <f>(C10/C$1)*IgA!$BL9*IgA!$BQ9+IgA!$BM9</f>
        <v>2.6046101694915254</v>
      </c>
      <c r="AB10" s="7">
        <f>(D10/D$1)*IgA!$BL9*IgA!$BQ9+IgA!$BM9</f>
        <v>2.5191412429378532</v>
      </c>
      <c r="AC10" s="7">
        <f>(E10/E$1)*IgA!$BL9*IgA!$BQ9+IgA!$BM9</f>
        <v>2.5549830508474578</v>
      </c>
      <c r="AD10" s="7">
        <f>(F10/F$1)*IgA!$BL9*IgA!$BQ9+IgA!$BM9</f>
        <v>2.6735367231638416</v>
      </c>
      <c r="AE10" s="7">
        <f>(G10/G$1)*IgA!$BL9*IgA!$BQ9+IgA!$BM9</f>
        <v>3.864587570621469</v>
      </c>
      <c r="AF10" s="7">
        <f>(H10/H$1)*IgA!$BL9*IgA!$BQ9+IgA!$BM9</f>
        <v>2.6404519774011299</v>
      </c>
      <c r="AG10" s="7">
        <f>(I10/I$1)*IgA!$BL9*IgA!$BQ9+IgA!$BM9</f>
        <v>2.5191412429378532</v>
      </c>
      <c r="AH10" s="7">
        <f>(J10/J$1)*IgA!$BL9*IgA!$BQ9+IgA!$BM9</f>
        <v>2.7066214689265538</v>
      </c>
      <c r="AI10" s="7">
        <f>(K10/K$1)*IgA!$BL9*IgA!$BQ9+IgA!$BM9</f>
        <v>2.6073672316384178</v>
      </c>
      <c r="AJ10" s="7">
        <f>(L10/L$1)*IgA!$BL9*IgA!$BQ9+IgA!$BM9</f>
        <v>8.2703728813559323</v>
      </c>
      <c r="AK10" s="7">
        <f>(M10/M$1)*IgA!$BL9*IgA!$BQ9+IgA!$BM9</f>
        <v>3.9776271186440679</v>
      </c>
      <c r="AL10" s="7">
        <f>(N10/N$1)*IgA!$BL9*IgA!$BQ9+IgA!$BM9</f>
        <v>2.7011073446327685</v>
      </c>
      <c r="AM10" s="7">
        <f>(O10/O$1)*IgA!$BL9*IgA!$BQ9+IgA!$BM9</f>
        <v>2.9740564971751411</v>
      </c>
      <c r="AN10" s="7">
        <f>(P10/P$1)*IgA!$BL9*IgA!$BQ9+IgA!$BM9</f>
        <v>27.128677966101698</v>
      </c>
      <c r="AO10" s="7">
        <f>(Q10/Q$1)*IgA!$BL9*IgA!$BQ9+IgA!$BM9</f>
        <v>2.5549830508474578</v>
      </c>
      <c r="AP10" s="7">
        <f>(R10/R$1)*IgA!$BL9*IgA!$BQ9+IgA!$BM9</f>
        <v>3.0126553672316385</v>
      </c>
      <c r="AQ10" s="7">
        <f>(S10/S$1)*IgA!$BL9*IgA!$BQ9+IgA!$BM9</f>
        <v>2.7810621468926553</v>
      </c>
      <c r="AR10" s="7">
        <f>(T10/T$1)*IgA!$BL9*IgA!$BQ9+IgA!$BM9</f>
        <v>3.4620564971751411</v>
      </c>
      <c r="AS10" s="7">
        <f>(U10/U$1)*IgA!$BL9*IgA!$BQ9+IgA!$BM9</f>
        <v>2.6818079096045198</v>
      </c>
      <c r="AT10" s="7">
        <f>(V10/V$1)*IgA!$BL9*IgA!$BQ9+IgA!$BM9</f>
        <v>2.7976045197740111</v>
      </c>
      <c r="AU10" s="7">
        <f>(W10/W$1)*IgA!$BL9*IgA!$BQ9+IgA!$BM9</f>
        <v>3.1642937853107345</v>
      </c>
      <c r="AV10" s="7">
        <f>(X10/X$1)*IgA!$BL9*IgA!$BQ9+IgA!$BM9</f>
        <v>2.9933559322033898</v>
      </c>
      <c r="AW10" s="7">
        <f>(Y10/Y$1)*IgA!$BL9*IgA!$BQ9+IgA!$BM9</f>
        <v>2.7562485875706213</v>
      </c>
    </row>
    <row r="11" spans="1:49" x14ac:dyDescent="0.25">
      <c r="A11" s="8" t="n">
        <v>8.0</v>
      </c>
      <c r="B11" s="8" t="n">
        <v>375.0</v>
      </c>
      <c r="C11" s="8" t="n">
        <v>1322.0</v>
      </c>
      <c r="D11" s="8" t="n">
        <v>453.0</v>
      </c>
      <c r="E11" s="8" t="n">
        <v>196.0</v>
      </c>
      <c r="F11" s="8" t="n">
        <v>292.0</v>
      </c>
      <c r="G11" s="8" t="n">
        <v>359.0</v>
      </c>
      <c r="H11" s="8" t="n">
        <v>275.0</v>
      </c>
      <c r="I11" s="8" t="n">
        <v>261.0</v>
      </c>
      <c r="J11" s="8" t="n">
        <v>258.0</v>
      </c>
      <c r="K11" s="8" t="n">
        <v>333.0</v>
      </c>
      <c r="L11" s="8" t="n">
        <v>399.0</v>
      </c>
      <c r="M11" s="8" t="n">
        <v>259.0</v>
      </c>
      <c r="N11" s="8" t="n">
        <v>237.0</v>
      </c>
      <c r="O11" s="8" t="n">
        <v>605.0</v>
      </c>
      <c r="P11" s="8" t="n">
        <v>212.0</v>
      </c>
      <c r="Q11" s="8" t="n">
        <v>263.0</v>
      </c>
      <c r="R11" s="8" t="n">
        <v>209.0</v>
      </c>
      <c r="S11" s="8" t="n">
        <v>279.0</v>
      </c>
      <c r="T11" s="8" t="n">
        <v>192.0</v>
      </c>
      <c r="U11" s="8" t="n">
        <v>232.0</v>
      </c>
      <c r="V11" s="8" t="n">
        <v>603.0</v>
      </c>
      <c r="W11" s="8" t="n">
        <v>226.0</v>
      </c>
      <c r="X11" s="8" t="n">
        <v>266.0</v>
      </c>
      <c r="Y11" s="8" t="n">
        <v>423.0</v>
      </c>
      <c r="Z11" s="7">
        <f>(B11/B$1)*IgA!$BL10*IgA!$BQ10+IgA!$BM10</f>
        <v>3.5360527454963204</v>
      </c>
      <c r="AA11" s="7">
        <f>(C11/C$1)*IgA!$BL10*IgA!$BQ10+IgA!$BM10</f>
        <v>3.5683571420643112</v>
      </c>
      <c r="AB11" s="7">
        <f>(D11/D$1)*IgA!$BL10*IgA!$BQ10+IgA!$BM10</f>
        <v>3.2655034242393972</v>
      </c>
      <c r="AC11" s="7">
        <f>(E11/E$1)*IgA!$BL10*IgA!$BQ10+IgA!$BM10</f>
        <v>3.1847424328194203</v>
      </c>
      <c r="AD11" s="7">
        <f>(F11/F$1)*IgA!$BL10*IgA!$BQ10+IgA!$BM10</f>
        <v>3.4108732087953557</v>
      </c>
      <c r="AE11" s="7">
        <f>(G11/G$1)*IgA!$BL10*IgA!$BQ10+IgA!$BM10</f>
        <v>3.5643190924933124</v>
      </c>
      <c r="AF11" s="7">
        <f>(H11/H$1)*IgA!$BL10*IgA!$BQ10+IgA!$BM10</f>
        <v>3.5885473899193059</v>
      </c>
      <c r="AG11" s="7">
        <f>(I11/I$1)*IgA!$BL10*IgA!$BQ10+IgA!$BM10</f>
        <v>3.3906829609403619</v>
      </c>
      <c r="AH11" s="7">
        <f>(J11/J$1)*IgA!$BL10*IgA!$BQ10+IgA!$BM10</f>
        <v>3.5481668942093174</v>
      </c>
      <c r="AI11" s="7">
        <f>(K11/K$1)*IgA!$BL10*IgA!$BQ10+IgA!$BM10</f>
        <v>3.5118244480703273</v>
      </c>
      <c r="AJ11" s="7">
        <f>(L11/L$1)*IgA!$BL10*IgA!$BQ10+IgA!$BM10</f>
        <v>6.3949918417635114</v>
      </c>
      <c r="AK11" s="7">
        <f>(M11/M$1)*IgA!$BL10*IgA!$BQ10+IgA!$BM10</f>
        <v>4.1781026272851385</v>
      </c>
      <c r="AL11" s="7">
        <f>(N11/N$1)*IgA!$BL10*IgA!$BQ10+IgA!$BM10</f>
        <v>3.2493512259554018</v>
      </c>
      <c r="AM11" s="7">
        <f>(O11/O$1)*IgA!$BL10*IgA!$BQ10+IgA!$BM10</f>
        <v>3.8994772068862176</v>
      </c>
      <c r="AN11" s="7">
        <f>(P11/P$1)*IgA!$BL10*IgA!$BQ10+IgA!$BM10</f>
        <v>3.8752489094602245</v>
      </c>
      <c r="AO11" s="7">
        <f>(Q11/Q$1)*IgA!$BL10*IgA!$BQ10+IgA!$BM10</f>
        <v>3.0232204499794655</v>
      </c>
      <c r="AP11" s="7">
        <f>(R11/R$1)*IgA!$BL10*IgA!$BQ10+IgA!$BM10</f>
        <v>3.5804712907773082</v>
      </c>
      <c r="AQ11" s="7">
        <f>(S11/S$1)*IgA!$BL10*IgA!$BQ10+IgA!$BM10</f>
        <v>3.7379552240462632</v>
      </c>
      <c r="AR11" s="7">
        <f>(T11/T$1)*IgA!$BL10*IgA!$BQ10+IgA!$BM10</f>
        <v>3.9802381983061945</v>
      </c>
      <c r="AS11" s="7">
        <f>(U11/U$1)*IgA!$BL10*IgA!$BQ10+IgA!$BM10</f>
        <v>3.5562429933513151</v>
      </c>
      <c r="AT11" s="7">
        <f>(V11/V$1)*IgA!$BL10*IgA!$BQ10+IgA!$BM10</f>
        <v>3.5360527454963204</v>
      </c>
      <c r="AU11" s="7">
        <f>(W11/W$1)*IgA!$BL10*IgA!$BQ10+IgA!$BM10</f>
        <v>5.421821895152787</v>
      </c>
      <c r="AV11" s="7">
        <f>(X11/X$1)*IgA!$BL10*IgA!$BQ10+IgA!$BM10</f>
        <v>3.6814225300522794</v>
      </c>
      <c r="AW11" s="7">
        <f>(Y11/Y$1)*IgA!$BL10*IgA!$BQ10+IgA!$BM10</f>
        <v>3.4189493079373534</v>
      </c>
    </row>
    <row r="12" spans="1:49" x14ac:dyDescent="0.25">
      <c r="A12" s="8" t="n">
        <v>9.0</v>
      </c>
      <c r="B12" s="8" t="n">
        <v>37309.0</v>
      </c>
      <c r="C12" s="8" t="n">
        <v>61769.0</v>
      </c>
      <c r="D12" s="8" t="n">
        <v>47885.0</v>
      </c>
      <c r="E12" s="8" t="n">
        <v>28162.0</v>
      </c>
      <c r="F12" s="8" t="n">
        <v>46010.0</v>
      </c>
      <c r="G12" s="8" t="n">
        <v>37170.0</v>
      </c>
      <c r="H12" s="8" t="n">
        <v>38135.0</v>
      </c>
      <c r="I12" s="8" t="n">
        <v>40702.0</v>
      </c>
      <c r="J12" s="8" t="n">
        <v>46069.0</v>
      </c>
      <c r="K12" s="8" t="n">
        <v>52544.0</v>
      </c>
      <c r="L12" s="8" t="n">
        <v>44474.0</v>
      </c>
      <c r="M12" s="8" t="n">
        <v>57773.0</v>
      </c>
      <c r="N12" s="8" t="n">
        <v>49509.0</v>
      </c>
      <c r="O12" s="8" t="n">
        <v>38797.0</v>
      </c>
      <c r="P12" s="8" t="n">
        <v>33525.0</v>
      </c>
      <c r="Q12" s="8" t="n">
        <v>37829.0</v>
      </c>
      <c r="R12" s="8" t="n">
        <v>30650.0</v>
      </c>
      <c r="S12" s="8" t="n">
        <v>42366.0</v>
      </c>
      <c r="T12" s="8" t="n">
        <v>37216.0</v>
      </c>
      <c r="U12" s="8" t="n">
        <v>35440.0</v>
      </c>
      <c r="V12" s="8" t="n">
        <v>30478.0</v>
      </c>
      <c r="W12" s="8" t="n">
        <v>24789.0</v>
      </c>
      <c r="X12" s="8" t="n">
        <v>34280.0</v>
      </c>
      <c r="Y12" s="8" t="n">
        <v>22844.0</v>
      </c>
      <c r="Z12" s="7">
        <f>(B12/B$1)*IgA!$BL11*IgA!$BQ11+IgA!$BM11</f>
        <v>8.8043780039508288</v>
      </c>
      <c r="AA12" s="7">
        <f>(C12/C$1)*IgA!$BL11*IgA!$BQ11+IgA!$BM11</f>
        <v>14.829494349324818</v>
      </c>
      <c r="AB12" s="7">
        <f>(D12/D$1)*IgA!$BL11*IgA!$BQ11+IgA!$BM11</f>
        <v>4.218775326576595</v>
      </c>
      <c r="AC12" s="7">
        <f>(E12/E$1)*IgA!$BL11*IgA!$BQ11+IgA!$BM11</f>
        <v>5.0333419017639587</v>
      </c>
      <c r="AD12" s="7">
        <f>(F12/F$1)*IgA!$BL11*IgA!$BQ11+IgA!$BM11</f>
        <v>12.27020076513775</v>
      </c>
      <c r="AE12" s="7">
        <f>(G12/G$1)*IgA!$BL11*IgA!$BQ11+IgA!$BM11</f>
        <v>10.447177423325554</v>
      </c>
      <c r="AF12" s="7">
        <f>(H12/H$1)*IgA!$BL11*IgA!$BQ11+IgA!$BM11</f>
        <v>6.9674036792011371</v>
      </c>
      <c r="AG12" s="7">
        <f>(I12/I$1)*IgA!$BL11*IgA!$BQ11+IgA!$BM11</f>
        <v>4.8383128545764915</v>
      </c>
      <c r="AH12" s="7">
        <f>(J12/J$1)*IgA!$BL11*IgA!$BQ11+IgA!$BM11</f>
        <v>13.03750482670012</v>
      </c>
      <c r="AI12" s="7">
        <f>(K12/K$1)*IgA!$BL11*IgA!$BQ11+IgA!$BM11</f>
        <v>14.303342992824909</v>
      </c>
      <c r="AJ12" s="7">
        <f>(L12/L$1)*IgA!$BL11*IgA!$BQ11+IgA!$BM11</f>
        <v>10.71423909670051</v>
      </c>
      <c r="AK12" s="7">
        <f>(M12/M$1)*IgA!$BL11*IgA!$BQ11+IgA!$BM11</f>
        <v>8.6033699640758616</v>
      </c>
      <c r="AL12" s="7">
        <f>(N12/N$1)*IgA!$BL11*IgA!$BQ11+IgA!$BM11</f>
        <v>9.7482047067631701</v>
      </c>
      <c r="AM12" s="7">
        <f>(O12/O$1)*IgA!$BL11*IgA!$BQ11+IgA!$BM11</f>
        <v>7.0875529608261161</v>
      </c>
      <c r="AN12" s="7">
        <f>(P12/P$1)*IgA!$BL11*IgA!$BQ11+IgA!$BM11</f>
        <v>12.760193451575166</v>
      </c>
      <c r="AO12" s="7">
        <f>(Q12/Q$1)*IgA!$BL11*IgA!$BQ11+IgA!$BM11</f>
        <v>5.1700045917639361</v>
      </c>
      <c r="AP12" s="7">
        <f>(R12/R$1)*IgA!$BL11*IgA!$BQ11+IgA!$BM11</f>
        <v>9.8922699591381456</v>
      </c>
      <c r="AQ12" s="7">
        <f>(S12/S$1)*IgA!$BL11*IgA!$BQ11+IgA!$BM11</f>
        <v>9.1477430125757699</v>
      </c>
      <c r="AR12" s="7">
        <f>(T12/T$1)*IgA!$BL11*IgA!$BQ11+IgA!$BM11</f>
        <v>6.5545684698262043</v>
      </c>
      <c r="AS12" s="7">
        <f>(U12/U$1)*IgA!$BL11*IgA!$BQ11+IgA!$BM11</f>
        <v>7.6683693933260191</v>
      </c>
      <c r="AT12" s="7">
        <f>(V12/V$1)*IgA!$BL11*IgA!$BQ11+IgA!$BM11</f>
        <v>6.5249582203262104</v>
      </c>
      <c r="AU12" s="7">
        <f>(W12/W$1)*IgA!$BL11*IgA!$BQ11+IgA!$BM11</f>
        <v>6.4560574474512205</v>
      </c>
      <c r="AV12" s="7">
        <f>(X12/X$1)*IgA!$BL11*IgA!$BQ11+IgA!$BM11</f>
        <v>6.4700084303887184</v>
      </c>
      <c r="AW12" s="7">
        <f>(Y12/Y$1)*IgA!$BL11*IgA!$BQ11+IgA!$BM11</f>
        <v>5.3169169835139112</v>
      </c>
    </row>
    <row r="13" spans="1:49" x14ac:dyDescent="0.25">
      <c r="A13" s="8" t="n">
        <v>10.0</v>
      </c>
      <c r="B13" s="8" t="n">
        <v>233.0</v>
      </c>
      <c r="C13" s="8" t="n">
        <v>208.0</v>
      </c>
      <c r="D13" s="8" t="n">
        <v>223.0</v>
      </c>
      <c r="E13" s="8" t="n">
        <v>226.0</v>
      </c>
      <c r="F13" s="8" t="n">
        <v>186.0</v>
      </c>
      <c r="G13" s="8" t="n">
        <v>190.0</v>
      </c>
      <c r="H13" s="8" t="n">
        <v>220.0</v>
      </c>
      <c r="I13" s="8" t="n">
        <v>222.0</v>
      </c>
      <c r="J13" s="8" t="n">
        <v>183.0</v>
      </c>
      <c r="K13" s="8" t="n">
        <v>198.0</v>
      </c>
      <c r="L13" s="8" t="n">
        <v>326.0</v>
      </c>
      <c r="M13" s="8" t="n">
        <v>224.0</v>
      </c>
      <c r="N13" s="8" t="n">
        <v>218.0</v>
      </c>
      <c r="O13" s="8" t="n">
        <v>182.0</v>
      </c>
      <c r="P13" s="8" t="n">
        <v>234.0</v>
      </c>
      <c r="Q13" s="8" t="n">
        <v>289.0</v>
      </c>
      <c r="R13" s="8" t="n">
        <v>243.0</v>
      </c>
      <c r="S13" s="8" t="n">
        <v>201.0</v>
      </c>
      <c r="T13" s="8" t="n">
        <v>205.0</v>
      </c>
      <c r="U13" s="8" t="n">
        <v>317.0</v>
      </c>
      <c r="V13" s="8" t="n">
        <v>299.0</v>
      </c>
      <c r="W13" s="8" t="n">
        <v>180.0</v>
      </c>
      <c r="X13" s="8" t="n">
        <v>265.0</v>
      </c>
      <c r="Y13" s="8" t="n">
        <v>324.0</v>
      </c>
      <c r="Z13" s="7">
        <f>(B13/B$1)*IgA!$BL12*IgA!$BQ12+IgA!$BM12</f>
        <v>2.9462017227007502</v>
      </c>
      <c r="AA13" s="7">
        <f>(C13/C$1)*IgA!$BL12*IgA!$BQ12+IgA!$BM12</f>
        <v>2.7352486801889411</v>
      </c>
      <c r="AB13" s="7">
        <f>(D13/D$1)*IgA!$BL12*IgA!$BQ12+IgA!$BM12</f>
        <v>2.6667574326201722</v>
      </c>
      <c r="AC13" s="7">
        <f>(E13/E$1)*IgA!$BL12*IgA!$BQ12+IgA!$BM12</f>
        <v>2.8174381772714643</v>
      </c>
      <c r="AD13" s="7">
        <f>(F13/F$1)*IgA!$BL12*IgA!$BQ12+IgA!$BM12</f>
        <v>2.8612725757154767</v>
      </c>
      <c r="AE13" s="7">
        <f>(G13/G$1)*IgA!$BL12*IgA!$BQ12+IgA!$BM12</f>
        <v>2.6831953320366768</v>
      </c>
      <c r="AF13" s="7">
        <f>(H13/H$1)*IgA!$BL12*IgA!$BQ12+IgA!$BM12</f>
        <v>2.8585329258127254</v>
      </c>
      <c r="AG13" s="7">
        <f>(I13/I$1)*IgA!$BL12*IgA!$BQ12+IgA!$BM12</f>
        <v>2.7544262295081965</v>
      </c>
      <c r="AH13" s="7">
        <f>(J13/J$1)*IgA!$BL12*IgA!$BQ12+IgA!$BM12</f>
        <v>2.8585329258127254</v>
      </c>
      <c r="AI13" s="7">
        <f>(K13/K$1)*IgA!$BL12*IgA!$BQ12+IgA!$BM12</f>
        <v>2.8831897749374824</v>
      </c>
      <c r="AJ13" s="7">
        <f>(L13/L$1)*IgA!$BL12*IgA!$BQ12+IgA!$BM12</f>
        <v>2.9078466240622394</v>
      </c>
      <c r="AK13" s="7">
        <f>(M13/M$1)*IgA!$BL12*IgA!$BQ12+IgA!$BM12</f>
        <v>2.8914087246457347</v>
      </c>
      <c r="AL13" s="7">
        <f>(N13/N$1)*IgA!$BL12*IgA!$BQ12+IgA!$BM12</f>
        <v>2.7516865796054457</v>
      </c>
      <c r="AM13" s="7">
        <f>(O13/O$1)*IgA!$BL12*IgA!$BQ12+IgA!$BM12</f>
        <v>2.8694915254237285</v>
      </c>
      <c r="AN13" s="7">
        <f>(P13/P$1)*IgA!$BL12*IgA!$BQ12+IgA!$BM12</f>
        <v>2.6831953320366768</v>
      </c>
      <c r="AO13" s="7">
        <f>(Q13/Q$1)*IgA!$BL12*IgA!$BQ12+IgA!$BM12</f>
        <v>2.8393553764934705</v>
      </c>
      <c r="AP13" s="7">
        <f>(R13/R$1)*IgA!$BL12*IgA!$BQ12+IgA!$BM12</f>
        <v>2.784562378438455</v>
      </c>
      <c r="AQ13" s="7">
        <f>(S13/S$1)*IgA!$BL12*IgA!$BQ12+IgA!$BM12</f>
        <v>2.9681189219227564</v>
      </c>
      <c r="AR13" s="7">
        <f>(T13/T$1)*IgA!$BL12*IgA!$BQ12+IgA!$BM12</f>
        <v>2.9872964712420114</v>
      </c>
      <c r="AS13" s="7">
        <f>(U13/U$1)*IgA!$BL12*IgA!$BQ12+IgA!$BM12</f>
        <v>3.0968824673520423</v>
      </c>
      <c r="AT13" s="7">
        <f>(V13/V$1)*IgA!$BL12*IgA!$BQ12+IgA!$BM12</f>
        <v>2.9681189219227564</v>
      </c>
      <c r="AU13" s="7">
        <f>(W13/W$1)*IgA!$BL12*IgA!$BQ12+IgA!$BM12</f>
        <v>3.2804390108363433</v>
      </c>
      <c r="AV13" s="7">
        <f>(X13/X$1)*IgA!$BL12*IgA!$BQ12+IgA!$BM12</f>
        <v>3.2119477632675744</v>
      </c>
      <c r="AW13" s="7">
        <f>(Y13/Y$1)*IgA!$BL12*IgA!$BQ12+IgA!$BM12</f>
        <v>3.228385662684079</v>
      </c>
    </row>
    <row r="14" spans="1:49" x14ac:dyDescent="0.25">
      <c r="A14" s="8" t="n">
        <v>11.0</v>
      </c>
      <c r="B14" s="8" t="n">
        <v>297.0</v>
      </c>
      <c r="C14" s="8" t="n">
        <v>740.0</v>
      </c>
      <c r="D14" s="8" t="n">
        <v>221.0</v>
      </c>
      <c r="E14" s="8" t="n">
        <v>161.0</v>
      </c>
      <c r="F14" s="8" t="n">
        <v>173.0</v>
      </c>
      <c r="G14" s="8" t="n">
        <v>155.0</v>
      </c>
      <c r="H14" s="8" t="n">
        <v>184.0</v>
      </c>
      <c r="I14" s="8" t="n">
        <v>167.0</v>
      </c>
      <c r="J14" s="8" t="n">
        <v>172.0</v>
      </c>
      <c r="K14" s="8" t="n">
        <v>183.0</v>
      </c>
      <c r="L14" s="8" t="n">
        <v>274.0</v>
      </c>
      <c r="M14" s="8" t="n">
        <v>152.0</v>
      </c>
      <c r="N14" s="8" t="n">
        <v>167.0</v>
      </c>
      <c r="O14" s="8" t="n">
        <v>183.0</v>
      </c>
      <c r="P14" s="8" t="n">
        <v>208.0</v>
      </c>
      <c r="Q14" s="8" t="n">
        <v>216.0</v>
      </c>
      <c r="R14" s="8" t="n">
        <v>156.0</v>
      </c>
      <c r="S14" s="8" t="n">
        <v>161.0</v>
      </c>
      <c r="T14" s="8" t="n">
        <v>153.0</v>
      </c>
      <c r="U14" s="8" t="n">
        <v>217.0</v>
      </c>
      <c r="V14" s="8" t="n">
        <v>678.0</v>
      </c>
      <c r="W14" s="8" t="n">
        <v>136.0</v>
      </c>
      <c r="X14" s="8" t="n">
        <v>149.0</v>
      </c>
      <c r="Y14" s="8" t="n">
        <v>321.0</v>
      </c>
      <c r="Z14" s="7">
        <f>(B14/B$1)*IgA!$BL13*IgA!$BQ13+IgA!$BM13</f>
        <v>2.5010621468926555</v>
      </c>
      <c r="AA14" s="7">
        <f>(C14/C$1)*IgA!$BL13*IgA!$BQ13+IgA!$BM13</f>
        <v>2.464078342749529</v>
      </c>
      <c r="AB14" s="7">
        <f>(D14/D$1)*IgA!$BL13*IgA!$BQ13+IgA!$BM13</f>
        <v>2.3940037664783427</v>
      </c>
      <c r="AC14" s="7">
        <f>(E14/E$1)*IgA!$BL13*IgA!$BQ13+IgA!$BM13</f>
        <v>2.3803781544256122</v>
      </c>
      <c r="AD14" s="7">
        <f>(F14/F$1)*IgA!$BL13*IgA!$BQ13+IgA!$BM13</f>
        <v>2.4699178907721282</v>
      </c>
      <c r="AE14" s="7">
        <f>(G14/G$1)*IgA!$BL13*IgA!$BQ13+IgA!$BM13</f>
        <v>2.4660248587570619</v>
      </c>
      <c r="AF14" s="7">
        <f>(H14/H$1)*IgA!$BL13*IgA!$BQ13+IgA!$BM13</f>
        <v>2.5341529190207157</v>
      </c>
      <c r="AG14" s="7">
        <f>(I14/I$1)*IgA!$BL13*IgA!$BQ13+IgA!$BM13</f>
        <v>2.4971691148775896</v>
      </c>
      <c r="AH14" s="7">
        <f>(J14/J$1)*IgA!$BL13*IgA!$BQ13+IgA!$BM13</f>
        <v>2.5049551789077213</v>
      </c>
      <c r="AI14" s="7">
        <f>(K14/K$1)*IgA!$BL13*IgA!$BQ13+IgA!$BM13</f>
        <v>2.4660248587570619</v>
      </c>
      <c r="AJ14" s="7">
        <f>(L14/L$1)*IgA!$BL13*IgA!$BQ13+IgA!$BM13</f>
        <v>3.3477966101694916</v>
      </c>
      <c r="AK14" s="7">
        <f>(M14/M$1)*IgA!$BL13*IgA!$BQ13+IgA!$BM13</f>
        <v>2.5380459510357816</v>
      </c>
      <c r="AL14" s="7">
        <f>(N14/N$1)*IgA!$BL13*IgA!$BQ13+IgA!$BM13</f>
        <v>2.4407201506591338</v>
      </c>
      <c r="AM14" s="7">
        <f>(O14/O$1)*IgA!$BL13*IgA!$BQ13+IgA!$BM13</f>
        <v>2.6159065913371</v>
      </c>
      <c r="AN14" s="7">
        <f>(P14/P$1)*IgA!$BL13*IgA!$BQ13+IgA!$BM13</f>
        <v>2.4582387947269302</v>
      </c>
      <c r="AO14" s="7">
        <f>(Q14/Q$1)*IgA!$BL13*IgA!$BQ13+IgA!$BM13</f>
        <v>2.4660248587570619</v>
      </c>
      <c r="AP14" s="7">
        <f>(R14/R$1)*IgA!$BL13*IgA!$BQ13+IgA!$BM13</f>
        <v>2.6353717514124293</v>
      </c>
      <c r="AQ14" s="7">
        <f>(S14/S$1)*IgA!$BL13*IgA!$BQ13+IgA!$BM13</f>
        <v>2.6159065913371</v>
      </c>
      <c r="AR14" s="7">
        <f>(T14/T$1)*IgA!$BL13*IgA!$BQ13+IgA!$BM13</f>
        <v>2.7385370998116763</v>
      </c>
      <c r="AS14" s="7">
        <f>(U14/U$1)*IgA!$BL13*IgA!$BQ13+IgA!$BM13</f>
        <v>2.6412112994350281</v>
      </c>
      <c r="AT14" s="7">
        <f>(V14/V$1)*IgA!$BL13*IgA!$BQ13+IgA!$BM13</f>
        <v>2.5516715630885121</v>
      </c>
      <c r="AU14" s="7">
        <f>(W14/W$1)*IgA!$BL13*IgA!$BQ13+IgA!$BM13</f>
        <v>2.8047186440677967</v>
      </c>
      <c r="AV14" s="7">
        <f>(X14/X$1)*IgA!$BL13*IgA!$BQ13+IgA!$BM13</f>
        <v>2.6996067796610168</v>
      </c>
      <c r="AW14" s="7">
        <f>(Y14/Y$1)*IgA!$BL13*IgA!$BQ13+IgA!$BM13</f>
        <v>2.7073928436911485</v>
      </c>
    </row>
    <row r="15" spans="1:49" x14ac:dyDescent="0.25">
      <c r="A15" s="8" t="n">
        <v>12.0</v>
      </c>
      <c r="B15" s="8" t="n">
        <v>261.0</v>
      </c>
      <c r="C15" s="8" t="n">
        <v>215.0</v>
      </c>
      <c r="D15" s="8" t="n">
        <v>168.0</v>
      </c>
      <c r="E15" s="8" t="n">
        <v>265.0</v>
      </c>
      <c r="F15" s="8" t="n">
        <v>176.0</v>
      </c>
      <c r="G15" s="8" t="n">
        <v>146.0</v>
      </c>
      <c r="H15" s="8" t="n">
        <v>179.0</v>
      </c>
      <c r="I15" s="8" t="n">
        <v>146.0</v>
      </c>
      <c r="J15" s="8" t="n">
        <v>244.0</v>
      </c>
      <c r="K15" s="8" t="n">
        <v>147.0</v>
      </c>
      <c r="L15" s="8" t="n">
        <v>239.0</v>
      </c>
      <c r="M15" s="8" t="n">
        <v>138.0</v>
      </c>
      <c r="N15" s="8" t="n">
        <v>138.0</v>
      </c>
      <c r="O15" s="8" t="n">
        <v>147.0</v>
      </c>
      <c r="P15" s="8" t="n">
        <v>197.0</v>
      </c>
      <c r="Q15" s="8" t="n">
        <v>181.0</v>
      </c>
      <c r="R15" s="8" t="n">
        <v>171.0</v>
      </c>
      <c r="S15" s="8" t="n">
        <v>133.0</v>
      </c>
      <c r="T15" s="8" t="n">
        <v>133.0</v>
      </c>
      <c r="U15" s="8" t="n">
        <v>183.0</v>
      </c>
      <c r="V15" s="8" t="n">
        <v>318.0</v>
      </c>
      <c r="W15" s="8" t="n">
        <v>117.0</v>
      </c>
      <c r="X15" s="8" t="n">
        <v>120.0</v>
      </c>
      <c r="Y15" s="8" t="n">
        <v>257.0</v>
      </c>
      <c r="Z15" s="7">
        <f>(B15/B$1)*IgA!$BL14*IgA!$BQ14+IgA!$BM14</f>
        <v>2.4285517544163691</v>
      </c>
      <c r="AA15" s="7">
        <f>(C15/C$1)*IgA!$BL14*IgA!$BQ14+IgA!$BM14</f>
        <v>2.4430154933971093</v>
      </c>
      <c r="AB15" s="7">
        <f>(D15/D$1)*IgA!$BL14*IgA!$BQ14+IgA!$BM14</f>
        <v>2.3624318047901287</v>
      </c>
      <c r="AC15" s="7">
        <f>(E15/E$1)*IgA!$BL14*IgA!$BQ14+IgA!$BM14</f>
        <v>2.3851605374741487</v>
      </c>
      <c r="AD15" s="7">
        <f>(F15/F$1)*IgA!$BL14*IgA!$BQ14+IgA!$BM14</f>
        <v>2.4616117292294892</v>
      </c>
      <c r="AE15" s="7">
        <f>(G15/G$1)*IgA!$BL14*IgA!$BQ14+IgA!$BM14</f>
        <v>2.4657442260811293</v>
      </c>
      <c r="AF15" s="7">
        <f>(H15/H$1)*IgA!$BL14*IgA!$BQ14+IgA!$BM14</f>
        <v>2.5401291694106503</v>
      </c>
      <c r="AG15" s="7">
        <f>(I15/I$1)*IgA!$BL14*IgA!$BQ14+IgA!$BM14</f>
        <v>2.4471479902487494</v>
      </c>
      <c r="AH15" s="7">
        <f>(J15/J$1)*IgA!$BL14*IgA!$BQ14+IgA!$BM14</f>
        <v>2.8707289175418529</v>
      </c>
      <c r="AI15" s="7">
        <f>(K15/K$1)*IgA!$BL14*IgA!$BQ14+IgA!$BM14</f>
        <v>2.4864067103393297</v>
      </c>
      <c r="AJ15" s="7">
        <f>(L15/L$1)*IgA!$BL14*IgA!$BQ14+IgA!$BM14</f>
        <v>2.6827003107922311</v>
      </c>
      <c r="AK15" s="7">
        <f>(M15/M$1)*IgA!$BL14*IgA!$BQ14+IgA!$BM14</f>
        <v>2.5711228957979504</v>
      </c>
      <c r="AL15" s="7">
        <f>(N15/N$1)*IgA!$BL14*IgA!$BQ14+IgA!$BM14</f>
        <v>2.6062491190368906</v>
      </c>
      <c r="AM15" s="7">
        <f>(O15/O$1)*IgA!$BL14*IgA!$BQ14+IgA!$BM14</f>
        <v>2.7343565214377317</v>
      </c>
      <c r="AN15" s="7">
        <f>(P15/P$1)*IgA!$BL14*IgA!$BQ14+IgA!$BM14</f>
        <v>2.4388829965454693</v>
      </c>
      <c r="AO15" s="7">
        <f>(Q15/Q$1)*IgA!$BL14*IgA!$BQ14+IgA!$BM14</f>
        <v>2.4223530091389089</v>
      </c>
      <c r="AP15" s="7">
        <f>(R15/R$1)*IgA!$BL14*IgA!$BQ14+IgA!$BM14</f>
        <v>2.6827003107922311</v>
      </c>
      <c r="AQ15" s="7">
        <f>(S15/S$1)*IgA!$BL14*IgA!$BQ14+IgA!$BM14</f>
        <v>2.6351765969983711</v>
      </c>
      <c r="AR15" s="7">
        <f>(T15/T$1)*IgA!$BL14*IgA!$BQ14+IgA!$BM14</f>
        <v>2.6785678139405915</v>
      </c>
      <c r="AS15" s="7">
        <f>(U15/U$1)*IgA!$BL14*IgA!$BQ14+IgA!$BM14</f>
        <v>2.6000503737594305</v>
      </c>
      <c r="AT15" s="7">
        <f>(V15/V$1)*IgA!$BL14*IgA!$BQ14+IgA!$BM14</f>
        <v>2.6103816158885307</v>
      </c>
      <c r="AU15" s="7">
        <f>(W15/W$1)*IgA!$BL14*IgA!$BQ14+IgA!$BM14</f>
        <v>2.8190727068963524</v>
      </c>
      <c r="AV15" s="7">
        <f>(X15/X$1)*IgA!$BL14*IgA!$BQ14+IgA!$BM14</f>
        <v>2.7632839993992122</v>
      </c>
      <c r="AW15" s="7">
        <f>(Y15/Y$1)*IgA!$BL14*IgA!$BQ14+IgA!$BM14</f>
        <v>2.6992302981987915</v>
      </c>
    </row>
    <row r="16" spans="1:49" x14ac:dyDescent="0.25">
      <c r="A16" s="8" t="n">
        <v>13.0</v>
      </c>
      <c r="B16" s="8" t="n">
        <v>297.0</v>
      </c>
      <c r="C16" s="8" t="n">
        <v>134.0</v>
      </c>
      <c r="D16" s="8" t="n">
        <v>152.0</v>
      </c>
      <c r="E16" s="8" t="n">
        <v>153.0</v>
      </c>
      <c r="F16" s="8" t="n">
        <v>213.0</v>
      </c>
      <c r="G16" s="8" t="n">
        <v>137.0</v>
      </c>
      <c r="H16" s="8" t="n">
        <v>169.0</v>
      </c>
      <c r="I16" s="8" t="n">
        <v>144.0</v>
      </c>
      <c r="J16" s="8" t="n">
        <v>163.0</v>
      </c>
      <c r="K16" s="8" t="n">
        <v>172.0</v>
      </c>
      <c r="L16" s="8" t="n">
        <v>285.0</v>
      </c>
      <c r="M16" s="8" t="n">
        <v>139.0</v>
      </c>
      <c r="N16" s="8" t="n">
        <v>122.0</v>
      </c>
      <c r="O16" s="8" t="n">
        <v>163.0</v>
      </c>
      <c r="P16" s="8" t="n">
        <v>169.0</v>
      </c>
      <c r="Q16" s="8" t="n">
        <v>191.0</v>
      </c>
      <c r="R16" s="8" t="n">
        <v>151.0</v>
      </c>
      <c r="S16" s="8" t="n">
        <v>141.0</v>
      </c>
      <c r="T16" s="8" t="n">
        <v>133.0</v>
      </c>
      <c r="U16" s="8" t="n">
        <v>188.0</v>
      </c>
      <c r="V16" s="8" t="n">
        <v>216.0</v>
      </c>
      <c r="W16" s="8" t="n">
        <v>111.0</v>
      </c>
      <c r="X16" s="8" t="n">
        <v>113.0</v>
      </c>
      <c r="Y16" s="8" t="n">
        <v>283.0</v>
      </c>
      <c r="Z16" s="7">
        <f>(B16/B$1)*IgA!$BL15*IgA!$BQ15+IgA!$BM15</f>
        <v>2.6109756740142265</v>
      </c>
      <c r="AA16" s="7">
        <f>(C16/C$1)*IgA!$BL15*IgA!$BQ15+IgA!$BM15</f>
        <v>3.4953280056204443</v>
      </c>
      <c r="AB16" s="7">
        <f>(D16/D$1)*IgA!$BL15*IgA!$BQ15+IgA!$BM15</f>
        <v>2.416118380609467</v>
      </c>
      <c r="AC16" s="7">
        <f>(E16/E$1)*IgA!$BL15*IgA!$BQ15+IgA!$BM15</f>
        <v>2.4560891074617253</v>
      </c>
      <c r="AD16" s="7">
        <f>(F16/F$1)*IgA!$BL15*IgA!$BQ15+IgA!$BM15</f>
        <v>2.6009829923011623</v>
      </c>
      <c r="AE16" s="7">
        <f>(G16/G$1)*IgA!$BL15*IgA!$BQ15+IgA!$BM15</f>
        <v>2.5959866514446297</v>
      </c>
      <c r="AF16" s="7">
        <f>(H16/H$1)*IgA!$BL15*IgA!$BQ15+IgA!$BM15</f>
        <v>2.7084043207166069</v>
      </c>
      <c r="AG16" s="7">
        <f>(I16/I$1)*IgA!$BL15*IgA!$BQ15+IgA!$BM15</f>
        <v>2.5235397090249112</v>
      </c>
      <c r="AH16" s="7">
        <f>(J16/J$1)*IgA!$BL15*IgA!$BQ15+IgA!$BM15</f>
        <v>2.6934152981470096</v>
      </c>
      <c r="AI16" s="7">
        <f>(K16/K$1)*IgA!$BL15*IgA!$BQ15+IgA!$BM15</f>
        <v>2.5635104358771699</v>
      </c>
      <c r="AJ16" s="7">
        <f>(L16/L$1)*IgA!$BL15*IgA!$BQ15+IgA!$BM15</f>
        <v>2.6659354234360819</v>
      </c>
      <c r="AK16" s="7">
        <f>(M16/M$1)*IgA!$BL15*IgA!$BQ15+IgA!$BM15</f>
        <v>2.8707853985539065</v>
      </c>
      <c r="AL16" s="7">
        <f>(N16/N$1)*IgA!$BL15*IgA!$BQ15+IgA!$BM15</f>
        <v>2.6509464008664851</v>
      </c>
      <c r="AM16" s="7">
        <f>(O16/O$1)*IgA!$BL15*IgA!$BQ15+IgA!$BM15</f>
        <v>2.7708585814232602</v>
      </c>
      <c r="AN16" s="7">
        <f>(P16/P$1)*IgA!$BL15*IgA!$BQ15+IgA!$BM15</f>
        <v>2.4985580047422498</v>
      </c>
      <c r="AO16" s="7">
        <f>(Q16/Q$1)*IgA!$BL15*IgA!$BQ15+IgA!$BM15</f>
        <v>2.5934884810163634</v>
      </c>
      <c r="AP16" s="7">
        <f>(R16/R$1)*IgA!$BL15*IgA!$BQ15+IgA!$BM15</f>
        <v>2.6934152981470096</v>
      </c>
      <c r="AQ16" s="7">
        <f>(S16/S$1)*IgA!$BL15*IgA!$BQ15+IgA!$BM15</f>
        <v>2.730887854571002</v>
      </c>
      <c r="AR16" s="7">
        <f>(T16/T$1)*IgA!$BL15*IgA!$BQ15+IgA!$BM15</f>
        <v>5.3464722929656627</v>
      </c>
      <c r="AS16" s="7">
        <f>(U16/U$1)*IgA!$BL15*IgA!$BQ15+IgA!$BM15</f>
        <v>2.6034811627294281</v>
      </c>
      <c r="AT16" s="7">
        <f>(V16/V$1)*IgA!$BL15*IgA!$BQ15+IgA!$BM15</f>
        <v>2.6884189572904775</v>
      </c>
      <c r="AU16" s="7">
        <f>(W16/W$1)*IgA!$BL15*IgA!$BQ15+IgA!$BM15</f>
        <v>2.9107561254061647</v>
      </c>
      <c r="AV16" s="7">
        <f>(X16/X$1)*IgA!$BL15*IgA!$BQ15+IgA!$BM15</f>
        <v>2.8882725915517695</v>
      </c>
      <c r="AW16" s="7">
        <f>(Y16/Y$1)*IgA!$BL15*IgA!$BQ15+IgA!$BM15</f>
        <v>2.8408073534147125</v>
      </c>
    </row>
    <row r="17" spans="1:49" x14ac:dyDescent="0.25">
      <c r="A17" s="8" t="n">
        <v>14.0</v>
      </c>
      <c r="B17" s="8" t="n">
        <v>329.0</v>
      </c>
      <c r="C17" s="8" t="n">
        <v>128.0</v>
      </c>
      <c r="D17" s="8" t="n">
        <v>154.0</v>
      </c>
      <c r="E17" s="8" t="n">
        <v>151.0</v>
      </c>
      <c r="F17" s="8" t="n">
        <v>189.0</v>
      </c>
      <c r="G17" s="8" t="n">
        <v>137.0</v>
      </c>
      <c r="H17" s="8" t="n">
        <v>180.0</v>
      </c>
      <c r="I17" s="8" t="n">
        <v>135.0</v>
      </c>
      <c r="J17" s="8" t="n">
        <v>157.0</v>
      </c>
      <c r="K17" s="8" t="n">
        <v>211.0</v>
      </c>
      <c r="L17" s="8" t="n">
        <v>644.0</v>
      </c>
      <c r="M17" s="8" t="n">
        <v>157.0</v>
      </c>
      <c r="N17" s="8" t="n">
        <v>114.0</v>
      </c>
      <c r="O17" s="8" t="n">
        <v>173.0</v>
      </c>
      <c r="P17" s="8" t="n">
        <v>141.0</v>
      </c>
      <c r="Q17" s="8" t="n">
        <v>181.0</v>
      </c>
      <c r="R17" s="8" t="n">
        <v>142.0</v>
      </c>
      <c r="S17" s="8" t="n">
        <v>182.0</v>
      </c>
      <c r="T17" s="8" t="n">
        <v>136.0</v>
      </c>
      <c r="U17" s="8" t="n">
        <v>193.0</v>
      </c>
      <c r="V17" s="8" t="n">
        <v>221.0</v>
      </c>
      <c r="W17" s="8" t="n">
        <v>117.0</v>
      </c>
      <c r="X17" s="8" t="n">
        <v>117.0</v>
      </c>
      <c r="Y17" s="8" t="n">
        <v>218.0</v>
      </c>
      <c r="Z17" s="7">
        <f>(B17/B$1)*IgA!$BL16*IgA!$BQ16+IgA!$BM16</f>
        <v>2.544944130571249</v>
      </c>
      <c r="AA17" s="7">
        <f>(C17/C$1)*IgA!$BL16*IgA!$BQ16+IgA!$BM16</f>
        <v>2.5776137267210713</v>
      </c>
      <c r="AB17" s="7">
        <f>(D17/D$1)*IgA!$BL16*IgA!$BQ16+IgA!$BM16</f>
        <v>2.3792626072400083</v>
      </c>
      <c r="AC17" s="7">
        <f>(E17/E$1)*IgA!$BL16*IgA!$BQ16+IgA!$BM16</f>
        <v>2.4212663737183511</v>
      </c>
      <c r="AD17" s="7">
        <f>(F17/F$1)*IgA!$BL16*IgA!$BQ16+IgA!$BM16</f>
        <v>2.5986156099602429</v>
      </c>
      <c r="AE17" s="7">
        <f>(G17/G$1)*IgA!$BL16*IgA!$BQ16+IgA!$BM16</f>
        <v>2.542610587989119</v>
      </c>
      <c r="AF17" s="7">
        <f>(H17/H$1)*IgA!$BL16*IgA!$BQ16+IgA!$BM16</f>
        <v>2.7222933668131408</v>
      </c>
      <c r="AG17" s="7">
        <f>(I17/I$1)*IgA!$BL16*IgA!$BQ16+IgA!$BM16</f>
        <v>2.5566118434819001</v>
      </c>
      <c r="AH17" s="7">
        <f>(J17/J$1)*IgA!$BL16*IgA!$BQ16+IgA!$BM16</f>
        <v>3.0653241263862734</v>
      </c>
      <c r="AI17" s="7">
        <f>(K17/K$1)*IgA!$BL16*IgA!$BQ16+IgA!$BM16</f>
        <v>2.5262757899142079</v>
      </c>
      <c r="AJ17" s="7">
        <f>(L17/L$1)*IgA!$BL16*IgA!$BQ16+IgA!$BM16</f>
        <v>2.7199598242310108</v>
      </c>
      <c r="AK17" s="7">
        <f>(M17/M$1)*IgA!$BL16*IgA!$BQ16+IgA!$BM16</f>
        <v>2.7899661016949153</v>
      </c>
      <c r="AL17" s="7">
        <f>(N17/N$1)*IgA!$BL16*IgA!$BQ16+IgA!$BM16</f>
        <v>2.5846143544674618</v>
      </c>
      <c r="AM17" s="7">
        <f>(O17/O$1)*IgA!$BL16*IgA!$BQ16+IgA!$BM16</f>
        <v>2.6242845783636741</v>
      </c>
      <c r="AN17" s="7">
        <f>(P17/P$1)*IgA!$BL16*IgA!$BQ16+IgA!$BM16</f>
        <v>2.4422682569575223</v>
      </c>
      <c r="AO17" s="7">
        <f>(Q17/Q$1)*IgA!$BL16*IgA!$BQ16+IgA!$BM16</f>
        <v>2.6919573132454486</v>
      </c>
      <c r="AP17" s="7">
        <f>(R17/R$1)*IgA!$BL16*IgA!$BQ16+IgA!$BM16</f>
        <v>2.5916149822138523</v>
      </c>
      <c r="AQ17" s="7">
        <f>(S17/S$1)*IgA!$BL16*IgA!$BQ16+IgA!$BM16</f>
        <v>2.7689642184557437</v>
      </c>
      <c r="AR17" s="7">
        <f>(T17/T$1)*IgA!$BL16*IgA!$BQ16+IgA!$BM16</f>
        <v>3.0816589244611841</v>
      </c>
      <c r="AS17" s="7">
        <f>(U17/U$1)*IgA!$BL16*IgA!$BQ16+IgA!$BM16</f>
        <v>2.544944130571249</v>
      </c>
      <c r="AT17" s="7">
        <f>(V17/V$1)*IgA!$BL16*IgA!$BQ16+IgA!$BM16</f>
        <v>2.6032826951245029</v>
      </c>
      <c r="AU17" s="7">
        <f>(W17/W$1)*IgA!$BL16*IgA!$BQ16+IgA!$BM16</f>
        <v>2.8833078049801211</v>
      </c>
      <c r="AV17" s="7">
        <f>(X17/X$1)*IgA!$BL16*IgA!$BQ16+IgA!$BM16</f>
        <v>2.8389704959196482</v>
      </c>
      <c r="AW17" s="7">
        <f>(Y17/Y$1)*IgA!$BL16*IgA!$BQ16+IgA!$BM16</f>
        <v>2.7899661016949153</v>
      </c>
    </row>
    <row r="18" spans="1:49" x14ac:dyDescent="0.25">
      <c r="A18" s="8" t="n">
        <v>15.0</v>
      </c>
      <c r="B18" s="8" t="n">
        <v>274.0</v>
      </c>
      <c r="C18" s="8" t="n">
        <v>156.0</v>
      </c>
      <c r="D18" s="8" t="n">
        <v>160.0</v>
      </c>
      <c r="E18" s="8" t="n">
        <v>137.0</v>
      </c>
      <c r="F18" s="8" t="n">
        <v>154.0</v>
      </c>
      <c r="G18" s="8" t="n">
        <v>141.0</v>
      </c>
      <c r="H18" s="8" t="n">
        <v>165.0</v>
      </c>
      <c r="I18" s="8" t="n">
        <v>135.0</v>
      </c>
      <c r="J18" s="8" t="n">
        <v>152.0</v>
      </c>
      <c r="K18" s="8" t="n">
        <v>202.0</v>
      </c>
      <c r="L18" s="8" t="n">
        <v>307.0</v>
      </c>
      <c r="M18" s="8" t="n">
        <v>136.0</v>
      </c>
      <c r="N18" s="8" t="n">
        <v>122.0</v>
      </c>
      <c r="O18" s="8" t="n">
        <v>144.0</v>
      </c>
      <c r="P18" s="8" t="n">
        <v>127.0</v>
      </c>
      <c r="Q18" s="8" t="n">
        <v>183.0</v>
      </c>
      <c r="R18" s="8" t="n">
        <v>133.0</v>
      </c>
      <c r="S18" s="8" t="n">
        <v>179.0</v>
      </c>
      <c r="T18" s="8" t="n">
        <v>133.0</v>
      </c>
      <c r="U18" s="8" t="n">
        <v>215.0</v>
      </c>
      <c r="V18" s="8" t="n">
        <v>274.0</v>
      </c>
      <c r="W18" s="8" t="n">
        <v>124.0</v>
      </c>
      <c r="X18" s="8" t="n">
        <v>124.0</v>
      </c>
      <c r="Y18" s="8" t="n">
        <v>220.0</v>
      </c>
      <c r="Z18" s="7">
        <f>(B18/B$1)*IgA!$BL17*IgA!$BQ17+IgA!$BM17</f>
        <v>2.6178903161379461</v>
      </c>
      <c r="AA18" s="7">
        <f>(C18/C$1)*IgA!$BL17*IgA!$BQ17+IgA!$BM17</f>
        <v>2.5852954131954418</v>
      </c>
      <c r="AB18" s="7">
        <f>(D18/D$1)*IgA!$BL17*IgA!$BQ17+IgA!$BM17</f>
        <v>2.4657807690729263</v>
      </c>
      <c r="AC18" s="7">
        <f>(E18/E$1)*IgA!$BL17*IgA!$BQ17+IgA!$BM17</f>
        <v>2.501091913927306</v>
      </c>
      <c r="AD18" s="7">
        <f>(F18/F$1)*IgA!$BL17*IgA!$BQ17+IgA!$BM17</f>
        <v>2.5852954131954418</v>
      </c>
      <c r="AE18" s="7">
        <f>(G18/G$1)*IgA!$BL17*IgA!$BQ17+IgA!$BM17</f>
        <v>2.6532014609923258</v>
      </c>
      <c r="AF18" s="7">
        <f>(H18/H$1)*IgA!$BL17*IgA!$BQ17+IgA!$BM17</f>
        <v>2.8596358462948523</v>
      </c>
      <c r="AG18" s="7">
        <f>(I18/I$1)*IgA!$BL17*IgA!$BQ17+IgA!$BM17</f>
        <v>2.5880116551073171</v>
      </c>
      <c r="AH18" s="7">
        <f>(J18/J$1)*IgA!$BL17*IgA!$BQ17+IgA!$BM17</f>
        <v>2.7374049602604615</v>
      </c>
      <c r="AI18" s="7">
        <f>(K18/K$1)*IgA!$BL17*IgA!$BQ17+IgA!$BM17</f>
        <v>2.5472680264291867</v>
      </c>
      <c r="AJ18" s="7">
        <f>(L18/L$1)*IgA!$BL17*IgA!$BQ17+IgA!$BM17</f>
        <v>3.0606377477736282</v>
      </c>
      <c r="AK18" s="7">
        <f>(M18/M$1)*IgA!$BL17*IgA!$BQ17+IgA!$BM17</f>
        <v>2.5418355426054364</v>
      </c>
      <c r="AL18" s="7">
        <f>(N18/N$1)*IgA!$BL17*IgA!$BQ17+IgA!$BM17</f>
        <v>2.5988766227548186</v>
      </c>
      <c r="AM18" s="7">
        <f>(O18/O$1)*IgA!$BL17*IgA!$BQ17+IgA!$BM17</f>
        <v>2.9547043132104895</v>
      </c>
      <c r="AN18" s="7">
        <f>(P18/P$1)*IgA!$BL17*IgA!$BQ17+IgA!$BM17</f>
        <v>2.6043091065785693</v>
      </c>
      <c r="AO18" s="7">
        <f>(Q18/Q$1)*IgA!$BL17*IgA!$BQ17+IgA!$BM17</f>
        <v>2.471213252896677</v>
      </c>
      <c r="AP18" s="7">
        <f>(R18/R$1)*IgA!$BL17*IgA!$BQ17+IgA!$BM17</f>
        <v>2.6015928646666939</v>
      </c>
      <c r="AQ18" s="7">
        <f>(S18/S$1)*IgA!$BL17*IgA!$BQ17+IgA!$BM17</f>
        <v>2.8705008139423538</v>
      </c>
      <c r="AR18" s="7">
        <f>(T18/T$1)*IgA!$BL17*IgA!$BQ17+IgA!$BM17</f>
        <v>2.8732170558542292</v>
      </c>
      <c r="AS18" s="7">
        <f>(U18/U$1)*IgA!$BL17*IgA!$BQ17+IgA!$BM17</f>
        <v>2.7156750249654587</v>
      </c>
      <c r="AT18" s="7">
        <f>(V18/V$1)*IgA!$BL17*IgA!$BQ17+IgA!$BM17</f>
        <v>2.6586339448160765</v>
      </c>
      <c r="AU18" s="7">
        <f>(W18/W$1)*IgA!$BL17*IgA!$BQ17+IgA!$BM17</f>
        <v>2.935690619827362</v>
      </c>
      <c r="AV18" s="7">
        <f>(X18/X$1)*IgA!$BL17*IgA!$BQ17+IgA!$BM17</f>
        <v>2.9166769264442345</v>
      </c>
      <c r="AW18" s="7">
        <f>(Y18/Y$1)*IgA!$BL17*IgA!$BQ17+IgA!$BM17</f>
        <v>2.8922307492373567</v>
      </c>
    </row>
    <row r="19" spans="1:49" x14ac:dyDescent="0.25">
      <c r="A19" s="8" t="n">
        <v>16.0</v>
      </c>
      <c r="B19" s="8" t="n">
        <v>288.0</v>
      </c>
      <c r="C19" s="8" t="n">
        <v>228.0</v>
      </c>
      <c r="D19" s="8" t="n">
        <v>170.0</v>
      </c>
      <c r="E19" s="8" t="n">
        <v>120.0</v>
      </c>
      <c r="F19" s="8" t="n">
        <v>152.0</v>
      </c>
      <c r="G19" s="8" t="n">
        <v>148.0</v>
      </c>
      <c r="H19" s="8" t="n">
        <v>227.0</v>
      </c>
      <c r="I19" s="8" t="n">
        <v>145.0</v>
      </c>
      <c r="J19" s="8" t="n">
        <v>149.0</v>
      </c>
      <c r="K19" s="8" t="n">
        <v>288.0</v>
      </c>
      <c r="L19" s="8" t="n">
        <v>392.0</v>
      </c>
      <c r="M19" s="8" t="n">
        <v>144.0</v>
      </c>
      <c r="N19" s="8" t="n">
        <v>131.0</v>
      </c>
      <c r="O19" s="8" t="n">
        <v>169.0</v>
      </c>
      <c r="P19" s="8" t="n">
        <v>140.0</v>
      </c>
      <c r="Q19" s="8" t="n">
        <v>217.0</v>
      </c>
      <c r="R19" s="8" t="n">
        <v>140.0</v>
      </c>
      <c r="S19" s="8" t="n">
        <v>222.0</v>
      </c>
      <c r="T19" s="8" t="n">
        <v>126.0</v>
      </c>
      <c r="U19" s="8" t="n">
        <v>277.0</v>
      </c>
      <c r="V19" s="8" t="n">
        <v>351.0</v>
      </c>
      <c r="W19" s="8" t="n">
        <v>148.0</v>
      </c>
      <c r="X19" s="8" t="n">
        <v>132.0</v>
      </c>
      <c r="Y19" s="8" t="n">
        <v>286.0</v>
      </c>
      <c r="Z19" s="7">
        <f>(B19/B$1)*IgA!$BL18*IgA!$BQ18+IgA!$BM18</f>
        <v>2.5108092585914439</v>
      </c>
      <c r="AA19" s="7">
        <f>(C19/C$1)*IgA!$BL18*IgA!$BQ18+IgA!$BM18</f>
        <v>2.5965460592218617</v>
      </c>
      <c r="AB19" s="7">
        <f>(D19/D$1)*IgA!$BL18*IgA!$BQ18+IgA!$BM18</f>
        <v>2.4599030332171332</v>
      </c>
      <c r="AC19" s="7">
        <f>(E19/E$1)*IgA!$BL18*IgA!$BQ18+IgA!$BM18</f>
        <v>2.4652615832565345</v>
      </c>
      <c r="AD19" s="7">
        <f>(F19/F$1)*IgA!$BL18*IgA!$BQ18+IgA!$BM18</f>
        <v>2.5724325840445568</v>
      </c>
      <c r="AE19" s="7">
        <f>(G19/G$1)*IgA!$BL18*IgA!$BQ18+IgA!$BM18</f>
        <v>2.6849621348719799</v>
      </c>
      <c r="AF19" s="7">
        <f>(H19/H$1)*IgA!$BL18*IgA!$BQ18+IgA!$BM18</f>
        <v>2.8269637109161092</v>
      </c>
      <c r="AG19" s="7">
        <f>(I19/I$1)*IgA!$BL18*IgA!$BQ18+IgA!$BM18</f>
        <v>2.5242056336899465</v>
      </c>
      <c r="AH19" s="7">
        <f>(J19/J$1)*IgA!$BL18*IgA!$BQ18+IgA!$BM18</f>
        <v>2.9770031120193399</v>
      </c>
      <c r="AI19" s="7">
        <f>(K19/K$1)*IgA!$BL18*IgA!$BQ18+IgA!$BM18</f>
        <v>2.5242056336899465</v>
      </c>
      <c r="AJ19" s="7">
        <f>(L19/L$1)*IgA!$BL18*IgA!$BQ18+IgA!$BM18</f>
        <v>3.1967036636347852</v>
      </c>
      <c r="AK19" s="7">
        <f>(M19/M$1)*IgA!$BL18*IgA!$BQ18+IgA!$BM18</f>
        <v>2.4625823082368341</v>
      </c>
      <c r="AL19" s="7">
        <f>(N19/N$1)*IgA!$BL18*IgA!$BQ18+IgA!$BM18</f>
        <v>2.6635279347143754</v>
      </c>
      <c r="AM19" s="7">
        <f>(O19/O$1)*IgA!$BL18*IgA!$BQ18+IgA!$BM18</f>
        <v>4.2657343964953061</v>
      </c>
      <c r="AN19" s="7">
        <f>(P19/P$1)*IgA!$BL18*IgA!$BQ18+IgA!$BM18</f>
        <v>2.5724325840445568</v>
      </c>
      <c r="AO19" s="7">
        <f>(Q19/Q$1)*IgA!$BL18*IgA!$BQ18+IgA!$BM18</f>
        <v>2.5161678086308448</v>
      </c>
      <c r="AP19" s="7">
        <f>(R19/R$1)*IgA!$BL18*IgA!$BQ18+IgA!$BM18</f>
        <v>2.5349227337687488</v>
      </c>
      <c r="AQ19" s="7">
        <f>(S19/S$1)*IgA!$BL18*IgA!$BQ18+IgA!$BM18</f>
        <v>2.8082087857782048</v>
      </c>
      <c r="AR19" s="7">
        <f>(T19/T$1)*IgA!$BL18*IgA!$BQ18+IgA!$BM18</f>
        <v>2.8778699362904194</v>
      </c>
      <c r="AS19" s="7">
        <f>(U19/U$1)*IgA!$BL18*IgA!$BQ18+IgA!$BM18</f>
        <v>2.6474522845961719</v>
      </c>
      <c r="AT19" s="7">
        <f>(V19/V$1)*IgA!$BL18*IgA!$BQ18+IgA!$BM18</f>
        <v>2.5992253342415621</v>
      </c>
      <c r="AU19" s="7">
        <f>(W19/W$1)*IgA!$BL18*IgA!$BQ18+IgA!$BM18</f>
        <v>2.9636067369208372</v>
      </c>
      <c r="AV19" s="7">
        <f>(X19/X$1)*IgA!$BL18*IgA!$BQ18+IgA!$BM18</f>
        <v>2.9823616620587412</v>
      </c>
      <c r="AW19" s="7">
        <f>(Y19/Y$1)*IgA!$BL18*IgA!$BQ18+IgA!$BM18</f>
        <v>2.893945586408623</v>
      </c>
    </row>
    <row r="20" spans="1:49" x14ac:dyDescent="0.25">
      <c r="A20" s="8" t="n">
        <v>17.0</v>
      </c>
      <c r="B20" s="8" t="n">
        <v>277.0</v>
      </c>
      <c r="C20" s="8" t="n">
        <v>343.0</v>
      </c>
      <c r="D20" s="8" t="n">
        <v>246.0</v>
      </c>
      <c r="E20" s="8" t="n">
        <v>122.0</v>
      </c>
      <c r="F20" s="8" t="n">
        <v>185.0</v>
      </c>
      <c r="G20" s="8" t="n">
        <v>261.0</v>
      </c>
      <c r="H20" s="8" t="n">
        <v>522.0</v>
      </c>
      <c r="I20" s="8" t="n">
        <v>174.0</v>
      </c>
      <c r="J20" s="8" t="n">
        <v>195.0</v>
      </c>
      <c r="K20" s="8" t="n">
        <v>293.0</v>
      </c>
      <c r="L20" s="8" t="n">
        <v>392.0</v>
      </c>
      <c r="M20" s="8" t="n">
        <v>187.0</v>
      </c>
      <c r="N20" s="8" t="n">
        <v>124.0</v>
      </c>
      <c r="O20" s="8" t="n">
        <v>400.0</v>
      </c>
      <c r="P20" s="8" t="n">
        <v>143.0</v>
      </c>
      <c r="Q20" s="8" t="n">
        <v>225.0</v>
      </c>
      <c r="R20" s="8" t="n">
        <v>142.0</v>
      </c>
      <c r="S20" s="8" t="n">
        <v>270.0</v>
      </c>
      <c r="T20" s="8" t="n">
        <v>140.0</v>
      </c>
      <c r="U20" s="8" t="n">
        <v>189.0</v>
      </c>
      <c r="V20" s="8" t="n">
        <v>484.0</v>
      </c>
      <c r="W20" s="8" t="n">
        <v>143.0</v>
      </c>
      <c r="X20" s="8" t="n">
        <v>124.0</v>
      </c>
      <c r="Y20" s="8" t="n">
        <v>311.0</v>
      </c>
      <c r="Z20" s="7">
        <f>(B20/B$1)*IgA!$BL19*IgA!$BQ19+IgA!$BM19</f>
        <v>2.5527017839979371</v>
      </c>
      <c r="AA20" s="7">
        <f>(C20/C$1)*IgA!$BL19*IgA!$BQ19+IgA!$BM19</f>
        <v>2.9023302154394353</v>
      </c>
      <c r="AB20" s="7">
        <f>(D20/D$1)*IgA!$BL19*IgA!$BQ19+IgA!$BM19</f>
        <v>2.4489410882152987</v>
      </c>
      <c r="AC20" s="7">
        <f>(E20/E$1)*IgA!$BL19*IgA!$BQ19+IgA!$BM19</f>
        <v>2.5617244531964274</v>
      </c>
      <c r="AD20" s="7">
        <f>(F20/F$1)*IgA!$BL19*IgA!$BQ19+IgA!$BM19</f>
        <v>2.72187683146963</v>
      </c>
      <c r="AE20" s="7">
        <f>(G20/G$1)*IgA!$BL19*IgA!$BQ19+IgA!$BM19</f>
        <v>2.9564662306303773</v>
      </c>
      <c r="AF20" s="7">
        <f>(H20/H$1)*IgA!$BL19*IgA!$BQ19+IgA!$BM19</f>
        <v>3.1910556297911246</v>
      </c>
      <c r="AG20" s="7">
        <f>(I20/I$1)*IgA!$BL19*IgA!$BQ19+IgA!$BM19</f>
        <v>2.667740816278688</v>
      </c>
      <c r="AH20" s="7">
        <f>(J20/J$1)*IgA!$BL19*IgA!$BQ19+IgA!$BM19</f>
        <v>3.1978226316899923</v>
      </c>
      <c r="AI20" s="7">
        <f>(K20/K$1)*IgA!$BL19*IgA!$BQ19+IgA!$BM19</f>
        <v>2.773757179360949</v>
      </c>
      <c r="AJ20" s="7">
        <f>(L20/L$1)*IgA!$BL19*IgA!$BQ19+IgA!$BM19</f>
        <v>3.2857936563752723</v>
      </c>
      <c r="AK20" s="7">
        <f>(M20/M$1)*IgA!$BL19*IgA!$BQ19+IgA!$BM19</f>
        <v>3.0512042572145255</v>
      </c>
      <c r="AL20" s="7">
        <f>(N20/N$1)*IgA!$BL19*IgA!$BQ19+IgA!$BM19</f>
        <v>3.0466929226152799</v>
      </c>
      <c r="AM20" s="7">
        <f>(O20/O$1)*IgA!$BL19*IgA!$BQ19+IgA!$BM19</f>
        <v>3.3827873502590431</v>
      </c>
      <c r="AN20" s="7">
        <f>(P20/P$1)*IgA!$BL19*IgA!$BQ19+IgA!$BM19</f>
        <v>2.9835342382258481</v>
      </c>
      <c r="AO20" s="7">
        <f>(Q20/Q$1)*IgA!$BL19*IgA!$BQ19+IgA!$BM19</f>
        <v>2.530145111001711</v>
      </c>
      <c r="AP20" s="7">
        <f>(R20/R$1)*IgA!$BL19*IgA!$BQ19+IgA!$BM19</f>
        <v>2.5752584569941628</v>
      </c>
      <c r="AQ20" s="7">
        <f>(S20/S$1)*IgA!$BL19*IgA!$BQ19+IgA!$BM19</f>
        <v>3.1797772932930117</v>
      </c>
      <c r="AR20" s="7">
        <f>(T20/T$1)*IgA!$BL19*IgA!$BQ19+IgA!$BM19</f>
        <v>3.0557155918137706</v>
      </c>
      <c r="AS20" s="7">
        <f>(U20/U$1)*IgA!$BL19*IgA!$BQ19+IgA!$BM19</f>
        <v>2.7760128466605716</v>
      </c>
      <c r="AT20" s="7">
        <f>(V20/V$1)*IgA!$BL19*IgA!$BQ19+IgA!$BM19</f>
        <v>2.7399221698666105</v>
      </c>
      <c r="AU20" s="7">
        <f>(W20/W$1)*IgA!$BL19*IgA!$BQ19+IgA!$BM19</f>
        <v>3.1075959397050896</v>
      </c>
      <c r="AV20" s="7">
        <f>(X20/X$1)*IgA!$BL19*IgA!$BQ19+IgA!$BM19</f>
        <v>3.0512042572145255</v>
      </c>
      <c r="AW20" s="7">
        <f>(Y20/Y$1)*IgA!$BL19*IgA!$BQ19+IgA!$BM19</f>
        <v>3.0805279321096188</v>
      </c>
    </row>
    <row r="21" spans="1:49" x14ac:dyDescent="0.25">
      <c r="A21" s="8" t="n">
        <v>18.0</v>
      </c>
      <c r="B21" s="8" t="n">
        <v>255.0</v>
      </c>
      <c r="C21" s="8" t="n">
        <v>268.0</v>
      </c>
      <c r="D21" s="8" t="n">
        <v>444.0</v>
      </c>
      <c r="E21" s="8" t="n">
        <v>142.0</v>
      </c>
      <c r="F21" s="8" t="n">
        <v>310.0</v>
      </c>
      <c r="G21" s="8" t="n">
        <v>205.0</v>
      </c>
      <c r="H21" s="8" t="n">
        <v>302.0</v>
      </c>
      <c r="I21" s="8" t="n">
        <v>231.0</v>
      </c>
      <c r="J21" s="8" t="n">
        <v>242.0</v>
      </c>
      <c r="K21" s="8" t="n">
        <v>232.0</v>
      </c>
      <c r="L21" s="8" t="n">
        <v>1513.0</v>
      </c>
      <c r="M21" s="8" t="n">
        <v>189.0</v>
      </c>
      <c r="N21" s="8" t="n">
        <v>149.0</v>
      </c>
      <c r="O21" s="8" t="n">
        <v>502.0</v>
      </c>
      <c r="P21" s="8" t="n">
        <v>181.0</v>
      </c>
      <c r="Q21" s="8" t="n">
        <v>279.0</v>
      </c>
      <c r="R21" s="8" t="n">
        <v>240.0</v>
      </c>
      <c r="S21" s="8" t="n">
        <v>313.0</v>
      </c>
      <c r="T21" s="8" t="n">
        <v>169.0</v>
      </c>
      <c r="U21" s="8" t="n">
        <v>226.0</v>
      </c>
      <c r="V21" s="8" t="n">
        <v>337.0</v>
      </c>
      <c r="W21" s="8" t="n">
        <v>178.0</v>
      </c>
      <c r="X21" s="8" t="n">
        <v>131.0</v>
      </c>
      <c r="Y21" s="8" t="n">
        <v>298.0</v>
      </c>
      <c r="Z21" s="7">
        <f>(B21/B$1)*IgA!$BL20*IgA!$BQ20+IgA!$BM20</f>
        <v>2.5190456179670355</v>
      </c>
      <c r="AA21" s="7">
        <f>(C21/C$1)*IgA!$BL20*IgA!$BQ20+IgA!$BM20</f>
        <v>3.3343979082037634</v>
      </c>
      <c r="AB21" s="7">
        <f>(D21/D$1)*IgA!$BL20*IgA!$BQ20+IgA!$BM20</f>
        <v>2.4911051968062754</v>
      </c>
      <c r="AC21" s="7">
        <f>(E21/E$1)*IgA!$BL20*IgA!$BQ20+IgA!$BM20</f>
        <v>2.6206471494607086</v>
      </c>
      <c r="AD21" s="7">
        <f>(F21/F$1)*IgA!$BL20*IgA!$BQ20+IgA!$BM20</f>
        <v>2.780669561563244</v>
      </c>
      <c r="AE21" s="7">
        <f>(G21/G$1)*IgA!$BL20*IgA!$BQ20+IgA!$BM20</f>
        <v>2.7578092169771677</v>
      </c>
      <c r="AF21" s="7">
        <f>(H21/H$1)*IgA!$BL20*IgA!$BQ20+IgA!$BM20</f>
        <v>2.7908297147126113</v>
      </c>
      <c r="AG21" s="7">
        <f>(I21/I$1)*IgA!$BL20*IgA!$BQ20+IgA!$BM20</f>
        <v>2.7933697529999533</v>
      </c>
      <c r="AH21" s="7">
        <f>(J21/J$1)*IgA!$BL20*IgA!$BQ20+IgA!$BM20</f>
        <v>2.8517906336088155</v>
      </c>
      <c r="AI21" s="7">
        <f>(K21/K$1)*IgA!$BL20*IgA!$BQ20+IgA!$BM20</f>
        <v>2.7298687958164072</v>
      </c>
      <c r="AJ21" s="7">
        <f>(L21/L$1)*IgA!$BL20*IgA!$BQ20+IgA!$BM20</f>
        <v>2.8492505953214735</v>
      </c>
      <c r="AK21" s="7">
        <f>(M21/M$1)*IgA!$BL20*IgA!$BQ20+IgA!$BM20</f>
        <v>2.8492505953214735</v>
      </c>
      <c r="AL21" s="7">
        <f>(N21/N$1)*IgA!$BL20*IgA!$BQ20+IgA!$BM20</f>
        <v>3.0829341177569223</v>
      </c>
      <c r="AM21" s="7">
        <f>(O21/O$1)*IgA!$BL20*IgA!$BQ20+IgA!$BM20</f>
        <v>2.8644908250455243</v>
      </c>
      <c r="AN21" s="7">
        <f>(P21/P$1)*IgA!$BL20*IgA!$BQ20+IgA!$BM20</f>
        <v>2.6384274174721014</v>
      </c>
      <c r="AO21" s="7">
        <f>(Q21/Q$1)*IgA!$BL20*IgA!$BQ20+IgA!$BM20</f>
        <v>3.2632768361581923</v>
      </c>
      <c r="AP21" s="7">
        <f>(R21/R$1)*IgA!$BL20*IgA!$BQ20+IgA!$BM20</f>
        <v>2.7095484895176729</v>
      </c>
      <c r="AQ21" s="7">
        <f>(S21/S$1)*IgA!$BL20*IgA!$BQ20+IgA!$BM20</f>
        <v>3.0245132371480601</v>
      </c>
      <c r="AR21" s="7">
        <f>(T21/T$1)*IgA!$BL20*IgA!$BQ20+IgA!$BM20</f>
        <v>3.1159546154923659</v>
      </c>
      <c r="AS21" s="7">
        <f>(U21/U$1)*IgA!$BL20*IgA!$BQ20+IgA!$BM20</f>
        <v>2.7451090255404584</v>
      </c>
      <c r="AT21" s="7">
        <f>(V21/V$1)*IgA!$BL20*IgA!$BQ20+IgA!$BM20</f>
        <v>2.7527291404024838</v>
      </c>
      <c r="AU21" s="7">
        <f>(W21/W$1)*IgA!$BL20*IgA!$BQ20+IgA!$BM20</f>
        <v>3.6315823878227578</v>
      </c>
      <c r="AV21" s="7">
        <f>(X21/X$1)*IgA!$BL20*IgA!$BQ20+IgA!$BM20</f>
        <v>2.961012279964514</v>
      </c>
      <c r="AW21" s="7">
        <f>(Y21/Y$1)*IgA!$BL20*IgA!$BQ20+IgA!$BM20</f>
        <v>2.9279917822290704</v>
      </c>
    </row>
    <row r="22" spans="1:49" x14ac:dyDescent="0.25">
      <c r="A22" s="8" t="n">
        <v>19.0</v>
      </c>
      <c r="B22" s="8" t="n">
        <v>285.0</v>
      </c>
      <c r="C22" s="8" t="n">
        <v>435.0</v>
      </c>
      <c r="D22" s="8" t="n">
        <v>2010.0</v>
      </c>
      <c r="E22" s="8" t="n">
        <v>247.0</v>
      </c>
      <c r="F22" s="8" t="n">
        <v>334.0</v>
      </c>
      <c r="G22" s="8" t="n">
        <v>333.0</v>
      </c>
      <c r="H22" s="8" t="n">
        <v>387.0</v>
      </c>
      <c r="I22" s="8" t="n">
        <v>288.0</v>
      </c>
      <c r="J22" s="8" t="n">
        <v>444.0</v>
      </c>
      <c r="K22" s="8" t="n">
        <v>436.0</v>
      </c>
      <c r="L22" s="8" t="n">
        <v>674.0</v>
      </c>
      <c r="M22" s="8" t="n">
        <v>337.0</v>
      </c>
      <c r="N22" s="8" t="n">
        <v>297.0</v>
      </c>
      <c r="O22" s="8" t="n">
        <v>549.0</v>
      </c>
      <c r="P22" s="8" t="n">
        <v>596.0</v>
      </c>
      <c r="Q22" s="8" t="n">
        <v>1621.0</v>
      </c>
      <c r="R22" s="8" t="n">
        <v>237.0</v>
      </c>
      <c r="S22" s="8" t="n">
        <v>470.0</v>
      </c>
      <c r="T22" s="8" t="n">
        <v>310.0</v>
      </c>
      <c r="U22" s="8" t="n">
        <v>460.0</v>
      </c>
      <c r="V22" s="8" t="n">
        <v>440.0</v>
      </c>
      <c r="W22" s="8" t="n">
        <v>337.0</v>
      </c>
      <c r="X22" s="8" t="n">
        <v>338.0</v>
      </c>
      <c r="Y22" s="8" t="n">
        <v>612.0</v>
      </c>
      <c r="Z22" s="7">
        <f>(B22/B$1)*IgA!$BL21*IgA!$BQ21+IgA!$BM21</f>
        <v>4.12546367932263</v>
      </c>
      <c r="AA22" s="7">
        <f>(C22/C$1)*IgA!$BL21*IgA!$BQ21+IgA!$BM21</f>
        <v>3.3262054469835873</v>
      </c>
      <c r="AB22" s="7">
        <f>(D22/D$1)*IgA!$BL21*IgA!$BQ21+IgA!$BM21</f>
        <v>2.983666204552569</v>
      </c>
      <c r="AC22" s="7">
        <f>(E22/E$1)*IgA!$BL21*IgA!$BQ21+IgA!$BM21</f>
        <v>3.3080404871577</v>
      </c>
      <c r="AD22" s="7">
        <f>(F22/F$1)*IgA!$BL21*IgA!$BQ21+IgA!$BM21</f>
        <v>3.4481701772431164</v>
      </c>
      <c r="AE22" s="7">
        <f>(G22/G$1)*IgA!$BL21*IgA!$BQ21+IgA!$BM21</f>
        <v>3.2820905445492894</v>
      </c>
      <c r="AF22" s="7">
        <f>(H22/H$1)*IgA!$BL21*IgA!$BQ21+IgA!$BM21</f>
        <v>3.2042407167240583</v>
      </c>
      <c r="AG22" s="7">
        <f>(I22/I$1)*IgA!$BL21*IgA!$BQ21+IgA!$BM21</f>
        <v>3.2431656306366738</v>
      </c>
      <c r="AH22" s="7">
        <f>(J22/J$1)*IgA!$BL21*IgA!$BQ21+IgA!$BM21</f>
        <v>3.2898755273318132</v>
      </c>
      <c r="AI22" s="7">
        <f>(K22/K$1)*IgA!$BL21*IgA!$BQ21+IgA!$BM21</f>
        <v>3.3054454928968591</v>
      </c>
      <c r="AJ22" s="7">
        <f>(L22/L$1)*IgA!$BL21*IgA!$BQ21+IgA!$BM21</f>
        <v>4.3097082718423447</v>
      </c>
      <c r="AK22" s="7">
        <f>(M22/M$1)*IgA!$BL21*IgA!$BQ21+IgA!$BM21</f>
        <v>4.2085034956695431</v>
      </c>
      <c r="AL22" s="7">
        <f>(N22/N$1)*IgA!$BL21*IgA!$BQ21+IgA!$BM21</f>
        <v>3.1627208085506013</v>
      </c>
      <c r="AM22" s="7">
        <f>(O22/O$1)*IgA!$BL21*IgA!$BQ21+IgA!$BM21</f>
        <v>3.9334341040203924</v>
      </c>
      <c r="AN22" s="7">
        <f>(P22/P$1)*IgA!$BL21*IgA!$BQ21+IgA!$BM21</f>
        <v>2.9577162619441588</v>
      </c>
      <c r="AO22" s="7">
        <f>(Q22/Q$1)*IgA!$BL21*IgA!$BQ21+IgA!$BM21</f>
        <v>3.6064648271544204</v>
      </c>
      <c r="AP22" s="7">
        <f>(R22/R$1)*IgA!$BL21*IgA!$BQ21+IgA!$BM21</f>
        <v>3.1834807626373296</v>
      </c>
      <c r="AQ22" s="7">
        <f>(S22/S$1)*IgA!$BL21*IgA!$BQ21+IgA!$BM21</f>
        <v>3.9282441154987104</v>
      </c>
      <c r="AR22" s="7">
        <f>(T22/T$1)*IgA!$BL21*IgA!$BQ21+IgA!$BM21</f>
        <v>3.6090598214152614</v>
      </c>
      <c r="AS22" s="7">
        <f>(U22/U$1)*IgA!$BL21*IgA!$BQ21+IgA!$BM21</f>
        <v>3.4222202346347061</v>
      </c>
      <c r="AT22" s="7">
        <f>(V22/V$1)*IgA!$BL21*IgA!$BQ21+IgA!$BM21</f>
        <v>3.642794746806195</v>
      </c>
      <c r="AU22" s="7">
        <f>(W22/W$1)*IgA!$BL21*IgA!$BQ21+IgA!$BM21</f>
        <v>4.130653667844312</v>
      </c>
      <c r="AV22" s="7">
        <f>(X22/X$1)*IgA!$BL21*IgA!$BQ21+IgA!$BM21</f>
        <v>4.1540086161918817</v>
      </c>
      <c r="AW22" s="7">
        <f>(Y22/Y$1)*IgA!$BL21*IgA!$BQ21+IgA!$BM21</f>
        <v>3.7284295574139499</v>
      </c>
    </row>
    <row r="23" spans="1:49" x14ac:dyDescent="0.25">
      <c r="A23" s="8" t="n">
        <v>20.0</v>
      </c>
      <c r="B23" s="8" t="n">
        <v>632.0</v>
      </c>
      <c r="C23" s="8" t="n">
        <v>403.0</v>
      </c>
      <c r="D23" s="8" t="n">
        <v>211.0</v>
      </c>
      <c r="E23" s="8" t="n">
        <v>179.0</v>
      </c>
      <c r="F23" s="8" t="n">
        <v>283.0</v>
      </c>
      <c r="G23" s="8" t="n">
        <v>698.0</v>
      </c>
      <c r="H23" s="8" t="n">
        <v>674.0</v>
      </c>
      <c r="I23" s="8" t="n">
        <v>409.0</v>
      </c>
      <c r="J23" s="8" t="n">
        <v>467.0</v>
      </c>
      <c r="K23" s="8" t="n">
        <v>317.0</v>
      </c>
      <c r="L23" s="8" t="n">
        <v>490.0</v>
      </c>
      <c r="M23" s="8" t="n">
        <v>258.0</v>
      </c>
      <c r="N23" s="8" t="n">
        <v>546.0</v>
      </c>
      <c r="O23" s="8" t="n">
        <v>175.0</v>
      </c>
      <c r="P23" s="8" t="n">
        <v>325.0</v>
      </c>
      <c r="Q23" s="8" t="n">
        <v>738.0</v>
      </c>
      <c r="R23" s="8" t="n">
        <v>160.0</v>
      </c>
      <c r="S23" s="8" t="n">
        <v>155.0</v>
      </c>
      <c r="T23" s="8" t="n">
        <v>166.0</v>
      </c>
      <c r="U23" s="8" t="n">
        <v>495.0</v>
      </c>
      <c r="V23" s="8" t="n">
        <v>339.0</v>
      </c>
      <c r="W23" s="8" t="n">
        <v>168.0</v>
      </c>
      <c r="X23" s="8" t="n">
        <v>120.0</v>
      </c>
      <c r="Y23" s="8" t="n">
        <v>515.0</v>
      </c>
      <c r="Z23" s="7">
        <f>(B23/B$1)*IgA!$BL22*IgA!$BQ22+IgA!$BM22</f>
        <v>4.3106963711406445</v>
      </c>
      <c r="AA23" s="7">
        <f>(C23/C$1)*IgA!$BL22*IgA!$BQ22+IgA!$BM22</f>
        <v>4.5649791740107162</v>
      </c>
      <c r="AB23" s="7">
        <f>(D23/D$1)*IgA!$BL22*IgA!$BQ22+IgA!$BM22</f>
        <v>4.8058786714665729</v>
      </c>
      <c r="AC23" s="7">
        <f>(E23/E$1)*IgA!$BL22*IgA!$BQ22+IgA!$BM22</f>
        <v>4.3776128982117157</v>
      </c>
      <c r="AD23" s="7">
        <f>(F23/F$1)*IgA!$BL22*IgA!$BQ22+IgA!$BM22</f>
        <v>4.4359258718022216</v>
      </c>
      <c r="AE23" s="7">
        <f>(G23/G$1)*IgA!$BL22*IgA!$BQ22+IgA!$BM22</f>
        <v>4.3757009974382566</v>
      </c>
      <c r="AF23" s="7">
        <f>(H23/H$1)*IgA!$BL22*IgA!$BQ22+IgA!$BM22</f>
        <v>4.7982310683727363</v>
      </c>
      <c r="AG23" s="7">
        <f>(I23/I$1)*IgA!$BL22*IgA!$BQ22+IgA!$BM22</f>
        <v>4.587921983292226</v>
      </c>
      <c r="AH23" s="7">
        <f>(J23/J$1)*IgA!$BL22*IgA!$BQ22+IgA!$BM22</f>
        <v>4.477987688818323</v>
      </c>
      <c r="AI23" s="7">
        <f>(K23/K$1)*IgA!$BL22*IgA!$BQ22+IgA!$BM22</f>
        <v>4.8058786714665729</v>
      </c>
      <c r="AJ23" s="7">
        <f>(L23/L$1)*IgA!$BL22*IgA!$BQ22+IgA!$BM22</f>
        <v>5.4836474956578538</v>
      </c>
      <c r="AK23" s="7">
        <f>(M23/M$1)*IgA!$BL22*IgA!$BQ22+IgA!$BM22</f>
        <v>6.6709378759760067</v>
      </c>
      <c r="AL23" s="7">
        <f>(N23/N$1)*IgA!$BL22*IgA!$BQ22+IgA!$BM22</f>
        <v>4.7217550374343693</v>
      </c>
      <c r="AM23" s="7">
        <f>(O23/O$1)*IgA!$BL22*IgA!$BQ22+IgA!$BM22</f>
        <v>5.5161498088066603</v>
      </c>
      <c r="AN23" s="7">
        <f>(P23/P$1)*IgA!$BL22*IgA!$BQ22+IgA!$BM22</f>
        <v>4.4301901694818442</v>
      </c>
      <c r="AO23" s="7">
        <f>(Q23/Q$1)*IgA!$BL22*IgA!$BQ22+IgA!$BM22</f>
        <v>4.5793184298116598</v>
      </c>
      <c r="AP23" s="7">
        <f>(R23/R$1)*IgA!$BL22*IgA!$BQ22+IgA!$BM22</f>
        <v>4.7198431366609102</v>
      </c>
      <c r="AQ23" s="7">
        <f>(S23/S$1)*IgA!$BL22*IgA!$BQ22+IgA!$BM22</f>
        <v>4.6261599987614099</v>
      </c>
      <c r="AR23" s="7">
        <f>(T23/T$1)*IgA!$BL22*IgA!$BQ22+IgA!$BM22</f>
        <v>4.6213802468277621</v>
      </c>
      <c r="AS23" s="7">
        <f>(U23/U$1)*IgA!$BL22*IgA!$BQ22+IgA!$BM22</f>
        <v>4.4770317384315934</v>
      </c>
      <c r="AT23" s="7">
        <f>(V23/V$1)*IgA!$BL22*IgA!$BQ22+IgA!$BM22</f>
        <v>4.4101152113605222</v>
      </c>
      <c r="AU23" s="7">
        <f>(W23/W$1)*IgA!$BL22*IgA!$BQ22+IgA!$BM22</f>
        <v>5.0840602340048839</v>
      </c>
      <c r="AV23" s="7">
        <f>(X23/X$1)*IgA!$BL22*IgA!$BQ22+IgA!$BM22</f>
        <v>4.7714644575443081</v>
      </c>
      <c r="AW23" s="7">
        <f>(Y23/Y$1)*IgA!$BL22*IgA!$BQ22+IgA!$BM22</f>
        <v>4.7829358621850631</v>
      </c>
    </row>
    <row r="24" spans="1:49" x14ac:dyDescent="0.25">
      <c r="A24" s="8" t="n">
        <v>21.0</v>
      </c>
      <c r="B24" s="8" t="n">
        <v>225.0</v>
      </c>
      <c r="C24" s="8" t="n">
        <v>143.0</v>
      </c>
      <c r="D24" s="8" t="n">
        <v>157.0</v>
      </c>
      <c r="E24" s="8" t="n">
        <v>149.0</v>
      </c>
      <c r="F24" s="8" t="n">
        <v>150.0</v>
      </c>
      <c r="G24" s="8" t="n">
        <v>190.0</v>
      </c>
      <c r="H24" s="8" t="n">
        <v>193.0</v>
      </c>
      <c r="I24" s="8" t="n">
        <v>252.0</v>
      </c>
      <c r="J24" s="8" t="n">
        <v>206.0</v>
      </c>
      <c r="K24" s="8" t="n">
        <v>131.0</v>
      </c>
      <c r="L24" s="8" t="n">
        <v>363.0</v>
      </c>
      <c r="M24" s="8" t="n">
        <v>145.0</v>
      </c>
      <c r="N24" s="8" t="n">
        <v>167.0</v>
      </c>
      <c r="O24" s="8" t="n">
        <v>146.0</v>
      </c>
      <c r="P24" s="8" t="n">
        <v>227.0</v>
      </c>
      <c r="Q24" s="8" t="n">
        <v>212.0</v>
      </c>
      <c r="R24" s="8" t="n">
        <v>188.0</v>
      </c>
      <c r="S24" s="8" t="n">
        <v>121.0</v>
      </c>
      <c r="T24" s="8" t="n">
        <v>139.0</v>
      </c>
      <c r="U24" s="8" t="n">
        <v>196.0</v>
      </c>
      <c r="V24" s="8" t="n">
        <v>184.0</v>
      </c>
      <c r="W24" s="8" t="n">
        <v>139.0</v>
      </c>
      <c r="X24" s="8" t="n">
        <v>117.0</v>
      </c>
      <c r="Y24" s="8" t="n">
        <v>308.0</v>
      </c>
      <c r="Z24" s="7">
        <f>(B24/B$1)*IgA!$BL23*IgA!$BQ23+IgA!$BM23</f>
        <v>2.5509628715566364</v>
      </c>
      <c r="AA24" s="7">
        <f>(C24/C$1)*IgA!$BL23*IgA!$BQ23+IgA!$BM23</f>
        <v>5.6840436008178177</v>
      </c>
      <c r="AB24" s="7">
        <f>(D24/D$1)*IgA!$BL23*IgA!$BQ23+IgA!$BM23</f>
        <v>2.5037423632030391</v>
      </c>
      <c r="AC24" s="7">
        <f>(E24/E$1)*IgA!$BL23*IgA!$BQ23+IgA!$BM23</f>
        <v>2.5651290240627151</v>
      </c>
      <c r="AD24" s="7">
        <f>(F24/F$1)*IgA!$BL23*IgA!$BQ23+IgA!$BM23</f>
        <v>2.5533238969743159</v>
      </c>
      <c r="AE24" s="7">
        <f>(G24/G$1)*IgA!$BL23*IgA!$BQ23+IgA!$BM23</f>
        <v>2.6052664561632732</v>
      </c>
      <c r="AF24" s="7">
        <f>(H24/H$1)*IgA!$BL23*IgA!$BQ23+IgA!$BM23</f>
        <v>2.7705382354008634</v>
      </c>
      <c r="AG24" s="7">
        <f>(I24/I$1)*IgA!$BL23*IgA!$BQ23+IgA!$BM23</f>
        <v>2.5627679986450356</v>
      </c>
      <c r="AH24" s="7">
        <f>(J24/J$1)*IgA!$BL23*IgA!$BQ23+IgA!$BM23</f>
        <v>2.5769341511511148</v>
      </c>
      <c r="AI24" s="7">
        <f>(K24/K$1)*IgA!$BL23*IgA!$BQ23+IgA!$BM23</f>
        <v>2.5462408207212763</v>
      </c>
      <c r="AJ24" s="7">
        <f>(L24/L$1)*IgA!$BL23*IgA!$BQ23+IgA!$BM23</f>
        <v>2.8531741250196587</v>
      </c>
      <c r="AK24" s="7">
        <f>(M24/M$1)*IgA!$BL23*IgA!$BQ23+IgA!$BM23</f>
        <v>2.8956725825378964</v>
      </c>
      <c r="AL24" s="7">
        <f>(N24/N$1)*IgA!$BL23*IgA!$BQ23+IgA!$BM23</f>
        <v>4.4208950023590896</v>
      </c>
      <c r="AM24" s="7">
        <f>(O24/O$1)*IgA!$BL23*IgA!$BQ23+IgA!$BM23</f>
        <v>2.8578961758550188</v>
      </c>
      <c r="AN24" s="7">
        <f>(P24/P$1)*IgA!$BL23*IgA!$BQ23+IgA!$BM23</f>
        <v>2.5108254394560783</v>
      </c>
      <c r="AO24" s="7">
        <f>(Q24/Q$1)*IgA!$BL23*IgA!$BQ23+IgA!$BM23</f>
        <v>6.3404086669328201</v>
      </c>
      <c r="AP24" s="7">
        <f>(R24/R$1)*IgA!$BL23*IgA!$BQ23+IgA!$BM23</f>
        <v>2.5226305665444779</v>
      </c>
      <c r="AQ24" s="7">
        <f>(S24/S$1)*IgA!$BL23*IgA!$BQ23+IgA!$BM23</f>
        <v>2.7941484895776623</v>
      </c>
      <c r="AR24" s="7">
        <f>(T24/T$1)*IgA!$BL23*IgA!$BQ23+IgA!$BM23</f>
        <v>2.9665033450682925</v>
      </c>
      <c r="AS24" s="7">
        <f>(U24/U$1)*IgA!$BL23*IgA!$BQ23+IgA!$BM23</f>
        <v>2.7091515745411874</v>
      </c>
      <c r="AT24" s="7">
        <f>(V24/V$1)*IgA!$BL23*IgA!$BQ23+IgA!$BM23</f>
        <v>2.6265156849223921</v>
      </c>
      <c r="AU24" s="7">
        <f>(W24/W$1)*IgA!$BL23*IgA!$BQ23+IgA!$BM23</f>
        <v>3.1648294801534012</v>
      </c>
      <c r="AV24" s="7">
        <f>(X24/X$1)*IgA!$BL23*IgA!$BQ23+IgA!$BM23</f>
        <v>2.8602572012726988</v>
      </c>
      <c r="AW24" s="7">
        <f>(Y24/Y$1)*IgA!$BL23*IgA!$BQ23+IgA!$BM23</f>
        <v>2.8649792521080584</v>
      </c>
    </row>
    <row r="25" spans="1:49" x14ac:dyDescent="0.25">
      <c r="A25" s="8" t="n">
        <v>22.0</v>
      </c>
      <c r="B25" s="8" t="n">
        <v>380.0</v>
      </c>
      <c r="C25" s="8" t="n">
        <v>139.0</v>
      </c>
      <c r="D25" s="8" t="n">
        <v>158.0</v>
      </c>
      <c r="E25" s="8" t="n">
        <v>373.0</v>
      </c>
      <c r="F25" s="8" t="n">
        <v>137.0</v>
      </c>
      <c r="G25" s="8" t="n">
        <v>225.0</v>
      </c>
      <c r="H25" s="8" t="n">
        <v>155.0</v>
      </c>
      <c r="I25" s="8" t="n">
        <v>187.0</v>
      </c>
      <c r="J25" s="8" t="n">
        <v>11324.0</v>
      </c>
      <c r="K25" s="8" t="n">
        <v>160.0</v>
      </c>
      <c r="L25" s="8" t="n">
        <v>224.0</v>
      </c>
      <c r="M25" s="8" t="n">
        <v>197.0</v>
      </c>
      <c r="N25" s="8" t="n">
        <v>507.0</v>
      </c>
      <c r="O25" s="8" t="n">
        <v>600.0</v>
      </c>
      <c r="P25" s="8" t="n">
        <v>7210.0</v>
      </c>
      <c r="Q25" s="8" t="n">
        <v>1449.0</v>
      </c>
      <c r="R25" s="8" t="n">
        <v>157.0</v>
      </c>
      <c r="S25" s="8" t="n">
        <v>142.0</v>
      </c>
      <c r="T25" s="8" t="n">
        <v>742.0</v>
      </c>
      <c r="U25" s="8" t="n">
        <v>1189.0</v>
      </c>
      <c r="V25" s="8" t="n">
        <v>484.0</v>
      </c>
      <c r="W25" s="8" t="n">
        <v>164.0</v>
      </c>
      <c r="X25" s="8" t="n">
        <v>115.0</v>
      </c>
      <c r="Y25" s="8" t="n">
        <v>1342.0</v>
      </c>
      <c r="Z25" s="7">
        <f>(B25/B$1)*IgA!$BL24*IgA!$BQ24+IgA!$BM24</f>
        <v>2.1896611284275442</v>
      </c>
      <c r="AA25" s="7">
        <f>(C25/C$1)*IgA!$BL24*IgA!$BQ24+IgA!$BM24</f>
        <v>2.1207521167145496</v>
      </c>
      <c r="AB25" s="7">
        <f>(D25/D$1)*IgA!$BL24*IgA!$BQ24+IgA!$BM24</f>
        <v>2.2830858462307386</v>
      </c>
      <c r="AC25" s="7">
        <f>(E25/E$1)*IgA!$BL24*IgA!$BQ24+IgA!$BM24</f>
        <v>4.8810881051408446</v>
      </c>
      <c r="AD25" s="7">
        <f>(F25/F$1)*IgA!$BL24*IgA!$BQ24+IgA!$BM24</f>
        <v>2.1108133169482524</v>
      </c>
      <c r="AE25" s="7">
        <f>(G25/G$1)*IgA!$BL24*IgA!$BQ24+IgA!$BM24</f>
        <v>3.0424101483758497</v>
      </c>
      <c r="AF25" s="7">
        <f>(H25/H$1)*IgA!$BL24*IgA!$BQ24+IgA!$BM24</f>
        <v>2.2386925406079441</v>
      </c>
      <c r="AG25" s="7">
        <f>(I25/I$1)*IgA!$BL24*IgA!$BQ24+IgA!$BM24</f>
        <v>2.0856350242069661</v>
      </c>
      <c r="AH25" s="7">
        <f>(J25/J$1)*IgA!$BL24*IgA!$BQ24+IgA!$BM24</f>
        <v>2.2565823801872789</v>
      </c>
      <c r="AI25" s="7">
        <f>(K25/K$1)*IgA!$BL24*IgA!$BQ24+IgA!$BM24</f>
        <v>2.084309850904793</v>
      </c>
      <c r="AJ25" s="7">
        <f>(L25/L$1)*IgA!$BL24*IgA!$BQ24+IgA!$BM24</f>
        <v>3.9713566331991013</v>
      </c>
      <c r="AK25" s="7">
        <f>(M25/M$1)*IgA!$BL24*IgA!$BQ24+IgA!$BM24</f>
        <v>3.1199327865529685</v>
      </c>
      <c r="AL25" s="7">
        <f>(N25/N$1)*IgA!$BL24*IgA!$BQ24+IgA!$BM24</f>
        <v>2.7753877279879964</v>
      </c>
      <c r="AM25" s="7">
        <f>(O25/O$1)*IgA!$BL24*IgA!$BQ24+IgA!$BM24</f>
        <v>2.2241156342840416</v>
      </c>
      <c r="AN25" s="7">
        <f>(P25/P$1)*IgA!$BL24*IgA!$BQ24+IgA!$BM24</f>
        <v>3.4353240324701355</v>
      </c>
      <c r="AO25" s="7">
        <f>(Q25/Q$1)*IgA!$BL24*IgA!$BQ24+IgA!$BM24</f>
        <v>3.9282885008784794</v>
      </c>
      <c r="AP25" s="7">
        <f>(R25/R$1)*IgA!$BL24*IgA!$BQ24+IgA!$BM24</f>
        <v>4.1489298556902785</v>
      </c>
      <c r="AQ25" s="7">
        <f>(S25/S$1)*IgA!$BL24*IgA!$BQ24+IgA!$BM24</f>
        <v>2.1591821424775657</v>
      </c>
      <c r="AR25" s="7">
        <f>(T25/T$1)*IgA!$BL24*IgA!$BQ24+IgA!$BM24</f>
        <v>5.0308326882863899</v>
      </c>
      <c r="AS25" s="7">
        <f>(U25/U$1)*IgA!$BL24*IgA!$BQ24+IgA!$BM24</f>
        <v>3.5234480570646376</v>
      </c>
      <c r="AT25" s="7">
        <f>(V25/V$1)*IgA!$BL24*IgA!$BQ24+IgA!$BM24</f>
        <v>2.769424448128218</v>
      </c>
      <c r="AU25" s="7">
        <f>(W25/W$1)*IgA!$BL24*IgA!$BQ24+IgA!$BM24</f>
        <v>10.22551203280443</v>
      </c>
      <c r="AV25" s="7">
        <f>(X25/X$1)*IgA!$BL24*IgA!$BQ24+IgA!$BM24</f>
        <v>3.1133069200421035</v>
      </c>
      <c r="AW25" s="7">
        <f>(Y25/Y$1)*IgA!$BL24*IgA!$BQ24+IgA!$BM24</f>
        <v>2.9211567912270233</v>
      </c>
    </row>
    <row r="26" spans="1:49" x14ac:dyDescent="0.25">
      <c r="A26" s="8" t="n">
        <v>23.0</v>
      </c>
      <c r="B26" s="8" t="n">
        <v>223.0</v>
      </c>
      <c r="C26" s="8" t="n">
        <v>135.0</v>
      </c>
      <c r="D26" s="8" t="n">
        <v>175.0</v>
      </c>
      <c r="E26" s="8" t="n">
        <v>146.0</v>
      </c>
      <c r="F26" s="8" t="n">
        <v>141.0</v>
      </c>
      <c r="G26" s="8" t="n">
        <v>163.0</v>
      </c>
      <c r="H26" s="8" t="n">
        <v>163.0</v>
      </c>
      <c r="I26" s="8" t="n">
        <v>150.0</v>
      </c>
      <c r="J26" s="8" t="n">
        <v>191.0</v>
      </c>
      <c r="K26" s="8" t="n">
        <v>136.0</v>
      </c>
      <c r="L26" s="8" t="n">
        <v>255.0</v>
      </c>
      <c r="M26" s="8" t="n">
        <v>142.0</v>
      </c>
      <c r="N26" s="8" t="n">
        <v>119.0</v>
      </c>
      <c r="O26" s="8" t="n">
        <v>153.0</v>
      </c>
      <c r="P26" s="8" t="n">
        <v>166.0</v>
      </c>
      <c r="Q26" s="8" t="n">
        <v>221.0</v>
      </c>
      <c r="R26" s="8" t="n">
        <v>129.0</v>
      </c>
      <c r="S26" s="8" t="n">
        <v>136.0</v>
      </c>
      <c r="T26" s="8" t="n">
        <v>129.0</v>
      </c>
      <c r="U26" s="8" t="n">
        <v>224.0</v>
      </c>
      <c r="V26" s="8" t="n">
        <v>291.0</v>
      </c>
      <c r="W26" s="8" t="n">
        <v>118.0</v>
      </c>
      <c r="X26" s="8" t="n">
        <v>116.0</v>
      </c>
      <c r="Y26" s="8" t="n">
        <v>293.0</v>
      </c>
      <c r="Z26" s="7">
        <f>(B26/B$1)*IgA!$BL25*IgA!$BQ25+IgA!$BM25</f>
        <v>2.4797554945343978</v>
      </c>
      <c r="AA26" s="7">
        <f>(C26/C$1)*IgA!$BL25*IgA!$BQ25+IgA!$BM25</f>
        <v>2.5500384012456729</v>
      </c>
      <c r="AB26" s="7">
        <f>(D26/D$1)*IgA!$BL25*IgA!$BQ25+IgA!$BM25</f>
        <v>2.3633494302938485</v>
      </c>
      <c r="AC26" s="7">
        <f>(E26/E$1)*IgA!$BL25*IgA!$BQ25+IgA!$BM25</f>
        <v>2.4490067228482149</v>
      </c>
      <c r="AD26" s="7">
        <f>(F26/F$1)*IgA!$BL25*IgA!$BQ25+IgA!$BM25</f>
        <v>2.5368603562373089</v>
      </c>
      <c r="AE26" s="7">
        <f>(G26/G$1)*IgA!$BL25*IgA!$BQ25+IgA!$BM25</f>
        <v>2.5983578996096748</v>
      </c>
      <c r="AF26" s="7">
        <f>(H26/H$1)*IgA!$BL25*IgA!$BQ25+IgA!$BM25</f>
        <v>2.7542980988753167</v>
      </c>
      <c r="AG26" s="7">
        <f>(I26/I$1)*IgA!$BL25*IgA!$BQ25+IgA!$BM25</f>
        <v>2.9915029090258707</v>
      </c>
      <c r="AH26" s="7">
        <f>(J26/J$1)*IgA!$BL25*IgA!$BQ25+IgA!$BM25</f>
        <v>2.5566274237498554</v>
      </c>
      <c r="AI26" s="7">
        <f>(K26/K$1)*IgA!$BL25*IgA!$BQ25+IgA!$BM25</f>
        <v>2.5456457195762185</v>
      </c>
      <c r="AJ26" s="7">
        <f>(L26/L$1)*IgA!$BL25*IgA!$BQ25+IgA!$BM25</f>
        <v>3.0486077707287818</v>
      </c>
      <c r="AK26" s="7">
        <f>(M26/M$1)*IgA!$BL25*IgA!$BQ25+IgA!$BM25</f>
        <v>2.6686408063209504</v>
      </c>
      <c r="AL26" s="7">
        <f>(N26/N$1)*IgA!$BL25*IgA!$BQ25+IgA!$BM25</f>
        <v>2.5412530379067637</v>
      </c>
      <c r="AM26" s="7">
        <f>(O26/O$1)*IgA!$BL25*IgA!$BQ25+IgA!$BM25</f>
        <v>2.6971932371724057</v>
      </c>
      <c r="AN26" s="7">
        <f>(P26/P$1)*IgA!$BL25*IgA!$BQ25+IgA!$BM25</f>
        <v>2.4687737903607614</v>
      </c>
      <c r="AO26" s="7">
        <f>(Q26/Q$1)*IgA!$BL25*IgA!$BQ25+IgA!$BM25</f>
        <v>2.4402213595093056</v>
      </c>
      <c r="AP26" s="7">
        <f>(R26/R$1)*IgA!$BL25*IgA!$BQ25+IgA!$BM25</f>
        <v>2.4819518353691254</v>
      </c>
      <c r="AQ26" s="7">
        <f>(S26/S$1)*IgA!$BL25*IgA!$BQ25+IgA!$BM25</f>
        <v>2.7037822596765877</v>
      </c>
      <c r="AR26" s="7">
        <f>(T26/T$1)*IgA!$BL25*IgA!$BQ25+IgA!$BM25</f>
        <v>2.9761285231827794</v>
      </c>
      <c r="AS26" s="7">
        <f>(U26/U$1)*IgA!$BL25*IgA!$BQ25+IgA!$BM25</f>
        <v>2.5763944912624015</v>
      </c>
      <c r="AT26" s="7">
        <f>(V26/V$1)*IgA!$BL25*IgA!$BQ25+IgA!$BM25</f>
        <v>2.6356956938000398</v>
      </c>
      <c r="AU26" s="7">
        <f>(W26/W$1)*IgA!$BL25*IgA!$BQ25+IgA!$BM25</f>
        <v>3.1320687224484214</v>
      </c>
      <c r="AV26" s="7">
        <f>(X26/X$1)*IgA!$BL25*IgA!$BQ25+IgA!$BM25</f>
        <v>2.8531334364380476</v>
      </c>
      <c r="AW26" s="7">
        <f>(Y26/Y$1)*IgA!$BL25*IgA!$BQ25+IgA!$BM25</f>
        <v>2.8135993014129554</v>
      </c>
    </row>
    <row r="27" spans="1:49" x14ac:dyDescent="0.25">
      <c r="A27" s="8" t="n">
        <v>24.0</v>
      </c>
      <c r="B27" s="8" t="n">
        <v>539.0</v>
      </c>
      <c r="C27" s="8" t="n">
        <v>127.0</v>
      </c>
      <c r="D27" s="8" t="n">
        <v>160.0</v>
      </c>
      <c r="E27" s="8" t="n">
        <v>145.0</v>
      </c>
      <c r="F27" s="8" t="n">
        <v>169.0</v>
      </c>
      <c r="G27" s="8" t="n">
        <v>141.0</v>
      </c>
      <c r="H27" s="8" t="n">
        <v>225.0</v>
      </c>
      <c r="I27" s="8" t="n">
        <v>143.0</v>
      </c>
      <c r="J27" s="8" t="n">
        <v>145.0</v>
      </c>
      <c r="K27" s="8" t="n">
        <v>164.0</v>
      </c>
      <c r="L27" s="8" t="n">
        <v>298.0</v>
      </c>
      <c r="M27" s="8" t="n">
        <v>137.0</v>
      </c>
      <c r="N27" s="8" t="n">
        <v>117.0</v>
      </c>
      <c r="O27" s="8" t="n">
        <v>153.0</v>
      </c>
      <c r="P27" s="8" t="n">
        <v>133.0</v>
      </c>
      <c r="Q27" s="8" t="n">
        <v>196.0</v>
      </c>
      <c r="R27" s="8" t="n">
        <v>132.0</v>
      </c>
      <c r="S27" s="8" t="n">
        <v>145.0</v>
      </c>
      <c r="T27" s="8" t="n">
        <v>133.0</v>
      </c>
      <c r="U27" s="8" t="n">
        <v>179.0</v>
      </c>
      <c r="V27" s="8" t="n">
        <v>285.0</v>
      </c>
      <c r="W27" s="8" t="n">
        <v>125.0</v>
      </c>
      <c r="X27" s="8" t="n">
        <v>113.0</v>
      </c>
      <c r="Y27" s="8" t="n">
        <v>240.0</v>
      </c>
      <c r="Z27" s="7">
        <f>(B27/B$1)*IgA!$BL26*IgA!$BQ26+IgA!$BM26</f>
        <v>2.502537888978567</v>
      </c>
      <c r="AA27" s="7">
        <f>(C27/C$1)*IgA!$BL26*IgA!$BQ26+IgA!$BM26</f>
        <v>2.560012554927809</v>
      </c>
      <c r="AB27" s="7">
        <f>(D27/D$1)*IgA!$BL26*IgA!$BQ26+IgA!$BM26</f>
        <v>2.3699040444803154</v>
      </c>
      <c r="AC27" s="7">
        <f>(E27/E$1)*IgA!$BL26*IgA!$BQ26+IgA!$BM26</f>
        <v>2.3831674289301406</v>
      </c>
      <c r="AD27" s="7">
        <f>(F27/F$1)*IgA!$BL26*IgA!$BQ26+IgA!$BM26</f>
        <v>2.5312752219531878</v>
      </c>
      <c r="AE27" s="7">
        <f>(G27/G$1)*IgA!$BL26*IgA!$BQ26+IgA!$BM26</f>
        <v>2.5091695812034795</v>
      </c>
      <c r="AF27" s="7">
        <f>(H27/H$1)*IgA!$BL26*IgA!$BQ26+IgA!$BM26</f>
        <v>2.6307506053268765</v>
      </c>
      <c r="AG27" s="7">
        <f>(I27/I$1)*IgA!$BL26*IgA!$BQ26+IgA!$BM26</f>
        <v>2.4738005560039458</v>
      </c>
      <c r="AH27" s="7">
        <f>(J27/J$1)*IgA!$BL26*IgA!$BQ26+IgA!$BM26</f>
        <v>2.6042238364272263</v>
      </c>
      <c r="AI27" s="7">
        <f>(K27/K$1)*IgA!$BL26*IgA!$BQ26+IgA!$BM26</f>
        <v>2.5180118375033627</v>
      </c>
      <c r="AJ27" s="7">
        <f>(L27/L$1)*IgA!$BL26*IgA!$BQ26+IgA!$BM26</f>
        <v>2.7744372701999822</v>
      </c>
      <c r="AK27" s="7">
        <f>(M27/M$1)*IgA!$BL26*IgA!$BQ26+IgA!$BM26</f>
        <v>2.5467491704779839</v>
      </c>
      <c r="AL27" s="7">
        <f>(N27/N$1)*IgA!$BL26*IgA!$BQ26+IgA!$BM26</f>
        <v>2.5821181956775177</v>
      </c>
      <c r="AM27" s="7">
        <f>(O27/O$1)*IgA!$BL26*IgA!$BQ26+IgA!$BM26</f>
        <v>2.6616985023764683</v>
      </c>
      <c r="AN27" s="7">
        <f>(P27/P$1)*IgA!$BL26*IgA!$BQ26+IgA!$BM26</f>
        <v>2.4693794278540042</v>
      </c>
      <c r="AO27" s="7">
        <f>(Q27/Q$1)*IgA!$BL26*IgA!$BQ26+IgA!$BM26</f>
        <v>2.4295892745045284</v>
      </c>
      <c r="AP27" s="7">
        <f>(R27/R$1)*IgA!$BL26*IgA!$BQ26+IgA!$BM26</f>
        <v>2.436220966729441</v>
      </c>
      <c r="AQ27" s="7">
        <f>(S27/S$1)*IgA!$BL26*IgA!$BQ26+IgA!$BM26</f>
        <v>2.7545421935252445</v>
      </c>
      <c r="AR27" s="7">
        <f>(T27/T$1)*IgA!$BL26*IgA!$BQ26+IgA!$BM26</f>
        <v>2.6860147072011475</v>
      </c>
      <c r="AS27" s="7">
        <f>(U27/U$1)*IgA!$BL26*IgA!$BQ26+IgA!$BM26</f>
        <v>2.5246435297282752</v>
      </c>
      <c r="AT27" s="7">
        <f>(V27/V$1)*IgA!$BL26*IgA!$BQ26+IgA!$BM26</f>
        <v>2.5224329656533047</v>
      </c>
      <c r="AU27" s="7">
        <f>(W27/W$1)*IgA!$BL26*IgA!$BQ26+IgA!$BM26</f>
        <v>2.9026499865482913</v>
      </c>
      <c r="AV27" s="7">
        <f>(X27/X$1)*IgA!$BL26*IgA!$BQ26+IgA!$BM26</f>
        <v>2.7523316294502731</v>
      </c>
      <c r="AW27" s="7">
        <f>(Y27/Y$1)*IgA!$BL26*IgA!$BQ26+IgA!$BM26</f>
        <v>2.7810689624248948</v>
      </c>
    </row>
    <row r="28" spans="1:49" x14ac:dyDescent="0.25">
      <c r="A28" s="8" t="n">
        <v>25.0</v>
      </c>
      <c r="B28" s="8" t="n">
        <v>258.0</v>
      </c>
      <c r="C28" s="8" t="n">
        <v>311.0</v>
      </c>
      <c r="D28" s="8" t="n">
        <v>180.0</v>
      </c>
      <c r="E28" s="8" t="n">
        <v>128.0</v>
      </c>
      <c r="F28" s="8" t="n">
        <v>147.0</v>
      </c>
      <c r="G28" s="8" t="n">
        <v>164.0</v>
      </c>
      <c r="H28" s="8" t="n">
        <v>164.0</v>
      </c>
      <c r="I28" s="8" t="n">
        <v>188.0</v>
      </c>
      <c r="J28" s="8" t="n">
        <v>231.0</v>
      </c>
      <c r="K28" s="8" t="n">
        <v>261.0</v>
      </c>
      <c r="L28" s="8" t="n">
        <v>322.0</v>
      </c>
      <c r="M28" s="8" t="n">
        <v>136.0</v>
      </c>
      <c r="N28" s="8" t="n">
        <v>117.0</v>
      </c>
      <c r="O28" s="8" t="n">
        <v>242.0</v>
      </c>
      <c r="P28" s="8" t="n">
        <v>120.0</v>
      </c>
      <c r="Q28" s="8" t="n">
        <v>220.0</v>
      </c>
      <c r="R28" s="8" t="n">
        <v>144.0</v>
      </c>
      <c r="S28" s="8" t="n">
        <v>175.0</v>
      </c>
      <c r="T28" s="8" t="n">
        <v>142.0</v>
      </c>
      <c r="U28" s="8" t="n">
        <v>174.0</v>
      </c>
      <c r="V28" s="8" t="n">
        <v>268.0</v>
      </c>
      <c r="W28" s="8" t="n">
        <v>179.0</v>
      </c>
      <c r="X28" s="8" t="n">
        <v>112.0</v>
      </c>
      <c r="Y28" s="8" t="n">
        <v>229.0</v>
      </c>
      <c r="Z28" s="7">
        <f>(B28/B$1)*IgA!$BL27*IgA!$BQ27+IgA!$BM27</f>
        <v>2.6237148348768127</v>
      </c>
      <c r="AA28" s="7">
        <f>(C28/C$1)*IgA!$BL27*IgA!$BQ27+IgA!$BM27</f>
        <v>2.7133438173452151</v>
      </c>
      <c r="AB28" s="7">
        <f>(D28/D$1)*IgA!$BL27*IgA!$BQ27+IgA!$BM27</f>
        <v>2.5311945949094299</v>
      </c>
      <c r="AC28" s="7">
        <f>(E28/E$1)*IgA!$BL27*IgA!$BQ27+IgA!$BM27</f>
        <v>2.5080645349175841</v>
      </c>
      <c r="AD28" s="7">
        <f>(F28/F$1)*IgA!$BL27*IgA!$BQ27+IgA!$BM27</f>
        <v>2.6931050148523501</v>
      </c>
      <c r="AE28" s="7">
        <f>(G28/G$1)*IgA!$BL27*IgA!$BQ27+IgA!$BM27</f>
        <v>2.8983842972799811</v>
      </c>
      <c r="AF28" s="7">
        <f>(H28/H$1)*IgA!$BL27*IgA!$BQ27+IgA!$BM27</f>
        <v>2.8347766323024053</v>
      </c>
      <c r="AG28" s="7">
        <f>(I28/I$1)*IgA!$BL27*IgA!$BQ27+IgA!$BM27</f>
        <v>2.6613011823635624</v>
      </c>
      <c r="AH28" s="7">
        <f>(J28/J$1)*IgA!$BL27*IgA!$BQ27+IgA!$BM27</f>
        <v>2.7509301648319644</v>
      </c>
      <c r="AI28" s="7">
        <f>(K28/K$1)*IgA!$BL27*IgA!$BQ27+IgA!$BM27</f>
        <v>2.8607979497932319</v>
      </c>
      <c r="AJ28" s="7">
        <f>(L28/L$1)*IgA!$BL27*IgA!$BQ27+IgA!$BM27</f>
        <v>3.9016506494262915</v>
      </c>
      <c r="AK28" s="7">
        <f>(M28/M$1)*IgA!$BL27*IgA!$BQ27+IgA!$BM27</f>
        <v>2.5196295649135068</v>
      </c>
      <c r="AL28" s="7">
        <f>(N28/N$1)*IgA!$BL27*IgA!$BQ27+IgA!$BM27</f>
        <v>2.7711689673248294</v>
      </c>
      <c r="AM28" s="7">
        <f>(O28/O$1)*IgA!$BL27*IgA!$BQ27+IgA!$BM27</f>
        <v>2.9504269322616343</v>
      </c>
      <c r="AN28" s="7">
        <f>(P28/P$1)*IgA!$BL27*IgA!$BQ27+IgA!$BM27</f>
        <v>2.557215912400256</v>
      </c>
      <c r="AO28" s="7">
        <f>(Q28/Q$1)*IgA!$BL27*IgA!$BQ27+IgA!$BM27</f>
        <v>2.6757574698584659</v>
      </c>
      <c r="AP28" s="7">
        <f>(R28/R$1)*IgA!$BL27*IgA!$BQ27+IgA!$BM27</f>
        <v>2.7162350748441959</v>
      </c>
      <c r="AQ28" s="7">
        <f>(S28/S$1)*IgA!$BL27*IgA!$BQ27+IgA!$BM27</f>
        <v>3.1036635797076126</v>
      </c>
      <c r="AR28" s="7">
        <f>(T28/T$1)*IgA!$BL27*IgA!$BQ27+IgA!$BM27</f>
        <v>2.9330793872677501</v>
      </c>
      <c r="AS28" s="7">
        <f>(U28/U$1)*IgA!$BL27*IgA!$BQ27+IgA!$BM27</f>
        <v>2.6410623798706974</v>
      </c>
      <c r="AT28" s="7">
        <f>(V28/V$1)*IgA!$BL27*IgA!$BQ27+IgA!$BM27</f>
        <v>2.7364738773370609</v>
      </c>
      <c r="AU28" s="7">
        <f>(W28/W$1)*IgA!$BL27*IgA!$BQ27+IgA!$BM27</f>
        <v>3.106554837206593</v>
      </c>
      <c r="AV28" s="7">
        <f>(X28/X$1)*IgA!$BL27*IgA!$BQ27+IgA!$BM27</f>
        <v>3.0140345972392102</v>
      </c>
      <c r="AW28" s="7">
        <f>(Y28/Y$1)*IgA!$BL27*IgA!$BQ27+IgA!$BM27</f>
        <v>3.057403459723921</v>
      </c>
    </row>
    <row r="29" spans="1:49" x14ac:dyDescent="0.25">
      <c r="A29" s="8" t="n">
        <v>26.0</v>
      </c>
      <c r="B29" s="8" t="n">
        <v>289.0</v>
      </c>
      <c r="C29" s="8" t="n">
        <v>134.0</v>
      </c>
      <c r="D29" s="8" t="n">
        <v>172.0</v>
      </c>
      <c r="E29" s="8" t="n">
        <v>124.0</v>
      </c>
      <c r="F29" s="8" t="n">
        <v>276.0</v>
      </c>
      <c r="G29" s="8" t="n">
        <v>160.0</v>
      </c>
      <c r="H29" s="8" t="n">
        <v>169.0</v>
      </c>
      <c r="I29" s="8" t="n">
        <v>147.0</v>
      </c>
      <c r="J29" s="8" t="n">
        <v>176.0</v>
      </c>
      <c r="K29" s="8" t="n">
        <v>196.0</v>
      </c>
      <c r="L29" s="8" t="n">
        <v>341.0</v>
      </c>
      <c r="M29" s="8" t="n">
        <v>162.0</v>
      </c>
      <c r="N29" s="8" t="n">
        <v>185.0</v>
      </c>
      <c r="O29" s="8" t="n">
        <v>181.0</v>
      </c>
      <c r="P29" s="8" t="n">
        <v>118.0</v>
      </c>
      <c r="Q29" s="8" t="n">
        <v>205.0</v>
      </c>
      <c r="R29" s="8" t="n">
        <v>153.0</v>
      </c>
      <c r="S29" s="8" t="n">
        <v>205.0</v>
      </c>
      <c r="T29" s="8" t="n">
        <v>280.0</v>
      </c>
      <c r="U29" s="8" t="n">
        <v>187.0</v>
      </c>
      <c r="V29" s="8" t="n">
        <v>252.0</v>
      </c>
      <c r="W29" s="8" t="n">
        <v>128.0</v>
      </c>
      <c r="X29" s="8" t="n">
        <v>121.0</v>
      </c>
      <c r="Y29" s="8" t="n">
        <v>257.0</v>
      </c>
      <c r="Z29" s="7">
        <f>(B29/B$1)*IgA!$BL28*IgA!$BQ28+IgA!$BM28</f>
        <v>2.6227188512642599</v>
      </c>
      <c r="AA29" s="7">
        <f>(C29/C$1)*IgA!$BL28*IgA!$BQ28+IgA!$BM28</f>
        <v>2.5831867297893099</v>
      </c>
      <c r="AB29" s="7">
        <f>(D29/D$1)*IgA!$BL28*IgA!$BQ28+IgA!$BM28</f>
        <v>2.3751229325527325</v>
      </c>
      <c r="AC29" s="7">
        <f>(E29/E$1)*IgA!$BL28*IgA!$BQ28+IgA!$BM28</f>
        <v>2.362639104718538</v>
      </c>
      <c r="AD29" s="7">
        <f>(F29/F$1)*IgA!$BL28*IgA!$BQ28+IgA!$BM28</f>
        <v>2.5686222639827498</v>
      </c>
      <c r="AE29" s="7">
        <f>(G29/G$1)*IgA!$BL28*IgA!$BQ28+IgA!$BM28</f>
        <v>2.5873480057340417</v>
      </c>
      <c r="AF29" s="7">
        <f>(H29/H$1)*IgA!$BL28*IgA!$BQ28+IgA!$BM28</f>
        <v>2.7433958536614744</v>
      </c>
      <c r="AG29" s="7">
        <f>(I29/I$1)*IgA!$BL28*IgA!$BQ28+IgA!$BM28</f>
        <v>2.4770741931986553</v>
      </c>
      <c r="AH29" s="7">
        <f>(J29/J$1)*IgA!$BL28*IgA!$BQ28+IgA!$BM28</f>
        <v>2.5498965222314576</v>
      </c>
      <c r="AI29" s="7">
        <f>(K29/K$1)*IgA!$BL28*IgA!$BQ28+IgA!$BM28</f>
        <v>2.4957999349499476</v>
      </c>
      <c r="AJ29" s="7">
        <f>(L29/L$1)*IgA!$BL28*IgA!$BQ28+IgA!$BM28</f>
        <v>2.6664122486839412</v>
      </c>
      <c r="AK29" s="7">
        <f>(M29/M$1)*IgA!$BL28*IgA!$BQ28+IgA!$BM28</f>
        <v>2.5332514184525312</v>
      </c>
      <c r="AL29" s="7">
        <f>(N29/N$1)*IgA!$BL28*IgA!$BQ28+IgA!$BM28</f>
        <v>2.6997024562417935</v>
      </c>
      <c r="AM29" s="7">
        <f>(O29/O$1)*IgA!$BL28*IgA!$BQ28+IgA!$BM28</f>
        <v>2.5748641778998467</v>
      </c>
      <c r="AN29" s="7">
        <f>(P29/P$1)*IgA!$BL28*IgA!$BQ28+IgA!$BM28</f>
        <v>2.4479452615855348</v>
      </c>
      <c r="AO29" s="7">
        <f>(Q29/Q$1)*IgA!$BL28*IgA!$BQ28+IgA!$BM28</f>
        <v>2.4999612108946789</v>
      </c>
      <c r="AP29" s="7">
        <f>(R29/R$1)*IgA!$BL28*IgA!$BQ28+IgA!$BM28</f>
        <v>2.4749935552262898</v>
      </c>
      <c r="AQ29" s="7">
        <f>(S29/S$1)*IgA!$BL28*IgA!$BQ28+IgA!$BM28</f>
        <v>2.849508390252129</v>
      </c>
      <c r="AR29" s="7">
        <f>(T29/T$1)*IgA!$BL28*IgA!$BQ28+IgA!$BM28</f>
        <v>3.1075074988254849</v>
      </c>
      <c r="AS29" s="7">
        <f>(U29/U$1)*IgA!$BL28*IgA!$BQ28+IgA!$BM28</f>
        <v>2.510364400756508</v>
      </c>
      <c r="AT29" s="7">
        <f>(V29/V$1)*IgA!$BL28*IgA!$BQ28+IgA!$BM28</f>
        <v>2.5748641778998467</v>
      </c>
      <c r="AU29" s="7">
        <f>(W29/W$1)*IgA!$BL28*IgA!$BQ28+IgA!$BM28</f>
        <v>2.8141375447219108</v>
      </c>
      <c r="AV29" s="7">
        <f>(X29/X$1)*IgA!$BL28*IgA!$BQ28+IgA!$BM28</f>
        <v>2.6518477828773808</v>
      </c>
      <c r="AW29" s="7">
        <f>(Y29/Y$1)*IgA!$BL28*IgA!$BQ28+IgA!$BM28</f>
        <v>2.7142669220483535</v>
      </c>
    </row>
    <row r="30" spans="1:49" x14ac:dyDescent="0.25">
      <c r="A30" s="8" t="n">
        <v>27.0</v>
      </c>
      <c r="B30" s="8" t="n">
        <v>217.0</v>
      </c>
      <c r="C30" s="8" t="n">
        <v>188.0</v>
      </c>
      <c r="D30" s="8" t="n">
        <v>379.0</v>
      </c>
      <c r="E30" s="8" t="n">
        <v>121.0</v>
      </c>
      <c r="F30" s="8" t="n">
        <v>191.0</v>
      </c>
      <c r="G30" s="8" t="n">
        <v>156.0</v>
      </c>
      <c r="H30" s="8" t="n">
        <v>165.0</v>
      </c>
      <c r="I30" s="8" t="n">
        <v>155.0</v>
      </c>
      <c r="J30" s="8" t="n">
        <v>164.0</v>
      </c>
      <c r="K30" s="8" t="n">
        <v>182.0</v>
      </c>
      <c r="L30" s="8" t="n">
        <v>246.0</v>
      </c>
      <c r="M30" s="8" t="n">
        <v>150.0</v>
      </c>
      <c r="N30" s="8" t="n">
        <v>120.0</v>
      </c>
      <c r="O30" s="8" t="n">
        <v>186.0</v>
      </c>
      <c r="P30" s="8" t="n">
        <v>138.0</v>
      </c>
      <c r="Q30" s="8" t="n">
        <v>207.0</v>
      </c>
      <c r="R30" s="8" t="n">
        <v>138.0</v>
      </c>
      <c r="S30" s="8" t="n">
        <v>258.0</v>
      </c>
      <c r="T30" s="8" t="n">
        <v>130.0</v>
      </c>
      <c r="U30" s="8" t="n">
        <v>171.0</v>
      </c>
      <c r="V30" s="8" t="n">
        <v>231.0</v>
      </c>
      <c r="W30" s="8" t="n">
        <v>135.0</v>
      </c>
      <c r="X30" s="8" t="n">
        <v>122.0</v>
      </c>
      <c r="Y30" s="8" t="n">
        <v>258.0</v>
      </c>
      <c r="Z30" s="7">
        <f>(B30/B$1)*IgA!$BL29*IgA!$BQ29+IgA!$BM29</f>
        <v>2.6292644179672204</v>
      </c>
      <c r="AA30" s="7">
        <f>(C30/C$1)*IgA!$BL29*IgA!$BQ29+IgA!$BM29</f>
        <v>2.892333165519942</v>
      </c>
      <c r="AB30" s="7">
        <f>(D30/D$1)*IgA!$BL29*IgA!$BQ29+IgA!$BM29</f>
        <v>2.6327258488560719</v>
      </c>
      <c r="AC30" s="7">
        <f>(E30/E$1)*IgA!$BL29*IgA!$BQ29+IgA!$BM29</f>
        <v>2.5842658164121497</v>
      </c>
      <c r="AD30" s="7">
        <f>(F30/F$1)*IgA!$BL29*IgA!$BQ29+IgA!$BM29</f>
        <v>2.7954131006320972</v>
      </c>
      <c r="AE30" s="7">
        <f>(G30/G$1)*IgA!$BL29*IgA!$BQ29+IgA!$BM29</f>
        <v>2.9338703361861609</v>
      </c>
      <c r="AF30" s="7">
        <f>(H30/H$1)*IgA!$BL29*IgA!$BQ29+IgA!$BM29</f>
        <v>3.1207876041841471</v>
      </c>
      <c r="AG30" s="7">
        <f>(I30/I$1)*IgA!$BL29*IgA!$BQ29+IgA!$BM29</f>
        <v>2.7158001901885105</v>
      </c>
      <c r="AH30" s="7">
        <f>(J30/J$1)*IgA!$BL29*IgA!$BQ29+IgA!$BM29</f>
        <v>2.9477160597415675</v>
      </c>
      <c r="AI30" s="7">
        <f>(K30/K$1)*IgA!$BL29*IgA!$BQ29+IgA!$BM29</f>
        <v>2.7919516697432454</v>
      </c>
      <c r="AJ30" s="7">
        <f>(L30/L$1)*IgA!$BL29*IgA!$BQ29+IgA!$BM29</f>
        <v>3.0723275717402245</v>
      </c>
      <c r="AK30" s="7">
        <f>(M30/M$1)*IgA!$BL29*IgA!$BQ29+IgA!$BM29</f>
        <v>2.9373317670750128</v>
      </c>
      <c r="AL30" s="7">
        <f>(N30/N$1)*IgA!$BL29*IgA!$BQ29+IgA!$BM29</f>
        <v>2.8784874419645354</v>
      </c>
      <c r="AM30" s="7">
        <f>(O30/O$1)*IgA!$BL29*IgA!$BQ29+IgA!$BM29</f>
        <v>3.0238675392963024</v>
      </c>
      <c r="AN30" s="7">
        <f>(P30/P$1)*IgA!$BL29*IgA!$BQ29+IgA!$BM29</f>
        <v>2.8542574257425741</v>
      </c>
      <c r="AO30" s="7">
        <f>(Q30/Q$1)*IgA!$BL29*IgA!$BQ29+IgA!$BM29</f>
        <v>2.6465715724114784</v>
      </c>
      <c r="AP30" s="7">
        <f>(R30/R$1)*IgA!$BL29*IgA!$BQ29+IgA!$BM29</f>
        <v>2.7158001901885105</v>
      </c>
      <c r="AQ30" s="7">
        <f>(S30/S$1)*IgA!$BL29*IgA!$BQ29+IgA!$BM29</f>
        <v>3.2246305308496952</v>
      </c>
      <c r="AR30" s="7">
        <f>(T30/T$1)*IgA!$BL29*IgA!$BQ29+IgA!$BM29</f>
        <v>3.0584818481848188</v>
      </c>
      <c r="AS30" s="7">
        <f>(U30/U$1)*IgA!$BL29*IgA!$BQ29+IgA!$BM29</f>
        <v>2.9027174581864967</v>
      </c>
      <c r="AT30" s="7">
        <f>(V30/V$1)*IgA!$BL29*IgA!$BQ29+IgA!$BM29</f>
        <v>2.8819488728533873</v>
      </c>
      <c r="AU30" s="7">
        <f>(W30/W$1)*IgA!$BL29*IgA!$BQ29+IgA!$BM29</f>
        <v>3.3007820104044301</v>
      </c>
      <c r="AV30" s="7">
        <f>(X30/X$1)*IgA!$BL29*IgA!$BQ29+IgA!$BM29</f>
        <v>3.1588633439615146</v>
      </c>
      <c r="AW30" s="7">
        <f>(Y30/Y$1)*IgA!$BL29*IgA!$BQ29+IgA!$BM29</f>
        <v>3.2730905632936174</v>
      </c>
    </row>
    <row r="31" spans="1:49" x14ac:dyDescent="0.25">
      <c r="A31" s="8" t="n">
        <v>28.0</v>
      </c>
      <c r="B31" s="8" t="n">
        <v>249.0</v>
      </c>
      <c r="C31" s="8" t="n">
        <v>195.0</v>
      </c>
      <c r="D31" s="8" t="n">
        <v>630.0</v>
      </c>
      <c r="E31" s="8" t="n">
        <v>141.0</v>
      </c>
      <c r="F31" s="8" t="n">
        <v>316.0</v>
      </c>
      <c r="G31" s="8" t="n">
        <v>160.0</v>
      </c>
      <c r="H31" s="8" t="n">
        <v>188.0</v>
      </c>
      <c r="I31" s="8" t="n">
        <v>176.0</v>
      </c>
      <c r="J31" s="8" t="n">
        <v>208.0</v>
      </c>
      <c r="K31" s="8" t="n">
        <v>212.0</v>
      </c>
      <c r="L31" s="8" t="n">
        <v>385.0</v>
      </c>
      <c r="M31" s="8" t="n">
        <v>164.0</v>
      </c>
      <c r="N31" s="8" t="n">
        <v>129.0</v>
      </c>
      <c r="O31" s="8" t="n">
        <v>378.0</v>
      </c>
      <c r="P31" s="8" t="n">
        <v>173.0</v>
      </c>
      <c r="Q31" s="8" t="n">
        <v>211.0</v>
      </c>
      <c r="R31" s="8" t="n">
        <v>156.0</v>
      </c>
      <c r="S31" s="8" t="n">
        <v>295.0</v>
      </c>
      <c r="T31" s="8" t="n">
        <v>153.0</v>
      </c>
      <c r="U31" s="8" t="n">
        <v>195.0</v>
      </c>
      <c r="V31" s="8" t="n">
        <v>243.0</v>
      </c>
      <c r="W31" s="8" t="n">
        <v>147.0</v>
      </c>
      <c r="X31" s="8" t="n">
        <v>122.0</v>
      </c>
      <c r="Y31" s="8" t="n">
        <v>261.0</v>
      </c>
      <c r="Z31" s="7">
        <f>(B31/B$1)*IgA!$BL30*IgA!$BQ30+IgA!$BM30</f>
        <v>2.5792596032298842</v>
      </c>
      <c r="AA31" s="7">
        <f>(C31/C$1)*IgA!$BL30*IgA!$BQ30+IgA!$BM30</f>
        <v>2.6638846322524055</v>
      </c>
      <c r="AB31" s="7">
        <f>(D31/D$1)*IgA!$BL30*IgA!$BQ30+IgA!$BM30</f>
        <v>2.4335164976910972</v>
      </c>
      <c r="AC31" s="7">
        <f>(E31/E$1)*IgA!$BL30*IgA!$BQ30+IgA!$BM30</f>
        <v>2.4875824884554856</v>
      </c>
      <c r="AD31" s="7">
        <f>(F31/F$1)*IgA!$BL30*IgA!$BQ30+IgA!$BM30</f>
        <v>2.6662353275030313</v>
      </c>
      <c r="AE31" s="7">
        <f>(G31/G$1)*IgA!$BL30*IgA!$BQ30+IgA!$BM30</f>
        <v>2.7532110517761783</v>
      </c>
      <c r="AF31" s="7">
        <f>(H31/H$1)*IgA!$BL30*IgA!$BQ30+IgA!$BM30</f>
        <v>2.7908221757861877</v>
      </c>
      <c r="AG31" s="7">
        <f>(I31/I$1)*IgA!$BL30*IgA!$BQ30+IgA!$BM30</f>
        <v>2.5016866599592396</v>
      </c>
      <c r="AH31" s="7">
        <f>(J31/J$1)*IgA!$BL30*IgA!$BQ30+IgA!$BM30</f>
        <v>2.7273534040192966</v>
      </c>
      <c r="AI31" s="7">
        <f>(K31/K$1)*IgA!$BL30*IgA!$BQ30+IgA!$BM30</f>
        <v>2.5275443077161208</v>
      </c>
      <c r="AJ31" s="7">
        <f>(L31/L$1)*IgA!$BL30*IgA!$BQ30+IgA!$BM30</f>
        <v>2.8542909475530789</v>
      </c>
      <c r="AK31" s="7">
        <f>(M31/M$1)*IgA!$BL30*IgA!$BQ30+IgA!$BM30</f>
        <v>2.9130583288187188</v>
      </c>
      <c r="AL31" s="7">
        <f>(N31/N$1)*IgA!$BL30*IgA!$BQ30+IgA!$BM30</f>
        <v>2.8448881665505765</v>
      </c>
      <c r="AM31" s="7">
        <f>(O31/O$1)*IgA!$BL30*IgA!$BQ30+IgA!$BM30</f>
        <v>2.7978742615380643</v>
      </c>
      <c r="AN31" s="7">
        <f>(P31/P$1)*IgA!$BL30*IgA!$BQ30+IgA!$BM30</f>
        <v>2.5534019554730025</v>
      </c>
      <c r="AO31" s="7">
        <f>(Q31/Q$1)*IgA!$BL30*IgA!$BQ30+IgA!$BM30</f>
        <v>2.6380269844955242</v>
      </c>
      <c r="AP31" s="7">
        <f>(R31/R$1)*IgA!$BL30*IgA!$BQ30+IgA!$BM30</f>
        <v>2.5228429172148696</v>
      </c>
      <c r="AQ31" s="7">
        <f>(S31/S$1)*IgA!$BL30*IgA!$BQ30+IgA!$BM30</f>
        <v>2.8331346902974484</v>
      </c>
      <c r="AR31" s="7">
        <f>(T31/T$1)*IgA!$BL30*IgA!$BQ30+IgA!$BM30</f>
        <v>3.0517493486056289</v>
      </c>
      <c r="AS31" s="7">
        <f>(U31/U$1)*IgA!$BL30*IgA!$BQ30+IgA!$BM30</f>
        <v>2.677988803756159</v>
      </c>
      <c r="AT31" s="7">
        <f>(V31/V$1)*IgA!$BL30*IgA!$BQ30+IgA!$BM30</f>
        <v>2.5628047364755049</v>
      </c>
      <c r="AU31" s="7">
        <f>(W31/W$1)*IgA!$BL30*IgA!$BQ30+IgA!$BM30</f>
        <v>3.0329437866006241</v>
      </c>
      <c r="AV31" s="7">
        <f>(X31/X$1)*IgA!$BL30*IgA!$BQ30+IgA!$BM30</f>
        <v>2.8119784330418183</v>
      </c>
      <c r="AW31" s="7">
        <f>(Y31/Y$1)*IgA!$BL30*IgA!$BQ30+IgA!$BM30</f>
        <v>2.8613430333049559</v>
      </c>
    </row>
    <row r="32" spans="1:49" x14ac:dyDescent="0.25">
      <c r="A32" s="8" t="n">
        <v>29.0</v>
      </c>
      <c r="B32" s="8" t="n">
        <v>217.0</v>
      </c>
      <c r="C32" s="8" t="n">
        <v>764.0</v>
      </c>
      <c r="D32" s="8" t="n">
        <v>520.0</v>
      </c>
      <c r="E32" s="8" t="n">
        <v>163.0</v>
      </c>
      <c r="F32" s="8" t="n">
        <v>196.0</v>
      </c>
      <c r="G32" s="8" t="n">
        <v>181.0</v>
      </c>
      <c r="H32" s="8" t="n">
        <v>225.0</v>
      </c>
      <c r="I32" s="8" t="n">
        <v>252.0</v>
      </c>
      <c r="J32" s="8" t="n">
        <v>183.0</v>
      </c>
      <c r="K32" s="8" t="n">
        <v>263.0</v>
      </c>
      <c r="L32" s="8" t="n">
        <v>329.0</v>
      </c>
      <c r="M32" s="8" t="n">
        <v>185.0</v>
      </c>
      <c r="N32" s="8" t="n">
        <v>145.0</v>
      </c>
      <c r="O32" s="8" t="n">
        <v>246.0</v>
      </c>
      <c r="P32" s="8" t="n">
        <v>213.0</v>
      </c>
      <c r="Q32" s="8" t="n">
        <v>214.0</v>
      </c>
      <c r="R32" s="8" t="n">
        <v>159.0</v>
      </c>
      <c r="S32" s="8" t="n">
        <v>271.0</v>
      </c>
      <c r="T32" s="8" t="n">
        <v>157.0</v>
      </c>
      <c r="U32" s="8" t="n">
        <v>202.0</v>
      </c>
      <c r="V32" s="8" t="n">
        <v>420.0</v>
      </c>
      <c r="W32" s="8" t="n">
        <v>227.0</v>
      </c>
      <c r="X32" s="8" t="n">
        <v>156.0</v>
      </c>
      <c r="Y32" s="8" t="n">
        <v>279.0</v>
      </c>
      <c r="Z32" s="7">
        <f>(B32/B$1)*IgA!$BL31*IgA!$BQ31+IgA!$BM31</f>
        <v>2.9282059481931562</v>
      </c>
      <c r="AA32" s="7">
        <f>(C32/C$1)*IgA!$BL31*IgA!$BQ31+IgA!$BM31</f>
        <v>3.1547638844472869</v>
      </c>
      <c r="AB32" s="7">
        <f>(D32/D$1)*IgA!$BL31*IgA!$BQ31+IgA!$BM31</f>
        <v>3.0474469672742779</v>
      </c>
      <c r="AC32" s="7">
        <f>(E32/E$1)*IgA!$BL31*IgA!$BQ31+IgA!$BM31</f>
        <v>2.7970408272039231</v>
      </c>
      <c r="AD32" s="7">
        <f>(F32/F$1)*IgA!$BL31*IgA!$BQ31+IgA!$BM31</f>
        <v>3.0076999609139041</v>
      </c>
      <c r="AE32" s="7">
        <f>(G32/G$1)*IgA!$BL31*IgA!$BQ31+IgA!$BM31</f>
        <v>3.7191713747645956</v>
      </c>
      <c r="AF32" s="7">
        <f>(H32/H$1)*IgA!$BL31*IgA!$BQ31+IgA!$BM31</f>
        <v>3.9139317059304268</v>
      </c>
      <c r="AG32" s="7">
        <f>(I32/I$1)*IgA!$BL31*IgA!$BQ31+IgA!$BM31</f>
        <v>2.9878264577337172</v>
      </c>
      <c r="AH32" s="7">
        <f>(J32/J$1)*IgA!$BL31*IgA!$BQ31+IgA!$BM31</f>
        <v>3.2104096933518109</v>
      </c>
      <c r="AI32" s="7">
        <f>(K32/K$1)*IgA!$BL31*IgA!$BQ31+IgA!$BM31</f>
        <v>3.3813218207014177</v>
      </c>
      <c r="AJ32" s="7">
        <f>(L32/L$1)*IgA!$BL31*IgA!$BQ31+IgA!$BM31</f>
        <v>6.7240450556088547</v>
      </c>
      <c r="AK32" s="7">
        <f>(M32/M$1)*IgA!$BL31*IgA!$BQ31+IgA!$BM31</f>
        <v>3.8105894893934549</v>
      </c>
      <c r="AL32" s="7">
        <f>(N32/N$1)*IgA!$BL31*IgA!$BQ31+IgA!$BM31</f>
        <v>3.2938784067085956</v>
      </c>
      <c r="AM32" s="7">
        <f>(O32/O$1)*IgA!$BL31*IgA!$BQ31+IgA!$BM31</f>
        <v>3.6198038588636607</v>
      </c>
      <c r="AN32" s="7">
        <f>(P32/P$1)*IgA!$BL31*IgA!$BQ31+IgA!$BM31</f>
        <v>3.1507891838112494</v>
      </c>
      <c r="AO32" s="7">
        <f>(Q32/Q$1)*IgA!$BL31*IgA!$BQ31+IgA!$BM31</f>
        <v>3.1984855914436983</v>
      </c>
      <c r="AP32" s="7">
        <f>(R32/R$1)*IgA!$BL31*IgA!$BQ31+IgA!$BM31</f>
        <v>3.0076999609139041</v>
      </c>
      <c r="AQ32" s="7">
        <f>(S32/S$1)*IgA!$BL31*IgA!$BQ31+IgA!$BM31</f>
        <v>3.8861088014781657</v>
      </c>
      <c r="AR32" s="7">
        <f>(T32/T$1)*IgA!$BL31*IgA!$BQ31+IgA!$BM31</f>
        <v>4.2716547631737907</v>
      </c>
      <c r="AS32" s="7">
        <f>(U32/U$1)*IgA!$BL31*IgA!$BQ31+IgA!$BM31</f>
        <v>3.5363351455068757</v>
      </c>
      <c r="AT32" s="7">
        <f>(V32/V$1)*IgA!$BL31*IgA!$BQ31+IgA!$BM31</f>
        <v>3.2143843939878476</v>
      </c>
      <c r="AU32" s="7">
        <f>(W32/W$1)*IgA!$BL31*IgA!$BQ31+IgA!$BM31</f>
        <v>4.530010304516221</v>
      </c>
      <c r="AV32" s="7">
        <f>(X32/X$1)*IgA!$BL31*IgA!$BQ31+IgA!$BM31</f>
        <v>3.7628930817610065</v>
      </c>
      <c r="AW32" s="7">
        <f>(Y32/Y$1)*IgA!$BL31*IgA!$BQ31+IgA!$BM31</f>
        <v>3.4926134385104648</v>
      </c>
    </row>
    <row r="33" spans="1:49" x14ac:dyDescent="0.25">
      <c r="A33" s="8" t="n">
        <v>30.0</v>
      </c>
      <c r="B33" s="8" t="n">
        <v>211.0</v>
      </c>
      <c r="C33" s="8" t="n">
        <v>836.0</v>
      </c>
      <c r="D33" s="8" t="n">
        <v>217.0</v>
      </c>
      <c r="E33" s="8" t="n">
        <v>142.0</v>
      </c>
      <c r="F33" s="8" t="n">
        <v>138.0</v>
      </c>
      <c r="G33" s="8" t="n">
        <v>221.0</v>
      </c>
      <c r="H33" s="8" t="n">
        <v>188.0</v>
      </c>
      <c r="I33" s="8" t="n">
        <v>174.0</v>
      </c>
      <c r="J33" s="8" t="n">
        <v>151.0</v>
      </c>
      <c r="K33" s="8" t="n">
        <v>184.0</v>
      </c>
      <c r="L33" s="8" t="n">
        <v>259.0</v>
      </c>
      <c r="M33" s="8" t="n">
        <v>144.0</v>
      </c>
      <c r="N33" s="8" t="n">
        <v>168.0</v>
      </c>
      <c r="O33" s="8" t="n">
        <v>196.0</v>
      </c>
      <c r="P33" s="8" t="n">
        <v>192.0</v>
      </c>
      <c r="Q33" s="8" t="n">
        <v>234.0</v>
      </c>
      <c r="R33" s="8" t="n">
        <v>133.0</v>
      </c>
      <c r="S33" s="8" t="n">
        <v>187.0</v>
      </c>
      <c r="T33" s="8" t="n">
        <v>155.0</v>
      </c>
      <c r="U33" s="8" t="n">
        <v>185.0</v>
      </c>
      <c r="V33" s="8" t="n">
        <v>267.0</v>
      </c>
      <c r="W33" s="8" t="n">
        <v>133.0</v>
      </c>
      <c r="X33" s="8" t="n">
        <v>116.0</v>
      </c>
      <c r="Y33" s="8" t="n">
        <v>288.0</v>
      </c>
      <c r="Z33" s="7">
        <f>(B33/B$1)*IgA!$BL32*IgA!$BQ32+IgA!$BM32</f>
        <v>2.6720477910530702</v>
      </c>
      <c r="AA33" s="7">
        <f>(C33/C$1)*IgA!$BL32*IgA!$BQ32+IgA!$BM32</f>
        <v>2.840677966101695</v>
      </c>
      <c r="AB33" s="7">
        <f>(D33/D$1)*IgA!$BL32*IgA!$BQ32+IgA!$BM32</f>
        <v>2.721644901361489</v>
      </c>
      <c r="AC33" s="7">
        <f>(E33/E$1)*IgA!$BL32*IgA!$BQ32+IgA!$BM32</f>
        <v>2.7150319533203668</v>
      </c>
      <c r="AD33" s="7">
        <f>(F33/F$1)*IgA!$BL32*IgA!$BQ32+IgA!$BM32</f>
        <v>2.8770491803278686</v>
      </c>
      <c r="AE33" s="7">
        <f>(G33/G$1)*IgA!$BL32*IgA!$BQ32+IgA!$BM32</f>
        <v>2.6621283689913864</v>
      </c>
      <c r="AF33" s="7">
        <f>(H33/H$1)*IgA!$BL32*IgA!$BQ32+IgA!$BM32</f>
        <v>2.9630175048624618</v>
      </c>
      <c r="AG33" s="7">
        <f>(I33/I$1)*IgA!$BL32*IgA!$BQ32+IgA!$BM32</f>
        <v>2.9960822450680746</v>
      </c>
      <c r="AH33" s="7">
        <f>(J33/J$1)*IgA!$BL32*IgA!$BQ32+IgA!$BM32</f>
        <v>2.817532647957766</v>
      </c>
      <c r="AI33" s="7">
        <f>(K33/K$1)*IgA!$BL32*IgA!$BQ32+IgA!$BM32</f>
        <v>2.7745484856904694</v>
      </c>
      <c r="AJ33" s="7">
        <f>(L33/L$1)*IgA!$BL32*IgA!$BQ32+IgA!$BM32</f>
        <v>4.6030286190608507</v>
      </c>
      <c r="AK33" s="7">
        <f>(M33/M$1)*IgA!$BL32*IgA!$BQ32+IgA!$BM32</f>
        <v>3.0324534592942483</v>
      </c>
      <c r="AL33" s="7">
        <f>(N33/N$1)*IgA!$BL32*IgA!$BQ32+IgA!$BM32</f>
        <v>2.7282578494026115</v>
      </c>
      <c r="AM33" s="7">
        <f>(O33/O$1)*IgA!$BL32*IgA!$BQ32+IgA!$BM32</f>
        <v>3.2639066407335369</v>
      </c>
      <c r="AN33" s="7">
        <f>(P33/P$1)*IgA!$BL32*IgA!$BQ32+IgA!$BM32</f>
        <v>3.1779383161989441</v>
      </c>
      <c r="AO33" s="7">
        <f>(Q33/Q$1)*IgA!$BL32*IgA!$BQ32+IgA!$BM32</f>
        <v>2.6852736871353153</v>
      </c>
      <c r="AP33" s="7">
        <f>(R33/R$1)*IgA!$BL32*IgA!$BQ32+IgA!$BM32</f>
        <v>2.8505973881633784</v>
      </c>
      <c r="AQ33" s="7">
        <f>(S33/S$1)*IgA!$BL32*IgA!$BQ32+IgA!$BM32</f>
        <v>3.4689080300083353</v>
      </c>
      <c r="AR33" s="7">
        <f>(T33/T$1)*IgA!$BL32*IgA!$BQ32+IgA!$BM32</f>
        <v>3.525118088357877</v>
      </c>
      <c r="AS33" s="7">
        <f>(U33/U$1)*IgA!$BL32*IgA!$BQ32+IgA!$BM32</f>
        <v>3.3994720755765488</v>
      </c>
      <c r="AT33" s="7">
        <f>(V33/V$1)*IgA!$BL32*IgA!$BQ32+IgA!$BM32</f>
        <v>2.705112531258683</v>
      </c>
      <c r="AU33" s="7">
        <f>(W33/W$1)*IgA!$BL32*IgA!$BQ32+IgA!$BM32</f>
        <v>3.1448735759933317</v>
      </c>
      <c r="AV33" s="7">
        <f>(X33/X$1)*IgA!$BL32*IgA!$BQ32+IgA!$BM32</f>
        <v>3.0919699916643513</v>
      </c>
      <c r="AW33" s="7">
        <f>(Y33/Y$1)*IgA!$BL32*IgA!$BQ32+IgA!$BM32</f>
        <v>3.0225340372325644</v>
      </c>
    </row>
    <row r="34" spans="1:49" x14ac:dyDescent="0.25">
      <c r="A34" s="8" t="n">
        <v>31.0</v>
      </c>
      <c r="B34" s="8" t="n">
        <v>288.0</v>
      </c>
      <c r="C34" s="8" t="n">
        <v>1814.0</v>
      </c>
      <c r="D34" s="8" t="n">
        <v>203.0</v>
      </c>
      <c r="E34" s="8" t="n">
        <v>184.0</v>
      </c>
      <c r="F34" s="8" t="n">
        <v>145.0</v>
      </c>
      <c r="G34" s="8" t="n">
        <v>1574.0</v>
      </c>
      <c r="H34" s="8" t="n">
        <v>254.0</v>
      </c>
      <c r="I34" s="8" t="n">
        <v>205.0</v>
      </c>
      <c r="J34" s="8" t="n">
        <v>1223.0</v>
      </c>
      <c r="K34" s="8" t="n">
        <v>189.0</v>
      </c>
      <c r="L34" s="8" t="n">
        <v>337.0</v>
      </c>
      <c r="M34" s="8" t="n">
        <v>199.0</v>
      </c>
      <c r="N34" s="8" t="n">
        <v>1603.0</v>
      </c>
      <c r="O34" s="8" t="n">
        <v>199.0</v>
      </c>
      <c r="P34" s="8" t="n">
        <v>326.0</v>
      </c>
      <c r="Q34" s="8" t="n">
        <v>310.0</v>
      </c>
      <c r="R34" s="8" t="n">
        <v>991.0</v>
      </c>
      <c r="S34" s="8" t="n">
        <v>162.0</v>
      </c>
      <c r="T34" s="8" t="n">
        <v>172.0</v>
      </c>
      <c r="U34" s="8" t="n">
        <v>249.0</v>
      </c>
      <c r="V34" s="8" t="n">
        <v>531.0</v>
      </c>
      <c r="W34" s="8" t="n">
        <v>137.0</v>
      </c>
      <c r="X34" s="8" t="n">
        <v>132.0</v>
      </c>
      <c r="Y34" s="8" t="n">
        <v>330.0</v>
      </c>
      <c r="Z34" s="7">
        <f>(B34/B$1)*IgA!$BL33*IgA!$BQ33+IgA!$BM33</f>
        <v>2.5748051571780386</v>
      </c>
      <c r="AA34" s="7">
        <f>(C34/C$1)*IgA!$BL33*IgA!$BQ33+IgA!$BM33</f>
        <v>2.7147766671495486</v>
      </c>
      <c r="AB34" s="7">
        <f>(D34/D$1)*IgA!$BL33*IgA!$BQ33+IgA!$BM33</f>
        <v>2.5724327587039451</v>
      </c>
      <c r="AC34" s="7">
        <f>(E34/E$1)*IgA!$BL33*IgA!$BQ33+IgA!$BM33</f>
        <v>2.7171490656236417</v>
      </c>
      <c r="AD34" s="7">
        <f>(F34/F$1)*IgA!$BL33*IgA!$BQ33+IgA!$BM33</f>
        <v>2.6744458930899606</v>
      </c>
      <c r="AE34" s="7">
        <f>(G34/G$1)*IgA!$BL33*IgA!$BQ33+IgA!$BM33</f>
        <v>2.7645970351055098</v>
      </c>
      <c r="AF34" s="7">
        <f>(H34/H$1)*IgA!$BL33*IgA!$BQ33+IgA!$BM33</f>
        <v>2.992347288618475</v>
      </c>
      <c r="AG34" s="7">
        <f>(I34/I$1)*IgA!$BL33*IgA!$BQ33+IgA!$BM33</f>
        <v>2.7432454488386693</v>
      </c>
      <c r="AH34" s="7">
        <f>(J34/J$1)*IgA!$BL33*IgA!$BQ33+IgA!$BM33</f>
        <v>2.7218938625718287</v>
      </c>
      <c r="AI34" s="7">
        <f>(K34/K$1)*IgA!$BL33*IgA!$BQ33+IgA!$BM33</f>
        <v>2.7622246366314163</v>
      </c>
      <c r="AJ34" s="7">
        <f>(L34/L$1)*IgA!$BL33*IgA!$BQ33+IgA!$BM33</f>
        <v>3.4431029986962187</v>
      </c>
      <c r="AK34" s="7">
        <f>(M34/M$1)*IgA!$BL33*IgA!$BQ33+IgA!$BM33</f>
        <v>2.8001830122169107</v>
      </c>
      <c r="AL34" s="7">
        <f>(N34/N$1)*IgA!$BL33*IgA!$BQ33+IgA!$BM33</f>
        <v>2.7005422763049882</v>
      </c>
      <c r="AM34" s="7">
        <f>(O34/O$1)*IgA!$BL33*IgA!$BQ33+IgA!$BM33</f>
        <v>2.8760997633878986</v>
      </c>
      <c r="AN34" s="7">
        <f>(P34/P$1)*IgA!$BL33*IgA!$BQ33+IgA!$BM33</f>
        <v>2.6839354869863343</v>
      </c>
      <c r="AO34" s="7">
        <f>(Q34/Q$1)*IgA!$BL33*IgA!$BQ33+IgA!$BM33</f>
        <v>2.6554667052972136</v>
      </c>
      <c r="AP34" s="7">
        <f>(R34/R$1)*IgA!$BL33*IgA!$BQ33+IgA!$BM33</f>
        <v>2.6602115022454003</v>
      </c>
      <c r="AQ34" s="7">
        <f>(S34/S$1)*IgA!$BL33*IgA!$BQ33+IgA!$BM33</f>
        <v>3.0303056642039694</v>
      </c>
      <c r="AR34" s="7">
        <f>(T34/T$1)*IgA!$BL33*IgA!$BQ33+IgA!$BM33</f>
        <v>2.9282925298179538</v>
      </c>
      <c r="AS34" s="7">
        <f>(U34/U$1)*IgA!$BL33*IgA!$BQ33+IgA!$BM33</f>
        <v>2.7693418320536964</v>
      </c>
      <c r="AT34" s="7">
        <f>(V34/V$1)*IgA!$BL33*IgA!$BQ33+IgA!$BM33</f>
        <v>2.809672606113284</v>
      </c>
      <c r="AU34" s="7">
        <f>(W34/W$1)*IgA!$BL33*IgA!$BQ33+IgA!$BM33</f>
        <v>3.0777536336858367</v>
      </c>
      <c r="AV34" s="7">
        <f>(X34/X$1)*IgA!$BL33*IgA!$BQ33+IgA!$BM33</f>
        <v>2.973368100825728</v>
      </c>
      <c r="AW34" s="7">
        <f>(Y34/Y$1)*IgA!$BL33*IgA!$BQ33+IgA!$BM33</f>
        <v>2.892706552706553</v>
      </c>
    </row>
    <row r="35" spans="1:49" x14ac:dyDescent="0.25">
      <c r="A35" s="8" t="n">
        <v>32.0</v>
      </c>
      <c r="B35" s="8" t="n">
        <v>245.0</v>
      </c>
      <c r="C35" s="8" t="n">
        <v>236.0</v>
      </c>
      <c r="D35" s="8" t="n">
        <v>216.0</v>
      </c>
      <c r="E35" s="8" t="n">
        <v>177.0</v>
      </c>
      <c r="F35" s="8" t="n">
        <v>140.0</v>
      </c>
      <c r="G35" s="8" t="n">
        <v>209.0</v>
      </c>
      <c r="H35" s="8" t="n">
        <v>212.0</v>
      </c>
      <c r="I35" s="8" t="n">
        <v>176.0</v>
      </c>
      <c r="J35" s="8" t="n">
        <v>249.0</v>
      </c>
      <c r="K35" s="8" t="n">
        <v>136.0</v>
      </c>
      <c r="L35" s="8" t="n">
        <v>283.0</v>
      </c>
      <c r="M35" s="8" t="n">
        <v>188.0</v>
      </c>
      <c r="N35" s="8" t="n">
        <v>148.0</v>
      </c>
      <c r="O35" s="8" t="n">
        <v>176.0</v>
      </c>
      <c r="P35" s="8" t="n">
        <v>227.0</v>
      </c>
      <c r="Q35" s="8" t="n">
        <v>231.0</v>
      </c>
      <c r="R35" s="8" t="n">
        <v>169.0</v>
      </c>
      <c r="S35" s="8" t="n">
        <v>134.0</v>
      </c>
      <c r="T35" s="8" t="n">
        <v>159.0</v>
      </c>
      <c r="U35" s="8" t="n">
        <v>226.0</v>
      </c>
      <c r="V35" s="8" t="n">
        <v>204.0</v>
      </c>
      <c r="W35" s="8" t="n">
        <v>135.0</v>
      </c>
      <c r="X35" s="8" t="n">
        <v>128.0</v>
      </c>
      <c r="Y35" s="8" t="n">
        <v>276.0</v>
      </c>
      <c r="Z35" s="7">
        <f>(B35/B$1)*IgA!$BL34*IgA!$BQ34+IgA!$BM34</f>
        <v>2.1276384180790959</v>
      </c>
      <c r="AA35" s="7">
        <f>(C35/C$1)*IgA!$BL34*IgA!$BQ34+IgA!$BM34</f>
        <v>2.1468474576271186</v>
      </c>
      <c r="AB35" s="7">
        <f>(D35/D$1)*IgA!$BL34*IgA!$BQ34+IgA!$BM34</f>
        <v>2.1211073446327684</v>
      </c>
      <c r="AC35" s="7">
        <f>(E35/E$1)*IgA!$BL34*IgA!$BQ34+IgA!$BM34</f>
        <v>2.1287909604519775</v>
      </c>
      <c r="AD35" s="7">
        <f>(F35/F$1)*IgA!$BL34*IgA!$BQ34+IgA!$BM34</f>
        <v>2.1395480225988699</v>
      </c>
      <c r="AE35" s="7">
        <f>(G35/G$1)*IgA!$BL34*IgA!$BQ34+IgA!$BM34</f>
        <v>2.1456949152542371</v>
      </c>
      <c r="AF35" s="7">
        <f>(H35/H$1)*IgA!$BL34*IgA!$BQ34+IgA!$BM34</f>
        <v>2.1894915254237288</v>
      </c>
      <c r="AG35" s="7">
        <f>(I35/I$1)*IgA!$BL34*IgA!$BQ34+IgA!$BM34</f>
        <v>2.1330169491525424</v>
      </c>
      <c r="AH35" s="7">
        <f>(J35/J$1)*IgA!$BL34*IgA!$BQ34+IgA!$BM34</f>
        <v>2.1487683615819209</v>
      </c>
      <c r="AI35" s="7">
        <f>(K35/K$1)*IgA!$BL34*IgA!$BQ34+IgA!$BM34</f>
        <v>2.1337853107344631</v>
      </c>
      <c r="AJ35" s="7">
        <f>(L35/L$1)*IgA!$BL34*IgA!$BQ34+IgA!$BM34</f>
        <v>2.2083163841807911</v>
      </c>
      <c r="AK35" s="7">
        <f>(M35/M$1)*IgA!$BL34*IgA!$BQ34+IgA!$BM34</f>
        <v>2.1587570621468926</v>
      </c>
      <c r="AL35" s="7">
        <f>(N35/N$1)*IgA!$BL34*IgA!$BQ34+IgA!$BM34</f>
        <v>2.1464632768361582</v>
      </c>
      <c r="AM35" s="7">
        <f>(O35/O$1)*IgA!$BL34*IgA!$BQ34+IgA!$BM34</f>
        <v>2.1595254237288133</v>
      </c>
      <c r="AN35" s="7">
        <f>(P35/P$1)*IgA!$BL34*IgA!$BQ34+IgA!$BM34</f>
        <v>2.1407005649717514</v>
      </c>
      <c r="AO35" s="7">
        <f>(Q35/Q$1)*IgA!$BL34*IgA!$BQ34+IgA!$BM34</f>
        <v>2.1307118644067797</v>
      </c>
      <c r="AP35" s="7">
        <f>(R35/R$1)*IgA!$BL34*IgA!$BQ34+IgA!$BM34</f>
        <v>2.1295593220338982</v>
      </c>
      <c r="AQ35" s="7">
        <f>(S35/S$1)*IgA!$BL34*IgA!$BQ34+IgA!$BM34</f>
        <v>2.1745084745762711</v>
      </c>
      <c r="AR35" s="7">
        <f>(T35/T$1)*IgA!$BL34*IgA!$BQ34+IgA!$BM34</f>
        <v>2.1752768361581918</v>
      </c>
      <c r="AS35" s="7">
        <f>(U35/U$1)*IgA!$BL34*IgA!$BQ34+IgA!$BM34</f>
        <v>2.1629830508474575</v>
      </c>
      <c r="AT35" s="7">
        <f>(V35/V$1)*IgA!$BL34*IgA!$BQ34+IgA!$BM34</f>
        <v>2.1418531073446325</v>
      </c>
      <c r="AU35" s="7">
        <f>(W35/W$1)*IgA!$BL34*IgA!$BQ34+IgA!$BM34</f>
        <v>2.2229152542372881</v>
      </c>
      <c r="AV35" s="7">
        <f>(X35/X$1)*IgA!$BL34*IgA!$BQ34+IgA!$BM34</f>
        <v>2.1806553672316382</v>
      </c>
      <c r="AW35" s="7">
        <f>(Y35/Y$1)*IgA!$BL34*IgA!$BQ34+IgA!$BM34</f>
        <v>2.1814237288135594</v>
      </c>
    </row>
    <row r="36" spans="1:49" x14ac:dyDescent="0.25">
      <c r="A36" s="8" t="n">
        <v>33.0</v>
      </c>
      <c r="B36" s="8" t="n">
        <v>216.0</v>
      </c>
      <c r="C36" s="8" t="n">
        <v>148.0</v>
      </c>
      <c r="D36" s="8" t="n">
        <v>169.0</v>
      </c>
      <c r="E36" s="8" t="n">
        <v>137.0</v>
      </c>
      <c r="F36" s="8" t="n">
        <v>139.0</v>
      </c>
      <c r="G36" s="8" t="n">
        <v>174.0</v>
      </c>
      <c r="H36" s="8" t="n">
        <v>166.0</v>
      </c>
      <c r="I36" s="8" t="n">
        <v>140.0</v>
      </c>
      <c r="J36" s="8" t="n">
        <v>166.0</v>
      </c>
      <c r="K36" s="8" t="n">
        <v>148.0</v>
      </c>
      <c r="L36" s="8" t="n">
        <v>225.0</v>
      </c>
      <c r="M36" s="8" t="n">
        <v>143.0</v>
      </c>
      <c r="N36" s="8" t="n">
        <v>123.0</v>
      </c>
      <c r="O36" s="8" t="n">
        <v>141.0</v>
      </c>
      <c r="P36" s="8" t="n">
        <v>142.0</v>
      </c>
      <c r="Q36" s="8" t="n">
        <v>199.0</v>
      </c>
      <c r="R36" s="8" t="n">
        <v>133.0</v>
      </c>
      <c r="S36" s="8" t="n">
        <v>129.0</v>
      </c>
      <c r="T36" s="8" t="n">
        <v>124.0</v>
      </c>
      <c r="U36" s="8" t="n">
        <v>189.0</v>
      </c>
      <c r="V36" s="8" t="n">
        <v>253.0</v>
      </c>
      <c r="W36" s="8" t="n">
        <v>123.0</v>
      </c>
      <c r="X36" s="8" t="n">
        <v>119.0</v>
      </c>
      <c r="Y36" s="8" t="n">
        <v>246.0</v>
      </c>
      <c r="Z36" s="7">
        <f>(B36/B$1)*IgA!$BL35*IgA!$BQ35+IgA!$BM35</f>
        <v>2.4073877890891509</v>
      </c>
      <c r="AA36" s="7">
        <f>(C36/C$1)*IgA!$BL35*IgA!$BQ35+IgA!$BM35</f>
        <v>2.447717639474603</v>
      </c>
      <c r="AB36" s="7">
        <f>(D36/D$1)*IgA!$BL35*IgA!$BQ35+IgA!$BM35</f>
        <v>2.3319885035859143</v>
      </c>
      <c r="AC36" s="7">
        <f>(E36/E$1)*IgA!$BL35*IgA!$BQ35+IgA!$BM35</f>
        <v>2.3442628058771389</v>
      </c>
      <c r="AD36" s="7">
        <f>(F36/F$1)*IgA!$BL35*IgA!$BQ35+IgA!$BM35</f>
        <v>2.4284294501598218</v>
      </c>
      <c r="AE36" s="7">
        <f>(G36/G$1)*IgA!$BL35*IgA!$BQ35+IgA!$BM35</f>
        <v>2.4266759784039325</v>
      </c>
      <c r="AF36" s="7">
        <f>(H36/H$1)*IgA!$BL35*IgA!$BQ35+IgA!$BM35</f>
        <v>2.5634467753632921</v>
      </c>
      <c r="AG36" s="7">
        <f>(I36/I$1)*IgA!$BL35*IgA!$BQ35+IgA!$BM35</f>
        <v>2.4161551478685972</v>
      </c>
      <c r="AH36" s="7">
        <f>(J36/J$1)*IgA!$BL35*IgA!$BQ35+IgA!$BM35</f>
        <v>2.440703752451046</v>
      </c>
      <c r="AI36" s="7">
        <f>(K36/K$1)*IgA!$BL35*IgA!$BQ35+IgA!$BM35</f>
        <v>2.384592656262591</v>
      </c>
      <c r="AJ36" s="7">
        <f>(L36/L$1)*IgA!$BL35*IgA!$BQ35+IgA!$BM35</f>
        <v>2.7107384028579871</v>
      </c>
      <c r="AK36" s="7">
        <f>(M36/M$1)*IgA!$BL35*IgA!$BQ35+IgA!$BM35</f>
        <v>2.4968148486395014</v>
      </c>
      <c r="AL36" s="7">
        <f>(N36/N$1)*IgA!$BL35*IgA!$BQ35+IgA!$BM35</f>
        <v>2.4161551478685972</v>
      </c>
      <c r="AM36" s="7">
        <f>(O36/O$1)*IgA!$BL35*IgA!$BQ35+IgA!$BM35</f>
        <v>2.509089150930726</v>
      </c>
      <c r="AN36" s="7">
        <f>(P36/P$1)*IgA!$BL35*IgA!$BQ35+IgA!$BM35</f>
        <v>2.4652523570334952</v>
      </c>
      <c r="AO36" s="7">
        <f>(Q36/Q$1)*IgA!$BL35*IgA!$BQ35+IgA!$BM35</f>
        <v>2.3460162776330278</v>
      </c>
      <c r="AP36" s="7">
        <f>(R36/R$1)*IgA!$BL35*IgA!$BQ35+IgA!$BM35</f>
        <v>2.8229605952348975</v>
      </c>
      <c r="AQ36" s="7">
        <f>(S36/S$1)*IgA!$BL35*IgA!$BQ35+IgA!$BM35</f>
        <v>2.5546794165838458</v>
      </c>
      <c r="AR36" s="7">
        <f>(T36/T$1)*IgA!$BL35*IgA!$BQ35+IgA!$BM35</f>
        <v>2.5616933036074028</v>
      </c>
      <c r="AS36" s="7">
        <f>(U36/U$1)*IgA!$BL35*IgA!$BQ35+IgA!$BM35</f>
        <v>2.4915544333718338</v>
      </c>
      <c r="AT36" s="7">
        <f>(V36/V$1)*IgA!$BL35*IgA!$BQ35+IgA!$BM35</f>
        <v>2.4424572242069353</v>
      </c>
      <c r="AU36" s="7">
        <f>(W36/W$1)*IgA!$BL35*IgA!$BQ35+IgA!$BM35</f>
        <v>2.7510682532434392</v>
      </c>
      <c r="AV36" s="7">
        <f>(X36/X$1)*IgA!$BL35*IgA!$BQ35+IgA!$BM35</f>
        <v>2.6107905127723012</v>
      </c>
      <c r="AW36" s="7">
        <f>(Y36/Y$1)*IgA!$BL35*IgA!$BQ35+IgA!$BM35</f>
        <v>2.6230648150635258</v>
      </c>
    </row>
    <row r="37" spans="1:49" x14ac:dyDescent="0.25">
      <c r="A37" s="8" t="n">
        <v>34.0</v>
      </c>
      <c r="B37" s="8" t="n">
        <v>313.0</v>
      </c>
      <c r="C37" s="8" t="n">
        <v>177.0</v>
      </c>
      <c r="D37" s="8" t="n">
        <v>172.0</v>
      </c>
      <c r="E37" s="8" t="n">
        <v>146.0</v>
      </c>
      <c r="F37" s="8" t="n">
        <v>217.0</v>
      </c>
      <c r="G37" s="8" t="n">
        <v>1670.0</v>
      </c>
      <c r="H37" s="8" t="n">
        <v>454.0</v>
      </c>
      <c r="I37" s="8" t="n">
        <v>272.0</v>
      </c>
      <c r="J37" s="8" t="n">
        <v>274.0</v>
      </c>
      <c r="K37" s="8" t="n">
        <v>404.0</v>
      </c>
      <c r="L37" s="8" t="n">
        <v>321.0</v>
      </c>
      <c r="M37" s="8" t="n">
        <v>204.0</v>
      </c>
      <c r="N37" s="8" t="n">
        <v>158.0</v>
      </c>
      <c r="O37" s="8" t="n">
        <v>281.0</v>
      </c>
      <c r="P37" s="8" t="n">
        <v>152.0</v>
      </c>
      <c r="Q37" s="8" t="n">
        <v>622.0</v>
      </c>
      <c r="R37" s="8" t="n">
        <v>138.0</v>
      </c>
      <c r="S37" s="8" t="n">
        <v>163.0</v>
      </c>
      <c r="T37" s="8" t="n">
        <v>219.0</v>
      </c>
      <c r="U37" s="8" t="n">
        <v>188.0</v>
      </c>
      <c r="V37" s="8" t="n">
        <v>317.0</v>
      </c>
      <c r="W37" s="8" t="n">
        <v>213.0</v>
      </c>
      <c r="X37" s="8" t="n">
        <v>118.0</v>
      </c>
      <c r="Y37" s="8" t="n">
        <v>429.0</v>
      </c>
      <c r="Z37" s="7">
        <f>(B37/B$1)*IgA!$BL36*IgA!$BQ36+IgA!$BM36</f>
        <v>2.6687252434924265</v>
      </c>
      <c r="AA37" s="7">
        <f>(C37/C$1)*IgA!$BL36*IgA!$BQ36+IgA!$BM36</f>
        <v>2.6541075179369864</v>
      </c>
      <c r="AB37" s="7">
        <f>(D37/D$1)*IgA!$BL36*IgA!$BQ36+IgA!$BM36</f>
        <v>2.5100185088905063</v>
      </c>
      <c r="AC37" s="7">
        <f>(E37/E$1)*IgA!$BL36*IgA!$BQ36+IgA!$BM36</f>
        <v>2.5016655228588265</v>
      </c>
      <c r="AD37" s="7">
        <f>(F37/F$1)*IgA!$BL36*IgA!$BQ36+IgA!$BM36</f>
        <v>2.7313726387300266</v>
      </c>
      <c r="AE37" s="7">
        <f>(G37/G$1)*IgA!$BL36*IgA!$BQ36+IgA!$BM36</f>
        <v>2.5810188901597861</v>
      </c>
      <c r="AF37" s="7">
        <f>(H37/H$1)*IgA!$BL36*IgA!$BQ36+IgA!$BM36</f>
        <v>2.7668728293646665</v>
      </c>
      <c r="AG37" s="7">
        <f>(I37/I$1)*IgA!$BL36*IgA!$BQ36+IgA!$BM36</f>
        <v>2.8879911268240268</v>
      </c>
      <c r="AH37" s="7">
        <f>(J37/J$1)*IgA!$BL36*IgA!$BQ36+IgA!$BM36</f>
        <v>2.5893718761914664</v>
      </c>
      <c r="AI37" s="7">
        <f>(K37/K$1)*IgA!$BL36*IgA!$BQ36+IgA!$BM36</f>
        <v>2.6436662853973862</v>
      </c>
      <c r="AJ37" s="7">
        <f>(L37/L$1)*IgA!$BL36*IgA!$BQ36+IgA!$BM36</f>
        <v>3.1385807077744268</v>
      </c>
      <c r="AK37" s="7">
        <f>(M37/M$1)*IgA!$BL36*IgA!$BQ36+IgA!$BM36</f>
        <v>3.9362908737998685</v>
      </c>
      <c r="AL37" s="7">
        <f>(N37/N$1)*IgA!$BL36*IgA!$BQ36+IgA!$BM36</f>
        <v>3.1573749263457072</v>
      </c>
      <c r="AM37" s="7">
        <f>(O37/O$1)*IgA!$BL36*IgA!$BQ36+IgA!$BM36</f>
        <v>3.3139934144397074</v>
      </c>
      <c r="AN37" s="7">
        <f>(P37/P$1)*IgA!$BL36*IgA!$BQ36+IgA!$BM36</f>
        <v>2.7856670479359469</v>
      </c>
      <c r="AO37" s="7">
        <f>(Q37/Q$1)*IgA!$BL36*IgA!$BQ36+IgA!$BM36</f>
        <v>2.5100185088905063</v>
      </c>
      <c r="AP37" s="7">
        <f>(R37/R$1)*IgA!$BL36*IgA!$BQ36+IgA!$BM36</f>
        <v>2.6415780388894667</v>
      </c>
      <c r="AQ37" s="7">
        <f>(S37/S$1)*IgA!$BL36*IgA!$BQ36+IgA!$BM36</f>
        <v>2.8775498942844266</v>
      </c>
      <c r="AR37" s="7">
        <f>(T37/T$1)*IgA!$BL36*IgA!$BQ36+IgA!$BM36</f>
        <v>3.013285917299227</v>
      </c>
      <c r="AS37" s="7">
        <f>(U37/U$1)*IgA!$BL36*IgA!$BQ36+IgA!$BM36</f>
        <v>2.6394897923815464</v>
      </c>
      <c r="AT37" s="7">
        <f>(V37/V$1)*IgA!$BL36*IgA!$BQ36+IgA!$BM36</f>
        <v>2.6541075179369864</v>
      </c>
      <c r="AU37" s="7">
        <f>(W37/W$1)*IgA!$BL36*IgA!$BQ36+IgA!$BM36</f>
        <v>3.0425213684101067</v>
      </c>
      <c r="AV37" s="7">
        <f>(X37/X$1)*IgA!$BL36*IgA!$BQ36+IgA!$BM36</f>
        <v>3.2743167307892271</v>
      </c>
      <c r="AW37" s="7">
        <f>(Y37/Y$1)*IgA!$BL36*IgA!$BQ36+IgA!$BM36</f>
        <v>3.4225822328515472</v>
      </c>
    </row>
    <row r="38" spans="1:49" x14ac:dyDescent="0.25">
      <c r="A38" s="8" t="n">
        <v>35.0</v>
      </c>
      <c r="B38" s="8" t="n">
        <v>228.0</v>
      </c>
      <c r="C38" s="8" t="n">
        <v>142.0</v>
      </c>
      <c r="D38" s="8" t="n">
        <v>156.0</v>
      </c>
      <c r="E38" s="8" t="n">
        <v>161.0</v>
      </c>
      <c r="F38" s="8" t="n">
        <v>164.0</v>
      </c>
      <c r="G38" s="8" t="n">
        <v>408.0</v>
      </c>
      <c r="H38" s="8" t="n">
        <v>183.0</v>
      </c>
      <c r="I38" s="8" t="n">
        <v>149.0</v>
      </c>
      <c r="J38" s="8" t="n">
        <v>178.0</v>
      </c>
      <c r="K38" s="8" t="n">
        <v>224.0</v>
      </c>
      <c r="L38" s="8" t="n">
        <v>438.0</v>
      </c>
      <c r="M38" s="8" t="n">
        <v>160.0</v>
      </c>
      <c r="N38" s="8" t="n">
        <v>112.0</v>
      </c>
      <c r="O38" s="8" t="n">
        <v>265.0</v>
      </c>
      <c r="P38" s="8" t="n">
        <v>132.0</v>
      </c>
      <c r="Q38" s="8" t="n">
        <v>281.0</v>
      </c>
      <c r="R38" s="8" t="n">
        <v>142.0</v>
      </c>
      <c r="S38" s="8" t="n">
        <v>189.0</v>
      </c>
      <c r="T38" s="8" t="n">
        <v>155.0</v>
      </c>
      <c r="U38" s="8" t="n">
        <v>198.0</v>
      </c>
      <c r="V38" s="8" t="n">
        <v>314.0</v>
      </c>
      <c r="W38" s="8" t="n">
        <v>152.0</v>
      </c>
      <c r="X38" s="8" t="n">
        <v>114.0</v>
      </c>
      <c r="Y38" s="8" t="n">
        <v>273.0</v>
      </c>
      <c r="Z38" s="7">
        <f>(B38/B$1)*IgA!$BL37*IgA!$BQ37+IgA!$BM37</f>
        <v>2.5314023722897625</v>
      </c>
      <c r="AA38" s="7">
        <f>(C38/C$1)*IgA!$BL37*IgA!$BQ37+IgA!$BM37</f>
        <v>2.5713625383303258</v>
      </c>
      <c r="AB38" s="7">
        <f>(D38/D$1)*IgA!$BL37*IgA!$BQ37+IgA!$BM37</f>
        <v>2.3775557330335926</v>
      </c>
      <c r="AC38" s="7">
        <f>(E38/E$1)*IgA!$BL37*IgA!$BQ37+IgA!$BM37</f>
        <v>2.3515816251072263</v>
      </c>
      <c r="AD38" s="7">
        <f>(F38/F$1)*IgA!$BL37*IgA!$BQ37+IgA!$BM37</f>
        <v>2.5573764802161287</v>
      </c>
      <c r="AE38" s="7">
        <f>(G38/G$1)*IgA!$BL37*IgA!$BQ37+IgA!$BM37</f>
        <v>2.5953386379546641</v>
      </c>
      <c r="AF38" s="7">
        <f>(H38/H$1)*IgA!$BL37*IgA!$BQ37+IgA!$BM37</f>
        <v>2.583350588142495</v>
      </c>
      <c r="AG38" s="7">
        <f>(I38/I$1)*IgA!$BL37*IgA!$BQ37+IgA!$BM37</f>
        <v>2.5633705051222133</v>
      </c>
      <c r="AH38" s="7">
        <f>(J38/J$1)*IgA!$BL37*IgA!$BQ37+IgA!$BM37</f>
        <v>2.5533804636120725</v>
      </c>
      <c r="AI38" s="7">
        <f>(K38/K$1)*IgA!$BL37*IgA!$BQ37+IgA!$BM37</f>
        <v>2.5154183058735371</v>
      </c>
      <c r="AJ38" s="7">
        <f>(L38/L$1)*IgA!$BL37*IgA!$BQ37+IgA!$BM37</f>
        <v>3.3365997180071192</v>
      </c>
      <c r="AK38" s="7">
        <f>(M38/M$1)*IgA!$BL37*IgA!$BQ37+IgA!$BM37</f>
        <v>2.6532808787134812</v>
      </c>
      <c r="AL38" s="7">
        <f>(N38/N$1)*IgA!$BL37*IgA!$BQ37+IgA!$BM37</f>
        <v>2.6013326628607487</v>
      </c>
      <c r="AM38" s="7">
        <f>(O38/O$1)*IgA!$BL37*IgA!$BQ37+IgA!$BM37</f>
        <v>2.7771573934392286</v>
      </c>
      <c r="AN38" s="7">
        <f>(P38/P$1)*IgA!$BL37*IgA!$BQ37+IgA!$BM37</f>
        <v>2.7072271028682424</v>
      </c>
      <c r="AO38" s="7">
        <f>(Q38/Q$1)*IgA!$BL37*IgA!$BQ37+IgA!$BM37</f>
        <v>2.4334999654903817</v>
      </c>
      <c r="AP38" s="7">
        <f>(R38/R$1)*IgA!$BL37*IgA!$BQ37+IgA!$BM37</f>
        <v>2.5134202975715088</v>
      </c>
      <c r="AQ38" s="7">
        <f>(S38/S$1)*IgA!$BL37*IgA!$BQ37+IgA!$BM37</f>
        <v>3.0808546553475118</v>
      </c>
      <c r="AR38" s="7">
        <f>(T38/T$1)*IgA!$BL37*IgA!$BQ37+IgA!$BM37</f>
        <v>2.7092251111702703</v>
      </c>
      <c r="AS38" s="7">
        <f>(U38/U$1)*IgA!$BL37*IgA!$BQ37+IgA!$BM37</f>
        <v>2.5314023722897625</v>
      </c>
      <c r="AT38" s="7">
        <f>(V38/V$1)*IgA!$BL37*IgA!$BQ37+IgA!$BM37</f>
        <v>2.5314023722897625</v>
      </c>
      <c r="AU38" s="7">
        <f>(W38/W$1)*IgA!$BL37*IgA!$BQ37+IgA!$BM37</f>
        <v>2.9270080160913419</v>
      </c>
      <c r="AV38" s="7">
        <f>(X38/X$1)*IgA!$BL37*IgA!$BQ37+IgA!$BM37</f>
        <v>2.8790558168426656</v>
      </c>
      <c r="AW38" s="7">
        <f>(Y38/Y$1)*IgA!$BL37*IgA!$BQ37+IgA!$BM37</f>
        <v>2.8790558168426656</v>
      </c>
    </row>
    <row r="39" spans="1:49" x14ac:dyDescent="0.25">
      <c r="A39" s="8" t="n">
        <v>36.0</v>
      </c>
      <c r="B39" s="8" t="n">
        <v>313.0</v>
      </c>
      <c r="C39" s="8" t="n">
        <v>163.0</v>
      </c>
      <c r="D39" s="8" t="n">
        <v>146.0</v>
      </c>
      <c r="E39" s="8" t="n">
        <v>120.0</v>
      </c>
      <c r="F39" s="8" t="n">
        <v>139.0</v>
      </c>
      <c r="G39" s="8" t="n">
        <v>154.0</v>
      </c>
      <c r="H39" s="8" t="n">
        <v>151.0</v>
      </c>
      <c r="I39" s="8" t="n">
        <v>159.0</v>
      </c>
      <c r="J39" s="8" t="n">
        <v>168.0</v>
      </c>
      <c r="K39" s="8" t="n">
        <v>285.0</v>
      </c>
      <c r="L39" s="8" t="n">
        <v>233.0</v>
      </c>
      <c r="M39" s="8" t="n">
        <v>143.0</v>
      </c>
      <c r="N39" s="8" t="n">
        <v>127.0</v>
      </c>
      <c r="O39" s="8" t="n">
        <v>134.0</v>
      </c>
      <c r="P39" s="8" t="n">
        <v>128.0</v>
      </c>
      <c r="Q39" s="8" t="n">
        <v>180.0</v>
      </c>
      <c r="R39" s="8" t="n">
        <v>130.0</v>
      </c>
      <c r="S39" s="8" t="n">
        <v>147.0</v>
      </c>
      <c r="T39" s="8" t="n">
        <v>120.0</v>
      </c>
      <c r="U39" s="8" t="n">
        <v>179.0</v>
      </c>
      <c r="V39" s="8" t="n">
        <v>320.0</v>
      </c>
      <c r="W39" s="8" t="n">
        <v>135.0</v>
      </c>
      <c r="X39" s="8" t="n">
        <v>109.0</v>
      </c>
      <c r="Y39" s="8" t="n">
        <v>251.0</v>
      </c>
      <c r="Z39" s="7">
        <f>(B39/B$1)*IgA!$BL38*IgA!$BQ38+IgA!$BM38</f>
        <v>2.4762030766821934</v>
      </c>
      <c r="AA39" s="7">
        <f>(C39/C$1)*IgA!$BL38*IgA!$BQ38+IgA!$BM38</f>
        <v>2.6267256429326338</v>
      </c>
      <c r="AB39" s="7">
        <f>(D39/D$1)*IgA!$BL38*IgA!$BQ38+IgA!$BM38</f>
        <v>2.4229412455474222</v>
      </c>
      <c r="AC39" s="7">
        <f>(E39/E$1)*IgA!$BL38*IgA!$BQ38+IgA!$BM38</f>
        <v>2.411362586605081</v>
      </c>
      <c r="AD39" s="7">
        <f>(F39/F$1)*IgA!$BL38*IgA!$BQ38+IgA!$BM38</f>
        <v>2.5711480800093947</v>
      </c>
      <c r="AE39" s="7">
        <f>(G39/G$1)*IgA!$BL38*IgA!$BQ38+IgA!$BM38</f>
        <v>2.5479907621247113</v>
      </c>
      <c r="AF39" s="7">
        <f>(H39/H$1)*IgA!$BL38*IgA!$BQ38+IgA!$BM38</f>
        <v>2.7610380866637962</v>
      </c>
      <c r="AG39" s="7">
        <f>(I39/I$1)*IgA!$BL38*IgA!$BQ38+IgA!$BM38</f>
        <v>2.4970446627784084</v>
      </c>
      <c r="AH39" s="7">
        <f>(J39/J$1)*IgA!$BL38*IgA!$BQ38+IgA!$BM38</f>
        <v>2.5896739343171409</v>
      </c>
      <c r="AI39" s="7">
        <f>(K39/K$1)*IgA!$BL38*IgA!$BQ38+IgA!$BM38</f>
        <v>2.5086233217207501</v>
      </c>
      <c r="AJ39" s="7">
        <f>(L39/L$1)*IgA!$BL38*IgA!$BQ38+IgA!$BM38</f>
        <v>2.7841954045484796</v>
      </c>
      <c r="AK39" s="7">
        <f>(M39/M$1)*IgA!$BL38*IgA!$BQ38+IgA!$BM38</f>
        <v>2.7772482091830746</v>
      </c>
      <c r="AL39" s="7">
        <f>(N39/N$1)*IgA!$BL38*IgA!$BQ38+IgA!$BM38</f>
        <v>2.559569421067053</v>
      </c>
      <c r="AM39" s="7">
        <f>(O39/O$1)*IgA!$BL38*IgA!$BQ38+IgA!$BM38</f>
        <v>2.7703010138176696</v>
      </c>
      <c r="AN39" s="7">
        <f>(P39/P$1)*IgA!$BL38*IgA!$BQ38+IgA!$BM38</f>
        <v>2.5549379574901163</v>
      </c>
      <c r="AO39" s="7">
        <f>(Q39/Q$1)*IgA!$BL38*IgA!$BQ38+IgA!$BM38</f>
        <v>2.4067311230281443</v>
      </c>
      <c r="AP39" s="7">
        <f>(R39/R$1)*IgA!$BL38*IgA!$BQ38+IgA!$BM38</f>
        <v>2.4900974674130034</v>
      </c>
      <c r="AQ39" s="7">
        <f>(S39/S$1)*IgA!$BL38*IgA!$BQ38+IgA!$BM38</f>
        <v>2.8258785767409091</v>
      </c>
      <c r="AR39" s="7">
        <f>(T39/T$1)*IgA!$BL38*IgA!$BQ38+IgA!$BM38</f>
        <v>2.7263021098367712</v>
      </c>
      <c r="AS39" s="7">
        <f>(U39/U$1)*IgA!$BL38*IgA!$BQ38+IgA!$BM38</f>
        <v>2.6105155204133559</v>
      </c>
      <c r="AT39" s="7">
        <f>(V39/V$1)*IgA!$BL38*IgA!$BQ38+IgA!$BM38</f>
        <v>2.6267256429326338</v>
      </c>
      <c r="AU39" s="7">
        <f>(W39/W$1)*IgA!$BL38*IgA!$BQ38+IgA!$BM38</f>
        <v>2.8444044310486554</v>
      </c>
      <c r="AV39" s="7">
        <f>(X39/X$1)*IgA!$BL38*IgA!$BQ38+IgA!$BM38</f>
        <v>2.8258785767409091</v>
      </c>
      <c r="AW39" s="7">
        <f>(Y39/Y$1)*IgA!$BL38*IgA!$BQ38+IgA!$BM38</f>
        <v>2.8119841860100991</v>
      </c>
    </row>
    <row r="40" spans="1:49" x14ac:dyDescent="0.25">
      <c r="A40" s="8" t="n">
        <v>37.0</v>
      </c>
      <c r="B40" s="8" t="n">
        <v>236.0</v>
      </c>
      <c r="C40" s="8" t="n">
        <v>252.0</v>
      </c>
      <c r="D40" s="8" t="n">
        <v>286.0</v>
      </c>
      <c r="E40" s="8" t="n">
        <v>127.0</v>
      </c>
      <c r="F40" s="8" t="n">
        <v>204.0</v>
      </c>
      <c r="G40" s="8" t="n">
        <v>146.0</v>
      </c>
      <c r="H40" s="8" t="n">
        <v>164.0</v>
      </c>
      <c r="I40" s="8" t="n">
        <v>193.0</v>
      </c>
      <c r="J40" s="8" t="n">
        <v>210.0</v>
      </c>
      <c r="K40" s="8" t="n">
        <v>223.0</v>
      </c>
      <c r="L40" s="8" t="n">
        <v>746.0</v>
      </c>
      <c r="M40" s="8" t="n">
        <v>954.0</v>
      </c>
      <c r="N40" s="8" t="n">
        <v>124.0</v>
      </c>
      <c r="O40" s="8" t="n">
        <v>930.0</v>
      </c>
      <c r="P40" s="8" t="n">
        <v>251.0</v>
      </c>
      <c r="Q40" s="8" t="n">
        <v>210.0</v>
      </c>
      <c r="R40" s="8" t="n">
        <v>139.0</v>
      </c>
      <c r="S40" s="8" t="n">
        <v>228.0</v>
      </c>
      <c r="T40" s="8" t="n">
        <v>128.0</v>
      </c>
      <c r="U40" s="8" t="n">
        <v>212.0</v>
      </c>
      <c r="V40" s="8" t="n">
        <v>342.0</v>
      </c>
      <c r="W40" s="8" t="n">
        <v>277.0</v>
      </c>
      <c r="X40" s="8" t="n">
        <v>116.0</v>
      </c>
      <c r="Y40" s="8" t="n">
        <v>258.0</v>
      </c>
      <c r="Z40" s="7">
        <f>(B40/B$1)*IgA!$BL39*IgA!$BQ39+IgA!$BM39</f>
        <v>2.4303370045505508</v>
      </c>
      <c r="AA40" s="7">
        <f>(C40/C$1)*IgA!$BL39*IgA!$BQ39+IgA!$BM39</f>
        <v>2.5408824111323618</v>
      </c>
      <c r="AB40" s="7">
        <f>(D40/D$1)*IgA!$BL39*IgA!$BQ39+IgA!$BM39</f>
        <v>2.3579107036866054</v>
      </c>
      <c r="AC40" s="7">
        <f>(E40/E$1)*IgA!$BL39*IgA!$BQ39+IgA!$BM39</f>
        <v>2.4246191386928708</v>
      </c>
      <c r="AD40" s="7">
        <f>(F40/F$1)*IgA!$BL39*IgA!$BQ39+IgA!$BM39</f>
        <v>2.5675657851348674</v>
      </c>
      <c r="AE40" s="7">
        <f>(G40/G$1)*IgA!$BL39*IgA!$BQ39+IgA!$BM39</f>
        <v>3.2670513750577062</v>
      </c>
      <c r="AF40" s="7">
        <f>(H40/H$1)*IgA!$BL39*IgA!$BQ39+IgA!$BM39</f>
        <v>2.6133087119963068</v>
      </c>
      <c r="AG40" s="7">
        <f>(I40/I$1)*IgA!$BL39*IgA!$BQ39+IgA!$BM39</f>
        <v>2.4150893622634042</v>
      </c>
      <c r="AH40" s="7">
        <f>(J40/J$1)*IgA!$BL39*IgA!$BQ39+IgA!$BM39</f>
        <v>2.6476159071423861</v>
      </c>
      <c r="AI40" s="7">
        <f>(K40/K$1)*IgA!$BL39*IgA!$BQ39+IgA!$BM39</f>
        <v>2.5389764558464685</v>
      </c>
      <c r="AJ40" s="7">
        <f>(L40/L$1)*IgA!$BL39*IgA!$BQ39+IgA!$BM39</f>
        <v>4.706047615907142</v>
      </c>
      <c r="AK40" s="7">
        <f>(M40/M$1)*IgA!$BL39*IgA!$BQ39+IgA!$BM39</f>
        <v>2.5561300534195079</v>
      </c>
      <c r="AL40" s="7">
        <f>(N40/N$1)*IgA!$BL39*IgA!$BQ39+IgA!$BM39</f>
        <v>2.6742992811448922</v>
      </c>
      <c r="AM40" s="7">
        <f>(O40/O$1)*IgA!$BL39*IgA!$BQ39+IgA!$BM39</f>
        <v>2.7162302974345445</v>
      </c>
      <c r="AN40" s="7">
        <f>(P40/P$1)*IgA!$BL39*IgA!$BQ39+IgA!$BM39</f>
        <v>19.869827870474182</v>
      </c>
      <c r="AO40" s="7">
        <f>(Q40/Q$1)*IgA!$BL39*IgA!$BQ39+IgA!$BM39</f>
        <v>2.405559585833938</v>
      </c>
      <c r="AP40" s="7">
        <f>(R40/R$1)*IgA!$BL39*IgA!$BQ39+IgA!$BM39</f>
        <v>2.8000923300138494</v>
      </c>
      <c r="AQ40" s="7">
        <f>(S40/S$1)*IgA!$BL39*IgA!$BQ39+IgA!$BM39</f>
        <v>2.7410077161511577</v>
      </c>
      <c r="AR40" s="7">
        <f>(T40/T$1)*IgA!$BL39*IgA!$BQ39+IgA!$BM39</f>
        <v>2.7467255820088372</v>
      </c>
      <c r="AS40" s="7">
        <f>(U40/U$1)*IgA!$BL39*IgA!$BQ39+IgA!$BM39</f>
        <v>2.6762052364307856</v>
      </c>
      <c r="AT40" s="7">
        <f>(V40/V$1)*IgA!$BL39*IgA!$BQ39+IgA!$BM39</f>
        <v>2.5389764558464685</v>
      </c>
      <c r="AU40" s="7">
        <f>(W40/W$1)*IgA!$BL39*IgA!$BQ39+IgA!$BM39</f>
        <v>2.8687067203060082</v>
      </c>
      <c r="AV40" s="7">
        <f>(X40/X$1)*IgA!$BL39*IgA!$BQ39+IgA!$BM39</f>
        <v>2.7657851348677704</v>
      </c>
      <c r="AW40" s="7">
        <f>(Y40/Y$1)*IgA!$BL39*IgA!$BQ39+IgA!$BM39</f>
        <v>2.7505374925806239</v>
      </c>
    </row>
    <row r="41" spans="1:49" x14ac:dyDescent="0.25">
      <c r="A41" s="8" t="n">
        <v>38.0</v>
      </c>
      <c r="B41" s="8" t="n">
        <v>234.0</v>
      </c>
      <c r="C41" s="8" t="n">
        <v>238.0</v>
      </c>
      <c r="D41" s="8" t="n">
        <v>353.0</v>
      </c>
      <c r="E41" s="8" t="n">
        <v>139.0</v>
      </c>
      <c r="F41" s="8" t="n">
        <v>208.0</v>
      </c>
      <c r="G41" s="8" t="n">
        <v>147.0</v>
      </c>
      <c r="H41" s="8" t="n">
        <v>171.0</v>
      </c>
      <c r="I41" s="8" t="n">
        <v>157.0</v>
      </c>
      <c r="J41" s="8" t="n">
        <v>164.0</v>
      </c>
      <c r="K41" s="8" t="n">
        <v>218.0</v>
      </c>
      <c r="L41" s="8" t="n">
        <v>225.0</v>
      </c>
      <c r="M41" s="8" t="n">
        <v>165.0</v>
      </c>
      <c r="N41" s="8" t="n">
        <v>126.0</v>
      </c>
      <c r="O41" s="8" t="n">
        <v>425.0</v>
      </c>
      <c r="P41" s="8" t="n">
        <v>166.0</v>
      </c>
      <c r="Q41" s="8" t="n">
        <v>201.0</v>
      </c>
      <c r="R41" s="8" t="n">
        <v>139.0</v>
      </c>
      <c r="S41" s="8" t="n">
        <v>245.0</v>
      </c>
      <c r="T41" s="8" t="n">
        <v>130.0</v>
      </c>
      <c r="U41" s="8" t="n">
        <v>195.0</v>
      </c>
      <c r="V41" s="8" t="n">
        <v>267.0</v>
      </c>
      <c r="W41" s="8" t="n">
        <v>140.0</v>
      </c>
      <c r="X41" s="8" t="n">
        <v>122.0</v>
      </c>
      <c r="Y41" s="8" t="n">
        <v>268.0</v>
      </c>
      <c r="Z41" s="7">
        <f>(B41/B$1)*IgA!$BL40*IgA!$BQ40+IgA!$BM40</f>
        <v>2.4285583524027459</v>
      </c>
      <c r="AA41" s="7">
        <f>(C41/C$1)*IgA!$BL40*IgA!$BQ40+IgA!$BM40</f>
        <v>2.557843540317263</v>
      </c>
      <c r="AB41" s="7">
        <f>(D41/D$1)*IgA!$BL40*IgA!$BQ40+IgA!$BM40</f>
        <v>2.4625807702749873</v>
      </c>
      <c r="AC41" s="7">
        <f>(E41/E$1)*IgA!$BL40*IgA!$BQ40+IgA!$BM40</f>
        <v>2.4036085792964355</v>
      </c>
      <c r="AD41" s="7">
        <f>(F41/F$1)*IgA!$BL40*IgA!$BQ40+IgA!$BM40</f>
        <v>2.5669161850831941</v>
      </c>
      <c r="AE41" s="7">
        <f>(G41/G$1)*IgA!$BL40*IgA!$BQ40+IgA!$BM40</f>
        <v>2.775587014699608</v>
      </c>
      <c r="AF41" s="7">
        <f>(H41/H$1)*IgA!$BL40*IgA!$BQ40+IgA!$BM40</f>
        <v>2.7438327580188497</v>
      </c>
      <c r="AG41" s="7">
        <f>(I41/I$1)*IgA!$BL40*IgA!$BQ40+IgA!$BM40</f>
        <v>2.4966031881472288</v>
      </c>
      <c r="AH41" s="7">
        <f>(J41/J$1)*IgA!$BL40*IgA!$BQ40+IgA!$BM40</f>
        <v>2.6599107939339874</v>
      </c>
      <c r="AI41" s="7">
        <f>(K41/K$1)*IgA!$BL40*IgA!$BQ40+IgA!$BM40</f>
        <v>2.5079439941046426</v>
      </c>
      <c r="AJ41" s="7">
        <f>(L41/L$1)*IgA!$BL40*IgA!$BQ40+IgA!$BM40</f>
        <v>3.8257456463561259</v>
      </c>
      <c r="AK41" s="7">
        <f>(M41/M$1)*IgA!$BL40*IgA!$BQ40+IgA!$BM40</f>
        <v>2.625888376061746</v>
      </c>
      <c r="AL41" s="7">
        <f>(N41/N$1)*IgA!$BL40*IgA!$BQ40+IgA!$BM40</f>
        <v>2.5827933134235739</v>
      </c>
      <c r="AM41" s="7">
        <f>(O41/O$1)*IgA!$BL40*IgA!$BQ40+IgA!$BM40</f>
        <v>2.7302237908699531</v>
      </c>
      <c r="AN41" s="7">
        <f>(P41/P$1)*IgA!$BL40*IgA!$BQ40+IgA!$BM40</f>
        <v>2.6190838924872977</v>
      </c>
      <c r="AO41" s="7">
        <f>(Q41/Q$1)*IgA!$BL40*IgA!$BQ40+IgA!$BM40</f>
        <v>2.3990722569134699</v>
      </c>
      <c r="AP41" s="7">
        <f>(R41/R$1)*IgA!$BL40*IgA!$BQ40+IgA!$BM40</f>
        <v>2.4648489314664701</v>
      </c>
      <c r="AQ41" s="7">
        <f>(S41/S$1)*IgA!$BL40*IgA!$BQ40+IgA!$BM40</f>
        <v>2.7846596594655391</v>
      </c>
      <c r="AR41" s="7">
        <f>(T41/T$1)*IgA!$BL40*IgA!$BQ40+IgA!$BM40</f>
        <v>2.7710506923166425</v>
      </c>
      <c r="AS41" s="7">
        <f>(U41/U$1)*IgA!$BL40*IgA!$BQ40+IgA!$BM40</f>
        <v>2.5918659581895049</v>
      </c>
      <c r="AT41" s="7">
        <f>(V41/V$1)*IgA!$BL40*IgA!$BQ40+IgA!$BM40</f>
        <v>2.5986704417639528</v>
      </c>
      <c r="AU41" s="7">
        <f>(W41/W$1)*IgA!$BL40*IgA!$BQ40+IgA!$BM40</f>
        <v>2.9116766861885739</v>
      </c>
      <c r="AV41" s="7">
        <f>(X41/X$1)*IgA!$BL40*IgA!$BQ40+IgA!$BM40</f>
        <v>2.737028274444401</v>
      </c>
      <c r="AW41" s="7">
        <f>(Y41/Y$1)*IgA!$BL40*IgA!$BQ40+IgA!$BM40</f>
        <v>2.8345592056781599</v>
      </c>
    </row>
    <row r="42" spans="1:49" x14ac:dyDescent="0.25">
      <c r="A42" s="8" t="n">
        <v>39.0</v>
      </c>
      <c r="B42" s="8" t="n">
        <v>196.0</v>
      </c>
      <c r="C42" s="8" t="n">
        <v>165.0</v>
      </c>
      <c r="D42" s="8" t="n">
        <v>232.0</v>
      </c>
      <c r="E42" s="8" t="n">
        <v>153.0</v>
      </c>
      <c r="F42" s="8" t="n">
        <v>201.0</v>
      </c>
      <c r="G42" s="8" t="n">
        <v>155.0</v>
      </c>
      <c r="H42" s="8" t="n">
        <v>300.0</v>
      </c>
      <c r="I42" s="8" t="n">
        <v>203.0</v>
      </c>
      <c r="J42" s="8" t="n">
        <v>209.0</v>
      </c>
      <c r="K42" s="8" t="n">
        <v>211.0</v>
      </c>
      <c r="L42" s="8" t="n">
        <v>257.0</v>
      </c>
      <c r="M42" s="8" t="n">
        <v>165.0</v>
      </c>
      <c r="N42" s="8" t="n">
        <v>145.0</v>
      </c>
      <c r="O42" s="8" t="n">
        <v>283.0</v>
      </c>
      <c r="P42" s="8" t="n">
        <v>163.0</v>
      </c>
      <c r="Q42" s="8" t="n">
        <v>180.0</v>
      </c>
      <c r="R42" s="8" t="n">
        <v>142.0</v>
      </c>
      <c r="S42" s="8" t="n">
        <v>246.0</v>
      </c>
      <c r="T42" s="8" t="n">
        <v>143.0</v>
      </c>
      <c r="U42" s="8" t="n">
        <v>201.0</v>
      </c>
      <c r="V42" s="8" t="n">
        <v>272.0</v>
      </c>
      <c r="W42" s="8" t="n">
        <v>152.0</v>
      </c>
      <c r="X42" s="8" t="n">
        <v>148.0</v>
      </c>
      <c r="Y42" s="8" t="n">
        <v>243.0</v>
      </c>
      <c r="Z42" s="7">
        <f>(B42/B$1)*IgA!$BL41*IgA!$BQ41+IgA!$BM41</f>
        <v>2.8708512664254426</v>
      </c>
      <c r="AA42" s="7">
        <f>(C42/C$1)*IgA!$BL41*IgA!$BQ41+IgA!$BM41</f>
        <v>2.887024270509321</v>
      </c>
      <c r="AB42" s="7">
        <f>(D42/D$1)*IgA!$BL41*IgA!$BQ41+IgA!$BM41</f>
        <v>2.7899862460060518</v>
      </c>
      <c r="AC42" s="7">
        <f>(E42/E$1)*IgA!$BL41*IgA!$BQ41+IgA!$BM41</f>
        <v>2.6969914725237518</v>
      </c>
      <c r="AD42" s="7">
        <f>(F42/F$1)*IgA!$BL41*IgA!$BQ41+IgA!$BM41</f>
        <v>3.0123650521593772</v>
      </c>
      <c r="AE42" s="7">
        <f>(G42/G$1)*IgA!$BL41*IgA!$BQ41+IgA!$BM41</f>
        <v>3.2792196195433672</v>
      </c>
      <c r="AF42" s="7">
        <f>(H42/H$1)*IgA!$BL41*IgA!$BQ41+IgA!$BM41</f>
        <v>3.2751763685223976</v>
      </c>
      <c r="AG42" s="7">
        <f>(I42/I$1)*IgA!$BL41*IgA!$BQ41+IgA!$BM41</f>
        <v>3.0730138174739201</v>
      </c>
      <c r="AH42" s="7">
        <f>(J42/J$1)*IgA!$BL41*IgA!$BQ41+IgA!$BM41</f>
        <v>3.1417490848304022</v>
      </c>
      <c r="AI42" s="7">
        <f>(K42/K$1)*IgA!$BL41*IgA!$BQ41+IgA!$BM41</f>
        <v>3.0649273154319809</v>
      </c>
      <c r="AJ42" s="7">
        <f>(L42/L$1)*IgA!$BL41*IgA!$BQ41+IgA!$BM41</f>
        <v>3.2953926236272455</v>
      </c>
      <c r="AK42" s="7">
        <f>(M42/M$1)*IgA!$BL41*IgA!$BQ41+IgA!$BM41</f>
        <v>4.2172538564083029</v>
      </c>
      <c r="AL42" s="7">
        <f>(N42/N$1)*IgA!$BL41*IgA!$BQ41+IgA!$BM41</f>
        <v>2.975975792970651</v>
      </c>
      <c r="AM42" s="7">
        <f>(O42/O$1)*IgA!$BL41*IgA!$BQ41+IgA!$BM41</f>
        <v>3.8816640216678304</v>
      </c>
      <c r="AN42" s="7">
        <f>(P42/P$1)*IgA!$BL41*IgA!$BQ41+IgA!$BM41</f>
        <v>3.2630466154594888</v>
      </c>
      <c r="AO42" s="7">
        <f>(Q42/Q$1)*IgA!$BL41*IgA!$BQ41+IgA!$BM41</f>
        <v>2.7818997439641127</v>
      </c>
      <c r="AP42" s="7">
        <f>(R42/R$1)*IgA!$BL41*IgA!$BQ41+IgA!$BM41</f>
        <v>2.8465917602996251</v>
      </c>
      <c r="AQ42" s="7">
        <f>(S42/S$1)*IgA!$BL41*IgA!$BQ41+IgA!$BM41</f>
        <v>3.3762576440466363</v>
      </c>
      <c r="AR42" s="7">
        <f>(T42/T$1)*IgA!$BL41*IgA!$BQ41+IgA!$BM41</f>
        <v>3.2226141052497934</v>
      </c>
      <c r="AS42" s="7">
        <f>(U42/U$1)*IgA!$BL41*IgA!$BQ41+IgA!$BM41</f>
        <v>3.2023978501449459</v>
      </c>
      <c r="AT42" s="7">
        <f>(V42/V$1)*IgA!$BL41*IgA!$BQ41+IgA!$BM41</f>
        <v>3.1457923358513722</v>
      </c>
      <c r="AU42" s="7">
        <f>(W42/W$1)*IgA!$BL41*IgA!$BQ41+IgA!$BM41</f>
        <v>3.5501174379483276</v>
      </c>
      <c r="AV42" s="7">
        <f>(X42/X$1)*IgA!$BL41*IgA!$BQ41+IgA!$BM41</f>
        <v>3.3519981379208192</v>
      </c>
      <c r="AW42" s="7">
        <f>(Y42/Y$1)*IgA!$BL41*IgA!$BQ41+IgA!$BM41</f>
        <v>3.4409496603821492</v>
      </c>
    </row>
    <row r="43" spans="1:49" x14ac:dyDescent="0.25">
      <c r="A43" s="8" t="n">
        <v>40.0</v>
      </c>
      <c r="B43" s="8" t="n">
        <v>352.0</v>
      </c>
      <c r="C43" s="8" t="n">
        <v>241.0</v>
      </c>
      <c r="D43" s="8" t="n">
        <v>190.0</v>
      </c>
      <c r="E43" s="8" t="n">
        <v>155.0</v>
      </c>
      <c r="F43" s="8" t="n">
        <v>121.0</v>
      </c>
      <c r="G43" s="8" t="n">
        <v>454.0</v>
      </c>
      <c r="H43" s="8" t="n">
        <v>471.0</v>
      </c>
      <c r="I43" s="8" t="n">
        <v>167.0</v>
      </c>
      <c r="J43" s="8" t="n">
        <v>158.0</v>
      </c>
      <c r="K43" s="8" t="n">
        <v>226.0</v>
      </c>
      <c r="L43" s="8" t="n">
        <v>312.0</v>
      </c>
      <c r="M43" s="8" t="n">
        <v>157.0</v>
      </c>
      <c r="N43" s="8" t="n">
        <v>246.0</v>
      </c>
      <c r="O43" s="8" t="n">
        <v>114.0</v>
      </c>
      <c r="P43" s="8" t="n">
        <v>259.0</v>
      </c>
      <c r="Q43" s="8" t="n">
        <v>238.0</v>
      </c>
      <c r="R43" s="8" t="n">
        <v>130.0</v>
      </c>
      <c r="S43" s="8" t="n">
        <v>209.0</v>
      </c>
      <c r="T43" s="8" t="n">
        <v>125.0</v>
      </c>
      <c r="U43" s="8" t="n">
        <v>204.0</v>
      </c>
      <c r="V43" s="8" t="n">
        <v>147.0</v>
      </c>
      <c r="W43" s="8" t="n">
        <v>120.0</v>
      </c>
      <c r="X43" s="8" t="n">
        <v>111.0</v>
      </c>
      <c r="Y43" s="8" t="n">
        <v>233.0</v>
      </c>
      <c r="Z43" s="7">
        <f>(B43/B$1)*IgA!$BL42*IgA!$BQ42+IgA!$BM42</f>
        <v>2.54118854355049</v>
      </c>
      <c r="AA43" s="7">
        <f>(C43/C$1)*IgA!$BL42*IgA!$BQ42+IgA!$BM42</f>
        <v>3.0596896160154774</v>
      </c>
      <c r="AB43" s="7">
        <f>(D43/D$1)*IgA!$BL42*IgA!$BQ42+IgA!$BM42</f>
        <v>2.6953375110400808</v>
      </c>
      <c r="AC43" s="7">
        <f>(E43/E$1)*IgA!$BL42*IgA!$BQ42+IgA!$BM42</f>
        <v>2.6897320940404592</v>
      </c>
      <c r="AD43" s="7">
        <f>(F43/F$1)*IgA!$BL42*IgA!$BQ42+IgA!$BM42</f>
        <v>4.8982663918913243</v>
      </c>
      <c r="AE43" s="7">
        <f>(G43/G$1)*IgA!$BL42*IgA!$BQ42+IgA!$BM42</f>
        <v>2.6392833410438659</v>
      </c>
      <c r="AF43" s="7">
        <f>(H43/H$1)*IgA!$BL42*IgA!$BQ42+IgA!$BM42</f>
        <v>3.5305446439836814</v>
      </c>
      <c r="AG43" s="7">
        <f>(I43/I$1)*IgA!$BL42*IgA!$BQ42+IgA!$BM42</f>
        <v>2.7429835555368633</v>
      </c>
      <c r="AH43" s="7">
        <f>(J43/J$1)*IgA!$BL42*IgA!$BQ42+IgA!$BM42</f>
        <v>2.7850241830340243</v>
      </c>
      <c r="AI43" s="7">
        <f>(K43/K$1)*IgA!$BL42*IgA!$BQ42+IgA!$BM42</f>
        <v>2.9083433570256969</v>
      </c>
      <c r="AJ43" s="7">
        <f>(L43/L$1)*IgA!$BL42*IgA!$BQ42+IgA!$BM42</f>
        <v>4.0574538419481012</v>
      </c>
      <c r="AK43" s="7">
        <f>(M43/M$1)*IgA!$BL42*IgA!$BQ42+IgA!$BM42</f>
        <v>3.0568869075156666</v>
      </c>
      <c r="AL43" s="7">
        <f>(N43/N$1)*IgA!$BL42*IgA!$BQ42+IgA!$BM42</f>
        <v>2.7850241830340243</v>
      </c>
      <c r="AM43" s="7">
        <f>(O43/O$1)*IgA!$BL42*IgA!$BQ42+IgA!$BM42</f>
        <v>3.6566665264751652</v>
      </c>
      <c r="AN43" s="7">
        <f>(P43/P$1)*IgA!$BL42*IgA!$BQ42+IgA!$BM42</f>
        <v>2.7962350170332675</v>
      </c>
      <c r="AO43" s="7">
        <f>(Q43/Q$1)*IgA!$BL42*IgA!$BQ42+IgA!$BM42</f>
        <v>2.5047533330529501</v>
      </c>
      <c r="AP43" s="7">
        <f>(R43/R$1)*IgA!$BL42*IgA!$BQ42+IgA!$BM42</f>
        <v>2.485134373554275</v>
      </c>
      <c r="AQ43" s="7">
        <f>(S43/S$1)*IgA!$BL42*IgA!$BQ42+IgA!$BM42</f>
        <v>2.9952273205198301</v>
      </c>
      <c r="AR43" s="7">
        <f>(T43/T$1)*IgA!$BL42*IgA!$BQ42+IgA!$BM42</f>
        <v>3.244668377002986</v>
      </c>
      <c r="AS43" s="7">
        <f>(U43/U$1)*IgA!$BL42*IgA!$BQ42+IgA!$BM42</f>
        <v>2.6617050090423517</v>
      </c>
      <c r="AT43" s="7">
        <f>(V43/V$1)*IgA!$BL42*IgA!$BQ42+IgA!$BM42</f>
        <v>2.6140589645455692</v>
      </c>
      <c r="AU43" s="7">
        <f>(W43/W$1)*IgA!$BL42*IgA!$BQ42+IgA!$BM42</f>
        <v>3.0316625310173695</v>
      </c>
      <c r="AV43" s="7">
        <f>(X43/X$1)*IgA!$BL42*IgA!$BQ42+IgA!$BM42</f>
        <v>3.0709004500147201</v>
      </c>
      <c r="AW43" s="7">
        <f>(Y43/Y$1)*IgA!$BL42*IgA!$BQ42+IgA!$BM42</f>
        <v>2.9447785675232367</v>
      </c>
    </row>
    <row r="44" spans="1:49" x14ac:dyDescent="0.25">
      <c r="A44" s="8" t="n">
        <v>41.0</v>
      </c>
      <c r="B44" s="8" t="n">
        <v>224.0</v>
      </c>
      <c r="C44" s="8" t="n">
        <v>544.0</v>
      </c>
      <c r="D44" s="8" t="n">
        <v>235.0</v>
      </c>
      <c r="E44" s="8" t="n">
        <v>151.0</v>
      </c>
      <c r="F44" s="8" t="n">
        <v>127.0</v>
      </c>
      <c r="G44" s="8" t="n">
        <v>173.0</v>
      </c>
      <c r="H44" s="8" t="n">
        <v>187.0</v>
      </c>
      <c r="I44" s="8" t="n">
        <v>168.0</v>
      </c>
      <c r="J44" s="8" t="n">
        <v>159.0</v>
      </c>
      <c r="K44" s="8" t="n">
        <v>140.0</v>
      </c>
      <c r="L44" s="8" t="n">
        <v>247.0</v>
      </c>
      <c r="M44" s="8" t="n">
        <v>149.0</v>
      </c>
      <c r="N44" s="8" t="n">
        <v>140.0</v>
      </c>
      <c r="O44" s="8" t="n">
        <v>165.0</v>
      </c>
      <c r="P44" s="8" t="n">
        <v>218.0</v>
      </c>
      <c r="Q44" s="8" t="n">
        <v>215.0</v>
      </c>
      <c r="R44" s="8" t="n">
        <v>141.0</v>
      </c>
      <c r="S44" s="8" t="n">
        <v>220.0</v>
      </c>
      <c r="T44" s="8" t="n">
        <v>124.0</v>
      </c>
      <c r="U44" s="8" t="n">
        <v>192.0</v>
      </c>
      <c r="V44" s="8" t="n">
        <v>142.0</v>
      </c>
      <c r="W44" s="8" t="n">
        <v>125.0</v>
      </c>
      <c r="X44" s="8" t="n">
        <v>114.0</v>
      </c>
      <c r="Y44" s="8" t="n">
        <v>234.0</v>
      </c>
      <c r="Z44" s="7">
        <f>(B44/B$1)*IgA!$BL43*IgA!$BQ43+IgA!$BM43</f>
        <v>2.4296381461014476</v>
      </c>
      <c r="AA44" s="7">
        <f>(C44/C$1)*IgA!$BL43*IgA!$BQ43+IgA!$BM43</f>
        <v>2.5449680426263148</v>
      </c>
      <c r="AB44" s="7">
        <f>(D44/D$1)*IgA!$BL43*IgA!$BQ43+IgA!$BM43</f>
        <v>2.5675817478272696</v>
      </c>
      <c r="AC44" s="7">
        <f>(E44/E$1)*IgA!$BL43*IgA!$BQ43+IgA!$BM43</f>
        <v>2.4477291102622112</v>
      </c>
      <c r="AD44" s="7">
        <f>(F44/F$1)*IgA!$BL43*IgA!$BQ43+IgA!$BM43</f>
        <v>2.529138448985647</v>
      </c>
      <c r="AE44" s="7">
        <f>(G44/G$1)*IgA!$BL43*IgA!$BQ43+IgA!$BM43</f>
        <v>2.5178315963851698</v>
      </c>
      <c r="AF44" s="7">
        <f>(H44/H$1)*IgA!$BL43*IgA!$BQ43+IgA!$BM43</f>
        <v>2.818593875557863</v>
      </c>
      <c r="AG44" s="7">
        <f>(I44/I$1)*IgA!$BL43*IgA!$BQ43+IgA!$BM43</f>
        <v>2.5766272299076514</v>
      </c>
      <c r="AH44" s="7">
        <f>(J44/J$1)*IgA!$BL43*IgA!$BQ43+IgA!$BM43</f>
        <v>2.5924568235483192</v>
      </c>
      <c r="AI44" s="7">
        <f>(K44/K$1)*IgA!$BL43*IgA!$BQ43+IgA!$BM43</f>
        <v>2.6128091582291781</v>
      </c>
      <c r="AJ44" s="7">
        <f>(L44/L$1)*IgA!$BL43*IgA!$BQ43+IgA!$BM43</f>
        <v>3.2188564576147556</v>
      </c>
      <c r="AK44" s="7">
        <f>(M44/M$1)*IgA!$BL43*IgA!$BQ43+IgA!$BM43</f>
        <v>2.6829116443521368</v>
      </c>
      <c r="AL44" s="7">
        <f>(N44/N$1)*IgA!$BL43*IgA!$BQ43+IgA!$BM43</f>
        <v>2.5788886004277467</v>
      </c>
      <c r="AM44" s="7">
        <f>(O44/O$1)*IgA!$BL43*IgA!$BQ43+IgA!$BM43</f>
        <v>2.746230018914809</v>
      </c>
      <c r="AN44" s="7">
        <f>(P44/P$1)*IgA!$BL43*IgA!$BQ43+IgA!$BM43</f>
        <v>2.601502305628701</v>
      </c>
      <c r="AO44" s="7">
        <f>(Q44/Q$1)*IgA!$BL43*IgA!$BQ43+IgA!$BM43</f>
        <v>2.436422257661734</v>
      </c>
      <c r="AP44" s="7">
        <f>(R44/R$1)*IgA!$BL43*IgA!$BQ43+IgA!$BM43</f>
        <v>2.4906951501440244</v>
      </c>
      <c r="AQ44" s="7">
        <f>(S44/S$1)*IgA!$BL43*IgA!$BQ43+IgA!$BM43</f>
        <v>2.6896957559124233</v>
      </c>
      <c r="AR44" s="7">
        <f>(T44/T$1)*IgA!$BL43*IgA!$BQ43+IgA!$BM43</f>
        <v>2.7824119472363362</v>
      </c>
      <c r="AS44" s="7">
        <f>(U44/U$1)*IgA!$BL43*IgA!$BQ43+IgA!$BM43</f>
        <v>2.5901954530282238</v>
      </c>
      <c r="AT44" s="7">
        <f>(V44/V$1)*IgA!$BL43*IgA!$BQ43+IgA!$BM43</f>
        <v>2.5336611900258377</v>
      </c>
      <c r="AU44" s="7">
        <f>(W44/W$1)*IgA!$BL43*IgA!$BQ43+IgA!$BM43</f>
        <v>2.8683440269999627</v>
      </c>
      <c r="AV44" s="7">
        <f>(X44/X$1)*IgA!$BL43*IgA!$BQ43+IgA!$BM43</f>
        <v>2.8412075807588177</v>
      </c>
      <c r="AW44" s="7">
        <f>(Y44/Y$1)*IgA!$BL43*IgA!$BQ43+IgA!$BM43</f>
        <v>2.7824119472363362</v>
      </c>
    </row>
    <row r="45" spans="1:49" x14ac:dyDescent="0.25">
      <c r="A45" s="8" t="n">
        <v>42.0</v>
      </c>
      <c r="B45" s="8" t="n">
        <v>223.0</v>
      </c>
      <c r="C45" s="8" t="n">
        <v>243.0</v>
      </c>
      <c r="D45" s="8" t="n">
        <v>229.0</v>
      </c>
      <c r="E45" s="8" t="n">
        <v>137.0</v>
      </c>
      <c r="F45" s="8" t="n">
        <v>127.0</v>
      </c>
      <c r="G45" s="8" t="n">
        <v>185.0</v>
      </c>
      <c r="H45" s="8" t="n">
        <v>188.0</v>
      </c>
      <c r="I45" s="8" t="n">
        <v>145.0</v>
      </c>
      <c r="J45" s="8" t="n">
        <v>159.0</v>
      </c>
      <c r="K45" s="8" t="n">
        <v>152.0</v>
      </c>
      <c r="L45" s="8" t="n">
        <v>222.0</v>
      </c>
      <c r="M45" s="8" t="n">
        <v>144.0</v>
      </c>
      <c r="N45" s="8" t="n">
        <v>124.0</v>
      </c>
      <c r="O45" s="8" t="n">
        <v>152.0</v>
      </c>
      <c r="P45" s="8" t="n">
        <v>175.0</v>
      </c>
      <c r="Q45" s="8" t="n">
        <v>178.0</v>
      </c>
      <c r="R45" s="8" t="n">
        <v>139.0</v>
      </c>
      <c r="S45" s="8" t="n">
        <v>184.0</v>
      </c>
      <c r="T45" s="8" t="n">
        <v>127.0</v>
      </c>
      <c r="U45" s="8" t="n">
        <v>195.0</v>
      </c>
      <c r="V45" s="8" t="n">
        <v>208.0</v>
      </c>
      <c r="W45" s="8" t="n">
        <v>136.0</v>
      </c>
      <c r="X45" s="8" t="n">
        <v>114.0</v>
      </c>
      <c r="Y45" s="8" t="n">
        <v>226.0</v>
      </c>
      <c r="Z45" s="7">
        <f>(B45/B$1)*IgA!$BL44*IgA!$BQ44+IgA!$BM44</f>
        <v>2.6111887466851145</v>
      </c>
      <c r="AA45" s="7">
        <f>(C45/C$1)*IgA!$BL44*IgA!$BQ44+IgA!$BM44</f>
        <v>2.7243260694108149</v>
      </c>
      <c r="AB45" s="7">
        <f>(D45/D$1)*IgA!$BL44*IgA!$BQ44+IgA!$BM44</f>
        <v>2.6111887466851145</v>
      </c>
      <c r="AC45" s="7">
        <f>(E45/E$1)*IgA!$BL44*IgA!$BQ44+IgA!$BM44</f>
        <v>2.5241600368961143</v>
      </c>
      <c r="AD45" s="7">
        <f>(F45/F$1)*IgA!$BL44*IgA!$BQ44+IgA!$BM44</f>
        <v>2.6837126715092818</v>
      </c>
      <c r="AE45" s="7">
        <f>(G45/G$1)*IgA!$BL44*IgA!$BQ44+IgA!$BM44</f>
        <v>2.6779107575233483</v>
      </c>
      <c r="AF45" s="7">
        <f>(H45/H$1)*IgA!$BL44*IgA!$BQ44+IgA!$BM44</f>
        <v>2.8867796610169489</v>
      </c>
      <c r="AG45" s="7">
        <f>(I45/I$1)*IgA!$BL44*IgA!$BQ44+IgA!$BM44</f>
        <v>2.695316499481148</v>
      </c>
      <c r="AH45" s="7">
        <f>(J45/J$1)*IgA!$BL44*IgA!$BQ44+IgA!$BM44</f>
        <v>2.7620385103193819</v>
      </c>
      <c r="AI45" s="7">
        <f>(K45/K$1)*IgA!$BL44*IgA!$BQ44+IgA!$BM44</f>
        <v>2.6750098005303817</v>
      </c>
      <c r="AJ45" s="7">
        <f>(L45/L$1)*IgA!$BL44*IgA!$BQ44+IgA!$BM44</f>
        <v>3.6845428340827855</v>
      </c>
      <c r="AK45" s="7">
        <f>(M45/M$1)*IgA!$BL44*IgA!$BQ44+IgA!$BM44</f>
        <v>2.7881471232560822</v>
      </c>
      <c r="AL45" s="7">
        <f>(N45/N$1)*IgA!$BL44*IgA!$BQ44+IgA!$BM44</f>
        <v>2.7272270264037819</v>
      </c>
      <c r="AM45" s="7">
        <f>(O45/O$1)*IgA!$BL44*IgA!$BQ44+IgA!$BM44</f>
        <v>3.0666389945808832</v>
      </c>
      <c r="AN45" s="7">
        <f>(P45/P$1)*IgA!$BL44*IgA!$BQ44+IgA!$BM44</f>
        <v>2.7765432952842151</v>
      </c>
      <c r="AO45" s="7">
        <f>(Q45/Q$1)*IgA!$BL44*IgA!$BQ44+IgA!$BM44</f>
        <v>2.573476305776548</v>
      </c>
      <c r="AP45" s="7">
        <f>(R45/R$1)*IgA!$BL44*IgA!$BQ44+IgA!$BM44</f>
        <v>2.7533356393404818</v>
      </c>
      <c r="AQ45" s="7">
        <f>(S45/S$1)*IgA!$BL44*IgA!$BQ44+IgA!$BM44</f>
        <v>2.9593035858411159</v>
      </c>
      <c r="AR45" s="7">
        <f>(T45/T$1)*IgA!$BL44*IgA!$BQ44+IgA!$BM44</f>
        <v>3.1739744033206501</v>
      </c>
      <c r="AS45" s="7">
        <f>(U45/U$1)*IgA!$BL44*IgA!$BQ44+IgA!$BM44</f>
        <v>2.7417318113686151</v>
      </c>
      <c r="AT45" s="7">
        <f>(V45/V$1)*IgA!$BL44*IgA!$BQ44+IgA!$BM44</f>
        <v>2.7272270264037819</v>
      </c>
      <c r="AU45" s="7">
        <f>(W45/W$1)*IgA!$BL44*IgA!$BQ44+IgA!$BM44</f>
        <v>3.2900126830393175</v>
      </c>
      <c r="AV45" s="7">
        <f>(X45/X$1)*IgA!$BL44*IgA!$BQ44+IgA!$BM44</f>
        <v>2.9854121987778162</v>
      </c>
      <c r="AW45" s="7">
        <f>(Y45/Y$1)*IgA!$BL44*IgA!$BQ44+IgA!$BM44</f>
        <v>2.9651054998270494</v>
      </c>
    </row>
    <row r="46" spans="1:49" x14ac:dyDescent="0.25">
      <c r="A46" s="8" t="n">
        <v>43.0</v>
      </c>
      <c r="B46" s="8" t="n">
        <v>219.0</v>
      </c>
      <c r="C46" s="8" t="n">
        <v>132.0</v>
      </c>
      <c r="D46" s="8" t="n">
        <v>213.0</v>
      </c>
      <c r="E46" s="8" t="n">
        <v>139.0</v>
      </c>
      <c r="F46" s="8" t="n">
        <v>140.0</v>
      </c>
      <c r="G46" s="8" t="n">
        <v>270.0</v>
      </c>
      <c r="H46" s="8" t="n">
        <v>151.0</v>
      </c>
      <c r="I46" s="8" t="n">
        <v>157.0</v>
      </c>
      <c r="J46" s="8" t="n">
        <v>200.0</v>
      </c>
      <c r="K46" s="8" t="n">
        <v>147.0</v>
      </c>
      <c r="L46" s="8" t="n">
        <v>286.0</v>
      </c>
      <c r="M46" s="8" t="n">
        <v>239.0</v>
      </c>
      <c r="N46" s="8" t="n">
        <v>126.0</v>
      </c>
      <c r="O46" s="8" t="n">
        <v>146.0</v>
      </c>
      <c r="P46" s="8" t="n">
        <v>185.0</v>
      </c>
      <c r="Q46" s="8" t="n">
        <v>268.0</v>
      </c>
      <c r="R46" s="8" t="n">
        <v>155.0</v>
      </c>
      <c r="S46" s="8" t="n">
        <v>285.0</v>
      </c>
      <c r="T46" s="8" t="n">
        <v>140.0</v>
      </c>
      <c r="U46" s="8" t="n">
        <v>218.0</v>
      </c>
      <c r="V46" s="8" t="n">
        <v>202.0</v>
      </c>
      <c r="W46" s="8" t="n">
        <v>138.0</v>
      </c>
      <c r="X46" s="8" t="n">
        <v>110.0</v>
      </c>
      <c r="Y46" s="8" t="n">
        <v>261.0</v>
      </c>
      <c r="Z46" s="7">
        <f>(B46/B$1)*IgA!$BL45*IgA!$BQ45+IgA!$BM45</f>
        <v>2.5482203389830507</v>
      </c>
      <c r="AA46" s="7">
        <f>(C46/C$1)*IgA!$BL45*IgA!$BQ45+IgA!$BM45</f>
        <v>2.6193247676325861</v>
      </c>
      <c r="AB46" s="7">
        <f>(D46/D$1)*IgA!$BL45*IgA!$BQ45+IgA!$BM45</f>
        <v>2.472375615090213</v>
      </c>
      <c r="AC46" s="7">
        <f>(E46/E$1)*IgA!$BL45*IgA!$BQ45+IgA!$BM45</f>
        <v>2.4368234007654452</v>
      </c>
      <c r="AD46" s="7">
        <f>(F46/F$1)*IgA!$BL45*IgA!$BQ45+IgA!$BM45</f>
        <v>2.6003635866593768</v>
      </c>
      <c r="AE46" s="7">
        <f>(G46/G$1)*IgA!$BL45*IgA!$BQ45+IgA!$BM45</f>
        <v>2.5434800437397485</v>
      </c>
      <c r="AF46" s="7">
        <f>(H46/H$1)*IgA!$BL45*IgA!$BQ45+IgA!$BM45</f>
        <v>2.7496828868234005</v>
      </c>
      <c r="AG46" s="7">
        <f>(I46/I$1)*IgA!$BL45*IgA!$BQ45+IgA!$BM45</f>
        <v>2.5956232914160742</v>
      </c>
      <c r="AH46" s="7">
        <f>(J46/J$1)*IgA!$BL45*IgA!$BQ45+IgA!$BM45</f>
        <v>2.6999097867687261</v>
      </c>
      <c r="AI46" s="7">
        <f>(K46/K$1)*IgA!$BL45*IgA!$BQ45+IgA!$BM45</f>
        <v>2.6548769819573534</v>
      </c>
      <c r="AJ46" s="7">
        <f>(L46/L$1)*IgA!$BL45*IgA!$BQ45+IgA!$BM45</f>
        <v>2.8871514488791687</v>
      </c>
      <c r="AK46" s="7">
        <f>(M46/M$1)*IgA!$BL45*IgA!$BQ45+IgA!$BM45</f>
        <v>2.6643575724439583</v>
      </c>
      <c r="AL46" s="7">
        <f>(N46/N$1)*IgA!$BL45*IgA!$BQ45+IgA!$BM45</f>
        <v>2.6003635866593768</v>
      </c>
      <c r="AM46" s="7">
        <f>(O46/O$1)*IgA!$BL45*IgA!$BQ45+IgA!$BM45</f>
        <v>2.851599234554401</v>
      </c>
      <c r="AN46" s="7">
        <f>(P46/P$1)*IgA!$BL45*IgA!$BQ45+IgA!$BM45</f>
        <v>2.4818562055768179</v>
      </c>
      <c r="AO46" s="7">
        <f>(Q46/Q$1)*IgA!$BL45*IgA!$BQ45+IgA!$BM45</f>
        <v>2.4913367960634227</v>
      </c>
      <c r="AP46" s="7">
        <f>(R46/R$1)*IgA!$BL45*IgA!$BQ45+IgA!$BM45</f>
        <v>2.5008173865500272</v>
      </c>
      <c r="AQ46" s="7">
        <f>(S46/S$1)*IgA!$BL45*IgA!$BQ45+IgA!$BM45</f>
        <v>2.7852351011481682</v>
      </c>
      <c r="AR46" s="7">
        <f>(T46/T$1)*IgA!$BL45*IgA!$BQ45+IgA!$BM45</f>
        <v>2.8089365773646802</v>
      </c>
      <c r="AS46" s="7">
        <f>(U46/U$1)*IgA!$BL45*IgA!$BQ45+IgA!$BM45</f>
        <v>2.6193247676325861</v>
      </c>
      <c r="AT46" s="7">
        <f>(V46/V$1)*IgA!$BL45*IgA!$BQ45+IgA!$BM45</f>
        <v>2.6738381629305632</v>
      </c>
      <c r="AU46" s="7">
        <f>(W46/W$1)*IgA!$BL45*IgA!$BQ45+IgA!$BM45</f>
        <v>3.041211044286495</v>
      </c>
      <c r="AV46" s="7">
        <f>(X46/X$1)*IgA!$BL45*IgA!$BQ45+IgA!$BM45</f>
        <v>2.7591634773100053</v>
      </c>
      <c r="AW46" s="7">
        <f>(Y46/Y$1)*IgA!$BL45*IgA!$BQ45+IgA!$BM45</f>
        <v>2.8776708583925643</v>
      </c>
    </row>
    <row r="47" spans="1:49" x14ac:dyDescent="0.25">
      <c r="A47" s="8" t="n">
        <v>44.0</v>
      </c>
      <c r="B47" s="8" t="n">
        <v>206.0</v>
      </c>
      <c r="C47" s="8" t="n">
        <v>132.0</v>
      </c>
      <c r="D47" s="8" t="n">
        <v>157.0</v>
      </c>
      <c r="E47" s="8" t="n">
        <v>134.0</v>
      </c>
      <c r="F47" s="8" t="n">
        <v>205.0</v>
      </c>
      <c r="G47" s="8" t="n">
        <v>177.0</v>
      </c>
      <c r="H47" s="8" t="n">
        <v>159.0</v>
      </c>
      <c r="I47" s="8" t="n">
        <v>177.0</v>
      </c>
      <c r="J47" s="8" t="n">
        <v>179.0</v>
      </c>
      <c r="K47" s="8" t="n">
        <v>154.0</v>
      </c>
      <c r="L47" s="8" t="n">
        <v>1736.0</v>
      </c>
      <c r="M47" s="8" t="n">
        <v>151.0</v>
      </c>
      <c r="N47" s="8" t="n">
        <v>118.0</v>
      </c>
      <c r="O47" s="8" t="n">
        <v>152.0</v>
      </c>
      <c r="P47" s="8" t="n">
        <v>143.0</v>
      </c>
      <c r="Q47" s="8" t="n">
        <v>216.0</v>
      </c>
      <c r="R47" s="8" t="n">
        <v>164.0</v>
      </c>
      <c r="S47" s="8" t="n">
        <v>159.0</v>
      </c>
      <c r="T47" s="8" t="n">
        <v>143.0</v>
      </c>
      <c r="U47" s="8" t="n">
        <v>182.0</v>
      </c>
      <c r="V47" s="8" t="n">
        <v>288.0</v>
      </c>
      <c r="W47" s="8" t="n">
        <v>135.0</v>
      </c>
      <c r="X47" s="8" t="n">
        <v>113.0</v>
      </c>
      <c r="Y47" s="8" t="n">
        <v>261.0</v>
      </c>
      <c r="Z47" s="7">
        <f>(B47/B$1)*IgA!$BL46*IgA!$BQ46+IgA!$BM46</f>
        <v>2.6130528277709826</v>
      </c>
      <c r="AA47" s="7">
        <f>(C47/C$1)*IgA!$BL46*IgA!$BQ46+IgA!$BM46</f>
        <v>3.3005384122546451</v>
      </c>
      <c r="AB47" s="7">
        <f>(D47/D$1)*IgA!$BL46*IgA!$BQ46+IgA!$BM46</f>
        <v>2.4130570213757352</v>
      </c>
      <c r="AC47" s="7">
        <f>(E47/E$1)*IgA!$BL46*IgA!$BQ46+IgA!$BM46</f>
        <v>2.402640573125983</v>
      </c>
      <c r="AD47" s="7">
        <f>(F47/F$1)*IgA!$BL46*IgA!$BQ46+IgA!$BM46</f>
        <v>2.6547186207699922</v>
      </c>
      <c r="AE47" s="7">
        <f>(G47/G$1)*IgA!$BL46*IgA!$BQ46+IgA!$BM46</f>
        <v>2.6047196691711805</v>
      </c>
      <c r="AF47" s="7">
        <f>(H47/H$1)*IgA!$BL46*IgA!$BQ46+IgA!$BM46</f>
        <v>2.7297170481682098</v>
      </c>
      <c r="AG47" s="7">
        <f>(I47/I$1)*IgA!$BL46*IgA!$BQ46+IgA!$BM46</f>
        <v>2.5234713728231113</v>
      </c>
      <c r="AH47" s="7">
        <f>(J47/J$1)*IgA!$BL46*IgA!$BQ46+IgA!$BM46</f>
        <v>2.6151361174209331</v>
      </c>
      <c r="AI47" s="7">
        <f>(K47/K$1)*IgA!$BL46*IgA!$BQ46+IgA!$BM46</f>
        <v>2.504721765973557</v>
      </c>
      <c r="AJ47" s="7">
        <f>(L47/L$1)*IgA!$BL46*IgA!$BQ46+IgA!$BM46</f>
        <v>2.7567998136175662</v>
      </c>
      <c r="AK47" s="7">
        <f>(M47/M$1)*IgA!$BL46*IgA!$BQ46+IgA!$BM46</f>
        <v>2.6359690139204379</v>
      </c>
      <c r="AL47" s="7">
        <f>(N47/N$1)*IgA!$BL46*IgA!$BQ46+IgA!$BM46</f>
        <v>2.7526332343176652</v>
      </c>
      <c r="AM47" s="7">
        <f>(O47/O$1)*IgA!$BL46*IgA!$BQ46+IgA!$BM46</f>
        <v>2.7130507309686061</v>
      </c>
      <c r="AN47" s="7">
        <f>(P47/P$1)*IgA!$BL46*IgA!$BQ46+IgA!$BM46</f>
        <v>2.4318066282252895</v>
      </c>
      <c r="AO47" s="7">
        <f>(Q47/Q$1)*IgA!$BL46*IgA!$BQ46+IgA!$BM46</f>
        <v>3.0880428679596945</v>
      </c>
      <c r="AP47" s="7">
        <f>(R47/R$1)*IgA!$BL46*IgA!$BQ46+IgA!$BM46</f>
        <v>2.467222552274448</v>
      </c>
      <c r="AQ47" s="7">
        <f>(S47/S$1)*IgA!$BL46*IgA!$BQ46+IgA!$BM46</f>
        <v>2.7297170481682098</v>
      </c>
      <c r="AR47" s="7">
        <f>(T47/T$1)*IgA!$BL46*IgA!$BQ46+IgA!$BM46</f>
        <v>2.7109674413186555</v>
      </c>
      <c r="AS47" s="7">
        <f>(U47/U$1)*IgA!$BL46*IgA!$BQ46+IgA!$BM46</f>
        <v>2.5693037451220224</v>
      </c>
      <c r="AT47" s="7">
        <f>(V47/V$1)*IgA!$BL46*IgA!$BQ46+IgA!$BM46</f>
        <v>2.5797201933717746</v>
      </c>
      <c r="AU47" s="7">
        <f>(W47/W$1)*IgA!$BL46*IgA!$BQ46+IgA!$BM46</f>
        <v>3.1797076125575163</v>
      </c>
      <c r="AV47" s="7">
        <f>(X47/X$1)*IgA!$BL46*IgA!$BQ46+IgA!$BM46</f>
        <v>2.746383365367814</v>
      </c>
      <c r="AW47" s="7">
        <f>(Y47/Y$1)*IgA!$BL46*IgA!$BQ46+IgA!$BM46</f>
        <v>2.8317982410157843</v>
      </c>
    </row>
    <row r="48" spans="1:49" x14ac:dyDescent="0.25">
      <c r="A48" s="8" t="n">
        <v>45.0</v>
      </c>
      <c r="B48" s="8" t="n">
        <v>226.0</v>
      </c>
      <c r="C48" s="8" t="n">
        <v>131.0</v>
      </c>
      <c r="D48" s="8" t="n">
        <v>155.0</v>
      </c>
      <c r="E48" s="8" t="n">
        <v>133.0</v>
      </c>
      <c r="F48" s="8" t="n">
        <v>185.0</v>
      </c>
      <c r="G48" s="8" t="n">
        <v>150.0</v>
      </c>
      <c r="H48" s="8" t="n">
        <v>163.0</v>
      </c>
      <c r="I48" s="8" t="n">
        <v>139.0</v>
      </c>
      <c r="J48" s="8" t="n">
        <v>148.0</v>
      </c>
      <c r="K48" s="8" t="n">
        <v>167.0</v>
      </c>
      <c r="L48" s="8" t="n">
        <v>266.0</v>
      </c>
      <c r="M48" s="8" t="n">
        <v>146.0</v>
      </c>
      <c r="N48" s="8" t="n">
        <v>114.0</v>
      </c>
      <c r="O48" s="8" t="n">
        <v>151.0</v>
      </c>
      <c r="P48" s="8" t="n">
        <v>139.0</v>
      </c>
      <c r="Q48" s="8" t="n">
        <v>183.0</v>
      </c>
      <c r="R48" s="8" t="n">
        <v>133.0</v>
      </c>
      <c r="S48" s="8" t="n">
        <v>167.0</v>
      </c>
      <c r="T48" s="8" t="n">
        <v>123.0</v>
      </c>
      <c r="U48" s="8" t="n">
        <v>188.0</v>
      </c>
      <c r="V48" s="8" t="n">
        <v>309.0</v>
      </c>
      <c r="W48" s="8" t="n">
        <v>132.0</v>
      </c>
      <c r="X48" s="8" t="n">
        <v>109.0</v>
      </c>
      <c r="Y48" s="8" t="n">
        <v>232.0</v>
      </c>
      <c r="Z48" s="7">
        <f>(B48/B$1)*IgA!$BL47*IgA!$BQ47+IgA!$BM47</f>
        <v>2.9438124192445088</v>
      </c>
      <c r="AA48" s="7">
        <f>(C48/C$1)*IgA!$BL47*IgA!$BQ47+IgA!$BM47</f>
        <v>3.1719176103975073</v>
      </c>
      <c r="AB48" s="7">
        <f>(D48/D$1)*IgA!$BL47*IgA!$BQ47+IgA!$BM47</f>
        <v>2.7884000912062019</v>
      </c>
      <c r="AC48" s="7">
        <f>(E48/E$1)*IgA!$BL47*IgA!$BQ47+IgA!$BM47</f>
        <v>2.7282404803526639</v>
      </c>
      <c r="AD48" s="7">
        <f>(F48/F$1)*IgA!$BL47*IgA!$BQ47+IgA!$BM47</f>
        <v>2.9237592156266623</v>
      </c>
      <c r="AE48" s="7">
        <f>(G48/G$1)*IgA!$BL47*IgA!$BQ47+IgA!$BM47</f>
        <v>2.9262658660788934</v>
      </c>
      <c r="AF48" s="7">
        <f>(H48/H$1)*IgA!$BL47*IgA!$BQ47+IgA!$BM47</f>
        <v>3.1919708140153529</v>
      </c>
      <c r="AG48" s="7">
        <f>(I48/I$1)*IgA!$BL47*IgA!$BQ47+IgA!$BM47</f>
        <v>2.8736262065820473</v>
      </c>
      <c r="AH48" s="7">
        <f>(J48/J$1)*IgA!$BL47*IgA!$BQ47+IgA!$BM47</f>
        <v>3.1593843581363532</v>
      </c>
      <c r="AI48" s="7">
        <f>(K48/K$1)*IgA!$BL47*IgA!$BQ47+IgA!$BM47</f>
        <v>2.9563456715056624</v>
      </c>
      <c r="AJ48" s="7">
        <f>(L48/L$1)*IgA!$BL47*IgA!$BQ47+IgA!$BM47</f>
        <v>3.2571437257733526</v>
      </c>
      <c r="AK48" s="7">
        <f>(M48/M$1)*IgA!$BL47*IgA!$BQ47+IgA!$BM47</f>
        <v>2.9789055255757391</v>
      </c>
      <c r="AL48" s="7">
        <f>(N48/N$1)*IgA!$BL47*IgA!$BQ47+IgA!$BM47</f>
        <v>3.1643976590408149</v>
      </c>
      <c r="AM48" s="7">
        <f>(O48/O$1)*IgA!$BL47*IgA!$BQ47+IgA!$BM47</f>
        <v>3.2370905221555066</v>
      </c>
      <c r="AN48" s="7">
        <f>(P48/P$1)*IgA!$BL47*IgA!$BQ47+IgA!$BM47</f>
        <v>2.8711195561298166</v>
      </c>
      <c r="AO48" s="7">
        <f>(Q48/Q$1)*IgA!$BL47*IgA!$BQ47+IgA!$BM47</f>
        <v>2.6781074713080488</v>
      </c>
      <c r="AP48" s="7">
        <f>(R48/R$1)*IgA!$BL47*IgA!$BQ47+IgA!$BM47</f>
        <v>2.9613589724101237</v>
      </c>
      <c r="AQ48" s="7">
        <f>(S48/S$1)*IgA!$BL47*IgA!$BQ47+IgA!$BM47</f>
        <v>3.2070107167287376</v>
      </c>
      <c r="AR48" s="7">
        <f>(T48/T$1)*IgA!$BL47*IgA!$BQ47+IgA!$BM47</f>
        <v>3.1894641635631222</v>
      </c>
      <c r="AS48" s="7">
        <f>(U48/U$1)*IgA!$BL47*IgA!$BQ47+IgA!$BM47</f>
        <v>2.8836528083909707</v>
      </c>
      <c r="AT48" s="7">
        <f>(V48/V$1)*IgA!$BL47*IgA!$BQ47+IgA!$BM47</f>
        <v>2.9763988751235084</v>
      </c>
      <c r="AU48" s="7">
        <f>(W48/W$1)*IgA!$BL47*IgA!$BQ47+IgA!$BM47</f>
        <v>3.4150627042638897</v>
      </c>
      <c r="AV48" s="7">
        <f>(X48/X$1)*IgA!$BL47*IgA!$BQ47+IgA!$BM47</f>
        <v>3.2120240176331989</v>
      </c>
      <c r="AW48" s="7">
        <f>(Y48/Y$1)*IgA!$BL47*IgA!$BQ47+IgA!$BM47</f>
        <v>3.0891981454738922</v>
      </c>
    </row>
    <row r="49" spans="1:49" x14ac:dyDescent="0.25">
      <c r="A49" s="8" t="n">
        <v>46.0</v>
      </c>
      <c r="B49" s="8" t="n">
        <v>255.0</v>
      </c>
      <c r="C49" s="8" t="n">
        <v>357.0</v>
      </c>
      <c r="D49" s="8" t="n">
        <v>166.0</v>
      </c>
      <c r="E49" s="8" t="n">
        <v>135.0</v>
      </c>
      <c r="F49" s="8" t="n">
        <v>194.0</v>
      </c>
      <c r="G49" s="8" t="n">
        <v>182.0</v>
      </c>
      <c r="H49" s="8" t="n">
        <v>186.0</v>
      </c>
      <c r="I49" s="8" t="n">
        <v>139.0</v>
      </c>
      <c r="J49" s="8" t="n">
        <v>174.0</v>
      </c>
      <c r="K49" s="8" t="n">
        <v>211.0</v>
      </c>
      <c r="L49" s="8" t="n">
        <v>314.0</v>
      </c>
      <c r="M49" s="8" t="n">
        <v>136.0</v>
      </c>
      <c r="N49" s="8" t="n">
        <v>125.0</v>
      </c>
      <c r="O49" s="8" t="n">
        <v>191.0</v>
      </c>
      <c r="P49" s="8" t="n">
        <v>202.0</v>
      </c>
      <c r="Q49" s="8" t="n">
        <v>194.0</v>
      </c>
      <c r="R49" s="8" t="n">
        <v>134.0</v>
      </c>
      <c r="S49" s="8" t="n">
        <v>189.0</v>
      </c>
      <c r="T49" s="8" t="n">
        <v>123.0</v>
      </c>
      <c r="U49" s="8" t="n">
        <v>187.0</v>
      </c>
      <c r="V49" s="8" t="n">
        <v>511.0</v>
      </c>
      <c r="W49" s="8" t="n">
        <v>157.0</v>
      </c>
      <c r="X49" s="8" t="n">
        <v>113.0</v>
      </c>
      <c r="Y49" s="8" t="n">
        <v>240.0</v>
      </c>
      <c r="Z49" s="7">
        <f>(B49/B$1)*IgA!$BL48*IgA!$BQ48+IgA!$BM48</f>
        <v>2.4547992974883091</v>
      </c>
      <c r="AA49" s="7">
        <f>(C49/C$1)*IgA!$BL48*IgA!$BQ48+IgA!$BM48</f>
        <v>2.5855646543515522</v>
      </c>
      <c r="AB49" s="7">
        <f>(D49/D$1)*IgA!$BL48*IgA!$BQ48+IgA!$BM48</f>
        <v>2.4364104191794156</v>
      </c>
      <c r="AC49" s="7">
        <f>(E49/E$1)*IgA!$BL48*IgA!$BQ48+IgA!$BM48</f>
        <v>2.6080399500624218</v>
      </c>
      <c r="AD49" s="7">
        <f>(F49/F$1)*IgA!$BL48*IgA!$BQ48+IgA!$BM48</f>
        <v>2.595780697856493</v>
      </c>
      <c r="AE49" s="7">
        <f>(G49/G$1)*IgA!$BL48*IgA!$BQ48+IgA!$BM48</f>
        <v>2.6591201675871261</v>
      </c>
      <c r="AF49" s="7">
        <f>(H49/H$1)*IgA!$BL48*IgA!$BQ48+IgA!$BM48</f>
        <v>2.8695706637889078</v>
      </c>
      <c r="AG49" s="7">
        <f>(I49/I$1)*IgA!$BL48*IgA!$BQ48+IgA!$BM48</f>
        <v>2.4384536278804037</v>
      </c>
      <c r="AH49" s="7">
        <f>(J49/J$1)*IgA!$BL48*IgA!$BQ48+IgA!$BM48</f>
        <v>2.634601663175268</v>
      </c>
      <c r="AI49" s="7">
        <f>(K49/K$1)*IgA!$BL48*IgA!$BQ48+IgA!$BM48</f>
        <v>2.6264288283713153</v>
      </c>
      <c r="AJ49" s="7">
        <f>(L49/L$1)*IgA!$BL48*IgA!$BQ48+IgA!$BM48</f>
        <v>3.3578975433250808</v>
      </c>
      <c r="AK49" s="7">
        <f>(M49/M$1)*IgA!$BL48*IgA!$BQ48+IgA!$BM48</f>
        <v>2.6529905414841615</v>
      </c>
      <c r="AL49" s="7">
        <f>(N49/N$1)*IgA!$BL48*IgA!$BQ48+IgA!$BM48</f>
        <v>2.573305402145623</v>
      </c>
      <c r="AM49" s="7">
        <f>(O49/O$1)*IgA!$BL48*IgA!$BQ48+IgA!$BM48</f>
        <v>2.6672930023910788</v>
      </c>
      <c r="AN49" s="7">
        <f>(P49/P$1)*IgA!$BL48*IgA!$BQ48+IgA!$BM48</f>
        <v>2.6100831587634099</v>
      </c>
      <c r="AO49" s="7">
        <f>(Q49/Q$1)*IgA!$BL48*IgA!$BQ48+IgA!$BM48</f>
        <v>2.4200647495715102</v>
      </c>
      <c r="AP49" s="7">
        <f>(R49/R$1)*IgA!$BL48*IgA!$BQ48+IgA!$BM48</f>
        <v>2.4854474280031318</v>
      </c>
      <c r="AQ49" s="7">
        <f>(S49/S$1)*IgA!$BL48*IgA!$BQ48+IgA!$BM48</f>
        <v>2.9043052117057067</v>
      </c>
      <c r="AR49" s="7">
        <f>(T49/T$1)*IgA!$BL48*IgA!$BQ48+IgA!$BM48</f>
        <v>2.8879595420978013</v>
      </c>
      <c r="AS49" s="7">
        <f>(U49/U$1)*IgA!$BL48*IgA!$BQ48+IgA!$BM48</f>
        <v>2.5385708542288241</v>
      </c>
      <c r="AT49" s="7">
        <f>(V49/V$1)*IgA!$BL48*IgA!$BQ48+IgA!$BM48</f>
        <v>2.6999843416068896</v>
      </c>
      <c r="AU49" s="7">
        <f>(W49/W$1)*IgA!$BL48*IgA!$BQ48+IgA!$BM48</f>
        <v>3.1637927167312045</v>
      </c>
      <c r="AV49" s="7">
        <f>(X49/X$1)*IgA!$BL48*IgA!$BQ48+IgA!$BM48</f>
        <v>2.8348361158721089</v>
      </c>
      <c r="AW49" s="7">
        <f>(Y49/Y$1)*IgA!$BL48*IgA!$BQ48+IgA!$BM48</f>
        <v>2.7878423157493808</v>
      </c>
    </row>
    <row r="50" spans="1:49" x14ac:dyDescent="0.25">
      <c r="A50" s="8" t="n">
        <v>47.0</v>
      </c>
      <c r="B50" s="8" t="n">
        <v>295.0</v>
      </c>
      <c r="C50" s="8" t="n">
        <v>189.0</v>
      </c>
      <c r="D50" s="8" t="n">
        <v>168.0</v>
      </c>
      <c r="E50" s="8" t="n">
        <v>134.0</v>
      </c>
      <c r="F50" s="8" t="n">
        <v>260.0</v>
      </c>
      <c r="G50" s="8" t="n">
        <v>518.0</v>
      </c>
      <c r="H50" s="8" t="n">
        <v>330.0</v>
      </c>
      <c r="I50" s="8" t="n">
        <v>180.0</v>
      </c>
      <c r="J50" s="8" t="n">
        <v>195.0</v>
      </c>
      <c r="K50" s="8" t="n">
        <v>261.0</v>
      </c>
      <c r="L50" s="8" t="n">
        <v>319.0</v>
      </c>
      <c r="M50" s="8" t="n">
        <v>162.0</v>
      </c>
      <c r="N50" s="8" t="n">
        <v>149.0</v>
      </c>
      <c r="O50" s="8" t="n">
        <v>229.0</v>
      </c>
      <c r="P50" s="8" t="n">
        <v>165.0</v>
      </c>
      <c r="Q50" s="8" t="n">
        <v>1219.0</v>
      </c>
      <c r="R50" s="8" t="n">
        <v>139.0</v>
      </c>
      <c r="S50" s="8" t="n">
        <v>221.0</v>
      </c>
      <c r="T50" s="8" t="n">
        <v>120.0</v>
      </c>
      <c r="U50" s="8" t="n">
        <v>222.0</v>
      </c>
      <c r="V50" s="8" t="n">
        <v>569.0</v>
      </c>
      <c r="W50" s="8" t="n">
        <v>171.0</v>
      </c>
      <c r="X50" s="8" t="n">
        <v>116.0</v>
      </c>
      <c r="Y50" s="8" t="n">
        <v>271.0</v>
      </c>
      <c r="Z50" s="7">
        <f>(B50/B$1)*IgA!$BL49*IgA!$BQ49+IgA!$BM49</f>
        <v>2.1291221907717492</v>
      </c>
      <c r="AA50" s="7">
        <f>(C50/C$1)*IgA!$BL49*IgA!$BQ49+IgA!$BM49</f>
        <v>2.1684813968557104</v>
      </c>
      <c r="AB50" s="7">
        <f>(D50/D$1)*IgA!$BL49*IgA!$BQ49+IgA!$BM49</f>
        <v>2.1540920096852298</v>
      </c>
      <c r="AC50" s="7">
        <f>(E50/E$1)*IgA!$BL49*IgA!$BQ49+IgA!$BM49</f>
        <v>2.1282757562323091</v>
      </c>
      <c r="AD50" s="7">
        <f>(F50/F$1)*IgA!$BL49*IgA!$BQ49+IgA!$BM49</f>
        <v>2.1354704498175492</v>
      </c>
      <c r="AE50" s="7">
        <f>(G50/G$1)*IgA!$BL49*IgA!$BQ49+IgA!$BM49</f>
        <v>2.211649558367152</v>
      </c>
      <c r="AF50" s="7">
        <f>(H50/H$1)*IgA!$BL49*IgA!$BQ49+IgA!$BM49</f>
        <v>2.2632820652729939</v>
      </c>
      <c r="AG50" s="7">
        <f>(I50/I$1)*IgA!$BL49*IgA!$BQ49+IgA!$BM49</f>
        <v>2.1705974832043107</v>
      </c>
      <c r="AH50" s="7">
        <f>(J50/J$1)*IgA!$BL49*IgA!$BQ49+IgA!$BM49</f>
        <v>2.1625563550796301</v>
      </c>
      <c r="AI50" s="7">
        <f>(K50/K$1)*IgA!$BL49*IgA!$BQ49+IgA!$BM49</f>
        <v>2.1697510486648706</v>
      </c>
      <c r="AJ50" s="7">
        <f>(L50/L$1)*IgA!$BL49*IgA!$BQ49+IgA!$BM49</f>
        <v>2.2226532073798726</v>
      </c>
      <c r="AK50" s="7">
        <f>(M50/M$1)*IgA!$BL49*IgA!$BQ49+IgA!$BM49</f>
        <v>2.274285714285714</v>
      </c>
      <c r="AL50" s="7">
        <f>(N50/N$1)*IgA!$BL49*IgA!$BQ49+IgA!$BM49</f>
        <v>2.1638260068887902</v>
      </c>
      <c r="AM50" s="7">
        <f>(O50/O$1)*IgA!$BL49*IgA!$BQ49+IgA!$BM49</f>
        <v>2.2548177198785937</v>
      </c>
      <c r="AN50" s="7">
        <f>(P50/P$1)*IgA!$BL49*IgA!$BQ49+IgA!$BM49</f>
        <v>2.1913351294205912</v>
      </c>
      <c r="AO50" s="7">
        <f>(Q50/Q$1)*IgA!$BL49*IgA!$BQ49+IgA!$BM49</f>
        <v>2.1172721072195886</v>
      </c>
      <c r="AP50" s="7">
        <f>(R50/R$1)*IgA!$BL49*IgA!$BQ49+IgA!$BM49</f>
        <v>2.1291221907717492</v>
      </c>
      <c r="AQ50" s="7">
        <f>(S50/S$1)*IgA!$BL49*IgA!$BQ49+IgA!$BM49</f>
        <v>2.2374658118200728</v>
      </c>
      <c r="AR50" s="7">
        <f>(T50/T$1)*IgA!$BL49*IgA!$BQ49+IgA!$BM49</f>
        <v>2.6721099478225283</v>
      </c>
      <c r="AS50" s="7">
        <f>(U50/U$1)*IgA!$BL49*IgA!$BQ49+IgA!$BM49</f>
        <v>2.1498598369880297</v>
      </c>
      <c r="AT50" s="7">
        <f>(V50/V$1)*IgA!$BL49*IgA!$BQ49+IgA!$BM49</f>
        <v>2.1858333049142309</v>
      </c>
      <c r="AU50" s="7">
        <f>(W50/W$1)*IgA!$BL49*IgA!$BQ49+IgA!$BM49</f>
        <v>2.2789411042526342</v>
      </c>
      <c r="AV50" s="7">
        <f>(X50/X$1)*IgA!$BL49*IgA!$BQ49+IgA!$BM49</f>
        <v>2.218421034682672</v>
      </c>
      <c r="AW50" s="7">
        <f>(Y50/Y$1)*IgA!$BL49*IgA!$BQ49+IgA!$BM49</f>
        <v>2.1938744330389115</v>
      </c>
    </row>
    <row r="51" spans="1:49" x14ac:dyDescent="0.25">
      <c r="A51" s="8" t="n">
        <v>48.0</v>
      </c>
      <c r="B51" s="8" t="n">
        <v>873.0</v>
      </c>
      <c r="C51" s="8" t="n">
        <v>391.0</v>
      </c>
      <c r="D51" s="8" t="n">
        <v>225.0</v>
      </c>
      <c r="E51" s="8" t="n">
        <v>282.0</v>
      </c>
      <c r="F51" s="8" t="n">
        <v>477.0</v>
      </c>
      <c r="G51" s="8" t="n">
        <v>925.0</v>
      </c>
      <c r="H51" s="8" t="n">
        <v>529.0</v>
      </c>
      <c r="I51" s="8" t="n">
        <v>524.0</v>
      </c>
      <c r="J51" s="8" t="n">
        <v>398.0</v>
      </c>
      <c r="K51" s="8" t="n">
        <v>899.0</v>
      </c>
      <c r="L51" s="8" t="n">
        <v>690.0</v>
      </c>
      <c r="M51" s="8" t="n">
        <v>390.0</v>
      </c>
      <c r="N51" s="8" t="n">
        <v>237.0</v>
      </c>
      <c r="O51" s="8" t="n">
        <v>339.0</v>
      </c>
      <c r="P51" s="8" t="n">
        <v>388.0</v>
      </c>
      <c r="Q51" s="8" t="n">
        <v>541.0</v>
      </c>
      <c r="R51" s="8" t="n">
        <v>221.0</v>
      </c>
      <c r="S51" s="8" t="n">
        <v>347.0</v>
      </c>
      <c r="T51" s="8" t="n">
        <v>472.0</v>
      </c>
      <c r="U51" s="8" t="n">
        <v>510.0</v>
      </c>
      <c r="V51" s="8" t="n">
        <v>488.0</v>
      </c>
      <c r="W51" s="8" t="n">
        <v>221.0</v>
      </c>
      <c r="X51" s="8" t="n">
        <v>248.0</v>
      </c>
      <c r="Y51" s="8" t="n">
        <v>554.0</v>
      </c>
      <c r="Z51" s="7">
        <f>(B51/B$1)*IgA!$BL50*IgA!$BQ50+IgA!$BM50</f>
        <v>3.994910134416608</v>
      </c>
      <c r="AA51" s="7">
        <f>(C51/C$1)*IgA!$BL50*IgA!$BQ50+IgA!$BM50</f>
        <v>4.0681869111729183</v>
      </c>
      <c r="AB51" s="7">
        <f>(D51/D$1)*IgA!$BL50*IgA!$BQ50+IgA!$BM50</f>
        <v>4.175659517082174</v>
      </c>
      <c r="AC51" s="7">
        <f>(E51/E$1)*IgA!$BL50*IgA!$BQ50+IgA!$BM50</f>
        <v>4.0424586206673698</v>
      </c>
      <c r="AD51" s="7">
        <f>(F51/F$1)*IgA!$BL50*IgA!$BQ50+IgA!$BM50</f>
        <v>4.0154276319083753</v>
      </c>
      <c r="AE51" s="7">
        <f>(G51/G$1)*IgA!$BL50*IgA!$BQ50+IgA!$BM50</f>
        <v>4.094892225368552</v>
      </c>
      <c r="AF51" s="7">
        <f>(H51/H$1)*IgA!$BL50*IgA!$BQ50+IgA!$BM50</f>
        <v>4.1587244397873828</v>
      </c>
      <c r="AG51" s="7">
        <f>(I51/I$1)*IgA!$BL50*IgA!$BQ50+IgA!$BM50</f>
        <v>4.0606963962156071</v>
      </c>
      <c r="AH51" s="7">
        <f>(J51/J$1)*IgA!$BL50*IgA!$BQ50+IgA!$BM50</f>
        <v>4.0141249336549292</v>
      </c>
      <c r="AI51" s="7">
        <f>(K51/K$1)*IgA!$BL50*IgA!$BQ50+IgA!$BM50</f>
        <v>4.135275871225363</v>
      </c>
      <c r="AJ51" s="7">
        <f>(L51/L$1)*IgA!$BL50*IgA!$BQ50+IgA!$BM50</f>
        <v>4.3652021129584977</v>
      </c>
      <c r="AK51" s="7">
        <f>(M51/M$1)*IgA!$BL50*IgA!$BQ50+IgA!$BM50</f>
        <v>4.2036675295312529</v>
      </c>
      <c r="AL51" s="7">
        <f>(N51/N$1)*IgA!$BL50*IgA!$BQ50+IgA!$BM50</f>
        <v>4.0564626268919088</v>
      </c>
      <c r="AM51" s="7">
        <f>(O51/O$1)*IgA!$BL50*IgA!$BQ50+IgA!$BM50</f>
        <v>4.2613119272462177</v>
      </c>
      <c r="AN51" s="7">
        <f>(P51/P$1)*IgA!$BL50*IgA!$BQ50+IgA!$BM50</f>
        <v>4.096520598185359</v>
      </c>
      <c r="AO51" s="7">
        <f>(Q51/Q$1)*IgA!$BL50*IgA!$BQ50+IgA!$BM50</f>
        <v>4.0105425134579544</v>
      </c>
      <c r="AP51" s="7">
        <f>(R51/R$1)*IgA!$BL50*IgA!$BQ50+IgA!$BM50</f>
        <v>4.037573502216949</v>
      </c>
      <c r="AQ51" s="7">
        <f>(S51/S$1)*IgA!$BL50*IgA!$BQ50+IgA!$BM50</f>
        <v>4.1763108662088975</v>
      </c>
      <c r="AR51" s="7">
        <f>(T51/T$1)*IgA!$BL50*IgA!$BQ50+IgA!$BM50</f>
        <v>4.0890300832280468</v>
      </c>
      <c r="AS51" s="7">
        <f>(U51/U$1)*IgA!$BL50*IgA!$BQ50+IgA!$BM50</f>
        <v>4.0421329461040081</v>
      </c>
      <c r="AT51" s="7">
        <f>(V51/V$1)*IgA!$BL50*IgA!$BQ50+IgA!$BM50</f>
        <v>4.0554856032018245</v>
      </c>
      <c r="AU51" s="7">
        <f>(W51/W$1)*IgA!$BL50*IgA!$BQ50+IgA!$BM50</f>
        <v>4.3235157688482406</v>
      </c>
      <c r="AV51" s="7">
        <f>(X51/X$1)*IgA!$BL50*IgA!$BQ50+IgA!$BM50</f>
        <v>4.1242029360710761</v>
      </c>
      <c r="AW51" s="7">
        <f>(Y51/Y$1)*IgA!$BL50*IgA!$BQ50+IgA!$BM50</f>
        <v>4.1310421019016648</v>
      </c>
    </row>
    <row r="52" spans="1:49" x14ac:dyDescent="0.25">
      <c r="A52" s="8" t="n">
        <v>49.0</v>
      </c>
      <c r="B52" s="8" t="n">
        <v>400.0</v>
      </c>
      <c r="C52" s="8" t="n">
        <v>304.0</v>
      </c>
      <c r="D52" s="8" t="n">
        <v>348.0</v>
      </c>
      <c r="E52" s="8" t="n">
        <v>190.0</v>
      </c>
      <c r="F52" s="8" t="n">
        <v>298.0</v>
      </c>
      <c r="G52" s="8" t="n">
        <v>503.0</v>
      </c>
      <c r="H52" s="8" t="n">
        <v>446.0</v>
      </c>
      <c r="I52" s="8" t="n">
        <v>329.0</v>
      </c>
      <c r="J52" s="8" t="n">
        <v>352.0</v>
      </c>
      <c r="K52" s="8" t="n">
        <v>524.0</v>
      </c>
      <c r="L52" s="8" t="n">
        <v>448.0</v>
      </c>
      <c r="M52" s="8" t="n">
        <v>297.0</v>
      </c>
      <c r="N52" s="8" t="n">
        <v>345.0</v>
      </c>
      <c r="O52" s="8" t="n">
        <v>265.0</v>
      </c>
      <c r="P52" s="8" t="n">
        <v>304.0</v>
      </c>
      <c r="Q52" s="8" t="n">
        <v>407.0</v>
      </c>
      <c r="R52" s="8" t="n">
        <v>204.0</v>
      </c>
      <c r="S52" s="8" t="n">
        <v>378.0</v>
      </c>
      <c r="T52" s="8" t="n">
        <v>190.0</v>
      </c>
      <c r="U52" s="8" t="n">
        <v>317.0</v>
      </c>
      <c r="V52" s="8" t="n">
        <v>422.0</v>
      </c>
      <c r="W52" s="8" t="n">
        <v>265.0</v>
      </c>
      <c r="X52" s="8" t="n">
        <v>216.0</v>
      </c>
      <c r="Y52" s="8" t="n">
        <v>392.0</v>
      </c>
      <c r="Z52" s="7">
        <f>(B52/B$1)*IgA!$BL51*IgA!$BQ51+IgA!$BM51</f>
        <v>2.461360402081092</v>
      </c>
      <c r="AA52" s="7">
        <f>(C52/C$1)*IgA!$BL51*IgA!$BQ51+IgA!$BM51</f>
        <v>2.6305095140827133</v>
      </c>
      <c r="AB52" s="7">
        <f>(D52/D$1)*IgA!$BL51*IgA!$BQ51+IgA!$BM51</f>
        <v>2.5046311051512742</v>
      </c>
      <c r="AC52" s="7">
        <f>(E52/E$1)*IgA!$BL51*IgA!$BQ51+IgA!$BM51</f>
        <v>2.3918650304835265</v>
      </c>
      <c r="AD52" s="7">
        <f>(F52/F$1)*IgA!$BL51*IgA!$BQ51+IgA!$BM51</f>
        <v>2.5413456410896105</v>
      </c>
      <c r="AE52" s="7">
        <f>(G52/G$1)*IgA!$BL51*IgA!$BQ51+IgA!$BM51</f>
        <v>2.6685352834474192</v>
      </c>
      <c r="AF52" s="7">
        <f>(H52/H$1)*IgA!$BL51*IgA!$BQ51+IgA!$BM51</f>
        <v>2.8245720611853491</v>
      </c>
      <c r="AG52" s="7">
        <f>(I52/I$1)*IgA!$BL51*IgA!$BQ51+IgA!$BM51</f>
        <v>2.5741264767488397</v>
      </c>
      <c r="AH52" s="7">
        <f>(J52/J$1)*IgA!$BL51*IgA!$BQ51+IgA!$BM51</f>
        <v>2.6252645803772365</v>
      </c>
      <c r="AI52" s="7">
        <f>(K52/K$1)*IgA!$BL51*IgA!$BQ51+IgA!$BM51</f>
        <v>2.5151209725622272</v>
      </c>
      <c r="AJ52" s="7">
        <f>(L52/L$1)*IgA!$BL51*IgA!$BQ51+IgA!$BM51</f>
        <v>3.0435480433889985</v>
      </c>
      <c r="AK52" s="7">
        <f>(M52/M$1)*IgA!$BL51*IgA!$BQ51+IgA!$BM51</f>
        <v>2.921603334736667</v>
      </c>
      <c r="AL52" s="7">
        <f>(N52/N$1)*IgA!$BL51*IgA!$BQ51+IgA!$BM51</f>
        <v>2.6383769146409284</v>
      </c>
      <c r="AM52" s="7">
        <f>(O52/O$1)*IgA!$BL51*IgA!$BQ51+IgA!$BM51</f>
        <v>3.2441667576234803</v>
      </c>
      <c r="AN52" s="7">
        <f>(P52/P$1)*IgA!$BL51*IgA!$BQ51+IgA!$BM51</f>
        <v>2.5216771396940731</v>
      </c>
      <c r="AO52" s="7">
        <f>(Q52/Q$1)*IgA!$BL51*IgA!$BQ51+IgA!$BM51</f>
        <v>2.4023548978944795</v>
      </c>
      <c r="AP52" s="7">
        <f>(R52/R$1)*IgA!$BL51*IgA!$BQ51+IgA!$BM51</f>
        <v>2.4351357335537087</v>
      </c>
      <c r="AQ52" s="7">
        <f>(S52/S$1)*IgA!$BL51*IgA!$BQ51+IgA!$BM51</f>
        <v>2.7445868221768306</v>
      </c>
      <c r="AR52" s="7">
        <f>(T52/T$1)*IgA!$BL51*IgA!$BQ51+IgA!$BM51</f>
        <v>2.6698465168737879</v>
      </c>
      <c r="AS52" s="7">
        <f>(U52/U$1)*IgA!$BL51*IgA!$BQ51+IgA!$BM51</f>
        <v>2.5885500444389002</v>
      </c>
      <c r="AT52" s="7">
        <f>(V52/V$1)*IgA!$BL51*IgA!$BQ51+IgA!$BM51</f>
        <v>2.5111872722831201</v>
      </c>
      <c r="AU52" s="7">
        <f>(W52/W$1)*IgA!$BL51*IgA!$BQ51+IgA!$BM51</f>
        <v>2.858664130270947</v>
      </c>
      <c r="AV52" s="7">
        <f>(X52/X$1)*IgA!$BL51*IgA!$BQ51+IgA!$BM51</f>
        <v>2.6960711854011716</v>
      </c>
      <c r="AW52" s="7">
        <f>(Y52/Y$1)*IgA!$BL51*IgA!$BQ51+IgA!$BM51</f>
        <v>2.9189808678839286</v>
      </c>
    </row>
    <row r="53" spans="1:49" x14ac:dyDescent="0.25">
      <c r="A53" s="8" t="n">
        <v>50.0</v>
      </c>
      <c r="B53" s="8" t="n">
        <v>193.0</v>
      </c>
      <c r="C53" s="8" t="n">
        <v>310.0</v>
      </c>
      <c r="D53" s="8" t="n">
        <v>151.0</v>
      </c>
      <c r="E53" s="8" t="n">
        <v>132.0</v>
      </c>
      <c r="F53" s="8" t="n">
        <v>127.0</v>
      </c>
      <c r="G53" s="8" t="n">
        <v>139.0</v>
      </c>
      <c r="H53" s="8" t="n">
        <v>166.0</v>
      </c>
      <c r="I53" s="8" t="n">
        <v>141.0</v>
      </c>
      <c r="J53" s="8" t="n">
        <v>159.0</v>
      </c>
      <c r="K53" s="8" t="n">
        <v>185.0</v>
      </c>
      <c r="L53" s="8" t="n">
        <v>275.0</v>
      </c>
      <c r="M53" s="8" t="n">
        <v>137.0</v>
      </c>
      <c r="N53" s="8" t="n">
        <v>128.0</v>
      </c>
      <c r="O53" s="8" t="n">
        <v>118.0</v>
      </c>
      <c r="P53" s="8" t="n">
        <v>193.0</v>
      </c>
      <c r="Q53" s="8" t="n">
        <v>191.0</v>
      </c>
      <c r="R53" s="8" t="n">
        <v>130.0</v>
      </c>
      <c r="S53" s="8" t="n">
        <v>205.0</v>
      </c>
      <c r="T53" s="8" t="n">
        <v>133.0</v>
      </c>
      <c r="U53" s="8" t="n">
        <v>174.0</v>
      </c>
      <c r="V53" s="8" t="n">
        <v>154.0</v>
      </c>
      <c r="W53" s="8" t="n">
        <v>142.0</v>
      </c>
      <c r="X53" s="8" t="n">
        <v>120.0</v>
      </c>
      <c r="Y53" s="8" t="n">
        <v>194.0</v>
      </c>
      <c r="Z53" s="7">
        <f>(B53/B$1)*IgA!$BL52*IgA!$BQ52+IgA!$BM52</f>
        <v>2.4909155638108507</v>
      </c>
      <c r="AA53" s="7">
        <f>(C53/C$1)*IgA!$BL52*IgA!$BQ52+IgA!$BM52</f>
        <v>2.6140639269406392</v>
      </c>
      <c r="AB53" s="7">
        <f>(D53/D$1)*IgA!$BL52*IgA!$BQ52+IgA!$BM52</f>
        <v>2.5565946908134043</v>
      </c>
      <c r="AC53" s="7">
        <f>(E53/E$1)*IgA!$BL52*IgA!$BQ52+IgA!$BM52</f>
        <v>2.4744957820602118</v>
      </c>
      <c r="AD53" s="7">
        <f>(F53/F$1)*IgA!$BL52*IgA!$BQ52+IgA!$BM52</f>
        <v>2.5757511028558158</v>
      </c>
      <c r="AE53" s="7">
        <f>(G53/G$1)*IgA!$BL52*IgA!$BQ52+IgA!$BM52</f>
        <v>2.5401749090627659</v>
      </c>
      <c r="AF53" s="7">
        <f>(H53/H$1)*IgA!$BL52*IgA!$BQ52+IgA!$BM52</f>
        <v>2.6441668601501429</v>
      </c>
      <c r="AG53" s="7">
        <f>(I53/I$1)*IgA!$BL52*IgA!$BQ52+IgA!$BM52</f>
        <v>2.5511214302298582</v>
      </c>
      <c r="AH53" s="7">
        <f>(J53/J$1)*IgA!$BL52*IgA!$BQ52+IgA!$BM52</f>
        <v>2.5620679513969504</v>
      </c>
      <c r="AI53" s="7">
        <f>(K53/K$1)*IgA!$BL52*IgA!$BQ52+IgA!$BM52</f>
        <v>2.545648169646312</v>
      </c>
      <c r="AJ53" s="7">
        <f>(L53/L$1)*IgA!$BL52*IgA!$BQ52+IgA!$BM52</f>
        <v>2.7536320718210661</v>
      </c>
      <c r="AK53" s="7">
        <f>(M53/M$1)*IgA!$BL52*IgA!$BQ52+IgA!$BM52</f>
        <v>2.6304837086912776</v>
      </c>
      <c r="AL53" s="7">
        <f>(N53/N$1)*IgA!$BL52*IgA!$BQ52+IgA!$BM52</f>
        <v>2.5374382787709928</v>
      </c>
      <c r="AM53" s="7">
        <f>(O53/O$1)*IgA!$BL52*IgA!$BQ52+IgA!$BM52</f>
        <v>4.250568841420943</v>
      </c>
      <c r="AN53" s="7">
        <f>(P53/P$1)*IgA!$BL52*IgA!$BQ52+IgA!$BM52</f>
        <v>2.5319650181874467</v>
      </c>
      <c r="AO53" s="7">
        <f>(Q53/Q$1)*IgA!$BL52*IgA!$BQ52+IgA!$BM52</f>
        <v>2.4799690426437584</v>
      </c>
      <c r="AP53" s="7">
        <f>(R53/R$1)*IgA!$BL52*IgA!$BQ52+IgA!$BM52</f>
        <v>2.545648169646312</v>
      </c>
      <c r="AQ53" s="7">
        <f>(S53/S$1)*IgA!$BL52*IgA!$BQ52+IgA!$BM52</f>
        <v>2.7262657689033354</v>
      </c>
      <c r="AR53" s="7">
        <f>(T53/T$1)*IgA!$BL52*IgA!$BQ52+IgA!$BM52</f>
        <v>2.8138379382400744</v>
      </c>
      <c r="AS53" s="7">
        <f>(U53/U$1)*IgA!$BL52*IgA!$BQ52+IgA!$BM52</f>
        <v>2.5648045816887235</v>
      </c>
      <c r="AT53" s="7">
        <f>(V53/V$1)*IgA!$BL52*IgA!$BQ52+IgA!$BM52</f>
        <v>2.5648045816887235</v>
      </c>
      <c r="AU53" s="7">
        <f>(W53/W$1)*IgA!$BL52*IgA!$BQ52+IgA!$BM52</f>
        <v>2.7864716353223433</v>
      </c>
      <c r="AV53" s="7">
        <f>(X53/X$1)*IgA!$BL52*IgA!$BQ52+IgA!$BM52</f>
        <v>2.6988994659856047</v>
      </c>
      <c r="AW53" s="7">
        <f>(Y53/Y$1)*IgA!$BL52*IgA!$BQ52+IgA!$BM52</f>
        <v>2.6304837086912776</v>
      </c>
    </row>
    <row r="54" spans="1:49" x14ac:dyDescent="0.25">
      <c r="A54" s="8" t="n">
        <v>51.0</v>
      </c>
      <c r="B54" s="8" t="n">
        <v>412.0</v>
      </c>
      <c r="C54" s="8" t="n">
        <v>185.0</v>
      </c>
      <c r="D54" s="8" t="n">
        <v>157.0</v>
      </c>
      <c r="E54" s="8" t="n">
        <v>142.0</v>
      </c>
      <c r="F54" s="8" t="n">
        <v>120.0</v>
      </c>
      <c r="G54" s="8" t="n">
        <v>196.0</v>
      </c>
      <c r="H54" s="8" t="n">
        <v>172.0</v>
      </c>
      <c r="I54" s="8" t="n">
        <v>223.0</v>
      </c>
      <c r="J54" s="8" t="n">
        <v>189.0</v>
      </c>
      <c r="K54" s="8" t="n">
        <v>175.0</v>
      </c>
      <c r="L54" s="8" t="n">
        <v>294.0</v>
      </c>
      <c r="M54" s="8" t="n">
        <v>156.0</v>
      </c>
      <c r="N54" s="8" t="n">
        <v>126.0</v>
      </c>
      <c r="O54" s="8" t="n">
        <v>154.0</v>
      </c>
      <c r="P54" s="8" t="n">
        <v>238.0</v>
      </c>
      <c r="Q54" s="8" t="n">
        <v>324.0</v>
      </c>
      <c r="R54" s="8" t="n">
        <v>265.0</v>
      </c>
      <c r="S54" s="8" t="n">
        <v>396.0</v>
      </c>
      <c r="T54" s="8" t="n">
        <v>146.0</v>
      </c>
      <c r="U54" s="8" t="n">
        <v>255.0</v>
      </c>
      <c r="V54" s="8" t="n">
        <v>134.0</v>
      </c>
      <c r="W54" s="8" t="n">
        <v>166.0</v>
      </c>
      <c r="X54" s="8" t="n">
        <v>111.0</v>
      </c>
      <c r="Y54" s="8" t="n">
        <v>267.0</v>
      </c>
      <c r="Z54" s="7">
        <f>(B54/B$1)*IgA!$BL53*IgA!$BQ53+IgA!$BM53</f>
        <v>2.4845978990112991</v>
      </c>
      <c r="AA54" s="7">
        <f>(C54/C$1)*IgA!$BL53*IgA!$BQ53+IgA!$BM53</f>
        <v>2.8231722281073446</v>
      </c>
      <c r="AB54" s="7">
        <f>(D54/D$1)*IgA!$BL53*IgA!$BQ53+IgA!$BM53</f>
        <v>2.5571495409604519</v>
      </c>
      <c r="AC54" s="7">
        <f>(E54/E$1)*IgA!$BL53*IgA!$BQ53+IgA!$BM53</f>
        <v>2.5901275600282485</v>
      </c>
      <c r="AD54" s="7">
        <f>(F54/F$1)*IgA!$BL53*IgA!$BQ53+IgA!$BM53</f>
        <v>2.6143114406779659</v>
      </c>
      <c r="AE54" s="7">
        <f>(G54/G$1)*IgA!$BL53*IgA!$BQ53+IgA!$BM53</f>
        <v>2.6318997175141243</v>
      </c>
      <c r="AF54" s="7">
        <f>(H54/H$1)*IgA!$BL53*IgA!$BQ53+IgA!$BM53</f>
        <v>2.7308337747175142</v>
      </c>
      <c r="AG54" s="7">
        <f>(I54/I$1)*IgA!$BL53*IgA!$BQ53+IgA!$BM53</f>
        <v>2.5879290254237288</v>
      </c>
      <c r="AH54" s="7">
        <f>(J54/J$1)*IgA!$BL53*IgA!$BQ53+IgA!$BM53</f>
        <v>2.634098252118644</v>
      </c>
      <c r="AI54" s="7">
        <f>(K54/K$1)*IgA!$BL53*IgA!$BQ53+IgA!$BM53</f>
        <v>2.5395612641242939</v>
      </c>
      <c r="AJ54" s="7">
        <f>(L54/L$1)*IgA!$BL53*IgA!$BQ53+IgA!$BM53</f>
        <v>3.0891949152542373</v>
      </c>
      <c r="AK54" s="7">
        <f>(M54/M$1)*IgA!$BL53*IgA!$BQ53+IgA!$BM53</f>
        <v>2.878135593220339</v>
      </c>
      <c r="AL54" s="7">
        <f>(N54/N$1)*IgA!$BL53*IgA!$BQ53+IgA!$BM53</f>
        <v>2.6560835981638418</v>
      </c>
      <c r="AM54" s="7">
        <f>(O54/O$1)*IgA!$BL53*IgA!$BQ53+IgA!$BM53</f>
        <v>3.0210403425141243</v>
      </c>
      <c r="AN54" s="7">
        <f>(P54/P$1)*IgA!$BL53*IgA!$BQ53+IgA!$BM53</f>
        <v>2.4626125529661018</v>
      </c>
      <c r="AO54" s="7">
        <f>(Q54/Q$1)*IgA!$BL53*IgA!$BQ53+IgA!$BM53</f>
        <v>4.3929259357344632</v>
      </c>
      <c r="AP54" s="7">
        <f>(R54/R$1)*IgA!$BL53*IgA!$BQ53+IgA!$BM53</f>
        <v>2.5505539371468924</v>
      </c>
      <c r="AQ54" s="7">
        <f>(S54/S$1)*IgA!$BL53*IgA!$BQ53+IgA!$BM53</f>
        <v>2.7396279131355934</v>
      </c>
      <c r="AR54" s="7">
        <f>(T54/T$1)*IgA!$BL53*IgA!$BQ53+IgA!$BM53</f>
        <v>2.8187751588983052</v>
      </c>
      <c r="AS54" s="7">
        <f>(U54/U$1)*IgA!$BL53*IgA!$BQ53+IgA!$BM53</f>
        <v>2.5285685911016946</v>
      </c>
      <c r="AT54" s="7">
        <f>(V54/V$1)*IgA!$BL53*IgA!$BQ53+IgA!$BM53</f>
        <v>2.4670096221751412</v>
      </c>
      <c r="AU54" s="7">
        <f>(W54/W$1)*IgA!$BL53*IgA!$BQ53+IgA!$BM53</f>
        <v>3.2562835451977401</v>
      </c>
      <c r="AV54" s="7">
        <f>(X54/X$1)*IgA!$BL53*IgA!$BQ53+IgA!$BM53</f>
        <v>2.8715399894067795</v>
      </c>
      <c r="AW54" s="7">
        <f>(Y54/Y$1)*IgA!$BL53*IgA!$BQ53+IgA!$BM53</f>
        <v>2.796789812853107</v>
      </c>
    </row>
    <row r="55" spans="1:49" x14ac:dyDescent="0.25">
      <c r="A55" s="8" t="n">
        <v>52.0</v>
      </c>
      <c r="B55" s="8" t="n">
        <v>321.0</v>
      </c>
      <c r="C55" s="8" t="n">
        <v>545.0</v>
      </c>
      <c r="D55" s="8" t="n">
        <v>204.0</v>
      </c>
      <c r="E55" s="8" t="n">
        <v>182.0</v>
      </c>
      <c r="F55" s="8" t="n">
        <v>136.0</v>
      </c>
      <c r="G55" s="8" t="n">
        <v>256.0</v>
      </c>
      <c r="H55" s="8" t="n">
        <v>214.0</v>
      </c>
      <c r="I55" s="8" t="n">
        <v>211.0</v>
      </c>
      <c r="J55" s="8" t="n">
        <v>173.0</v>
      </c>
      <c r="K55" s="8" t="n">
        <v>201.0</v>
      </c>
      <c r="L55" s="8" t="n">
        <v>275.0</v>
      </c>
      <c r="M55" s="8" t="n">
        <v>176.0</v>
      </c>
      <c r="N55" s="8" t="n">
        <v>121.0</v>
      </c>
      <c r="O55" s="8" t="n">
        <v>157.0</v>
      </c>
      <c r="P55" s="8" t="n">
        <v>224.0</v>
      </c>
      <c r="Q55" s="8" t="n">
        <v>267.0</v>
      </c>
      <c r="R55" s="8" t="n">
        <v>152.0</v>
      </c>
      <c r="S55" s="8" t="n">
        <v>235.0</v>
      </c>
      <c r="T55" s="8" t="n">
        <v>137.0</v>
      </c>
      <c r="U55" s="8" t="n">
        <v>249.0</v>
      </c>
      <c r="V55" s="8" t="n">
        <v>233.0</v>
      </c>
      <c r="W55" s="8" t="n">
        <v>197.0</v>
      </c>
      <c r="X55" s="8" t="n">
        <v>116.0</v>
      </c>
      <c r="Y55" s="8" t="n">
        <v>283.0</v>
      </c>
      <c r="Z55" s="7">
        <f>(B55/B$1)*IgA!$BL54*IgA!$BQ54+IgA!$BM54</f>
        <v>2.6269614996071389</v>
      </c>
      <c r="AA55" s="7">
        <f>(C55/C$1)*IgA!$BL54*IgA!$BQ54+IgA!$BM54</f>
        <v>2.6608508250084184</v>
      </c>
      <c r="AB55" s="7">
        <f>(D55/D$1)*IgA!$BL54*IgA!$BQ54+IgA!$BM54</f>
        <v>2.7455741385116172</v>
      </c>
      <c r="AC55" s="7">
        <f>(E55/E$1)*IgA!$BL54*IgA!$BQ54+IgA!$BM54</f>
        <v>2.6241373891570321</v>
      </c>
      <c r="AD55" s="7">
        <f>(F55/F$1)*IgA!$BL54*IgA!$BQ54+IgA!$BM54</f>
        <v>2.6862678190593781</v>
      </c>
      <c r="AE55" s="7">
        <f>(G55/G$1)*IgA!$BL54*IgA!$BQ54+IgA!$BM54</f>
        <v>2.6580267145583116</v>
      </c>
      <c r="AF55" s="7">
        <f>(H55/H$1)*IgA!$BL54*IgA!$BQ54+IgA!$BM54</f>
        <v>2.9206689864182289</v>
      </c>
      <c r="AG55" s="7">
        <f>(I55/I$1)*IgA!$BL54*IgA!$BQ54+IgA!$BM54</f>
        <v>2.8613626669659897</v>
      </c>
      <c r="AH55" s="7">
        <f>(J55/J$1)*IgA!$BL54*IgA!$BQ54+IgA!$BM54</f>
        <v>2.7568705803120439</v>
      </c>
      <c r="AI55" s="7">
        <f>(K55/K$1)*IgA!$BL54*IgA!$BQ54+IgA!$BM54</f>
        <v>2.9686788640700414</v>
      </c>
      <c r="AJ55" s="7">
        <f>(L55/L$1)*IgA!$BL54*IgA!$BQ54+IgA!$BM54</f>
        <v>3.7424851273992594</v>
      </c>
      <c r="AK55" s="7">
        <f>(M55/M$1)*IgA!$BL54*IgA!$BQ54+IgA!$BM54</f>
        <v>3.3527578852845439</v>
      </c>
      <c r="AL55" s="7">
        <f>(N55/N$1)*IgA!$BL54*IgA!$BQ54+IgA!$BM54</f>
        <v>2.8161768997642831</v>
      </c>
      <c r="AM55" s="7">
        <f>(O55/O$1)*IgA!$BL54*IgA!$BQ54+IgA!$BM54</f>
        <v>3.5899831630935006</v>
      </c>
      <c r="AN55" s="7">
        <f>(P55/P$1)*IgA!$BL54*IgA!$BQ54+IgA!$BM54</f>
        <v>2.8444180042653495</v>
      </c>
      <c r="AO55" s="7">
        <f>(Q55/Q$1)*IgA!$BL54*IgA!$BQ54+IgA!$BM54</f>
        <v>2.5281176338534066</v>
      </c>
      <c r="AP55" s="7">
        <f>(R55/R$1)*IgA!$BL54*IgA!$BQ54+IgA!$BM54</f>
        <v>3.7424851273992594</v>
      </c>
      <c r="AQ55" s="7">
        <f>(S55/S$1)*IgA!$BL54*IgA!$BQ54+IgA!$BM54</f>
        <v>3.0675227298237737</v>
      </c>
      <c r="AR55" s="7">
        <f>(T55/T$1)*IgA!$BL54*IgA!$BQ54+IgA!$BM54</f>
        <v>3.2623863508811315</v>
      </c>
      <c r="AS55" s="7">
        <f>(U55/U$1)*IgA!$BL54*IgA!$BQ54+IgA!$BM54</f>
        <v>2.7399259176114041</v>
      </c>
      <c r="AT55" s="7">
        <f>(V55/V$1)*IgA!$BL54*IgA!$BQ54+IgA!$BM54</f>
        <v>2.7201571444606576</v>
      </c>
      <c r="AU55" s="7">
        <f>(W55/W$1)*IgA!$BL54*IgA!$BQ54+IgA!$BM54</f>
        <v>3.5730385003928609</v>
      </c>
      <c r="AV55" s="7">
        <f>(X55/X$1)*IgA!$BL54*IgA!$BQ54+IgA!$BM54</f>
        <v>3.1465978224267594</v>
      </c>
      <c r="AW55" s="7">
        <f>(Y55/Y$1)*IgA!$BL54*IgA!$BQ54+IgA!$BM54</f>
        <v>3.1578942642271857</v>
      </c>
    </row>
    <row r="56" spans="1:49" x14ac:dyDescent="0.25">
      <c r="A56" s="8" t="n">
        <v>53.0</v>
      </c>
      <c r="B56" s="8" t="n">
        <v>217.0</v>
      </c>
      <c r="C56" s="8" t="n">
        <v>523.0</v>
      </c>
      <c r="D56" s="8" t="n">
        <v>194.0</v>
      </c>
      <c r="E56" s="8" t="n">
        <v>150.0</v>
      </c>
      <c r="F56" s="8" t="n">
        <v>144.0</v>
      </c>
      <c r="G56" s="8" t="n">
        <v>155.0</v>
      </c>
      <c r="H56" s="8" t="n">
        <v>189.0</v>
      </c>
      <c r="I56" s="8" t="n">
        <v>164.0</v>
      </c>
      <c r="J56" s="8" t="n">
        <v>163.0</v>
      </c>
      <c r="K56" s="8" t="n">
        <v>168.0</v>
      </c>
      <c r="L56" s="8" t="n">
        <v>257.0</v>
      </c>
      <c r="M56" s="8" t="n">
        <v>143.0</v>
      </c>
      <c r="N56" s="8" t="n">
        <v>116.0</v>
      </c>
      <c r="O56" s="8" t="n">
        <v>173.0</v>
      </c>
      <c r="P56" s="8" t="n">
        <v>197.0</v>
      </c>
      <c r="Q56" s="8" t="n">
        <v>206.0</v>
      </c>
      <c r="R56" s="8" t="n">
        <v>163.0</v>
      </c>
      <c r="S56" s="8" t="n">
        <v>228.0</v>
      </c>
      <c r="T56" s="8" t="n">
        <v>131.0</v>
      </c>
      <c r="U56" s="8" t="n">
        <v>201.0</v>
      </c>
      <c r="V56" s="8" t="n">
        <v>395.0</v>
      </c>
      <c r="W56" s="8" t="n">
        <v>139.0</v>
      </c>
      <c r="X56" s="8" t="n">
        <v>113.0</v>
      </c>
      <c r="Y56" s="8" t="n">
        <v>248.0</v>
      </c>
      <c r="Z56" s="7">
        <f>(B56/B$1)*IgA!$BL55*IgA!$BQ55+IgA!$BM55</f>
        <v>2.531658899743404</v>
      </c>
      <c r="AA56" s="7">
        <f>(C56/C$1)*IgA!$BL55*IgA!$BQ55+IgA!$BM55</f>
        <v>2.5627689369095696</v>
      </c>
      <c r="AB56" s="7">
        <f>(D56/D$1)*IgA!$BL55*IgA!$BQ55+IgA!$BM55</f>
        <v>2.4738831164348096</v>
      </c>
      <c r="AC56" s="7">
        <f>(E56/E$1)*IgA!$BL55*IgA!$BQ55+IgA!$BM55</f>
        <v>2.4405509337567746</v>
      </c>
      <c r="AD56" s="7">
        <f>(F56/F$1)*IgA!$BL55*IgA!$BQ55+IgA!$BM55</f>
        <v>2.6249890112419023</v>
      </c>
      <c r="AE56" s="7">
        <f>(G56/G$1)*IgA!$BL55*IgA!$BQ55+IgA!$BM55</f>
        <v>2.5605467913977007</v>
      </c>
      <c r="AF56" s="7">
        <f>(H56/H$1)*IgA!$BL55*IgA!$BQ55+IgA!$BM55</f>
        <v>2.7094305406929244</v>
      </c>
      <c r="AG56" s="7">
        <f>(I56/I$1)*IgA!$BL55*IgA!$BQ55+IgA!$BM55</f>
        <v>2.6649876304555442</v>
      </c>
      <c r="AH56" s="7">
        <f>(J56/J$1)*IgA!$BL55*IgA!$BQ55+IgA!$BM55</f>
        <v>2.7227634137641386</v>
      </c>
      <c r="AI56" s="7">
        <f>(K56/K$1)*IgA!$BL55*IgA!$BQ55+IgA!$BM55</f>
        <v>2.5716575189570459</v>
      </c>
      <c r="AJ56" s="7">
        <f>(L56/L$1)*IgA!$BL55*IgA!$BQ55+IgA!$BM55</f>
        <v>3.0316416399139308</v>
      </c>
      <c r="AK56" s="7">
        <f>(M56/M$1)*IgA!$BL55*IgA!$BQ55+IgA!$BM55</f>
        <v>2.6938755221098414</v>
      </c>
      <c r="AL56" s="7">
        <f>(N56/N$1)*IgA!$BL55*IgA!$BQ55+IgA!$BM55</f>
        <v>2.6627654849436753</v>
      </c>
      <c r="AM56" s="7">
        <f>(O56/O$1)*IgA!$BL55*IgA!$BQ55+IgA!$BM55</f>
        <v>2.6805426490386273</v>
      </c>
      <c r="AN56" s="7">
        <f>(P56/P$1)*IgA!$BL55*IgA!$BQ55+IgA!$BM55</f>
        <v>2.5361031907671419</v>
      </c>
      <c r="AO56" s="7">
        <f>(Q56/Q$1)*IgA!$BL55*IgA!$BQ55+IgA!$BM55</f>
        <v>2.4449952247805125</v>
      </c>
      <c r="AP56" s="7">
        <f>(R56/R$1)*IgA!$BL55*IgA!$BQ55+IgA!$BM55</f>
        <v>2.5938789740757362</v>
      </c>
      <c r="AQ56" s="7">
        <f>(S56/S$1)*IgA!$BL55*IgA!$BQ55+IgA!$BM55</f>
        <v>2.7472070143946978</v>
      </c>
      <c r="AR56" s="7">
        <f>(T56/T$1)*IgA!$BL55*IgA!$BQ55+IgA!$BM55</f>
        <v>2.8716471630593623</v>
      </c>
      <c r="AS56" s="7">
        <f>(U56/U$1)*IgA!$BL55*IgA!$BQ55+IgA!$BM55</f>
        <v>2.5961011195876051</v>
      </c>
      <c r="AT56" s="7">
        <f>(V56/V$1)*IgA!$BL55*IgA!$BQ55+IgA!$BM55</f>
        <v>2.5738796644689148</v>
      </c>
      <c r="AU56" s="7">
        <f>(W56/W$1)*IgA!$BL55*IgA!$BQ55+IgA!$BM55</f>
        <v>2.9227565098323494</v>
      </c>
      <c r="AV56" s="7">
        <f>(X56/X$1)*IgA!$BL55*IgA!$BQ55+IgA!$BM55</f>
        <v>2.7894277791202087</v>
      </c>
      <c r="AW56" s="7">
        <f>(Y56/Y$1)*IgA!$BL55*IgA!$BQ55+IgA!$BM55</f>
        <v>2.8183156707745058</v>
      </c>
    </row>
    <row r="57" spans="1:49" x14ac:dyDescent="0.25">
      <c r="A57" s="8" t="n">
        <v>54.0</v>
      </c>
      <c r="B57" s="8" t="n">
        <v>224.0</v>
      </c>
      <c r="C57" s="8" t="n">
        <v>492.0</v>
      </c>
      <c r="D57" s="8" t="n">
        <v>161.0</v>
      </c>
      <c r="E57" s="8" t="n">
        <v>152.0</v>
      </c>
      <c r="F57" s="8" t="n">
        <v>209.0</v>
      </c>
      <c r="G57" s="8" t="n">
        <v>146.0</v>
      </c>
      <c r="H57" s="8" t="n">
        <v>164.0</v>
      </c>
      <c r="I57" s="8" t="n">
        <v>148.0</v>
      </c>
      <c r="J57" s="8" t="n">
        <v>189.0</v>
      </c>
      <c r="K57" s="8" t="n">
        <v>201.0</v>
      </c>
      <c r="L57" s="8" t="n">
        <v>255.0</v>
      </c>
      <c r="M57" s="8" t="n">
        <v>141.0</v>
      </c>
      <c r="N57" s="8" t="n">
        <v>117.0</v>
      </c>
      <c r="O57" s="8" t="n">
        <v>176.0</v>
      </c>
      <c r="P57" s="8" t="n">
        <v>192.0</v>
      </c>
      <c r="Q57" s="8" t="n">
        <v>194.0</v>
      </c>
      <c r="R57" s="8" t="n">
        <v>138.0</v>
      </c>
      <c r="S57" s="8" t="n">
        <v>197.0</v>
      </c>
      <c r="T57" s="8" t="n">
        <v>131.0</v>
      </c>
      <c r="U57" s="8" t="n">
        <v>204.0</v>
      </c>
      <c r="V57" s="8" t="n">
        <v>452.0</v>
      </c>
      <c r="W57" s="8" t="n">
        <v>141.0</v>
      </c>
      <c r="X57" s="8" t="n">
        <v>115.0</v>
      </c>
      <c r="Y57" s="8" t="n">
        <v>244.0</v>
      </c>
      <c r="Z57" s="7">
        <f>(B57/B$1)*IgA!$BL56*IgA!$BQ56+IgA!$BM56</f>
        <v>2.6293785310734461</v>
      </c>
      <c r="AA57" s="7">
        <f>(C57/C$1)*IgA!$BL56*IgA!$BQ56+IgA!$BM56</f>
        <v>2.526930320150659</v>
      </c>
      <c r="AB57" s="7">
        <f>(D57/D$1)*IgA!$BL56*IgA!$BQ56+IgA!$BM56</f>
        <v>2.5119899560577528</v>
      </c>
      <c r="AC57" s="7">
        <f>(E57/E$1)*IgA!$BL56*IgA!$BQ56+IgA!$BM56</f>
        <v>2.4287507846829879</v>
      </c>
      <c r="AD57" s="7">
        <f>(F57/F$1)*IgA!$BL56*IgA!$BQ56+IgA!$BM56</f>
        <v>2.5973634651600754</v>
      </c>
      <c r="AE57" s="7">
        <f>(G57/G$1)*IgA!$BL56*IgA!$BQ56+IgA!$BM56</f>
        <v>2.4778405524168234</v>
      </c>
      <c r="AF57" s="7">
        <f>(H57/H$1)*IgA!$BL56*IgA!$BQ56+IgA!$BM56</f>
        <v>2.7360954174513497</v>
      </c>
      <c r="AG57" s="7">
        <f>(I57/I$1)*IgA!$BL56*IgA!$BQ56+IgA!$BM56</f>
        <v>2.5311989956057754</v>
      </c>
      <c r="AH57" s="7">
        <f>(J57/J$1)*IgA!$BL56*IgA!$BQ56+IgA!$BM56</f>
        <v>2.6400502197112368</v>
      </c>
      <c r="AI57" s="7">
        <f>(K57/K$1)*IgA!$BL56*IgA!$BQ56+IgA!$BM56</f>
        <v>2.4970495919648461</v>
      </c>
      <c r="AJ57" s="7">
        <f>(L57/L$1)*IgA!$BL56*IgA!$BQ56+IgA!$BM56</f>
        <v>3.0007532956685496</v>
      </c>
      <c r="AK57" s="7">
        <f>(M57/M$1)*IgA!$BL56*IgA!$BQ56+IgA!$BM56</f>
        <v>2.6571249215317012</v>
      </c>
      <c r="AL57" s="7">
        <f>(N57/N$1)*IgA!$BL56*IgA!$BQ56+IgA!$BM56</f>
        <v>2.6187068424356559</v>
      </c>
      <c r="AM57" s="7">
        <f>(O57/O$1)*IgA!$BL56*IgA!$BQ56+IgA!$BM56</f>
        <v>2.6528562460765852</v>
      </c>
      <c r="AN57" s="7">
        <f>(P57/P$1)*IgA!$BL56*IgA!$BQ56+IgA!$BM56</f>
        <v>2.5610797237915879</v>
      </c>
      <c r="AO57" s="7">
        <f>(Q57/Q$1)*IgA!$BL56*IgA!$BQ56+IgA!$BM56</f>
        <v>2.4330194601381043</v>
      </c>
      <c r="AP57" s="7">
        <f>(R57/R$1)*IgA!$BL56*IgA!$BQ56+IgA!$BM56</f>
        <v>2.5632140615191461</v>
      </c>
      <c r="AQ57" s="7">
        <f>(S57/S$1)*IgA!$BL56*IgA!$BQ56+IgA!$BM56</f>
        <v>2.7915881983678594</v>
      </c>
      <c r="AR57" s="7">
        <f>(T57/T$1)*IgA!$BL56*IgA!$BQ56+IgA!$BM56</f>
        <v>2.9132454488386692</v>
      </c>
      <c r="AS57" s="7">
        <f>(U57/U$1)*IgA!$BL56*IgA!$BQ56+IgA!$BM56</f>
        <v>2.5781544256120528</v>
      </c>
      <c r="AT57" s="7">
        <f>(V57/V$1)*IgA!$BL56*IgA!$BQ56+IgA!$BM56</f>
        <v>2.5632140615191461</v>
      </c>
      <c r="AU57" s="7">
        <f>(W57/W$1)*IgA!$BL56*IgA!$BQ56+IgA!$BM56</f>
        <v>2.9986189579409919</v>
      </c>
      <c r="AV57" s="7">
        <f>(X57/X$1)*IgA!$BL56*IgA!$BQ56+IgA!$BM56</f>
        <v>2.7510357815442559</v>
      </c>
      <c r="AW57" s="7">
        <f>(Y57/Y$1)*IgA!$BL56*IgA!$BQ56+IgA!$BM56</f>
        <v>2.7681104833647208</v>
      </c>
    </row>
    <row r="58" spans="1:49" x14ac:dyDescent="0.25">
      <c r="A58" s="8" t="n">
        <v>55.0</v>
      </c>
      <c r="B58" s="8" t="n">
        <v>334.0</v>
      </c>
      <c r="C58" s="8" t="n">
        <v>355.0</v>
      </c>
      <c r="D58" s="8" t="n">
        <v>207.0</v>
      </c>
      <c r="E58" s="8" t="n">
        <v>158.0</v>
      </c>
      <c r="F58" s="8" t="n">
        <v>486.0</v>
      </c>
      <c r="G58" s="8" t="n">
        <v>219.0</v>
      </c>
      <c r="H58" s="8" t="n">
        <v>382.0</v>
      </c>
      <c r="I58" s="8" t="n">
        <v>278.0</v>
      </c>
      <c r="J58" s="8" t="n">
        <v>249.0</v>
      </c>
      <c r="K58" s="8" t="n">
        <v>387.0</v>
      </c>
      <c r="L58" s="8" t="n">
        <v>545.0</v>
      </c>
      <c r="M58" s="8" t="n">
        <v>197.0</v>
      </c>
      <c r="N58" s="8" t="n">
        <v>248.0</v>
      </c>
      <c r="O58" s="8" t="n">
        <v>198.0</v>
      </c>
      <c r="P58" s="8" t="n">
        <v>336.0</v>
      </c>
      <c r="Q58" s="8" t="n">
        <v>298.0</v>
      </c>
      <c r="R58" s="8" t="n">
        <v>148.0</v>
      </c>
      <c r="S58" s="8" t="n">
        <v>291.0</v>
      </c>
      <c r="T58" s="8" t="n">
        <v>115.0</v>
      </c>
      <c r="U58" s="8" t="n">
        <v>261.0</v>
      </c>
      <c r="V58" s="8" t="n">
        <v>550.0</v>
      </c>
      <c r="W58" s="8" t="n">
        <v>191.0</v>
      </c>
      <c r="X58" s="8" t="n">
        <v>112.0</v>
      </c>
      <c r="Y58" s="8" t="n">
        <v>339.0</v>
      </c>
      <c r="Z58" s="7">
        <f>(B58/B$1)*IgA!$BL57*IgA!$BQ57+IgA!$BM57</f>
        <v>2.5449668968403429</v>
      </c>
      <c r="AA58" s="7">
        <f>(C58/C$1)*IgA!$BL57*IgA!$BQ57+IgA!$BM57</f>
        <v>3.0137528353211969</v>
      </c>
      <c r="AB58" s="7">
        <f>(D58/D$1)*IgA!$BL57*IgA!$BQ57+IgA!$BM57</f>
        <v>2.8280768361581918</v>
      </c>
      <c r="AC58" s="7">
        <f>(E58/E$1)*IgA!$BL57*IgA!$BQ57+IgA!$BM57</f>
        <v>2.5063609960242728</v>
      </c>
      <c r="AD58" s="7">
        <f>(F58/F$1)*IgA!$BL57*IgA!$BQ57+IgA!$BM57</f>
        <v>2.5964414312617703</v>
      </c>
      <c r="AE58" s="7">
        <f>(G58/G$1)*IgA!$BL57*IgA!$BQ57+IgA!$BM57</f>
        <v>2.655269470600544</v>
      </c>
      <c r="AF58" s="7">
        <f>(H58/H$1)*IgA!$BL57*IgA!$BQ57+IgA!$BM57</f>
        <v>3.324438418079096</v>
      </c>
      <c r="AG58" s="7">
        <f>(I58/I$1)*IgA!$BL57*IgA!$BQ57+IgA!$BM57</f>
        <v>2.9494096672944128</v>
      </c>
      <c r="AH58" s="7">
        <f>(J58/J$1)*IgA!$BL57*IgA!$BQ57+IgA!$BM57</f>
        <v>2.7030672525632977</v>
      </c>
      <c r="AI58" s="7">
        <f>(K58/K$1)*IgA!$BL57*IgA!$BQ57+IgA!$BM57</f>
        <v>2.9788236869637998</v>
      </c>
      <c r="AJ58" s="7">
        <f>(L58/L$1)*IgA!$BL57*IgA!$BQ57+IgA!$BM57</f>
        <v>3.9825771081816281</v>
      </c>
      <c r="AK58" s="7">
        <f>(M58/M$1)*IgA!$BL57*IgA!$BQ57+IgA!$BM57</f>
        <v>3.329953546767106</v>
      </c>
      <c r="AL58" s="7">
        <f>(N58/N$1)*IgA!$BL57*IgA!$BQ57+IgA!$BM57</f>
        <v>2.649754341912534</v>
      </c>
      <c r="AM58" s="7">
        <f>(O58/O$1)*IgA!$BL57*IgA!$BQ57+IgA!$BM57</f>
        <v>3.0486819836785939</v>
      </c>
      <c r="AN58" s="7">
        <f>(P58/P$1)*IgA!$BL57*IgA!$BQ57+IgA!$BM57</f>
        <v>2.7471882820673779</v>
      </c>
      <c r="AO58" s="7">
        <f>(Q58/Q$1)*IgA!$BL57*IgA!$BQ57+IgA!$BM57</f>
        <v>3.2527417451349656</v>
      </c>
      <c r="AP58" s="7">
        <f>(R58/R$1)*IgA!$BL57*IgA!$BQ57+IgA!$BM57</f>
        <v>2.6515927181418704</v>
      </c>
      <c r="AQ58" s="7">
        <f>(S58/S$1)*IgA!$BL57*IgA!$BQ57+IgA!$BM57</f>
        <v>3.1222170328520611</v>
      </c>
      <c r="AR58" s="7">
        <f>(T58/T$1)*IgA!$BL57*IgA!$BQ57+IgA!$BM57</f>
        <v>3.0762576271186441</v>
      </c>
      <c r="AS58" s="7">
        <f>(U58/U$1)*IgA!$BL57*IgA!$BQ57+IgA!$BM57</f>
        <v>2.7067440050219709</v>
      </c>
      <c r="AT58" s="7">
        <f>(V58/V$1)*IgA!$BL57*IgA!$BQ57+IgA!$BM57</f>
        <v>2.6258554509311569</v>
      </c>
      <c r="AU58" s="7">
        <f>(W58/W$1)*IgA!$BL57*IgA!$BQ57+IgA!$BM57</f>
        <v>3.098318141870684</v>
      </c>
      <c r="AV58" s="7">
        <f>(X58/X$1)*IgA!$BL57*IgA!$BQ57+IgA!$BM57</f>
        <v>3.0799343795773173</v>
      </c>
      <c r="AW58" s="7">
        <f>(Y58/Y$1)*IgA!$BL57*IgA!$BQ57+IgA!$BM57</f>
        <v>3.1700148148148148</v>
      </c>
    </row>
    <row r="59" spans="1:49" x14ac:dyDescent="0.25">
      <c r="A59" s="8" t="n">
        <v>56.0</v>
      </c>
      <c r="B59" s="8" t="n">
        <v>231.0</v>
      </c>
      <c r="C59" s="8" t="n">
        <v>464.0</v>
      </c>
      <c r="D59" s="8" t="n">
        <v>182.0</v>
      </c>
      <c r="E59" s="8" t="n">
        <v>128.0</v>
      </c>
      <c r="F59" s="8" t="n">
        <v>223.0</v>
      </c>
      <c r="G59" s="8" t="n">
        <v>142.0</v>
      </c>
      <c r="H59" s="8" t="n">
        <v>185.0</v>
      </c>
      <c r="I59" s="8" t="n">
        <v>143.0</v>
      </c>
      <c r="J59" s="8" t="n">
        <v>148.0</v>
      </c>
      <c r="K59" s="8" t="n">
        <v>178.0</v>
      </c>
      <c r="L59" s="8" t="n">
        <v>220.0</v>
      </c>
      <c r="M59" s="8" t="n">
        <v>137.0</v>
      </c>
      <c r="N59" s="8" t="n">
        <v>151.0</v>
      </c>
      <c r="O59" s="8" t="n">
        <v>137.0</v>
      </c>
      <c r="P59" s="8" t="n">
        <v>169.0</v>
      </c>
      <c r="Q59" s="8" t="n">
        <v>194.0</v>
      </c>
      <c r="R59" s="8" t="n">
        <v>150.0</v>
      </c>
      <c r="S59" s="8" t="n">
        <v>242.0</v>
      </c>
      <c r="T59" s="8" t="n">
        <v>112.0</v>
      </c>
      <c r="U59" s="8" t="n">
        <v>226.0</v>
      </c>
      <c r="V59" s="8" t="n">
        <v>416.0</v>
      </c>
      <c r="W59" s="8" t="n">
        <v>157.0</v>
      </c>
      <c r="X59" s="8" t="n">
        <v>109.0</v>
      </c>
      <c r="Y59" s="8" t="n">
        <v>239.0</v>
      </c>
      <c r="Z59" s="7">
        <f>(B59/B$1)*IgA!$BL58*IgA!$BQ58+IgA!$BM58</f>
        <v>2.5107606855944122</v>
      </c>
      <c r="AA59" s="7">
        <f>(C59/C$1)*IgA!$BL58*IgA!$BQ58+IgA!$BM58</f>
        <v>2.6293947412334022</v>
      </c>
      <c r="AB59" s="7">
        <f>(D59/D$1)*IgA!$BL58*IgA!$BQ58+IgA!$BM58</f>
        <v>2.5107606855944122</v>
      </c>
      <c r="AC59" s="7">
        <f>(E59/E$1)*IgA!$BL58*IgA!$BQ58+IgA!$BM58</f>
        <v>2.4619113685665925</v>
      </c>
      <c r="AD59" s="7">
        <f>(F59/F$1)*IgA!$BL58*IgA!$BQ58+IgA!$BM58</f>
        <v>2.4851729481036497</v>
      </c>
      <c r="AE59" s="7">
        <f>(G59/G$1)*IgA!$BL58*IgA!$BQ58+IgA!$BM58</f>
        <v>2.5386745810388804</v>
      </c>
      <c r="AF59" s="7">
        <f>(H59/H$1)*IgA!$BL58*IgA!$BQ58+IgA!$BM58</f>
        <v>2.6666132684926938</v>
      </c>
      <c r="AG59" s="7">
        <f>(I59/I$1)*IgA!$BL58*IgA!$BQ58+IgA!$BM58</f>
        <v>2.5386745810388804</v>
      </c>
      <c r="AH59" s="7">
        <f>(J59/J$1)*IgA!$BL58*IgA!$BQ58+IgA!$BM58</f>
        <v>2.6503301628167537</v>
      </c>
      <c r="AI59" s="7">
        <f>(K59/K$1)*IgA!$BL58*IgA!$BQ58+IgA!$BM58</f>
        <v>2.580545424205583</v>
      </c>
      <c r="AJ59" s="7">
        <f>(L59/L$1)*IgA!$BL58*IgA!$BQ58+IgA!$BM58</f>
        <v>3.0364723831318985</v>
      </c>
      <c r="AK59" s="7">
        <f>(M59/M$1)*IgA!$BL58*IgA!$BQ58+IgA!$BM58</f>
        <v>2.6433516889556365</v>
      </c>
      <c r="AL59" s="7">
        <f>(N59/N$1)*IgA!$BL58*IgA!$BQ58+IgA!$BM58</f>
        <v>2.5665884764833486</v>
      </c>
      <c r="AM59" s="7">
        <f>(O59/O$1)*IgA!$BL58*IgA!$BQ58+IgA!$BM58</f>
        <v>2.7387241650575698</v>
      </c>
      <c r="AN59" s="7">
        <f>(P59/P$1)*IgA!$BL58*IgA!$BQ58+IgA!$BM58</f>
        <v>2.5247176333166461</v>
      </c>
      <c r="AO59" s="7">
        <f>(Q59/Q$1)*IgA!$BL58*IgA!$BQ58+IgA!$BM58</f>
        <v>2.4642375265202983</v>
      </c>
      <c r="AP59" s="7">
        <f>(R59/R$1)*IgA!$BL58*IgA!$BQ58+IgA!$BM58</f>
        <v>2.5223914753629408</v>
      </c>
      <c r="AQ59" s="7">
        <f>(S59/S$1)*IgA!$BL58*IgA!$BQ58+IgA!$BM58</f>
        <v>2.7503549548260984</v>
      </c>
      <c r="AR59" s="7">
        <f>(T59/T$1)*IgA!$BL58*IgA!$BQ58+IgA!$BM58</f>
        <v>2.9573830127059049</v>
      </c>
      <c r="AS59" s="7">
        <f>(U59/U$1)*IgA!$BL58*IgA!$BQ58+IgA!$BM58</f>
        <v>2.6131116355574626</v>
      </c>
      <c r="AT59" s="7">
        <f>(V59/V$1)*IgA!$BL58*IgA!$BQ58+IgA!$BM58</f>
        <v>2.6526563207704594</v>
      </c>
      <c r="AU59" s="7">
        <f>(W59/W$1)*IgA!$BL58*IgA!$BQ58+IgA!$BM58</f>
        <v>2.9736661183818445</v>
      </c>
      <c r="AV59" s="7">
        <f>(X59/X$1)*IgA!$BL58*IgA!$BQ58+IgA!$BM58</f>
        <v>2.7945519559465062</v>
      </c>
      <c r="AW59" s="7">
        <f>(Y59/Y$1)*IgA!$BL58*IgA!$BQ58+IgA!$BM58</f>
        <v>2.8387489570669144</v>
      </c>
    </row>
    <row r="60" spans="1:49" x14ac:dyDescent="0.25">
      <c r="A60" s="8" t="n">
        <v>57.0</v>
      </c>
      <c r="B60" s="8" t="n">
        <v>266.0</v>
      </c>
      <c r="C60" s="8" t="n">
        <v>423.0</v>
      </c>
      <c r="D60" s="8" t="n">
        <v>159.0</v>
      </c>
      <c r="E60" s="8" t="n">
        <v>131.0</v>
      </c>
      <c r="F60" s="8" t="n">
        <v>182.0</v>
      </c>
      <c r="G60" s="8" t="n">
        <v>166.0</v>
      </c>
      <c r="H60" s="8" t="n">
        <v>186.0</v>
      </c>
      <c r="I60" s="8" t="n">
        <v>136.0</v>
      </c>
      <c r="J60" s="8" t="n">
        <v>133.0</v>
      </c>
      <c r="K60" s="8" t="n">
        <v>196.0</v>
      </c>
      <c r="L60" s="8" t="n">
        <v>265.0</v>
      </c>
      <c r="M60" s="8" t="n">
        <v>130.0</v>
      </c>
      <c r="N60" s="8" t="n">
        <v>128.0</v>
      </c>
      <c r="O60" s="8" t="n">
        <v>203.0</v>
      </c>
      <c r="P60" s="8" t="n">
        <v>198.0</v>
      </c>
      <c r="Q60" s="8" t="n">
        <v>195.0</v>
      </c>
      <c r="R60" s="8" t="n">
        <v>139.0</v>
      </c>
      <c r="S60" s="8" t="n">
        <v>227.0</v>
      </c>
      <c r="T60" s="8" t="n">
        <v>115.0</v>
      </c>
      <c r="U60" s="8" t="n">
        <v>191.0</v>
      </c>
      <c r="V60" s="8" t="n">
        <v>374.0</v>
      </c>
      <c r="W60" s="8" t="n">
        <v>136.0</v>
      </c>
      <c r="X60" s="8" t="n">
        <v>112.0</v>
      </c>
      <c r="Y60" s="8" t="n">
        <v>240.0</v>
      </c>
      <c r="Z60" s="7">
        <f>(B60/B$1)*IgA!$BL59*IgA!$BQ59+IgA!$BM59</f>
        <v>2.4165710329048378</v>
      </c>
      <c r="AA60" s="7">
        <f>(C60/C$1)*IgA!$BL59*IgA!$BQ59+IgA!$BM59</f>
        <v>2.5346093867597914</v>
      </c>
      <c r="AB60" s="7">
        <f>(D60/D$1)*IgA!$BL59*IgA!$BQ59+IgA!$BM59</f>
        <v>2.422282566155884</v>
      </c>
      <c r="AC60" s="7">
        <f>(E60/E$1)*IgA!$BL59*IgA!$BQ59+IgA!$BM59</f>
        <v>2.3746864557304992</v>
      </c>
      <c r="AD60" s="7">
        <f>(F60/F$1)*IgA!$BL59*IgA!$BQ59+IgA!$BM59</f>
        <v>2.6716861847848992</v>
      </c>
      <c r="AE60" s="7">
        <f>(G60/G$1)*IgA!$BL59*IgA!$BQ59+IgA!$BM59</f>
        <v>2.6088593190233915</v>
      </c>
      <c r="AF60" s="7">
        <f>(H60/H$1)*IgA!$BL59*IgA!$BQ59+IgA!$BM59</f>
        <v>2.6640708071168375</v>
      </c>
      <c r="AG60" s="7">
        <f>(I60/I$1)*IgA!$BL59*IgA!$BQ59+IgA!$BM59</f>
        <v>2.4298979438239456</v>
      </c>
      <c r="AH60" s="7">
        <f>(J60/J$1)*IgA!$BL59*IgA!$BQ59+IgA!$BM59</f>
        <v>2.5669747418490529</v>
      </c>
      <c r="AI60" s="7">
        <f>(K60/K$1)*IgA!$BL59*IgA!$BQ59+IgA!$BM59</f>
        <v>2.4508402324111147</v>
      </c>
      <c r="AJ60" s="7">
        <f>(L60/L$1)*IgA!$BL59*IgA!$BQ59+IgA!$BM59</f>
        <v>3.0657819791070837</v>
      </c>
      <c r="AK60" s="7">
        <f>(M60/M$1)*IgA!$BL59*IgA!$BQ59+IgA!$BM59</f>
        <v>2.77449378330373</v>
      </c>
      <c r="AL60" s="7">
        <f>(N60/N$1)*IgA!$BL59*IgA!$BQ59+IgA!$BM59</f>
        <v>2.5041478760875453</v>
      </c>
      <c r="AM60" s="7">
        <f>(O60/O$1)*IgA!$BL59*IgA!$BQ59+IgA!$BM59</f>
        <v>2.6393208296956376</v>
      </c>
      <c r="AN60" s="7">
        <f>(P60/P$1)*IgA!$BL59*IgA!$BQ59+IgA!$BM59</f>
        <v>2.5403209200108376</v>
      </c>
      <c r="AO60" s="7">
        <f>(Q60/Q$1)*IgA!$BL59*IgA!$BQ59+IgA!$BM59</f>
        <v>2.3575518559773609</v>
      </c>
      <c r="AP60" s="7">
        <f>(R60/R$1)*IgA!$BL59*IgA!$BQ59+IgA!$BM59</f>
        <v>2.4413210103260377</v>
      </c>
      <c r="AQ60" s="7">
        <f>(S60/S$1)*IgA!$BL59*IgA!$BQ59+IgA!$BM59</f>
        <v>2.6374169852786222</v>
      </c>
      <c r="AR60" s="7">
        <f>(T60/T$1)*IgA!$BL59*IgA!$BQ59+IgA!$BM59</f>
        <v>2.7630707168016375</v>
      </c>
      <c r="AS60" s="7">
        <f>(U60/U$1)*IgA!$BL59*IgA!$BQ59+IgA!$BM59</f>
        <v>2.5022440316705299</v>
      </c>
      <c r="AT60" s="7">
        <f>(V60/V$1)*IgA!$BL59*IgA!$BQ59+IgA!$BM59</f>
        <v>3.237127976638468</v>
      </c>
      <c r="AU60" s="7">
        <f>(W60/W$1)*IgA!$BL59*IgA!$BQ59+IgA!$BM59</f>
        <v>2.8239937381461298</v>
      </c>
      <c r="AV60" s="7">
        <f>(X60/X$1)*IgA!$BL59*IgA!$BQ59+IgA!$BM59</f>
        <v>2.6545515850317609</v>
      </c>
      <c r="AW60" s="7">
        <f>(Y60/Y$1)*IgA!$BL59*IgA!$BQ59+IgA!$BM59</f>
        <v>2.7668784056356683</v>
      </c>
    </row>
    <row r="61" spans="1:49" x14ac:dyDescent="0.25">
      <c r="A61" s="8" t="n">
        <v>58.0</v>
      </c>
      <c r="B61" s="8" t="n">
        <v>246.0</v>
      </c>
      <c r="C61" s="8" t="n">
        <v>152.0</v>
      </c>
      <c r="D61" s="8" t="n">
        <v>161.0</v>
      </c>
      <c r="E61" s="8" t="n">
        <v>141.0</v>
      </c>
      <c r="F61" s="8" t="n">
        <v>167.0</v>
      </c>
      <c r="G61" s="8" t="n">
        <v>202.0</v>
      </c>
      <c r="H61" s="8" t="n">
        <v>211.0</v>
      </c>
      <c r="I61" s="8" t="n">
        <v>152.0</v>
      </c>
      <c r="J61" s="8" t="n">
        <v>176.0</v>
      </c>
      <c r="K61" s="8" t="n">
        <v>320.0</v>
      </c>
      <c r="L61" s="8" t="n">
        <v>418.0</v>
      </c>
      <c r="M61" s="8" t="n">
        <v>151.0</v>
      </c>
      <c r="N61" s="8" t="n">
        <v>139.0</v>
      </c>
      <c r="O61" s="8" t="n">
        <v>218.0</v>
      </c>
      <c r="P61" s="8" t="n">
        <v>184.0</v>
      </c>
      <c r="Q61" s="8" t="n">
        <v>231.0</v>
      </c>
      <c r="R61" s="8" t="n">
        <v>165.0</v>
      </c>
      <c r="S61" s="8" t="n">
        <v>287.0</v>
      </c>
      <c r="T61" s="8" t="n">
        <v>118.0</v>
      </c>
      <c r="U61" s="8" t="n">
        <v>213.0</v>
      </c>
      <c r="V61" s="8" t="n">
        <v>273.0</v>
      </c>
      <c r="W61" s="8" t="n">
        <v>132.0</v>
      </c>
      <c r="X61" s="8" t="n">
        <v>116.0</v>
      </c>
      <c r="Y61" s="8" t="n">
        <v>268.0</v>
      </c>
      <c r="Z61" s="7">
        <f>(B61/B$1)*IgA!$BL60*IgA!$BQ60+IgA!$BM60</f>
        <v>2.5140928035565433</v>
      </c>
      <c r="AA61" s="7">
        <f>(C61/C$1)*IgA!$BL60*IgA!$BQ60+IgA!$BM60</f>
        <v>2.7987329813837176</v>
      </c>
      <c r="AB61" s="7">
        <f>(D61/D$1)*IgA!$BL60*IgA!$BQ60+IgA!$BM60</f>
        <v>2.4293525979438733</v>
      </c>
      <c r="AC61" s="7">
        <f>(E61/E$1)*IgA!$BL60*IgA!$BQ60+IgA!$BM60</f>
        <v>2.4054515143095303</v>
      </c>
      <c r="AD61" s="7">
        <f>(F61/F$1)*IgA!$BL60*IgA!$BQ60+IgA!$BM60</f>
        <v>2.5010558488469017</v>
      </c>
      <c r="AE61" s="7">
        <f>(G61/G$1)*IgA!$BL60*IgA!$BQ60+IgA!$BM60</f>
        <v>2.6162156154487359</v>
      </c>
      <c r="AF61" s="7">
        <f>(H61/H$1)*IgA!$BL60*IgA!$BQ60+IgA!$BM60</f>
        <v>2.6661906085023617</v>
      </c>
      <c r="AG61" s="7">
        <f>(I61/I$1)*IgA!$BL60*IgA!$BQ60+IgA!$BM60</f>
        <v>2.4923645457071406</v>
      </c>
      <c r="AH61" s="7">
        <f>(J61/J$1)*IgA!$BL60*IgA!$BQ60+IgA!$BM60</f>
        <v>2.6422895248680187</v>
      </c>
      <c r="AI61" s="7">
        <f>(K61/K$1)*IgA!$BL60*IgA!$BQ60+IgA!$BM60</f>
        <v>2.5054015004167822</v>
      </c>
      <c r="AJ61" s="7">
        <f>(L61/L$1)*IgA!$BL60*IgA!$BQ60+IgA!$BM60</f>
        <v>2.8291525423728814</v>
      </c>
      <c r="AK61" s="7">
        <f>(M61/M$1)*IgA!$BL60*IgA!$BQ60+IgA!$BM60</f>
        <v>2.7335482078355096</v>
      </c>
      <c r="AL61" s="7">
        <f>(N61/N$1)*IgA!$BL60*IgA!$BQ60+IgA!$BM60</f>
        <v>2.6053514865240341</v>
      </c>
      <c r="AM61" s="7">
        <f>(O61/O$1)*IgA!$BL60*IgA!$BQ60+IgA!$BM60</f>
        <v>3.0247068630175047</v>
      </c>
      <c r="AN61" s="7">
        <f>(P61/P$1)*IgA!$BL60*IgA!$BQ60+IgA!$BM60</f>
        <v>2.4315254237288135</v>
      </c>
      <c r="AO61" s="7">
        <f>(Q61/Q$1)*IgA!$BL60*IgA!$BQ60+IgA!$BM60</f>
        <v>2.6314253959433174</v>
      </c>
      <c r="AP61" s="7">
        <f>(R61/R$1)*IgA!$BL60*IgA!$BQ60+IgA!$BM60</f>
        <v>2.4315254237288135</v>
      </c>
      <c r="AQ61" s="7">
        <f>(S61/S$1)*IgA!$BL60*IgA!$BQ60+IgA!$BM60</f>
        <v>2.7704862461794941</v>
      </c>
      <c r="AR61" s="7">
        <f>(T61/T$1)*IgA!$BL60*IgA!$BQ60+IgA!$BM60</f>
        <v>2.8530536260072243</v>
      </c>
      <c r="AS61" s="7">
        <f>(U61/U$1)*IgA!$BL60*IgA!$BQ60+IgA!$BM60</f>
        <v>2.5705862739649903</v>
      </c>
      <c r="AT61" s="7">
        <f>(V61/V$1)*IgA!$BL60*IgA!$BQ60+IgA!$BM60</f>
        <v>5.390914142817449</v>
      </c>
      <c r="AU61" s="7">
        <f>(W61/W$1)*IgA!$BL60*IgA!$BQ60+IgA!$BM60</f>
        <v>2.9703862183939984</v>
      </c>
      <c r="AV61" s="7">
        <f>(X61/X$1)*IgA!$BL60*IgA!$BQ60+IgA!$BM60</f>
        <v>2.7791775493192552</v>
      </c>
      <c r="AW61" s="7">
        <f>(Y61/Y$1)*IgA!$BL60*IgA!$BQ60+IgA!$BM60</f>
        <v>2.81828841344818</v>
      </c>
    </row>
    <row r="62" spans="1:49" x14ac:dyDescent="0.25">
      <c r="A62" s="8" t="n">
        <v>59.0</v>
      </c>
      <c r="B62" s="8" t="n">
        <v>211.0</v>
      </c>
      <c r="C62" s="8" t="n">
        <v>163.0</v>
      </c>
      <c r="D62" s="8" t="n">
        <v>203.0</v>
      </c>
      <c r="E62" s="8" t="n">
        <v>130.0</v>
      </c>
      <c r="F62" s="8" t="n">
        <v>271.0</v>
      </c>
      <c r="G62" s="8" t="n">
        <v>199.0</v>
      </c>
      <c r="H62" s="8" t="n">
        <v>204.0</v>
      </c>
      <c r="I62" s="8" t="n">
        <v>159.0</v>
      </c>
      <c r="J62" s="8" t="n">
        <v>177.0</v>
      </c>
      <c r="K62" s="8" t="n">
        <v>211.0</v>
      </c>
      <c r="L62" s="8" t="n">
        <v>339.0</v>
      </c>
      <c r="M62" s="8" t="n">
        <v>154.0</v>
      </c>
      <c r="N62" s="8" t="n">
        <v>144.0</v>
      </c>
      <c r="O62" s="8" t="n">
        <v>167.0</v>
      </c>
      <c r="P62" s="8" t="n">
        <v>246.0</v>
      </c>
      <c r="Q62" s="8" t="n">
        <v>179.0</v>
      </c>
      <c r="R62" s="8" t="n">
        <v>153.0</v>
      </c>
      <c r="S62" s="8" t="n">
        <v>309.0</v>
      </c>
      <c r="T62" s="8" t="n">
        <v>131.0</v>
      </c>
      <c r="U62" s="8" t="n">
        <v>186.0</v>
      </c>
      <c r="V62" s="8" t="n">
        <v>261.0</v>
      </c>
      <c r="W62" s="8" t="n">
        <v>134.0</v>
      </c>
      <c r="X62" s="8" t="n">
        <v>134.0</v>
      </c>
      <c r="Y62" s="8" t="n">
        <v>296.0</v>
      </c>
      <c r="Z62" s="7">
        <f>(B62/B$1)*IgA!$BL61*IgA!$BQ61+IgA!$BM61</f>
        <v>2.9335798664612223</v>
      </c>
      <c r="AA62" s="7">
        <f>(C62/C$1)*IgA!$BL61*IgA!$BQ61+IgA!$BM61</f>
        <v>2.9407201963134169</v>
      </c>
      <c r="AB62" s="7">
        <f>(D62/D$1)*IgA!$BL61*IgA!$BQ61+IgA!$BM61</f>
        <v>2.683668321634423</v>
      </c>
      <c r="AC62" s="7">
        <f>(E62/E$1)*IgA!$BL61*IgA!$BQ61+IgA!$BM61</f>
        <v>2.5979843634080924</v>
      </c>
      <c r="AD62" s="7">
        <f>(F62/F$1)*IgA!$BL61*IgA!$BQ61+IgA!$BM61</f>
        <v>2.8800273925697653</v>
      </c>
      <c r="AE62" s="7">
        <f>(G62/G$1)*IgA!$BL61*IgA!$BQ61+IgA!$BM61</f>
        <v>3.0192638246875534</v>
      </c>
      <c r="AF62" s="7">
        <f>(H62/H$1)*IgA!$BL61*IgA!$BQ61+IgA!$BM61</f>
        <v>3.1120881127660791</v>
      </c>
      <c r="AG62" s="7">
        <f>(I62/I$1)*IgA!$BL61*IgA!$BQ61+IgA!$BM61</f>
        <v>2.7657821149346571</v>
      </c>
      <c r="AH62" s="7">
        <f>(J62/J$1)*IgA!$BL61*IgA!$BQ61+IgA!$BM61</f>
        <v>3.0085533299092622</v>
      </c>
      <c r="AI62" s="7">
        <f>(K62/K$1)*IgA!$BL61*IgA!$BQ61+IgA!$BM61</f>
        <v>2.8050539291217258</v>
      </c>
      <c r="AJ62" s="7">
        <f>(L62/L$1)*IgA!$BL61*IgA!$BQ61+IgA!$BM61</f>
        <v>3.0299743194658446</v>
      </c>
      <c r="AK62" s="7">
        <f>(M62/M$1)*IgA!$BL61*IgA!$BQ61+IgA!$BM61</f>
        <v>3.1477897620270499</v>
      </c>
      <c r="AL62" s="7">
        <f>(N62/N$1)*IgA!$BL61*IgA!$BQ61+IgA!$BM61</f>
        <v>2.8550362380870853</v>
      </c>
      <c r="AM62" s="7">
        <f>(O62/O$1)*IgA!$BL61*IgA!$BQ61+IgA!$BM61</f>
        <v>3.3227278434058096</v>
      </c>
      <c r="AN62" s="7">
        <f>(P62/P$1)*IgA!$BL61*IgA!$BQ61+IgA!$BM61</f>
        <v>2.6622473320778406</v>
      </c>
      <c r="AO62" s="7">
        <f>(Q62/Q$1)*IgA!$BL61*IgA!$BQ61+IgA!$BM61</f>
        <v>2.9085887119785423</v>
      </c>
      <c r="AP62" s="7">
        <f>(R62/R$1)*IgA!$BL61*IgA!$BQ61+IgA!$BM61</f>
        <v>2.6443965074473548</v>
      </c>
      <c r="AQ62" s="7">
        <f>(S62/S$1)*IgA!$BL61*IgA!$BQ61+IgA!$BM61</f>
        <v>3.129938937396564</v>
      </c>
      <c r="AR62" s="7">
        <f>(T62/T$1)*IgA!$BL61*IgA!$BQ61+IgA!$BM61</f>
        <v>3.3013068538492263</v>
      </c>
      <c r="AS62" s="7">
        <f>(U62/U$1)*IgA!$BL61*IgA!$BQ61+IgA!$BM61</f>
        <v>2.8871677224219598</v>
      </c>
      <c r="AT62" s="7">
        <f>(V62/V$1)*IgA!$BL61*IgA!$BQ61+IgA!$BM61</f>
        <v>2.9835621754265822</v>
      </c>
      <c r="AU62" s="7">
        <f>(W62/W$1)*IgA!$BL61*IgA!$BQ61+IgA!$BM61</f>
        <v>3.6369023569023566</v>
      </c>
      <c r="AV62" s="7">
        <f>(X62/X$1)*IgA!$BL61*IgA!$BQ61+IgA!$BM61</f>
        <v>3.2191930605489927</v>
      </c>
      <c r="AW62" s="7">
        <f>(Y62/Y$1)*IgA!$BL61*IgA!$BQ61+IgA!$BM61</f>
        <v>3.2299035553272839</v>
      </c>
    </row>
    <row r="63" spans="1:49" x14ac:dyDescent="0.25">
      <c r="A63" s="8" t="n">
        <v>60.0</v>
      </c>
      <c r="B63" s="8" t="n">
        <v>194.0</v>
      </c>
      <c r="C63" s="8" t="n">
        <v>146.0</v>
      </c>
      <c r="D63" s="8" t="n">
        <v>156.0</v>
      </c>
      <c r="E63" s="8" t="n">
        <v>126.0</v>
      </c>
      <c r="F63" s="8" t="n">
        <v>181.0</v>
      </c>
      <c r="G63" s="8" t="n">
        <v>163.0</v>
      </c>
      <c r="H63" s="8" t="n">
        <v>156.0</v>
      </c>
      <c r="I63" s="8" t="n">
        <v>158.0</v>
      </c>
      <c r="J63" s="8" t="n">
        <v>148.0</v>
      </c>
      <c r="K63" s="8" t="n">
        <v>156.0</v>
      </c>
      <c r="L63" s="8" t="n">
        <v>325.0</v>
      </c>
      <c r="M63" s="8" t="n">
        <v>135.0</v>
      </c>
      <c r="N63" s="8" t="n">
        <v>129.0</v>
      </c>
      <c r="O63" s="8" t="n">
        <v>118.0</v>
      </c>
      <c r="P63" s="8" t="n">
        <v>222.0</v>
      </c>
      <c r="Q63" s="8" t="n">
        <v>204.0</v>
      </c>
      <c r="R63" s="8" t="n">
        <v>128.0</v>
      </c>
      <c r="S63" s="8" t="n">
        <v>336.0</v>
      </c>
      <c r="T63" s="8" t="n">
        <v>131.0</v>
      </c>
      <c r="U63" s="8" t="n">
        <v>212.0</v>
      </c>
      <c r="V63" s="8" t="n">
        <v>159.0</v>
      </c>
      <c r="W63" s="8" t="n">
        <v>134.0</v>
      </c>
      <c r="X63" s="8" t="n">
        <v>117.0</v>
      </c>
      <c r="Y63" s="8" t="n">
        <v>187.0</v>
      </c>
      <c r="Z63" s="7">
        <f>(B63/B$1)*IgA!$BL62*IgA!$BQ62+IgA!$BM62</f>
        <v>2.7143510021951132</v>
      </c>
      <c r="AA63" s="7">
        <f>(C63/C$1)*IgA!$BL62*IgA!$BQ62+IgA!$BM62</f>
        <v>2.6543992227140234</v>
      </c>
      <c r="AB63" s="7">
        <f>(D63/D$1)*IgA!$BL62*IgA!$BQ62+IgA!$BM62</f>
        <v>2.5285004858037352</v>
      </c>
      <c r="AC63" s="7">
        <f>(E63/E$1)*IgA!$BL62*IgA!$BQ62+IgA!$BM62</f>
        <v>2.5734643204145522</v>
      </c>
      <c r="AD63" s="7">
        <f>(F63/F$1)*IgA!$BL62*IgA!$BQ62+IgA!$BM62</f>
        <v>2.7053582352729499</v>
      </c>
      <c r="AE63" s="7">
        <f>(G63/G$1)*IgA!$BL62*IgA!$BQ62+IgA!$BM62</f>
        <v>2.8732232178200006</v>
      </c>
      <c r="AF63" s="7">
        <f>(H63/H$1)*IgA!$BL62*IgA!$BQ62+IgA!$BM62</f>
        <v>2.7353341250134946</v>
      </c>
      <c r="AG63" s="7">
        <f>(I63/I$1)*IgA!$BL62*IgA!$BQ62+IgA!$BM62</f>
        <v>2.5794594983626613</v>
      </c>
      <c r="AH63" s="7">
        <f>(J63/J$1)*IgA!$BL62*IgA!$BQ62+IgA!$BM62</f>
        <v>2.7443268919356578</v>
      </c>
      <c r="AI63" s="7">
        <f>(K63/K$1)*IgA!$BL62*IgA!$BQ62+IgA!$BM62</f>
        <v>2.5614739645183344</v>
      </c>
      <c r="AJ63" s="7">
        <f>(L63/L$1)*IgA!$BL62*IgA!$BQ62+IgA!$BM62</f>
        <v>2.8582352729497282</v>
      </c>
      <c r="AK63" s="7">
        <f>(M63/M$1)*IgA!$BL62*IgA!$BQ62+IgA!$BM62</f>
        <v>2.8132714383389112</v>
      </c>
      <c r="AL63" s="7">
        <f>(N63/N$1)*IgA!$BL62*IgA!$BQ62+IgA!$BM62</f>
        <v>2.5794594983626613</v>
      </c>
      <c r="AM63" s="7">
        <f>(O63/O$1)*IgA!$BL62*IgA!$BQ62+IgA!$BM62</f>
        <v>2.7892907265464753</v>
      </c>
      <c r="AN63" s="7">
        <f>(P63/P$1)*IgA!$BL62*IgA!$BQ62+IgA!$BM62</f>
        <v>2.5105149519594083</v>
      </c>
      <c r="AO63" s="7">
        <f>(Q63/Q$1)*IgA!$BL62*IgA!$BQ62+IgA!$BM62</f>
        <v>2.6484040447659147</v>
      </c>
      <c r="AP63" s="7">
        <f>(R63/R$1)*IgA!$BL62*IgA!$BQ62+IgA!$BM62</f>
        <v>2.5824570873367159</v>
      </c>
      <c r="AQ63" s="7">
        <f>(S63/S$1)*IgA!$BL62*IgA!$BQ62+IgA!$BM62</f>
        <v>2.7263413580913309</v>
      </c>
      <c r="AR63" s="7">
        <f>(T63/T$1)*IgA!$BL62*IgA!$BQ62+IgA!$BM62</f>
        <v>2.9781388319119078</v>
      </c>
      <c r="AS63" s="7">
        <f>(U63/U$1)*IgA!$BL62*IgA!$BQ62+IgA!$BM62</f>
        <v>2.6214257439994242</v>
      </c>
      <c r="AT63" s="7">
        <f>(V63/V$1)*IgA!$BL62*IgA!$BQ62+IgA!$BM62</f>
        <v>2.5734643204145522</v>
      </c>
      <c r="AU63" s="7">
        <f>(W63/W$1)*IgA!$BL62*IgA!$BQ62+IgA!$BM62</f>
        <v>2.942167764223254</v>
      </c>
      <c r="AV63" s="7">
        <f>(X63/X$1)*IgA!$BL62*IgA!$BQ62+IgA!$BM62</f>
        <v>2.7802979596243116</v>
      </c>
      <c r="AW63" s="7">
        <f>(Y63/Y$1)*IgA!$BL62*IgA!$BQ62+IgA!$BM62</f>
        <v>2.6993630573248408</v>
      </c>
    </row>
    <row r="64" spans="1:49" x14ac:dyDescent="0.25">
      <c r="A64" s="8" t="n">
        <v>61.0</v>
      </c>
      <c r="B64" s="8" t="n">
        <v>214.0</v>
      </c>
      <c r="C64" s="8" t="n">
        <v>485.0</v>
      </c>
      <c r="D64" s="8" t="n">
        <v>190.0</v>
      </c>
      <c r="E64" s="8" t="n">
        <v>162.0</v>
      </c>
      <c r="F64" s="8" t="n">
        <v>131.0</v>
      </c>
      <c r="G64" s="8" t="n">
        <v>166.0</v>
      </c>
      <c r="H64" s="8" t="n">
        <v>237.0</v>
      </c>
      <c r="I64" s="8" t="n">
        <v>165.0</v>
      </c>
      <c r="J64" s="8" t="n">
        <v>149.0</v>
      </c>
      <c r="K64" s="8" t="n">
        <v>184.0</v>
      </c>
      <c r="L64" s="8" t="n">
        <v>235.0</v>
      </c>
      <c r="M64" s="8" t="n">
        <v>146.0</v>
      </c>
      <c r="N64" s="8" t="n">
        <v>116.0</v>
      </c>
      <c r="O64" s="8" t="n">
        <v>124.0</v>
      </c>
      <c r="P64" s="8" t="n">
        <v>193.0</v>
      </c>
      <c r="Q64" s="8" t="n">
        <v>213.0</v>
      </c>
      <c r="R64" s="8" t="n">
        <v>129.0</v>
      </c>
      <c r="S64" s="8" t="n">
        <v>279.0</v>
      </c>
      <c r="T64" s="8" t="n">
        <v>122.0</v>
      </c>
      <c r="U64" s="8" t="n">
        <v>233.0</v>
      </c>
      <c r="V64" s="8" t="n">
        <v>219.0</v>
      </c>
      <c r="W64" s="8" t="n">
        <v>180.0</v>
      </c>
      <c r="X64" s="8" t="n">
        <v>111.0</v>
      </c>
      <c r="Y64" s="8" t="n">
        <v>280.0</v>
      </c>
      <c r="Z64" s="7">
        <f>(B64/B$1)*IgA!$BL63*IgA!$BQ63+IgA!$BM63</f>
        <v>2.5580373793046287</v>
      </c>
      <c r="AA64" s="7">
        <f>(C64/C$1)*IgA!$BL63*IgA!$BQ63+IgA!$BM63</f>
        <v>2.6022980122387525</v>
      </c>
      <c r="AB64" s="7">
        <f>(D64/D$1)*IgA!$BL63*IgA!$BQ63+IgA!$BM63</f>
        <v>2.5091177323774398</v>
      </c>
      <c r="AC64" s="7">
        <f>(E64/E$1)*IgA!$BL63*IgA!$BQ63+IgA!$BM63</f>
        <v>2.4601980854502505</v>
      </c>
      <c r="AD64" s="7">
        <f>(F64/F$1)*IgA!$BL63*IgA!$BQ63+IgA!$BM63</f>
        <v>2.5673554072907603</v>
      </c>
      <c r="AE64" s="7">
        <f>(G64/G$1)*IgA!$BL63*IgA!$BQ63+IgA!$BM63</f>
        <v>2.4858226624121116</v>
      </c>
      <c r="AF64" s="7">
        <f>(H64/H$1)*IgA!$BL63*IgA!$BQ63+IgA!$BM63</f>
        <v>2.707125827082729</v>
      </c>
      <c r="AG64" s="7">
        <f>(I64/I$1)*IgA!$BL63*IgA!$BQ63+IgA!$BM63</f>
        <v>2.5487193513184976</v>
      </c>
      <c r="AH64" s="7">
        <f>(J64/J$1)*IgA!$BL63*IgA!$BQ63+IgA!$BM63</f>
        <v>2.5720144212838258</v>
      </c>
      <c r="AI64" s="7">
        <f>(K64/K$1)*IgA!$BL63*IgA!$BQ63+IgA!$BM63</f>
        <v>2.5417308303288992</v>
      </c>
      <c r="AJ64" s="7">
        <f>(L64/L$1)*IgA!$BL63*IgA!$BQ63+IgA!$BM63</f>
        <v>3.147402649427431</v>
      </c>
      <c r="AK64" s="7">
        <f>(M64/M$1)*IgA!$BL63*IgA!$BQ63+IgA!$BM63</f>
        <v>2.6908192781069991</v>
      </c>
      <c r="AL64" s="7">
        <f>(N64/N$1)*IgA!$BL63*IgA!$BQ63+IgA!$BM63</f>
        <v>2.5463898443219648</v>
      </c>
      <c r="AM64" s="7">
        <f>(O64/O$1)*IgA!$BL63*IgA!$BQ63+IgA!$BM63</f>
        <v>2.7187733620653929</v>
      </c>
      <c r="AN64" s="7">
        <f>(P64/P$1)*IgA!$BL63*IgA!$BQ63+IgA!$BM63</f>
        <v>2.5254242813531693</v>
      </c>
      <c r="AO64" s="7">
        <f>(Q64/Q$1)*IgA!$BL63*IgA!$BQ63+IgA!$BM63</f>
        <v>2.4695161134363821</v>
      </c>
      <c r="AP64" s="7">
        <f>(R64/R$1)*IgA!$BL63*IgA!$BQ63+IgA!$BM63</f>
        <v>2.5394013233323665</v>
      </c>
      <c r="AQ64" s="7">
        <f>(S64/S$1)*IgA!$BL63*IgA!$BQ63+IgA!$BM63</f>
        <v>2.8189421629163043</v>
      </c>
      <c r="AR64" s="7">
        <f>(T64/T$1)*IgA!$BL63*IgA!$BQ63+IgA!$BM63</f>
        <v>2.7746815299821805</v>
      </c>
      <c r="AS64" s="7">
        <f>(U64/U$1)*IgA!$BL63*IgA!$BQ63+IgA!$BM63</f>
        <v>2.5906504772560881</v>
      </c>
      <c r="AT64" s="7">
        <f>(V64/V$1)*IgA!$BL63*IgA!$BQ63+IgA!$BM63</f>
        <v>2.5696849142872931</v>
      </c>
      <c r="AU64" s="7">
        <f>(W64/W$1)*IgA!$BL63*IgA!$BQ63+IgA!$BM63</f>
        <v>2.9983142016493307</v>
      </c>
      <c r="AV64" s="7">
        <f>(X64/X$1)*IgA!$BL63*IgA!$BQ63+IgA!$BM63</f>
        <v>2.79098807895791</v>
      </c>
      <c r="AW64" s="7">
        <f>(Y64/Y$1)*IgA!$BL63*IgA!$BQ63+IgA!$BM63</f>
        <v>2.7816700509717789</v>
      </c>
    </row>
    <row r="65" spans="1:49" x14ac:dyDescent="0.25">
      <c r="A65" s="8" t="n">
        <v>62.0</v>
      </c>
      <c r="B65" s="8" t="n">
        <v>240.0</v>
      </c>
      <c r="C65" s="8" t="n">
        <v>1162.0</v>
      </c>
      <c r="D65" s="8" t="n">
        <v>181.0</v>
      </c>
      <c r="E65" s="8" t="n">
        <v>151.0</v>
      </c>
      <c r="F65" s="8" t="n">
        <v>142.0</v>
      </c>
      <c r="G65" s="8" t="n">
        <v>157.0</v>
      </c>
      <c r="H65" s="8" t="n">
        <v>166.0</v>
      </c>
      <c r="I65" s="8" t="n">
        <v>152.0</v>
      </c>
      <c r="J65" s="8" t="n">
        <v>152.0</v>
      </c>
      <c r="K65" s="8" t="n">
        <v>237.0</v>
      </c>
      <c r="L65" s="8" t="n">
        <v>244.0</v>
      </c>
      <c r="M65" s="8" t="n">
        <v>137.0</v>
      </c>
      <c r="N65" s="8" t="n">
        <v>115.0</v>
      </c>
      <c r="O65" s="8" t="n">
        <v>133.0</v>
      </c>
      <c r="P65" s="8" t="n">
        <v>192.0</v>
      </c>
      <c r="Q65" s="8" t="n">
        <v>237.0</v>
      </c>
      <c r="R65" s="8" t="n">
        <v>136.0</v>
      </c>
      <c r="S65" s="8" t="n">
        <v>262.0</v>
      </c>
      <c r="T65" s="8" t="n">
        <v>122.0</v>
      </c>
      <c r="U65" s="8" t="n">
        <v>200.0</v>
      </c>
      <c r="V65" s="8" t="n">
        <v>620.0</v>
      </c>
      <c r="W65" s="8" t="n">
        <v>155.0</v>
      </c>
      <c r="X65" s="8" t="n">
        <v>113.0</v>
      </c>
      <c r="Y65" s="8" t="n">
        <v>279.0</v>
      </c>
      <c r="Z65" s="7">
        <f>(B65/B$1)*IgA!$BL64*IgA!$BQ64+IgA!$BM64</f>
        <v>2.620507447354905</v>
      </c>
      <c r="AA65" s="7">
        <f>(C65/C$1)*IgA!$BL64*IgA!$BQ64+IgA!$BM64</f>
        <v>2.7240267077555211</v>
      </c>
      <c r="AB65" s="7">
        <f>(D65/D$1)*IgA!$BL64*IgA!$BQ64+IgA!$BM64</f>
        <v>2.6178531073446325</v>
      </c>
      <c r="AC65" s="7">
        <f>(E65/E$1)*IgA!$BL64*IgA!$BQ64+IgA!$BM64</f>
        <v>2.5806923472008219</v>
      </c>
      <c r="AD65" s="7">
        <f>(F65/F$1)*IgA!$BL64*IgA!$BQ64+IgA!$BM64</f>
        <v>2.771804827940421</v>
      </c>
      <c r="AE65" s="7">
        <f>(G65/G$1)*IgA!$BL64*IgA!$BQ64+IgA!$BM64</f>
        <v>2.670939907550077</v>
      </c>
      <c r="AF65" s="7">
        <f>(H65/H$1)*IgA!$BL64*IgA!$BQ64+IgA!$BM64</f>
        <v>2.9284108885464817</v>
      </c>
      <c r="AG65" s="7">
        <f>(I65/I$1)*IgA!$BL64*IgA!$BQ64+IgA!$BM64</f>
        <v>2.6443965074473548</v>
      </c>
      <c r="AH65" s="7">
        <f>(J65/J$1)*IgA!$BL64*IgA!$BQ64+IgA!$BM64</f>
        <v>2.8647067282999483</v>
      </c>
      <c r="AI65" s="7">
        <f>(K65/K$1)*IgA!$BL64*IgA!$BQ64+IgA!$BM64</f>
        <v>2.7824221879815099</v>
      </c>
      <c r="AJ65" s="7">
        <f>(L65/L$1)*IgA!$BL64*IgA!$BQ64+IgA!$BM64</f>
        <v>4.1149008731381613</v>
      </c>
      <c r="AK65" s="7">
        <f>(M65/M$1)*IgA!$BL64*IgA!$BQ64+IgA!$BM64</f>
        <v>3.1301407293271701</v>
      </c>
      <c r="AL65" s="7">
        <f>(N65/N$1)*IgA!$BL64*IgA!$BQ64+IgA!$BM64</f>
        <v>2.8169286081150489</v>
      </c>
      <c r="AM65" s="7">
        <f>(O65/O$1)*IgA!$BL64*IgA!$BQ64+IgA!$BM64</f>
        <v>3.0876712891628149</v>
      </c>
      <c r="AN65" s="7">
        <f>(P65/P$1)*IgA!$BL64*IgA!$BQ64+IgA!$BM64</f>
        <v>2.7505701078582434</v>
      </c>
      <c r="AO65" s="7">
        <f>(Q65/Q$1)*IgA!$BL64*IgA!$BQ64+IgA!$BM64</f>
        <v>2.5169881869542885</v>
      </c>
      <c r="AP65" s="7">
        <f>(R65/R$1)*IgA!$BL64*IgA!$BQ64+IgA!$BM64</f>
        <v>2.7293353877760658</v>
      </c>
      <c r="AQ65" s="7">
        <f>(S65/S$1)*IgA!$BL64*IgA!$BQ64+IgA!$BM64</f>
        <v>2.9284108885464817</v>
      </c>
      <c r="AR65" s="7">
        <f>(T65/T$1)*IgA!$BL64*IgA!$BQ64+IgA!$BM64</f>
        <v>3.0743995891114535</v>
      </c>
      <c r="AS65" s="7">
        <f>(U65/U$1)*IgA!$BL64*IgA!$BQ64+IgA!$BM64</f>
        <v>2.8593980482794041</v>
      </c>
      <c r="AT65" s="7">
        <f>(V65/V$1)*IgA!$BL64*IgA!$BQ64+IgA!$BM64</f>
        <v>2.7479157678479713</v>
      </c>
      <c r="AU65" s="7">
        <f>(W65/W$1)*IgA!$BL64*IgA!$BQ64+IgA!$BM64</f>
        <v>3.122177709296353</v>
      </c>
      <c r="AV65" s="7">
        <f>(X65/X$1)*IgA!$BL64*IgA!$BQ64+IgA!$BM64</f>
        <v>3.1248320493066255</v>
      </c>
      <c r="AW65" s="7">
        <f>(Y65/Y$1)*IgA!$BL64*IgA!$BQ64+IgA!$BM64</f>
        <v>3.1195233692860809</v>
      </c>
    </row>
    <row r="66" spans="1:49" x14ac:dyDescent="0.25">
      <c r="A66" s="8" t="n">
        <v>63.0</v>
      </c>
      <c r="B66" s="8" t="n">
        <v>420.0</v>
      </c>
      <c r="C66" s="8" t="n">
        <v>980.0</v>
      </c>
      <c r="D66" s="8" t="n">
        <v>206.0</v>
      </c>
      <c r="E66" s="8" t="n">
        <v>168.0</v>
      </c>
      <c r="F66" s="8" t="n">
        <v>257.0</v>
      </c>
      <c r="G66" s="8" t="n">
        <v>288.0</v>
      </c>
      <c r="H66" s="8" t="n">
        <v>780.0</v>
      </c>
      <c r="I66" s="8" t="n">
        <v>178.0</v>
      </c>
      <c r="J66" s="8" t="n">
        <v>185.0</v>
      </c>
      <c r="K66" s="8" t="n">
        <v>368.0</v>
      </c>
      <c r="L66" s="8" t="n">
        <v>299.0</v>
      </c>
      <c r="M66" s="8" t="n">
        <v>164.0</v>
      </c>
      <c r="N66" s="8" t="n">
        <v>116.0</v>
      </c>
      <c r="O66" s="8" t="n">
        <v>158.0</v>
      </c>
      <c r="P66" s="8" t="n">
        <v>269.0</v>
      </c>
      <c r="Q66" s="8" t="n">
        <v>346.0</v>
      </c>
      <c r="R66" s="8" t="n">
        <v>133.0</v>
      </c>
      <c r="S66" s="8" t="n">
        <v>296.0</v>
      </c>
      <c r="T66" s="8" t="n">
        <v>123.0</v>
      </c>
      <c r="U66" s="8" t="n">
        <v>231.0</v>
      </c>
      <c r="V66" s="8" t="n">
        <v>956.0</v>
      </c>
      <c r="W66" s="8" t="n">
        <v>220.0</v>
      </c>
      <c r="X66" s="8" t="n">
        <v>109.0</v>
      </c>
      <c r="Y66" s="8" t="n">
        <v>316.0</v>
      </c>
      <c r="Z66" s="7">
        <f>(B66/B$1)*IgA!$BL65*IgA!$BQ65+IgA!$BM65</f>
        <v>2.5213750298400575</v>
      </c>
      <c r="AA66" s="7">
        <f>(C66/C$1)*IgA!$BL65*IgA!$BQ65+IgA!$BM65</f>
        <v>2.6817840375586854</v>
      </c>
      <c r="AB66" s="7">
        <f>(D66/D$1)*IgA!$BL65*IgA!$BQ65+IgA!$BM65</f>
        <v>2.5692894087689981</v>
      </c>
      <c r="AC66" s="7">
        <f>(E66/E$1)*IgA!$BL65*IgA!$BQ65+IgA!$BM65</f>
        <v>2.5505403039707168</v>
      </c>
      <c r="AD66" s="7">
        <f>(F66/F$1)*IgA!$BL65*IgA!$BQ65+IgA!$BM65</f>
        <v>2.779696029283043</v>
      </c>
      <c r="AE66" s="7">
        <f>(G66/G$1)*IgA!$BL65*IgA!$BQ65+IgA!$BM65</f>
        <v>2.5672061749025223</v>
      </c>
      <c r="AF66" s="7">
        <f>(H66/H$1)*IgA!$BL65*IgA!$BQ65+IgA!$BM65</f>
        <v>3.0046852868624176</v>
      </c>
      <c r="AG66" s="7">
        <f>(I66/I$1)*IgA!$BL65*IgA!$BQ65+IgA!$BM65</f>
        <v>2.7296984164876266</v>
      </c>
      <c r="AH66" s="7">
        <f>(J66/J$1)*IgA!$BL65*IgA!$BQ65+IgA!$BM65</f>
        <v>2.7276151826211508</v>
      </c>
      <c r="AI66" s="7">
        <f>(K66/K$1)*IgA!$BL65*IgA!$BQ65+IgA!$BM65</f>
        <v>2.8401098114108381</v>
      </c>
      <c r="AJ66" s="7">
        <f>(L66/L$1)*IgA!$BL65*IgA!$BQ65+IgA!$BM65</f>
        <v>6.0357905625845474</v>
      </c>
      <c r="AK66" s="7">
        <f>(M66/M$1)*IgA!$BL65*IgA!$BQ65+IgA!$BM65</f>
        <v>5.8587156839341139</v>
      </c>
      <c r="AL66" s="7">
        <f>(N66/N$1)*IgA!$BL65*IgA!$BQ65+IgA!$BM65</f>
        <v>2.6130373199649877</v>
      </c>
      <c r="AM66" s="7">
        <f>(O66/O$1)*IgA!$BL65*IgA!$BQ65+IgA!$BM65</f>
        <v>2.8921906580727303</v>
      </c>
      <c r="AN66" s="7">
        <f>(P66/P$1)*IgA!$BL65*IgA!$BQ65+IgA!$BM65</f>
        <v>2.7505307551523832</v>
      </c>
      <c r="AO66" s="7">
        <f>(Q66/Q$1)*IgA!$BL65*IgA!$BQ65+IgA!$BM65</f>
        <v>2.5338744330389114</v>
      </c>
      <c r="AP66" s="7">
        <f>(R66/R$1)*IgA!$BL65*IgA!$BQ65+IgA!$BM65</f>
        <v>3.5984069388079893</v>
      </c>
      <c r="AQ66" s="7">
        <f>(S66/S$1)*IgA!$BL65*IgA!$BQ65+IgA!$BM65</f>
        <v>2.8567756823426436</v>
      </c>
      <c r="AR66" s="7">
        <f>(T66/T$1)*IgA!$BL65*IgA!$BQ65+IgA!$BM65</f>
        <v>3.3984164876263234</v>
      </c>
      <c r="AS66" s="7">
        <f>(U66/U$1)*IgA!$BL65*IgA!$BQ65+IgA!$BM65</f>
        <v>2.6505355295615503</v>
      </c>
      <c r="AT66" s="7">
        <f>(V66/V$1)*IgA!$BL65*IgA!$BQ65+IgA!$BM65</f>
        <v>2.8109445372801782</v>
      </c>
      <c r="AU66" s="7">
        <f>(W66/W$1)*IgA!$BL65*IgA!$BQ65+IgA!$BM65</f>
        <v>2.9609373756664281</v>
      </c>
      <c r="AV66" s="7">
        <f>(X66/X$1)*IgA!$BL65*IgA!$BQ65+IgA!$BM65</f>
        <v>3.0255176255271743</v>
      </c>
      <c r="AW66" s="7">
        <f>(Y66/Y$1)*IgA!$BL65*IgA!$BQ65+IgA!$BM65</f>
        <v>3.0171846900612715</v>
      </c>
    </row>
    <row r="67" spans="1:49" x14ac:dyDescent="0.25">
      <c r="A67" s="8" t="n">
        <v>64.0</v>
      </c>
      <c r="B67" s="8" t="n">
        <v>192.0</v>
      </c>
      <c r="C67" s="8" t="n">
        <v>137.0</v>
      </c>
      <c r="D67" s="8" t="n">
        <v>131.0</v>
      </c>
      <c r="E67" s="8" t="n">
        <v>130.0</v>
      </c>
      <c r="F67" s="8" t="n">
        <v>144.0</v>
      </c>
      <c r="G67" s="8" t="n">
        <v>126.0</v>
      </c>
      <c r="H67" s="8" t="n">
        <v>150.0</v>
      </c>
      <c r="I67" s="8" t="n">
        <v>129.0</v>
      </c>
      <c r="J67" s="8" t="n">
        <v>137.0</v>
      </c>
      <c r="K67" s="8" t="n">
        <v>143.0</v>
      </c>
      <c r="L67" s="8" t="n">
        <v>200.0</v>
      </c>
      <c r="M67" s="8" t="n">
        <v>122.0</v>
      </c>
      <c r="N67" s="8" t="n">
        <v>117.0</v>
      </c>
      <c r="O67" s="8" t="n">
        <v>128.0</v>
      </c>
      <c r="P67" s="8" t="n">
        <v>183.0</v>
      </c>
      <c r="Q67" s="8" t="n">
        <v>156.0</v>
      </c>
      <c r="R67" s="8" t="n">
        <v>126.0</v>
      </c>
      <c r="S67" s="8" t="n">
        <v>230.0</v>
      </c>
      <c r="T67" s="8" t="n">
        <v>116.0</v>
      </c>
      <c r="U67" s="8" t="n">
        <v>163.0</v>
      </c>
      <c r="V67" s="8" t="n">
        <v>248.0</v>
      </c>
      <c r="W67" s="8" t="n">
        <v>126.0</v>
      </c>
      <c r="X67" s="8" t="n">
        <v>111.0</v>
      </c>
      <c r="Y67" s="8" t="n">
        <v>210.0</v>
      </c>
      <c r="Z67" s="7">
        <f>(B67/B$1)*IgA!$BL66*IgA!$BQ66+IgA!$BM66</f>
        <v>2.4500036845983786</v>
      </c>
      <c r="AA67" s="7">
        <f>(C67/C$1)*IgA!$BL66*IgA!$BQ66+IgA!$BM66</f>
        <v>2.4957295504789978</v>
      </c>
      <c r="AB67" s="7">
        <f>(D67/D$1)*IgA!$BL66*IgA!$BQ66+IgA!$BM66</f>
        <v>2.4134229918938837</v>
      </c>
      <c r="AC67" s="7">
        <f>(E67/E$1)*IgA!$BL66*IgA!$BQ66+IgA!$BM66</f>
        <v>2.383701179071481</v>
      </c>
      <c r="AD67" s="7">
        <f>(F67/F$1)*IgA!$BL66*IgA!$BQ66+IgA!$BM66</f>
        <v>2.5254513633014</v>
      </c>
      <c r="AE67" s="7">
        <f>(G67/G$1)*IgA!$BL66*IgA!$BQ66+IgA!$BM66</f>
        <v>2.4088504053058215</v>
      </c>
      <c r="AF67" s="7">
        <f>(H67/H$1)*IgA!$BL66*IgA!$BQ66+IgA!$BM66</f>
        <v>2.5757498157700809</v>
      </c>
      <c r="AG67" s="7">
        <f>(I67/I$1)*IgA!$BL66*IgA!$BQ66+IgA!$BM66</f>
        <v>2.4088504053058215</v>
      </c>
      <c r="AH67" s="7">
        <f>(J67/J$1)*IgA!$BL66*IgA!$BQ66+IgA!$BM66</f>
        <v>2.5048747236551216</v>
      </c>
      <c r="AI67" s="7">
        <f>(K67/K$1)*IgA!$BL66*IgA!$BQ66+IgA!$BM66</f>
        <v>2.5848949889462047</v>
      </c>
      <c r="AJ67" s="7">
        <f>(L67/L$1)*IgA!$BL66*IgA!$BQ66+IgA!$BM66</f>
        <v>2.5871812822402358</v>
      </c>
      <c r="AK67" s="7">
        <f>(M67/M$1)*IgA!$BL66*IgA!$BQ66+IgA!$BM66</f>
        <v>2.5460280029476787</v>
      </c>
      <c r="AL67" s="7">
        <f>(N67/N$1)*IgA!$BL66*IgA!$BQ66+IgA!$BM66</f>
        <v>2.4660077376565952</v>
      </c>
      <c r="AM67" s="7">
        <f>(O67/O$1)*IgA!$BL66*IgA!$BQ66+IgA!$BM66</f>
        <v>2.5437417096536477</v>
      </c>
      <c r="AN67" s="7">
        <f>(P67/P$1)*IgA!$BL66*IgA!$BQ66+IgA!$BM66</f>
        <v>2.4088504053058215</v>
      </c>
      <c r="AO67" s="7">
        <f>(Q67/Q$1)*IgA!$BL66*IgA!$BQ66+IgA!$BM66</f>
        <v>2.3928463522476049</v>
      </c>
      <c r="AP67" s="7">
        <f>(R67/R$1)*IgA!$BL66*IgA!$BQ66+IgA!$BM66</f>
        <v>2.4591488577745024</v>
      </c>
      <c r="AQ67" s="7">
        <f>(S67/S$1)*IgA!$BL66*IgA!$BQ66+IgA!$BM66</f>
        <v>2.5986127487103907</v>
      </c>
      <c r="AR67" s="7">
        <f>(T67/T$1)*IgA!$BL66*IgA!$BQ66+IgA!$BM66</f>
        <v>2.66948784082535</v>
      </c>
      <c r="AS67" s="7">
        <f>(U67/U$1)*IgA!$BL66*IgA!$BQ66+IgA!$BM66</f>
        <v>2.5163061901252761</v>
      </c>
      <c r="AT67" s="7">
        <f>(V67/V$1)*IgA!$BL66*IgA!$BQ66+IgA!$BM66</f>
        <v>2.4911569638909361</v>
      </c>
      <c r="AU67" s="7">
        <f>(W67/W$1)*IgA!$BL66*IgA!$BQ66+IgA!$BM66</f>
        <v>2.7975202652910833</v>
      </c>
      <c r="AV67" s="7">
        <f>(X67/X$1)*IgA!$BL66*IgA!$BQ66+IgA!$BM66</f>
        <v>2.6877781871775976</v>
      </c>
      <c r="AW67" s="7">
        <f>(Y67/Y$1)*IgA!$BL66*IgA!$BQ66+IgA!$BM66</f>
        <v>2.6946370670596904</v>
      </c>
    </row>
    <row r="68" spans="1:49" x14ac:dyDescent="0.25">
      <c r="A68" s="8" t="n">
        <v>65.0</v>
      </c>
      <c r="B68" s="8" t="n">
        <v>256.0</v>
      </c>
      <c r="C68" s="8" t="n">
        <v>216.0</v>
      </c>
      <c r="D68" s="8" t="n">
        <v>183.0</v>
      </c>
      <c r="E68" s="8" t="n">
        <v>142.0</v>
      </c>
      <c r="F68" s="8" t="n">
        <v>190.0</v>
      </c>
      <c r="G68" s="8" t="n">
        <v>189.0</v>
      </c>
      <c r="H68" s="8" t="n">
        <v>190.0</v>
      </c>
      <c r="I68" s="8" t="n">
        <v>144.0</v>
      </c>
      <c r="J68" s="8" t="n">
        <v>398.0</v>
      </c>
      <c r="K68" s="8" t="n">
        <v>269.0</v>
      </c>
      <c r="L68" s="8" t="n">
        <v>417.0</v>
      </c>
      <c r="M68" s="8" t="n">
        <v>136.0</v>
      </c>
      <c r="N68" s="8" t="n">
        <v>175.0</v>
      </c>
      <c r="O68" s="8" t="n">
        <v>167.0</v>
      </c>
      <c r="P68" s="8" t="n">
        <v>1097.0</v>
      </c>
      <c r="Q68" s="8" t="n">
        <v>560.0</v>
      </c>
      <c r="R68" s="8" t="n">
        <v>127.0</v>
      </c>
      <c r="S68" s="8" t="n">
        <v>291.0</v>
      </c>
      <c r="T68" s="8" t="n">
        <v>117.0</v>
      </c>
      <c r="U68" s="8" t="n">
        <v>233.0</v>
      </c>
      <c r="V68" s="8" t="n">
        <v>1770.0</v>
      </c>
      <c r="W68" s="8" t="n">
        <v>156.0</v>
      </c>
      <c r="X68" s="8" t="n">
        <v>114.0</v>
      </c>
      <c r="Y68" s="8" t="n">
        <v>289.0</v>
      </c>
      <c r="Z68" s="7">
        <f>(B68/B$1)*IgA!$BL67*IgA!$BQ67+IgA!$BM67</f>
        <v>2.6703028202373114</v>
      </c>
      <c r="AA68" s="7">
        <f>(C68/C$1)*IgA!$BL67*IgA!$BQ67+IgA!$BM67</f>
        <v>3.2970281792658831</v>
      </c>
      <c r="AB68" s="7">
        <f>(D68/D$1)*IgA!$BL67*IgA!$BQ67+IgA!$BM67</f>
        <v>2.5226956893464116</v>
      </c>
      <c r="AC68" s="7">
        <f>(E68/E$1)*IgA!$BL67*IgA!$BQ67+IgA!$BM67</f>
        <v>2.5009175880674266</v>
      </c>
      <c r="AD68" s="7">
        <f>(F68/F$1)*IgA!$BL67*IgA!$BQ67+IgA!$BM67</f>
        <v>2.7646745924462466</v>
      </c>
      <c r="AE68" s="7">
        <f>(G68/G$1)*IgA!$BL67*IgA!$BQ67+IgA!$BM67</f>
        <v>2.5735112589973772</v>
      </c>
      <c r="AF68" s="7">
        <f>(H68/H$1)*IgA!$BL67*IgA!$BQ67+IgA!$BM67</f>
        <v>2.7428964911672615</v>
      </c>
      <c r="AG68" s="7">
        <f>(I68/I$1)*IgA!$BL67*IgA!$BQ67+IgA!$BM67</f>
        <v>2.5783508370593742</v>
      </c>
      <c r="AH68" s="7">
        <f>(J68/J$1)*IgA!$BL67*IgA!$BQ67+IgA!$BM67</f>
        <v>2.6920809215162964</v>
      </c>
      <c r="AI68" s="7">
        <f>(K68/K$1)*IgA!$BL67*IgA!$BQ67+IgA!$BM67</f>
        <v>2.6557840860513213</v>
      </c>
      <c r="AJ68" s="7">
        <f>(L68/L$1)*IgA!$BL67*IgA!$BQ67+IgA!$BM67</f>
        <v>3.0381107529490601</v>
      </c>
      <c r="AK68" s="7">
        <f>(M68/M$1)*IgA!$BL67*IgA!$BQ67+IgA!$BM67</f>
        <v>2.8614661536861807</v>
      </c>
      <c r="AL68" s="7">
        <f>(N68/N$1)*IgA!$BL67*IgA!$BQ67+IgA!$BM67</f>
        <v>2.7574152253532516</v>
      </c>
      <c r="AM68" s="7">
        <f>(O68/O$1)*IgA!$BL67*IgA!$BQ67+IgA!$BM67</f>
        <v>3.78582556352755</v>
      </c>
      <c r="AN68" s="7">
        <f>(P68/P$1)*IgA!$BL67*IgA!$BQ67+IgA!$BM67</f>
        <v>3.0356909639180616</v>
      </c>
      <c r="AO68" s="7">
        <f>(Q68/Q$1)*IgA!$BL67*IgA!$BQ67+IgA!$BM67</f>
        <v>2.7695141705082436</v>
      </c>
      <c r="AP68" s="7">
        <f>(R68/R$1)*IgA!$BL67*IgA!$BQ67+IgA!$BM67</f>
        <v>2.5226956893464116</v>
      </c>
      <c r="AQ68" s="7">
        <f>(S68/S$1)*IgA!$BL67*IgA!$BQ67+IgA!$BM67</f>
        <v>2.8348484743451987</v>
      </c>
      <c r="AR68" s="7">
        <f>(T68/T$1)*IgA!$BL67*IgA!$BQ67+IgA!$BM67</f>
        <v>2.8784046769031688</v>
      </c>
      <c r="AS68" s="7">
        <f>(U68/U$1)*IgA!$BL67*IgA!$BQ67+IgA!$BM67</f>
        <v>2.5880299931833672</v>
      </c>
      <c r="AT68" s="7">
        <f>(V68/V$1)*IgA!$BL67*IgA!$BQ67+IgA!$BM67</f>
        <v>2.8033912169422202</v>
      </c>
      <c r="AU68" s="7">
        <f>(W68/W$1)*IgA!$BL67*IgA!$BQ67+IgA!$BM67</f>
        <v>3.1857178838399589</v>
      </c>
      <c r="AV68" s="7">
        <f>(X68/X$1)*IgA!$BL67*IgA!$BQ67+IgA!$BM67</f>
        <v>2.9461587697711229</v>
      </c>
      <c r="AW68" s="7">
        <f>(Y68/Y$1)*IgA!$BL67*IgA!$BQ67+IgA!$BM67</f>
        <v>2.9993941284530865</v>
      </c>
    </row>
    <row r="69" spans="1:49" x14ac:dyDescent="0.25">
      <c r="A69" s="8" t="n">
        <v>66.0</v>
      </c>
      <c r="B69" s="8" t="n">
        <v>308.0</v>
      </c>
      <c r="C69" s="8" t="n">
        <v>294.0</v>
      </c>
      <c r="D69" s="8" t="n">
        <v>151.0</v>
      </c>
      <c r="E69" s="8" t="n">
        <v>148.0</v>
      </c>
      <c r="F69" s="8" t="n">
        <v>4071.0</v>
      </c>
      <c r="G69" s="8" t="n">
        <v>177.0</v>
      </c>
      <c r="H69" s="8" t="n">
        <v>706.0</v>
      </c>
      <c r="I69" s="8" t="n">
        <v>488.0</v>
      </c>
      <c r="J69" s="8" t="n">
        <v>354.0</v>
      </c>
      <c r="K69" s="8" t="n">
        <v>373.0</v>
      </c>
      <c r="L69" s="8" t="n">
        <v>708.0</v>
      </c>
      <c r="M69" s="8" t="n">
        <v>146.0</v>
      </c>
      <c r="N69" s="8" t="n">
        <v>2575.0</v>
      </c>
      <c r="O69" s="8" t="n">
        <v>140.0</v>
      </c>
      <c r="P69" s="8" t="n">
        <v>453.0</v>
      </c>
      <c r="Q69" s="8" t="n">
        <v>275.0</v>
      </c>
      <c r="R69" s="8" t="n">
        <v>145.0</v>
      </c>
      <c r="S69" s="8" t="n">
        <v>303.0</v>
      </c>
      <c r="T69" s="8" t="n">
        <v>115.0</v>
      </c>
      <c r="U69" s="8" t="n">
        <v>207.0</v>
      </c>
      <c r="V69" s="8" t="n">
        <v>624.0</v>
      </c>
      <c r="W69" s="8" t="n">
        <v>271.0</v>
      </c>
      <c r="X69" s="8" t="n">
        <v>112.0</v>
      </c>
      <c r="Y69" s="8" t="n">
        <v>397.0</v>
      </c>
      <c r="Z69" s="7">
        <f>(B69/B$1)*IgA!$BL68*IgA!$BQ68+IgA!$BM68</f>
        <v>3.9340001875381265</v>
      </c>
      <c r="AA69" s="7">
        <f>(C69/C$1)*IgA!$BL68*IgA!$BQ68+IgA!$BM68</f>
        <v>3.7784469506612397</v>
      </c>
      <c r="AB69" s="7">
        <f>(D69/D$1)*IgA!$BL68*IgA!$BQ68+IgA!$BM68</f>
        <v>3.8420433016495803</v>
      </c>
      <c r="AC69" s="7">
        <f>(E69/E$1)*IgA!$BL68*IgA!$BQ68+IgA!$BM68</f>
        <v>3.7096941387819529</v>
      </c>
      <c r="AD69" s="7">
        <f>(F69/F$1)*IgA!$BL68*IgA!$BQ68+IgA!$BM68</f>
        <v>3.8738414771437504</v>
      </c>
      <c r="AE69" s="7">
        <f>(G69/G$1)*IgA!$BL68*IgA!$BQ68+IgA!$BM68</f>
        <v>3.7088347286334615</v>
      </c>
      <c r="AF69" s="7">
        <f>(H69/H$1)*IgA!$BL68*IgA!$BQ68+IgA!$BM68</f>
        <v>3.841183891501089</v>
      </c>
      <c r="AG69" s="7">
        <f>(I69/I$1)*IgA!$BL68*IgA!$BQ68+IgA!$BM68</f>
        <v>4.0036124095659051</v>
      </c>
      <c r="AH69" s="7">
        <f>(J69/J$1)*IgA!$BL68*IgA!$BQ68+IgA!$BM68</f>
        <v>3.9709548239232433</v>
      </c>
      <c r="AI69" s="7">
        <f>(K69/K$1)*IgA!$BL68*IgA!$BQ68+IgA!$BM68</f>
        <v>3.9245466759047245</v>
      </c>
      <c r="AJ69" s="7">
        <f>(L69/L$1)*IgA!$BL68*IgA!$BQ68+IgA!$BM68</f>
        <v>4.7839568243958119</v>
      </c>
      <c r="AK69" s="7">
        <f>(M69/M$1)*IgA!$BL68*IgA!$BQ68+IgA!$BM68</f>
        <v>4.3920657966838759</v>
      </c>
      <c r="AL69" s="7">
        <f>(N69/N$1)*IgA!$BL68*IgA!$BQ68+IgA!$BM68</f>
        <v>3.8884514496680991</v>
      </c>
      <c r="AM69" s="7">
        <f>(O69/O$1)*IgA!$BL68*IgA!$BQ68+IgA!$BM68</f>
        <v>3.8050886652644635</v>
      </c>
      <c r="AN69" s="7">
        <f>(P69/P$1)*IgA!$BL68*IgA!$BQ68+IgA!$BM68</f>
        <v>3.6985218068515686</v>
      </c>
      <c r="AO69" s="7">
        <f>(Q69/Q$1)*IgA!$BL68*IgA!$BQ68+IgA!$BM68</f>
        <v>5.4087480023488332</v>
      </c>
      <c r="AP69" s="7">
        <f>(R69/R$1)*IgA!$BL68*IgA!$BQ68+IgA!$BM68</f>
        <v>4.0912722447119956</v>
      </c>
      <c r="AQ69" s="7">
        <f>(S69/S$1)*IgA!$BL68*IgA!$BQ68+IgA!$BM68</f>
        <v>3.9245466759047245</v>
      </c>
      <c r="AR69" s="7">
        <f>(T69/T$1)*IgA!$BL68*IgA!$BQ68+IgA!$BM68</f>
        <v>3.8360274306101427</v>
      </c>
      <c r="AS69" s="7">
        <f>(U69/U$1)*IgA!$BL68*IgA!$BQ68+IgA!$BM68</f>
        <v>3.7578211070974539</v>
      </c>
      <c r="AT69" s="7">
        <f>(V69/V$1)*IgA!$BL68*IgA!$BQ68+IgA!$BM68</f>
        <v>3.8033698449674813</v>
      </c>
      <c r="AU69" s="7">
        <f>(W69/W$1)*IgA!$BL68*IgA!$BQ68+IgA!$BM68</f>
        <v>3.8454809422435448</v>
      </c>
      <c r="AV69" s="7">
        <f>(X69/X$1)*IgA!$BL68*IgA!$BQ68+IgA!$BM68</f>
        <v>3.9254060860532158</v>
      </c>
      <c r="AW69" s="7">
        <f>(Y69/Y$1)*IgA!$BL68*IgA!$BQ68+IgA!$BM68</f>
        <v>3.9726736442202255</v>
      </c>
    </row>
    <row r="70" spans="1:49" x14ac:dyDescent="0.25">
      <c r="A70" s="8" t="n">
        <v>67.0</v>
      </c>
      <c r="B70" s="8" t="n">
        <v>289.0</v>
      </c>
      <c r="C70" s="8" t="n">
        <v>225.0</v>
      </c>
      <c r="D70" s="8" t="n">
        <v>195.0</v>
      </c>
      <c r="E70" s="8" t="n">
        <v>171.0</v>
      </c>
      <c r="F70" s="8" t="n">
        <v>280.0</v>
      </c>
      <c r="G70" s="8" t="n">
        <v>463.0</v>
      </c>
      <c r="H70" s="8" t="n">
        <v>423.0</v>
      </c>
      <c r="I70" s="8" t="n">
        <v>215.0</v>
      </c>
      <c r="J70" s="8" t="n">
        <v>385.0</v>
      </c>
      <c r="K70" s="8" t="n">
        <v>194.0</v>
      </c>
      <c r="L70" s="8" t="n">
        <v>330.0</v>
      </c>
      <c r="M70" s="8" t="n">
        <v>161.0</v>
      </c>
      <c r="N70" s="8" t="n">
        <v>191.0</v>
      </c>
      <c r="O70" s="8" t="n">
        <v>158.0</v>
      </c>
      <c r="P70" s="8" t="n">
        <v>262.0</v>
      </c>
      <c r="Q70" s="8" t="n">
        <v>399.0</v>
      </c>
      <c r="R70" s="8" t="n">
        <v>229.0</v>
      </c>
      <c r="S70" s="8" t="n">
        <v>314.0</v>
      </c>
      <c r="T70" s="8" t="n">
        <v>114.0</v>
      </c>
      <c r="U70" s="8" t="n">
        <v>311.0</v>
      </c>
      <c r="V70" s="8" t="n">
        <v>320.0</v>
      </c>
      <c r="W70" s="8" t="n">
        <v>161.0</v>
      </c>
      <c r="X70" s="8" t="n">
        <v>113.0</v>
      </c>
      <c r="Y70" s="8" t="n">
        <v>312.0</v>
      </c>
      <c r="Z70" s="7">
        <f>(B70/B$1)*IgA!$BL69*IgA!$BQ69+IgA!$BM69</f>
        <v>2.8342012009347175</v>
      </c>
      <c r="AA70" s="7">
        <f>(C70/C$1)*IgA!$BL69*IgA!$BQ69+IgA!$BM69</f>
        <v>2.796748602360458</v>
      </c>
      <c r="AB70" s="7">
        <f>(D70/D$1)*IgA!$BL69*IgA!$BQ69+IgA!$BM69</f>
        <v>2.5010701925636702</v>
      </c>
      <c r="AC70" s="7">
        <f>(E70/E$1)*IgA!$BL69*IgA!$BQ69+IgA!$BM69</f>
        <v>2.4734735409826367</v>
      </c>
      <c r="AD70" s="7">
        <f>(F70/F$1)*IgA!$BL69*IgA!$BQ69+IgA!$BM69</f>
        <v>2.9840115952317565</v>
      </c>
      <c r="AE70" s="7">
        <f>(G70/G$1)*IgA!$BL69*IgA!$BQ69+IgA!$BM69</f>
        <v>2.61737036708374</v>
      </c>
      <c r="AF70" s="7">
        <f>(H70/H$1)*IgA!$BL69*IgA!$BQ69+IgA!$BM69</f>
        <v>2.8795385571035581</v>
      </c>
      <c r="AG70" s="7">
        <f>(I70/I$1)*IgA!$BL69*IgA!$BQ69+IgA!$BM69</f>
        <v>3.1062253379477625</v>
      </c>
      <c r="AH70" s="7">
        <f>(J70/J$1)*IgA!$BL69*IgA!$BQ69+IgA!$BM69</f>
        <v>2.8716537995089775</v>
      </c>
      <c r="AI70" s="7">
        <f>(K70/K$1)*IgA!$BL69*IgA!$BQ69+IgA!$BM69</f>
        <v>2.8460283373265893</v>
      </c>
      <c r="AJ70" s="7">
        <f>(L70/L$1)*IgA!$BL69*IgA!$BQ69+IgA!$BM69</f>
        <v>4.3342763333037535</v>
      </c>
      <c r="AK70" s="7">
        <f>(M70/M$1)*IgA!$BL69*IgA!$BQ69+IgA!$BM69</f>
        <v>4.3342763333037535</v>
      </c>
      <c r="AL70" s="7">
        <f>(N70/N$1)*IgA!$BL69*IgA!$BQ69+IgA!$BM69</f>
        <v>3.4452699145147454</v>
      </c>
      <c r="AM70" s="7">
        <f>(O70/O$1)*IgA!$BL69*IgA!$BQ69+IgA!$BM69</f>
        <v>2.8657402313130413</v>
      </c>
      <c r="AN70" s="7">
        <f>(P70/P$1)*IgA!$BL69*IgA!$BQ69+IgA!$BM69</f>
        <v>2.4872718667731535</v>
      </c>
      <c r="AO70" s="7">
        <f>(Q70/Q$1)*IgA!$BL69*IgA!$BQ69+IgA!$BM69</f>
        <v>2.5227532759487681</v>
      </c>
      <c r="AP70" s="7">
        <f>(R70/R$1)*IgA!$BL69*IgA!$BQ69+IgA!$BM69</f>
        <v>3.0155506256100808</v>
      </c>
      <c r="AQ70" s="7">
        <f>(S70/S$1)*IgA!$BL69*IgA!$BQ69+IgA!$BM69</f>
        <v>2.8184316857455558</v>
      </c>
      <c r="AR70" s="7">
        <f>(T70/T$1)*IgA!$BL69*IgA!$BQ69+IgA!$BM69</f>
        <v>3.2895459520217707</v>
      </c>
      <c r="AS70" s="7">
        <f>(U70/U$1)*IgA!$BL69*IgA!$BQ69+IgA!$BM69</f>
        <v>2.6686212914485163</v>
      </c>
      <c r="AT70" s="7">
        <f>(V70/V$1)*IgA!$BL69*IgA!$BQ69+IgA!$BM69</f>
        <v>2.7297281628065191</v>
      </c>
      <c r="AU70" s="7">
        <f>(W70/W$1)*IgA!$BL69*IgA!$BQ69+IgA!$BM69</f>
        <v>3.1121389061436981</v>
      </c>
      <c r="AV70" s="7">
        <f>(X70/X$1)*IgA!$BL69*IgA!$BQ69+IgA!$BM69</f>
        <v>2.9347318602656252</v>
      </c>
      <c r="AW70" s="7">
        <f>(Y70/Y$1)*IgA!$BL69*IgA!$BQ69+IgA!$BM69</f>
        <v>3.0313201407992425</v>
      </c>
    </row>
    <row r="71" spans="1:49" x14ac:dyDescent="0.25">
      <c r="A71" s="8" t="n">
        <v>68.0</v>
      </c>
      <c r="B71" s="8" t="n">
        <v>292.0</v>
      </c>
      <c r="C71" s="8" t="n">
        <v>1291.0</v>
      </c>
      <c r="D71" s="8" t="n">
        <v>226.0</v>
      </c>
      <c r="E71" s="8" t="n">
        <v>141.0</v>
      </c>
      <c r="F71" s="8" t="n">
        <v>236.0</v>
      </c>
      <c r="G71" s="8" t="n">
        <v>239.0</v>
      </c>
      <c r="H71" s="8" t="n">
        <v>213.0</v>
      </c>
      <c r="I71" s="8" t="n">
        <v>147.0</v>
      </c>
      <c r="J71" s="8" t="n">
        <v>164.0</v>
      </c>
      <c r="K71" s="8" t="n">
        <v>195.0</v>
      </c>
      <c r="L71" s="8" t="n">
        <v>232.0</v>
      </c>
      <c r="M71" s="8" t="n">
        <v>255.0</v>
      </c>
      <c r="N71" s="8" t="n">
        <v>179.0</v>
      </c>
      <c r="O71" s="8" t="n">
        <v>127.0</v>
      </c>
      <c r="P71" s="8" t="n">
        <v>220.0</v>
      </c>
      <c r="Q71" s="8" t="n">
        <v>239.0</v>
      </c>
      <c r="R71" s="8" t="n">
        <v>155.0</v>
      </c>
      <c r="S71" s="8" t="n">
        <v>311.0</v>
      </c>
      <c r="T71" s="8" t="n">
        <v>114.0</v>
      </c>
      <c r="U71" s="8" t="n">
        <v>208.0</v>
      </c>
      <c r="V71" s="8" t="n">
        <v>538.0</v>
      </c>
      <c r="W71" s="8" t="n">
        <v>148.0</v>
      </c>
      <c r="X71" s="8" t="n">
        <v>118.0</v>
      </c>
      <c r="Y71" s="8" t="n">
        <v>272.0</v>
      </c>
      <c r="Z71" s="7">
        <f>(B71/B$1)*IgA!$BL70*IgA!$BQ70+IgA!$BM70</f>
        <v>3.3826276431536515</v>
      </c>
      <c r="AA71" s="7">
        <f>(C71/C$1)*IgA!$BL70*IgA!$BQ70+IgA!$BM70</f>
        <v>3.7520933926778461</v>
      </c>
      <c r="AB71" s="7">
        <f>(D71/D$1)*IgA!$BL70*IgA!$BQ70+IgA!$BM70</f>
        <v>3.3359960436991409</v>
      </c>
      <c r="AC71" s="7">
        <f>(E71/E$1)*IgA!$BL70*IgA!$BQ70+IgA!$BM70</f>
        <v>3.4579556115032446</v>
      </c>
      <c r="AD71" s="7">
        <f>(F71/F$1)*IgA!$BL70*IgA!$BQ70+IgA!$BM70</f>
        <v>3.1458825997692159</v>
      </c>
      <c r="AE71" s="7">
        <f>(G71/G$1)*IgA!$BL70*IgA!$BQ70+IgA!$BM70</f>
        <v>3.676765424328253</v>
      </c>
      <c r="AF71" s="7">
        <f>(H71/H$1)*IgA!$BL70*IgA!$BQ70+IgA!$BM70</f>
        <v>3.5870892715311187</v>
      </c>
      <c r="AG71" s="7">
        <f>(I71/I$1)*IgA!$BL70*IgA!$BQ70+IgA!$BM70</f>
        <v>3.6516561015450555</v>
      </c>
      <c r="AH71" s="7">
        <f>(J71/J$1)*IgA!$BL70*IgA!$BQ70+IgA!$BM70</f>
        <v>3.2750162597970895</v>
      </c>
      <c r="AI71" s="7">
        <f>(K71/K$1)*IgA!$BL70*IgA!$BQ70+IgA!$BM70</f>
        <v>3.5117613031815251</v>
      </c>
      <c r="AJ71" s="7">
        <f>(L71/L$1)*IgA!$BL70*IgA!$BQ70+IgA!$BM70</f>
        <v>5.9724749359349012</v>
      </c>
      <c r="AK71" s="7">
        <f>(M71/M$1)*IgA!$BL70*IgA!$BQ70+IgA!$BM70</f>
        <v>4.0964498194188437</v>
      </c>
      <c r="AL71" s="7">
        <f>(N71/N$1)*IgA!$BL70*IgA!$BQ70+IgA!$BM70</f>
        <v>3.3252349053634851</v>
      </c>
      <c r="AM71" s="7">
        <f>(O71/O$1)*IgA!$BL70*IgA!$BQ70+IgA!$BM70</f>
        <v>4.0390570816286777</v>
      </c>
      <c r="AN71" s="7">
        <f>(P71/P$1)*IgA!$BL70*IgA!$BQ70+IgA!$BM70</f>
        <v>3.6731783782163676</v>
      </c>
      <c r="AO71" s="7">
        <f>(Q71/Q$1)*IgA!$BL70*IgA!$BQ70+IgA!$BM70</f>
        <v>3.5978504098667745</v>
      </c>
      <c r="AP71" s="7">
        <f>(R71/R$1)*IgA!$BL70*IgA!$BQ70+IgA!$BM70</f>
        <v>3.3395830898110264</v>
      </c>
      <c r="AQ71" s="7">
        <f>(S71/S$1)*IgA!$BL70*IgA!$BQ70+IgA!$BM70</f>
        <v>3.8955752371532615</v>
      </c>
      <c r="AR71" s="7">
        <f>(T71/T$1)*IgA!$BL70*IgA!$BQ70+IgA!$BM70</f>
        <v>4.8030979034602641</v>
      </c>
      <c r="AS71" s="7">
        <f>(U71/U$1)*IgA!$BL70*IgA!$BQ70+IgA!$BM70</f>
        <v>3.6695913321044822</v>
      </c>
      <c r="AT71" s="7">
        <f>(V71/V$1)*IgA!$BL70*IgA!$BQ70+IgA!$BM70</f>
        <v>3.6050245020905454</v>
      </c>
      <c r="AU71" s="7">
        <f>(W71/W$1)*IgA!$BL70*IgA!$BQ70+IgA!$BM70</f>
        <v>4.2471057561180299</v>
      </c>
      <c r="AV71" s="7">
        <f>(X71/X$1)*IgA!$BL70*IgA!$BQ70+IgA!$BM70</f>
        <v>4.2219964333348319</v>
      </c>
      <c r="AW71" s="7">
        <f>(Y71/Y$1)*IgA!$BL70*IgA!$BQ70+IgA!$BM70</f>
        <v>3.8919881910413761</v>
      </c>
    </row>
    <row r="72" spans="1:49" x14ac:dyDescent="0.25">
      <c r="A72" s="8" t="n">
        <v>69.0</v>
      </c>
      <c r="B72" s="8" t="n">
        <v>188.0</v>
      </c>
      <c r="C72" s="8" t="n">
        <v>616.0</v>
      </c>
      <c r="D72" s="8" t="n">
        <v>227.0</v>
      </c>
      <c r="E72" s="8" t="n">
        <v>142.0</v>
      </c>
      <c r="F72" s="8" t="n">
        <v>201.0</v>
      </c>
      <c r="G72" s="8" t="n">
        <v>182.0</v>
      </c>
      <c r="H72" s="8" t="n">
        <v>194.0</v>
      </c>
      <c r="I72" s="8" t="n">
        <v>130.0</v>
      </c>
      <c r="J72" s="8" t="n">
        <v>156.0</v>
      </c>
      <c r="K72" s="8" t="n">
        <v>206.0</v>
      </c>
      <c r="L72" s="8" t="n">
        <v>200.0</v>
      </c>
      <c r="M72" s="8" t="n">
        <v>143.0</v>
      </c>
      <c r="N72" s="8" t="n">
        <v>151.0</v>
      </c>
      <c r="O72" s="8" t="n">
        <v>128.0</v>
      </c>
      <c r="P72" s="8" t="n">
        <v>168.0</v>
      </c>
      <c r="Q72" s="8" t="n">
        <v>173.0</v>
      </c>
      <c r="R72" s="8" t="n">
        <v>140.0</v>
      </c>
      <c r="S72" s="8" t="n">
        <v>255.0</v>
      </c>
      <c r="T72" s="8" t="n">
        <v>126.0</v>
      </c>
      <c r="U72" s="8" t="n">
        <v>167.0</v>
      </c>
      <c r="V72" s="8" t="n">
        <v>456.0</v>
      </c>
      <c r="W72" s="8" t="n">
        <v>149.0</v>
      </c>
      <c r="X72" s="8" t="n">
        <v>130.0</v>
      </c>
      <c r="Y72" s="8" t="n">
        <v>263.0</v>
      </c>
      <c r="Z72" s="7">
        <f>(B72/B$1)*IgA!$BL71*IgA!$BQ71+IgA!$BM71</f>
        <v>2.964663585002568</v>
      </c>
      <c r="AA72" s="7">
        <f>(C72/C$1)*IgA!$BL71*IgA!$BQ71+IgA!$BM71</f>
        <v>3.0887656223249444</v>
      </c>
      <c r="AB72" s="7">
        <f>(D72/D$1)*IgA!$BL71*IgA!$BQ71+IgA!$BM71</f>
        <v>2.9503441191576787</v>
      </c>
      <c r="AC72" s="7">
        <f>(E72/E$1)*IgA!$BL71*IgA!$BQ71+IgA!$BM71</f>
        <v>2.7355521314843347</v>
      </c>
      <c r="AD72" s="7">
        <f>(F72/F$1)*IgA!$BL71*IgA!$BQ71+IgA!$BM71</f>
        <v>3.026714603663756</v>
      </c>
      <c r="AE72" s="7">
        <f>(G72/G$1)*IgA!$BL71*IgA!$BQ71+IgA!$BM71</f>
        <v>3.0601266906351654</v>
      </c>
      <c r="AF72" s="7">
        <f>(H72/H$1)*IgA!$BL71*IgA!$BQ71+IgA!$BM71</f>
        <v>3.6854100325286767</v>
      </c>
      <c r="AG72" s="7">
        <f>(I72/I$1)*IgA!$BL71*IgA!$BQ71+IgA!$BM71</f>
        <v>2.9789830508474573</v>
      </c>
      <c r="AH72" s="7">
        <f>(J72/J$1)*IgA!$BL71*IgA!$BQ71+IgA!$BM71</f>
        <v>3.1030850881698342</v>
      </c>
      <c r="AI72" s="7">
        <f>(K72/K$1)*IgA!$BL71*IgA!$BQ71+IgA!$BM71</f>
        <v>2.9598904297209381</v>
      </c>
      <c r="AJ72" s="7">
        <f>(L72/L$1)*IgA!$BL71*IgA!$BQ71+IgA!$BM71</f>
        <v>3.6901831878103062</v>
      </c>
      <c r="AK72" s="7">
        <f>(M72/M$1)*IgA!$BL71*IgA!$BQ71+IgA!$BM71</f>
        <v>3.881109399075501</v>
      </c>
      <c r="AL72" s="7">
        <f>(N72/N$1)*IgA!$BL71*IgA!$BQ71+IgA!$BM71</f>
        <v>2.964663585002568</v>
      </c>
      <c r="AM72" s="7">
        <f>(O72/O$1)*IgA!$BL71*IgA!$BQ71+IgA!$BM71</f>
        <v>3.5947200821777092</v>
      </c>
      <c r="AN72" s="7">
        <f>(P72/P$1)*IgA!$BL71*IgA!$BQ71+IgA!$BM71</f>
        <v>3.0314877589453859</v>
      </c>
      <c r="AO72" s="7">
        <f>(Q72/Q$1)*IgA!$BL71*IgA!$BQ71+IgA!$BM71</f>
        <v>2.8930662557781202</v>
      </c>
      <c r="AP72" s="7">
        <f>(R72/R$1)*IgA!$BL71*IgA!$BQ71+IgA!$BM71</f>
        <v>2.8787467899332304</v>
      </c>
      <c r="AQ72" s="7">
        <f>(S72/S$1)*IgA!$BL71*IgA!$BQ71+IgA!$BM71</f>
        <v>3.365608628659476</v>
      </c>
      <c r="AR72" s="7">
        <f>(T72/T$1)*IgA!$BL71*IgA!$BQ71+IgA!$BM71</f>
        <v>3.4467522684471836</v>
      </c>
      <c r="AS72" s="7">
        <f>(U72/U$1)*IgA!$BL71*IgA!$BQ71+IgA!$BM71</f>
        <v>3.1269508645779833</v>
      </c>
      <c r="AT72" s="7">
        <f>(V72/V$1)*IgA!$BL71*IgA!$BQ71+IgA!$BM71</f>
        <v>3.298784454716658</v>
      </c>
      <c r="AU72" s="7">
        <f>(W72/W$1)*IgA!$BL71*IgA!$BQ71+IgA!$BM71</f>
        <v>4.2438692004793701</v>
      </c>
      <c r="AV72" s="7">
        <f>(X72/X$1)*IgA!$BL71*IgA!$BQ71+IgA!$BM71</f>
        <v>3.4372059578839238</v>
      </c>
      <c r="AW72" s="7">
        <f>(Y72/Y$1)*IgA!$BL71*IgA!$BQ71+IgA!$BM71</f>
        <v>3.4897106659818524</v>
      </c>
    </row>
    <row r="73" spans="1:49" x14ac:dyDescent="0.25">
      <c r="A73" s="8" t="n">
        <v>70.0</v>
      </c>
      <c r="B73" s="8" t="n">
        <v>181.0</v>
      </c>
      <c r="C73" s="8" t="n">
        <v>151.0</v>
      </c>
      <c r="D73" s="8" t="n">
        <v>155.0</v>
      </c>
      <c r="E73" s="8" t="n">
        <v>142.0</v>
      </c>
      <c r="F73" s="8" t="n">
        <v>339.0</v>
      </c>
      <c r="G73" s="8" t="n">
        <v>144.0</v>
      </c>
      <c r="H73" s="8" t="n">
        <v>157.0</v>
      </c>
      <c r="I73" s="8" t="n">
        <v>154.0</v>
      </c>
      <c r="J73" s="8" t="n">
        <v>173.0</v>
      </c>
      <c r="K73" s="8" t="n">
        <v>158.0</v>
      </c>
      <c r="L73" s="8" t="n">
        <v>194.0</v>
      </c>
      <c r="M73" s="8" t="n">
        <v>141.0</v>
      </c>
      <c r="N73" s="8" t="n">
        <v>122.0</v>
      </c>
      <c r="O73" s="8" t="n">
        <v>122.0</v>
      </c>
      <c r="P73" s="8" t="n">
        <v>165.0</v>
      </c>
      <c r="Q73" s="8" t="n">
        <v>182.0</v>
      </c>
      <c r="R73" s="8" t="n">
        <v>130.0</v>
      </c>
      <c r="S73" s="8" t="n">
        <v>388.0</v>
      </c>
      <c r="T73" s="8" t="n">
        <v>185.0</v>
      </c>
      <c r="U73" s="8" t="n">
        <v>199.0</v>
      </c>
      <c r="V73" s="8" t="n">
        <v>188.0</v>
      </c>
      <c r="W73" s="8" t="n">
        <v>133.0</v>
      </c>
      <c r="X73" s="8" t="n">
        <v>119.0</v>
      </c>
      <c r="Y73" s="8" t="n">
        <v>199.0</v>
      </c>
      <c r="Z73" s="7">
        <f>(B73/B$1)*IgA!$BL72*IgA!$BQ72+IgA!$BM72</f>
        <v>2.950751049603483</v>
      </c>
      <c r="AA73" s="7">
        <f>(C73/C$1)*IgA!$BL72*IgA!$BQ72+IgA!$BM72</f>
        <v>2.6471777328564765</v>
      </c>
      <c r="AB73" s="7">
        <f>(D73/D$1)*IgA!$BL72*IgA!$BQ72+IgA!$BM72</f>
        <v>2.5490530244129994</v>
      </c>
      <c r="AC73" s="7">
        <f>(E73/E$1)*IgA!$BL72*IgA!$BQ72+IgA!$BM72</f>
        <v>2.5551858186907168</v>
      </c>
      <c r="AD73" s="7">
        <f>(F73/F$1)*IgA!$BL72*IgA!$BQ72+IgA!$BM72</f>
        <v>2.6747753071062044</v>
      </c>
      <c r="AE73" s="7">
        <f>(G73/G$1)*IgA!$BL72*IgA!$BQ72+IgA!$BM72</f>
        <v>2.6073145700513138</v>
      </c>
      <c r="AF73" s="7">
        <f>(H73/H$1)*IgA!$BL72*IgA!$BQ72+IgA!$BM72</f>
        <v>2.8280951640491367</v>
      </c>
      <c r="AG73" s="7">
        <f>(I73/I$1)*IgA!$BL72*IgA!$BQ72+IgA!$BM72</f>
        <v>2.5858497900793034</v>
      </c>
      <c r="AH73" s="7">
        <f>(J73/J$1)*IgA!$BL72*IgA!$BQ72+IgA!$BM72</f>
        <v>2.5827833929404447</v>
      </c>
      <c r="AI73" s="7">
        <f>(K73/K$1)*IgA!$BL72*IgA!$BQ72+IgA!$BM72</f>
        <v>2.5981153786347377</v>
      </c>
      <c r="AJ73" s="7">
        <f>(L73/L$1)*IgA!$BL72*IgA!$BQ72+IgA!$BM72</f>
        <v>2.7545016327165293</v>
      </c>
      <c r="AK73" s="7">
        <f>(M73/M$1)*IgA!$BL72*IgA!$BQ72+IgA!$BM72</f>
        <v>2.7115720727725083</v>
      </c>
      <c r="AL73" s="7">
        <f>(N73/N$1)*IgA!$BL72*IgA!$BQ72+IgA!$BM72</f>
        <v>2.8035639869382676</v>
      </c>
      <c r="AM73" s="7">
        <f>(O73/O$1)*IgA!$BL72*IgA!$BQ72+IgA!$BM72</f>
        <v>2.7177048670502253</v>
      </c>
      <c r="AN73" s="7">
        <f>(P73/P$1)*IgA!$BL72*IgA!$BQ72+IgA!$BM72</f>
        <v>2.4969242730524024</v>
      </c>
      <c r="AO73" s="7">
        <f>(Q73/Q$1)*IgA!$BL72*IgA!$BQ72+IgA!$BM72</f>
        <v>2.6257129528844656</v>
      </c>
      <c r="AP73" s="7">
        <f>(R73/R$1)*IgA!$BL72*IgA!$BQ72+IgA!$BM72</f>
        <v>2.6103809671901725</v>
      </c>
      <c r="AQ73" s="7">
        <f>(S73/S$1)*IgA!$BL72*IgA!$BQ72+IgA!$BM72</f>
        <v>2.6870408956616387</v>
      </c>
      <c r="AR73" s="7">
        <f>(T73/T$1)*IgA!$BL72*IgA!$BQ72+IgA!$BM72</f>
        <v>2.7759664126885397</v>
      </c>
      <c r="AS73" s="7">
        <f>(U73/U$1)*IgA!$BL72*IgA!$BQ72+IgA!$BM72</f>
        <v>2.6410449385787591</v>
      </c>
      <c r="AT73" s="7">
        <f>(V73/V$1)*IgA!$BL72*IgA!$BQ72+IgA!$BM72</f>
        <v>2.6103809671901725</v>
      </c>
      <c r="AU73" s="7">
        <f>(W73/W$1)*IgA!$BL72*IgA!$BQ72+IgA!$BM72</f>
        <v>2.9047550925206034</v>
      </c>
      <c r="AV73" s="7">
        <f>(X73/X$1)*IgA!$BL72*IgA!$BQ72+IgA!$BM72</f>
        <v>2.7974311926605502</v>
      </c>
      <c r="AW73" s="7">
        <f>(Y73/Y$1)*IgA!$BL72*IgA!$BQ72+IgA!$BM72</f>
        <v>2.720771264189084</v>
      </c>
    </row>
    <row r="74" spans="1:49" x14ac:dyDescent="0.25">
      <c r="A74" s="8" t="n">
        <v>71.0</v>
      </c>
      <c r="B74" s="8" t="n">
        <v>240.0</v>
      </c>
      <c r="C74" s="8" t="n">
        <v>475.0</v>
      </c>
      <c r="D74" s="8" t="n">
        <v>168.0</v>
      </c>
      <c r="E74" s="8" t="n">
        <v>175.0</v>
      </c>
      <c r="F74" s="8" t="n">
        <v>157.0</v>
      </c>
      <c r="G74" s="8" t="n">
        <v>193.0</v>
      </c>
      <c r="H74" s="8" t="n">
        <v>209.0</v>
      </c>
      <c r="I74" s="8" t="n">
        <v>173.0</v>
      </c>
      <c r="J74" s="8" t="n">
        <v>216.0</v>
      </c>
      <c r="K74" s="8" t="n">
        <v>222.0</v>
      </c>
      <c r="L74" s="8" t="n">
        <v>294.0</v>
      </c>
      <c r="M74" s="8" t="n">
        <v>159.0</v>
      </c>
      <c r="N74" s="8" t="n">
        <v>122.0</v>
      </c>
      <c r="O74" s="8" t="n">
        <v>139.0</v>
      </c>
      <c r="P74" s="8" t="n">
        <v>232.0</v>
      </c>
      <c r="Q74" s="8" t="n">
        <v>255.0</v>
      </c>
      <c r="R74" s="8" t="n">
        <v>178.0</v>
      </c>
      <c r="S74" s="8" t="n">
        <v>316.0</v>
      </c>
      <c r="T74" s="8" t="n">
        <v>143.0</v>
      </c>
      <c r="U74" s="8" t="n">
        <v>279.0</v>
      </c>
      <c r="V74" s="8" t="n">
        <v>378.0</v>
      </c>
      <c r="W74" s="8" t="n">
        <v>160.0</v>
      </c>
      <c r="X74" s="8" t="n">
        <v>116.0</v>
      </c>
      <c r="Y74" s="8" t="n">
        <v>287.0</v>
      </c>
      <c r="Z74" s="7">
        <f>(B74/B$1)*IgA!$BL73*IgA!$BQ73+IgA!$BM73</f>
        <v>2.5470677966101696</v>
      </c>
      <c r="AA74" s="7">
        <f>(C74/C$1)*IgA!$BL73*IgA!$BQ73+IgA!$BM73</f>
        <v>2.6497016949152541</v>
      </c>
      <c r="AB74" s="7">
        <f>(D74/D$1)*IgA!$BL73*IgA!$BQ73+IgA!$BM73</f>
        <v>2.6023322033898304</v>
      </c>
      <c r="AC74" s="7">
        <f>(E74/E$1)*IgA!$BL73*IgA!$BQ73+IgA!$BM73</f>
        <v>2.5918056497175144</v>
      </c>
      <c r="AD74" s="7">
        <f>(F74/F$1)*IgA!$BL73*IgA!$BQ73+IgA!$BM73</f>
        <v>2.6839129943502824</v>
      </c>
      <c r="AE74" s="7">
        <f>(G74/G$1)*IgA!$BL73*IgA!$BQ73+IgA!$BM73</f>
        <v>2.6497016949152541</v>
      </c>
      <c r="AF74" s="7">
        <f>(H74/H$1)*IgA!$BL73*IgA!$BQ73+IgA!$BM73</f>
        <v>2.9760248587570621</v>
      </c>
      <c r="AG74" s="7">
        <f>(I74/I$1)*IgA!$BL73*IgA!$BQ73+IgA!$BM73</f>
        <v>2.6970711864406782</v>
      </c>
      <c r="AH74" s="7">
        <f>(J74/J$1)*IgA!$BL73*IgA!$BQ73+IgA!$BM73</f>
        <v>2.652333333333333</v>
      </c>
      <c r="AI74" s="7">
        <f>(K74/K$1)*IgA!$BL73*IgA!$BQ73+IgA!$BM73</f>
        <v>2.6891762711864406</v>
      </c>
      <c r="AJ74" s="7">
        <f>(L74/L$1)*IgA!$BL73*IgA!$BQ73+IgA!$BM73</f>
        <v>3.5707751412429376</v>
      </c>
      <c r="AK74" s="7">
        <f>(M74/M$1)*IgA!$BL73*IgA!$BQ73+IgA!$BM73</f>
        <v>2.8760225988700565</v>
      </c>
      <c r="AL74" s="7">
        <f>(N74/N$1)*IgA!$BL73*IgA!$BQ73+IgA!$BM73</f>
        <v>2.6839129943502824</v>
      </c>
      <c r="AM74" s="7">
        <f>(O74/O$1)*IgA!$BL73*IgA!$BQ73+IgA!$BM73</f>
        <v>2.8260214689265535</v>
      </c>
      <c r="AN74" s="7">
        <f>(P74/P$1)*IgA!$BL73*IgA!$BQ73+IgA!$BM73</f>
        <v>2.6023322033898304</v>
      </c>
      <c r="AO74" s="7">
        <f>(Q74/Q$1)*IgA!$BL73*IgA!$BQ73+IgA!$BM73</f>
        <v>2.5286463276836155</v>
      </c>
      <c r="AP74" s="7">
        <f>(R74/R$1)*IgA!$BL73*IgA!$BQ73+IgA!$BM73</f>
        <v>2.6891762711864406</v>
      </c>
      <c r="AQ74" s="7">
        <f>(S74/S$1)*IgA!$BL73*IgA!$BQ73+IgA!$BM73</f>
        <v>2.9102338983050848</v>
      </c>
      <c r="AR74" s="7">
        <f>(T74/T$1)*IgA!$BL73*IgA!$BQ73+IgA!$BM73</f>
        <v>3.1497129943502826</v>
      </c>
      <c r="AS74" s="7">
        <f>(U74/U$1)*IgA!$BL73*IgA!$BQ73+IgA!$BM73</f>
        <v>2.7997050847457627</v>
      </c>
      <c r="AT74" s="7">
        <f>(V74/V$1)*IgA!$BL73*IgA!$BQ73+IgA!$BM73</f>
        <v>2.6233853107344633</v>
      </c>
      <c r="AU74" s="7">
        <f>(W74/W$1)*IgA!$BL73*IgA!$BQ73+IgA!$BM73</f>
        <v>3.276031638418079</v>
      </c>
      <c r="AV74" s="7">
        <f>(X74/X$1)*IgA!$BL73*IgA!$BQ73+IgA!$BM73</f>
        <v>3.0365525423728812</v>
      </c>
      <c r="AW74" s="7">
        <f>(Y74/Y$1)*IgA!$BL73*IgA!$BQ73+IgA!$BM73</f>
        <v>2.9497084745762709</v>
      </c>
    </row>
    <row r="75" spans="1:49" x14ac:dyDescent="0.25">
      <c r="A75" s="8" t="n">
        <v>72.0</v>
      </c>
      <c r="B75" s="8" t="n">
        <v>234.0</v>
      </c>
      <c r="C75" s="8" t="n">
        <v>541.0</v>
      </c>
      <c r="D75" s="8" t="n">
        <v>148.0</v>
      </c>
      <c r="E75" s="8" t="n">
        <v>142.0</v>
      </c>
      <c r="F75" s="8" t="n">
        <v>157.0</v>
      </c>
      <c r="G75" s="8" t="n">
        <v>181.0</v>
      </c>
      <c r="H75" s="8" t="n">
        <v>198.0</v>
      </c>
      <c r="I75" s="8" t="n">
        <v>161.0</v>
      </c>
      <c r="J75" s="8" t="n">
        <v>160.0</v>
      </c>
      <c r="K75" s="8" t="n">
        <v>190.0</v>
      </c>
      <c r="L75" s="8" t="n">
        <v>239.0</v>
      </c>
      <c r="M75" s="8" t="n">
        <v>144.0</v>
      </c>
      <c r="N75" s="8" t="n">
        <v>115.0</v>
      </c>
      <c r="O75" s="8" t="n">
        <v>141.0</v>
      </c>
      <c r="P75" s="8" t="n">
        <v>223.0</v>
      </c>
      <c r="Q75" s="8" t="n">
        <v>240.0</v>
      </c>
      <c r="R75" s="8" t="n">
        <v>136.0</v>
      </c>
      <c r="S75" s="8" t="n">
        <v>276.0</v>
      </c>
      <c r="T75" s="8" t="n">
        <v>134.0</v>
      </c>
      <c r="U75" s="8" t="n">
        <v>209.0</v>
      </c>
      <c r="V75" s="8" t="n">
        <v>433.0</v>
      </c>
      <c r="W75" s="8" t="n">
        <v>155.0</v>
      </c>
      <c r="X75" s="8" t="n">
        <v>113.0</v>
      </c>
      <c r="Y75" s="8" t="n">
        <v>239.0</v>
      </c>
      <c r="Z75" s="7">
        <f>(B75/B$1)*IgA!$BL74*IgA!$BQ74+IgA!$BM74</f>
        <v>2.5199010954097769</v>
      </c>
      <c r="AA75" s="7">
        <f>(C75/C$1)*IgA!$BL74*IgA!$BQ74+IgA!$BM74</f>
        <v>2.6078211981821449</v>
      </c>
      <c r="AB75" s="7">
        <f>(D75/D$1)*IgA!$BL74*IgA!$BQ74+IgA!$BM74</f>
        <v>2.703067976185543</v>
      </c>
      <c r="AC75" s="7">
        <f>(E75/E$1)*IgA!$BL74*IgA!$BQ74+IgA!$BM74</f>
        <v>2.5052477449477157</v>
      </c>
      <c r="AD75" s="7">
        <f>(F75/F$1)*IgA!$BL74*IgA!$BQ74+IgA!$BM74</f>
        <v>2.6688768251073998</v>
      </c>
      <c r="AE75" s="7">
        <f>(G75/G$1)*IgA!$BL74*IgA!$BQ74+IgA!$BM74</f>
        <v>2.5247855455637978</v>
      </c>
      <c r="AF75" s="7">
        <f>(H75/H$1)*IgA!$BL74*IgA!$BQ74+IgA!$BM74</f>
        <v>2.6981835260315226</v>
      </c>
      <c r="AG75" s="7">
        <f>(I75/I$1)*IgA!$BL74*IgA!$BQ74+IgA!$BM74</f>
        <v>2.6127056483361653</v>
      </c>
      <c r="AH75" s="7">
        <f>(J75/J$1)*IgA!$BL74*IgA!$BQ74+IgA!$BM74</f>
        <v>2.6395701241832774</v>
      </c>
      <c r="AI75" s="7">
        <f>(K75/K$1)*IgA!$BL74*IgA!$BQ74+IgA!$BM74</f>
        <v>2.5589766966419405</v>
      </c>
      <c r="AJ75" s="7">
        <f>(L75/L$1)*IgA!$BL74*IgA!$BQ74+IgA!$BM74</f>
        <v>3.0010194355807882</v>
      </c>
      <c r="AK75" s="7">
        <f>(M75/M$1)*IgA!$BL74*IgA!$BQ74+IgA!$BM74</f>
        <v>2.6884146257234818</v>
      </c>
      <c r="AL75" s="7">
        <f>(N75/N$1)*IgA!$BL74*IgA!$BQ74+IgA!$BM74</f>
        <v>2.6273589987982264</v>
      </c>
      <c r="AM75" s="7">
        <f>(O75/O$1)*IgA!$BL74*IgA!$BQ74+IgA!$BM74</f>
        <v>2.7445858024947163</v>
      </c>
      <c r="AN75" s="7">
        <f>(P75/P$1)*IgA!$BL74*IgA!$BQ74+IgA!$BM74</f>
        <v>2.5125744201787463</v>
      </c>
      <c r="AO75" s="7">
        <f>(Q75/Q$1)*IgA!$BL74*IgA!$BQ74+IgA!$BM74</f>
        <v>2.4759410440235934</v>
      </c>
      <c r="AP75" s="7">
        <f>(R75/R$1)*IgA!$BL74*IgA!$BQ74+IgA!$BM74</f>
        <v>2.5687455969499813</v>
      </c>
      <c r="AQ75" s="7">
        <f>(S75/S$1)*IgA!$BL74*IgA!$BQ74+IgA!$BM74</f>
        <v>2.7616813780337877</v>
      </c>
      <c r="AR75" s="7">
        <f>(T75/T$1)*IgA!$BL74*IgA!$BQ74+IgA!$BM74</f>
        <v>2.8642548312682163</v>
      </c>
      <c r="AS75" s="7">
        <f>(U75/U$1)*IgA!$BL74*IgA!$BQ74+IgA!$BM74</f>
        <v>2.6542234746453386</v>
      </c>
      <c r="AT75" s="7">
        <f>(V75/V$1)*IgA!$BL74*IgA!$BQ74+IgA!$BM74</f>
        <v>2.5956100727970934</v>
      </c>
      <c r="AU75" s="7">
        <f>(W75/W$1)*IgA!$BL74*IgA!$BQ74+IgA!$BM74</f>
        <v>3.0278839114279004</v>
      </c>
      <c r="AV75" s="7">
        <f>(X75/X$1)*IgA!$BL74*IgA!$BQ74+IgA!$BM74</f>
        <v>2.9106571077314105</v>
      </c>
      <c r="AW75" s="7">
        <f>(Y75/Y$1)*IgA!$BL74*IgA!$BQ74+IgA!$BM74</f>
        <v>2.8911193071153289</v>
      </c>
    </row>
    <row r="76" spans="1:49" x14ac:dyDescent="0.25">
      <c r="A76" s="8" t="n">
        <v>73.0</v>
      </c>
      <c r="B76" s="8" t="n">
        <v>223.0</v>
      </c>
      <c r="C76" s="8" t="n">
        <v>145.0</v>
      </c>
      <c r="D76" s="8" t="n">
        <v>130.0</v>
      </c>
      <c r="E76" s="8" t="n">
        <v>130.0</v>
      </c>
      <c r="F76" s="8" t="n">
        <v>248.0</v>
      </c>
      <c r="G76" s="8" t="n">
        <v>155.0</v>
      </c>
      <c r="H76" s="8" t="n">
        <v>177.0</v>
      </c>
      <c r="I76" s="8" t="n">
        <v>141.0</v>
      </c>
      <c r="J76" s="8" t="n">
        <v>168.0</v>
      </c>
      <c r="K76" s="8" t="n">
        <v>181.0</v>
      </c>
      <c r="L76" s="8" t="n">
        <v>282.0</v>
      </c>
      <c r="M76" s="8" t="n">
        <v>137.0</v>
      </c>
      <c r="N76" s="8" t="n">
        <v>117.0</v>
      </c>
      <c r="O76" s="8" t="n">
        <v>143.0</v>
      </c>
      <c r="P76" s="8" t="n">
        <v>190.0</v>
      </c>
      <c r="Q76" s="8" t="n">
        <v>226.0</v>
      </c>
      <c r="R76" s="8" t="n">
        <v>128.0</v>
      </c>
      <c r="S76" s="8" t="n">
        <v>289.0</v>
      </c>
      <c r="T76" s="8" t="n">
        <v>128.0</v>
      </c>
      <c r="U76" s="8" t="n">
        <v>187.0</v>
      </c>
      <c r="V76" s="8" t="n">
        <v>303.0</v>
      </c>
      <c r="W76" s="8" t="n">
        <v>144.0</v>
      </c>
      <c r="X76" s="8" t="n">
        <v>114.0</v>
      </c>
      <c r="Y76" s="8" t="n">
        <v>223.0</v>
      </c>
      <c r="Z76" s="7">
        <f>(B76/B$1)*IgA!$BL75*IgA!$BQ75+IgA!$BM75</f>
        <v>2.6089335982078703</v>
      </c>
      <c r="AA76" s="7">
        <f>(C76/C$1)*IgA!$BL75*IgA!$BQ75+IgA!$BM75</f>
        <v>3.0064888625892894</v>
      </c>
      <c r="AB76" s="7">
        <f>(D76/D$1)*IgA!$BL75*IgA!$BQ75+IgA!$BM75</f>
        <v>2.4598503740648381</v>
      </c>
      <c r="AC76" s="7">
        <f>(E76/E$1)*IgA!$BL75*IgA!$BQ75+IgA!$BM75</f>
        <v>2.4456519717655016</v>
      </c>
      <c r="AD76" s="7">
        <f>(F76/F$1)*IgA!$BL75*IgA!$BQ75+IgA!$BM75</f>
        <v>2.6254984008904292</v>
      </c>
      <c r="AE76" s="7">
        <f>(G76/G$1)*IgA!$BL75*IgA!$BQ75+IgA!$BM75</f>
        <v>2.4906135790467334</v>
      </c>
      <c r="AF76" s="7">
        <f>(H76/H$1)*IgA!$BL75*IgA!$BQ75+IgA!$BM75</f>
        <v>2.6704600081716614</v>
      </c>
      <c r="AG76" s="7">
        <f>(I76/I$1)*IgA!$BL75*IgA!$BQ75+IgA!$BM75</f>
        <v>2.5095447821125152</v>
      </c>
      <c r="AH76" s="7">
        <f>(J76/J$1)*IgA!$BL75*IgA!$BQ75+IgA!$BM75</f>
        <v>2.6373304028065432</v>
      </c>
      <c r="AI76" s="7">
        <f>(K76/K$1)*IgA!$BL75*IgA!$BQ75+IgA!$BM75</f>
        <v>2.5166439832621834</v>
      </c>
      <c r="AJ76" s="7">
        <f>(L76/L$1)*IgA!$BL75*IgA!$BQ75+IgA!$BM75</f>
        <v>2.7627496231173478</v>
      </c>
      <c r="AK76" s="7">
        <f>(M76/M$1)*IgA!$BL75*IgA!$BQ75+IgA!$BM75</f>
        <v>2.6609944066387703</v>
      </c>
      <c r="AL76" s="7">
        <f>(N76/N$1)*IgA!$BL75*IgA!$BQ75+IgA!$BM75</f>
        <v>2.6325976020400974</v>
      </c>
      <c r="AM76" s="7">
        <f>(O76/O$1)*IgA!$BL75*IgA!$BQ75+IgA!$BM75</f>
        <v>2.6231320005072067</v>
      </c>
      <c r="AN76" s="7">
        <f>(P76/P$1)*IgA!$BL75*IgA!$BQ75+IgA!$BM75</f>
        <v>2.4598503740648381</v>
      </c>
      <c r="AO76" s="7">
        <f>(Q76/Q$1)*IgA!$BL75*IgA!$BQ75+IgA!$BM75</f>
        <v>2.4953463798131787</v>
      </c>
      <c r="AP76" s="7">
        <f>(R76/R$1)*IgA!$BL75*IgA!$BQ75+IgA!$BM75</f>
        <v>2.5805367936091974</v>
      </c>
      <c r="AQ76" s="7">
        <f>(S76/S$1)*IgA!$BL75*IgA!$BQ75+IgA!$BM75</f>
        <v>2.746184820434789</v>
      </c>
      <c r="AR76" s="7">
        <f>(T76/T$1)*IgA!$BL75*IgA!$BQ75+IgA!$BM75</f>
        <v>4.0098426250757289</v>
      </c>
      <c r="AS76" s="7">
        <f>(U76/U$1)*IgA!$BL75*IgA!$BQ75+IgA!$BM75</f>
        <v>2.5616055905434152</v>
      </c>
      <c r="AT76" s="7">
        <f>(V76/V$1)*IgA!$BL75*IgA!$BQ75+IgA!$BM75</f>
        <v>2.5947351959085339</v>
      </c>
      <c r="AU76" s="7">
        <f>(W76/W$1)*IgA!$BL75*IgA!$BQ75+IgA!$BM75</f>
        <v>3.0396184679544076</v>
      </c>
      <c r="AV76" s="7">
        <f>(X76/X$1)*IgA!$BL75*IgA!$BQ75+IgA!$BM75</f>
        <v>2.8006120292489118</v>
      </c>
      <c r="AW76" s="7">
        <f>(Y76/Y$1)*IgA!$BL75*IgA!$BQ75+IgA!$BM75</f>
        <v>2.8787032418952618</v>
      </c>
    </row>
    <row r="77" spans="1:49" x14ac:dyDescent="0.25">
      <c r="A77" s="8" t="n">
        <v>74.0</v>
      </c>
      <c r="B77" s="8" t="n">
        <v>725.0</v>
      </c>
      <c r="C77" s="8" t="n">
        <v>330.0</v>
      </c>
      <c r="D77" s="8" t="n">
        <v>133.0</v>
      </c>
      <c r="E77" s="8" t="n">
        <v>146.0</v>
      </c>
      <c r="F77" s="8" t="n">
        <v>235.0</v>
      </c>
      <c r="G77" s="8" t="n">
        <v>161.0</v>
      </c>
      <c r="H77" s="8" t="n">
        <v>233.0</v>
      </c>
      <c r="I77" s="8" t="n">
        <v>154.0</v>
      </c>
      <c r="J77" s="8" t="n">
        <v>174.0</v>
      </c>
      <c r="K77" s="8" t="n">
        <v>294.0</v>
      </c>
      <c r="L77" s="8" t="n">
        <v>594.0</v>
      </c>
      <c r="M77" s="8" t="n">
        <v>130.0</v>
      </c>
      <c r="N77" s="8" t="n">
        <v>138.0</v>
      </c>
      <c r="O77" s="8" t="n">
        <v>517.0</v>
      </c>
      <c r="P77" s="8" t="n">
        <v>254.0</v>
      </c>
      <c r="Q77" s="8" t="n">
        <v>221.0</v>
      </c>
      <c r="R77" s="8" t="n">
        <v>130.0</v>
      </c>
      <c r="S77" s="8" t="n">
        <v>275.0</v>
      </c>
      <c r="T77" s="8" t="n">
        <v>128.0</v>
      </c>
      <c r="U77" s="8" t="n">
        <v>209.0</v>
      </c>
      <c r="V77" s="8" t="n">
        <v>434.0</v>
      </c>
      <c r="W77" s="8" t="n">
        <v>150.0</v>
      </c>
      <c r="X77" s="8" t="n">
        <v>113.0</v>
      </c>
      <c r="Y77" s="8" t="n">
        <v>246.0</v>
      </c>
      <c r="Z77" s="7">
        <f>(B77/B$1)*IgA!$BL76*IgA!$BQ76+IgA!$BM76</f>
        <v>2.6384092743414778</v>
      </c>
      <c r="AA77" s="7">
        <f>(C77/C$1)*IgA!$BL76*IgA!$BQ76+IgA!$BM76</f>
        <v>2.6902986279257464</v>
      </c>
      <c r="AB77" s="7">
        <f>(D77/D$1)*IgA!$BL76*IgA!$BQ76+IgA!$BM76</f>
        <v>2.5190637610976592</v>
      </c>
      <c r="AC77" s="7">
        <f>(E77/E$1)*IgA!$BL76*IgA!$BQ76+IgA!$BM76</f>
        <v>2.4516076014381096</v>
      </c>
      <c r="AD77" s="7">
        <f>(F77/F$1)*IgA!$BL76*IgA!$BQ76+IgA!$BM76</f>
        <v>2.9471509281678774</v>
      </c>
      <c r="AE77" s="7">
        <f>(G77/G$1)*IgA!$BL76*IgA!$BQ76+IgA!$BM76</f>
        <v>2.9030449776212488</v>
      </c>
      <c r="AF77" s="7">
        <f>(H77/H$1)*IgA!$BL76*IgA!$BQ76+IgA!$BM76</f>
        <v>2.7240267077555211</v>
      </c>
      <c r="AG77" s="7">
        <f>(I77/I$1)*IgA!$BL76*IgA!$BQ76+IgA!$BM76</f>
        <v>2.5398195025313668</v>
      </c>
      <c r="AH77" s="7">
        <f>(J77/J$1)*IgA!$BL76*IgA!$BQ76+IgA!$BM76</f>
        <v>2.8355888179616993</v>
      </c>
      <c r="AI77" s="7">
        <f>(K77/K$1)*IgA!$BL76*IgA!$BQ76+IgA!$BM76</f>
        <v>2.9289896544133831</v>
      </c>
      <c r="AJ77" s="7">
        <f>(L77/L$1)*IgA!$BL76*IgA!$BQ76+IgA!$BM76</f>
        <v>4.6854442732408836</v>
      </c>
      <c r="AK77" s="7">
        <f>(M77/M$1)*IgA!$BL76*IgA!$BQ76+IgA!$BM76</f>
        <v>3.2610815173527037</v>
      </c>
      <c r="AL77" s="7">
        <f>(N77/N$1)*IgA!$BL76*IgA!$BQ76+IgA!$BM76</f>
        <v>2.6332203389830506</v>
      </c>
      <c r="AM77" s="7">
        <f>(O77/O$1)*IgA!$BL76*IgA!$BQ76+IgA!$BM76</f>
        <v>2.7914828674150707</v>
      </c>
      <c r="AN77" s="7">
        <f>(P77/P$1)*IgA!$BL76*IgA!$BQ76+IgA!$BM76</f>
        <v>3.6476572015555071</v>
      </c>
      <c r="AO77" s="7">
        <f>(Q77/Q$1)*IgA!$BL76*IgA!$BQ76+IgA!$BM76</f>
        <v>2.4931190843055249</v>
      </c>
      <c r="AP77" s="7">
        <f>(R77/R$1)*IgA!$BL76*IgA!$BQ76+IgA!$BM76</f>
        <v>2.7759160613397902</v>
      </c>
      <c r="AQ77" s="7">
        <f>(S77/S$1)*IgA!$BL76*IgA!$BQ76+IgA!$BM76</f>
        <v>2.8771003008291141</v>
      </c>
      <c r="AR77" s="7">
        <f>(T77/T$1)*IgA!$BL76*IgA!$BQ76+IgA!$BM76</f>
        <v>3.6243069924425857</v>
      </c>
      <c r="AS77" s="7">
        <f>(U77/U$1)*IgA!$BL76*IgA!$BQ76+IgA!$BM76</f>
        <v>2.7058654340010273</v>
      </c>
      <c r="AT77" s="7">
        <f>(V77/V$1)*IgA!$BL76*IgA!$BQ76+IgA!$BM76</f>
        <v>2.6306258713038373</v>
      </c>
      <c r="AU77" s="7">
        <f>(W77/W$1)*IgA!$BL76*IgA!$BQ76+IgA!$BM76</f>
        <v>3.1521138748257389</v>
      </c>
      <c r="AV77" s="7">
        <f>(X77/X$1)*IgA!$BL76*IgA!$BQ76+IgA!$BM76</f>
        <v>2.9419619928094503</v>
      </c>
      <c r="AW77" s="7">
        <f>(Y77/Y$1)*IgA!$BL76*IgA!$BQ76+IgA!$BM76</f>
        <v>2.9601232665639445</v>
      </c>
    </row>
    <row r="78" spans="1:49" x14ac:dyDescent="0.25">
      <c r="A78" s="8" t="n">
        <v>75.0</v>
      </c>
      <c r="B78" s="8" t="n">
        <v>279.0</v>
      </c>
      <c r="C78" s="8" t="n">
        <v>513.0</v>
      </c>
      <c r="D78" s="8" t="n">
        <v>131.0</v>
      </c>
      <c r="E78" s="8" t="n">
        <v>133.0</v>
      </c>
      <c r="F78" s="8" t="n">
        <v>172.0</v>
      </c>
      <c r="G78" s="8" t="n">
        <v>154.0</v>
      </c>
      <c r="H78" s="8" t="n">
        <v>189.0</v>
      </c>
      <c r="I78" s="8" t="n">
        <v>140.0</v>
      </c>
      <c r="J78" s="8" t="n">
        <v>274.0</v>
      </c>
      <c r="K78" s="8" t="n">
        <v>200.0</v>
      </c>
      <c r="L78" s="8" t="n">
        <v>256.0</v>
      </c>
      <c r="M78" s="8" t="n">
        <v>135.0</v>
      </c>
      <c r="N78" s="8" t="n">
        <v>136.0</v>
      </c>
      <c r="O78" s="8" t="n">
        <v>137.0</v>
      </c>
      <c r="P78" s="8" t="n">
        <v>225.0</v>
      </c>
      <c r="Q78" s="8" t="n">
        <v>209.0</v>
      </c>
      <c r="R78" s="8" t="n">
        <v>127.0</v>
      </c>
      <c r="S78" s="8" t="n">
        <v>270.0</v>
      </c>
      <c r="T78" s="8" t="n">
        <v>122.0</v>
      </c>
      <c r="U78" s="8" t="n">
        <v>194.0</v>
      </c>
      <c r="V78" s="8" t="n">
        <v>428.0</v>
      </c>
      <c r="W78" s="8" t="n">
        <v>173.0</v>
      </c>
      <c r="X78" s="8" t="n">
        <v>112.0</v>
      </c>
      <c r="Y78" s="8" t="n">
        <v>226.0</v>
      </c>
      <c r="Z78" s="7">
        <f>(B78/B$1)*IgA!$BL77*IgA!$BQ77+IgA!$BM77</f>
        <v>2.6270662485611083</v>
      </c>
      <c r="AA78" s="7">
        <f>(C78/C$1)*IgA!$BL77*IgA!$BQ77+IgA!$BM77</f>
        <v>3.3142730123446986</v>
      </c>
      <c r="AB78" s="7">
        <f>(D78/D$1)*IgA!$BL77*IgA!$BQ77+IgA!$BM77</f>
        <v>2.5185599174373832</v>
      </c>
      <c r="AC78" s="7">
        <f>(E78/E$1)*IgA!$BL77*IgA!$BQ77+IgA!$BM77</f>
        <v>2.4751573849878934</v>
      </c>
      <c r="AD78" s="7">
        <f>(F78/F$1)*IgA!$BL77*IgA!$BQ77+IgA!$BM77</f>
        <v>2.6053649823363632</v>
      </c>
      <c r="AE78" s="7">
        <f>(G78/G$1)*IgA!$BL77*IgA!$BQ77+IgA!$BM77</f>
        <v>2.5788412125061191</v>
      </c>
      <c r="AF78" s="7">
        <f>(H78/H$1)*IgA!$BL77*IgA!$BQ77+IgA!$BM77</f>
        <v>2.7886201193453206</v>
      </c>
      <c r="AG78" s="7">
        <f>(I78/I$1)*IgA!$BL77*IgA!$BQ77+IgA!$BM77</f>
        <v>2.5233824210428821</v>
      </c>
      <c r="AH78" s="7">
        <f>(J78/J$1)*IgA!$BL77*IgA!$BQ77+IgA!$BM77</f>
        <v>2.6415337593776047</v>
      </c>
      <c r="AI78" s="7">
        <f>(K78/K$1)*IgA!$BL77*IgA!$BQ77+IgA!$BM77</f>
        <v>2.5740187089006206</v>
      </c>
      <c r="AJ78" s="7">
        <f>(L78/L$1)*IgA!$BL77*IgA!$BQ77+IgA!$BM77</f>
        <v>3.1286066235329919</v>
      </c>
      <c r="AK78" s="7">
        <f>(M78/M$1)*IgA!$BL77*IgA!$BQ77+IgA!$BM77</f>
        <v>2.680113788221596</v>
      </c>
      <c r="AL78" s="7">
        <f>(N78/N$1)*IgA!$BL77*IgA!$BQ77+IgA!$BM77</f>
        <v>2.5788412125061191</v>
      </c>
      <c r="AM78" s="7">
        <f>(O78/O$1)*IgA!$BL77*IgA!$BQ77+IgA!$BM77</f>
        <v>2.7910313711480703</v>
      </c>
      <c r="AN78" s="7">
        <f>(P78/P$1)*IgA!$BL77*IgA!$BQ77+IgA!$BM77</f>
        <v>2.5499061908731262</v>
      </c>
      <c r="AO78" s="7">
        <f>(Q78/Q$1)*IgA!$BL77*IgA!$BQ77+IgA!$BM77</f>
        <v>2.5257936728456318</v>
      </c>
      <c r="AP78" s="7">
        <f>(R78/R$1)*IgA!$BL77*IgA!$BQ77+IgA!$BM77</f>
        <v>2.5257936728456318</v>
      </c>
      <c r="AQ78" s="7">
        <f>(S78/S$1)*IgA!$BL77*IgA!$BQ77+IgA!$BM77</f>
        <v>2.7789751121343231</v>
      </c>
      <c r="AR78" s="7">
        <f>(T78/T$1)*IgA!$BL77*IgA!$BQ77+IgA!$BM77</f>
        <v>2.9477627383267837</v>
      </c>
      <c r="AS78" s="7">
        <f>(U78/U$1)*IgA!$BL77*IgA!$BQ77+IgA!$BM77</f>
        <v>2.6222437449556093</v>
      </c>
      <c r="AT78" s="7">
        <f>(V78/V$1)*IgA!$BL77*IgA!$BQ77+IgA!$BM77</f>
        <v>2.6029537305336139</v>
      </c>
      <c r="AU78" s="7">
        <f>(W78/W$1)*IgA!$BL77*IgA!$BQ77+IgA!$BM77</f>
        <v>3.0659140766615067</v>
      </c>
      <c r="AV78" s="7">
        <f>(X78/X$1)*IgA!$BL77*IgA!$BQ77+IgA!$BM77</f>
        <v>2.848901414414057</v>
      </c>
      <c r="AW78" s="7">
        <f>(Y78/Y$1)*IgA!$BL77*IgA!$BQ77+IgA!$BM77</f>
        <v>2.8730139324415513</v>
      </c>
    </row>
    <row r="79" spans="1:49" x14ac:dyDescent="0.25">
      <c r="A79" s="8" t="n">
        <v>76.0</v>
      </c>
      <c r="B79" s="8" t="n">
        <v>219.0</v>
      </c>
      <c r="C79" s="8" t="n">
        <v>444.0</v>
      </c>
      <c r="D79" s="8" t="n">
        <v>135.0</v>
      </c>
      <c r="E79" s="8" t="n">
        <v>130.0</v>
      </c>
      <c r="F79" s="8" t="n">
        <v>159.0</v>
      </c>
      <c r="G79" s="8" t="n">
        <v>144.0</v>
      </c>
      <c r="H79" s="8" t="n">
        <v>168.0</v>
      </c>
      <c r="I79" s="8" t="n">
        <v>145.0</v>
      </c>
      <c r="J79" s="8" t="n">
        <v>157.0</v>
      </c>
      <c r="K79" s="8" t="n">
        <v>165.0</v>
      </c>
      <c r="L79" s="8" t="n">
        <v>247.0</v>
      </c>
      <c r="M79" s="8" t="n">
        <v>135.0</v>
      </c>
      <c r="N79" s="8" t="n">
        <v>153.0</v>
      </c>
      <c r="O79" s="8" t="n">
        <v>135.0</v>
      </c>
      <c r="P79" s="8" t="n">
        <v>202.0</v>
      </c>
      <c r="Q79" s="8" t="n">
        <v>189.0</v>
      </c>
      <c r="R79" s="8" t="n">
        <v>123.0</v>
      </c>
      <c r="S79" s="8" t="n">
        <v>270.0</v>
      </c>
      <c r="T79" s="8" t="n">
        <v>115.0</v>
      </c>
      <c r="U79" s="8" t="n">
        <v>177.0</v>
      </c>
      <c r="V79" s="8" t="n">
        <v>370.0</v>
      </c>
      <c r="W79" s="8" t="n">
        <v>158.0</v>
      </c>
      <c r="X79" s="8" t="n">
        <v>113.0</v>
      </c>
      <c r="Y79" s="8" t="n">
        <v>230.0</v>
      </c>
      <c r="Z79" s="7">
        <f>(B79/B$1)*IgA!$BL78*IgA!$BQ78+IgA!$BM78</f>
        <v>2.4778139770054297</v>
      </c>
      <c r="AA79" s="7">
        <f>(C79/C$1)*IgA!$BL78*IgA!$BQ78+IgA!$BM78</f>
        <v>2.5141691397920374</v>
      </c>
      <c r="AB79" s="7">
        <f>(D79/D$1)*IgA!$BL78*IgA!$BQ78+IgA!$BM78</f>
        <v>2.4318916661170831</v>
      </c>
      <c r="AC79" s="7">
        <f>(E79/E$1)*IgA!$BL78*IgA!$BQ78+IgA!$BM78</f>
        <v>2.3974499329508232</v>
      </c>
      <c r="AD79" s="7">
        <f>(F79/F$1)*IgA!$BL78*IgA!$BQ78+IgA!$BM78</f>
        <v>2.4567662511816044</v>
      </c>
      <c r="AE79" s="7">
        <f>(G79/G$1)*IgA!$BL78*IgA!$BQ78+IgA!$BM78</f>
        <v>2.4663333992833429</v>
      </c>
      <c r="AF79" s="7">
        <f>(H79/H$1)*IgA!$BL78*IgA!$BQ78+IgA!$BM78</f>
        <v>2.6079271911890785</v>
      </c>
      <c r="AG79" s="7">
        <f>(I79/I$1)*IgA!$BL78*IgA!$BQ78+IgA!$BM78</f>
        <v>2.4357185253577787</v>
      </c>
      <c r="AH79" s="7">
        <f>(J79/J$1)*IgA!$BL78*IgA!$BQ78+IgA!$BM78</f>
        <v>2.5524377321989933</v>
      </c>
      <c r="AI79" s="7">
        <f>(K79/K$1)*IgA!$BL78*IgA!$BQ78+IgA!$BM78</f>
        <v>2.4816408362461253</v>
      </c>
      <c r="AJ79" s="7">
        <f>(L79/L$1)*IgA!$BL78*IgA!$BQ78+IgA!$BM78</f>
        <v>2.8604999010749852</v>
      </c>
      <c r="AK79" s="7">
        <f>(M79/M$1)*IgA!$BL78*IgA!$BQ78+IgA!$BM78</f>
        <v>2.5887928949856009</v>
      </c>
      <c r="AL79" s="7">
        <f>(N79/N$1)*IgA!$BL78*IgA!$BQ78+IgA!$BM78</f>
        <v>2.4797274066257775</v>
      </c>
      <c r="AM79" s="7">
        <f>(O79/O$1)*IgA!$BL78*IgA!$BQ78+IgA!$BM78</f>
        <v>2.6844643760029898</v>
      </c>
      <c r="AN79" s="7">
        <f>(P79/P$1)*IgA!$BL78*IgA!$BQ78+IgA!$BM78</f>
        <v>2.4912079843478643</v>
      </c>
      <c r="AO79" s="7">
        <f>(Q79/Q$1)*IgA!$BL78*IgA!$BQ78+IgA!$BM78</f>
        <v>2.5007751324496033</v>
      </c>
      <c r="AP79" s="7">
        <f>(R79/R$1)*IgA!$BL78*IgA!$BQ78+IgA!$BM78</f>
        <v>2.4242379476356923</v>
      </c>
      <c r="AQ79" s="7">
        <f>(S79/S$1)*IgA!$BL78*IgA!$BQ78+IgA!$BM78</f>
        <v>2.7189061091692497</v>
      </c>
      <c r="AR79" s="7">
        <f>(T79/T$1)*IgA!$BL78*IgA!$BQ78+IgA!$BM78</f>
        <v>2.749520983094814</v>
      </c>
      <c r="AS79" s="7">
        <f>(U79/U$1)*IgA!$BL78*IgA!$BQ78+IgA!$BM78</f>
        <v>2.5141691397920374</v>
      </c>
      <c r="AT79" s="7">
        <f>(V79/V$1)*IgA!$BL78*IgA!$BQ78+IgA!$BM78</f>
        <v>2.4950348435885599</v>
      </c>
      <c r="AU79" s="7">
        <f>(W79/W$1)*IgA!$BL78*IgA!$BQ78+IgA!$BM78</f>
        <v>2.9312967970278527</v>
      </c>
      <c r="AV79" s="7">
        <f>(X79/X$1)*IgA!$BL78*IgA!$BQ78+IgA!$BM78</f>
        <v>2.7112523906878585</v>
      </c>
      <c r="AW79" s="7">
        <f>(Y79/Y$1)*IgA!$BL78*IgA!$BQ78+IgA!$BM78</f>
        <v>2.7380404053727272</v>
      </c>
    </row>
    <row r="80" spans="1:49" x14ac:dyDescent="0.25">
      <c r="A80" s="8" t="n">
        <v>77.0</v>
      </c>
      <c r="B80" s="8" t="n">
        <v>319.0</v>
      </c>
      <c r="C80" s="8" t="n">
        <v>999.0</v>
      </c>
      <c r="D80" s="8" t="n">
        <v>188.0</v>
      </c>
      <c r="E80" s="8" t="n">
        <v>130.0</v>
      </c>
      <c r="F80" s="8" t="n">
        <v>212.0</v>
      </c>
      <c r="G80" s="8" t="n">
        <v>154.0</v>
      </c>
      <c r="H80" s="8" t="n">
        <v>200.0</v>
      </c>
      <c r="I80" s="8" t="n">
        <v>141.0</v>
      </c>
      <c r="J80" s="8" t="n">
        <v>185.0</v>
      </c>
      <c r="K80" s="8" t="n">
        <v>217.0</v>
      </c>
      <c r="L80" s="8" t="n">
        <v>275.0</v>
      </c>
      <c r="M80" s="8" t="n">
        <v>127.0</v>
      </c>
      <c r="N80" s="8" t="n">
        <v>161.0</v>
      </c>
      <c r="O80" s="8" t="n">
        <v>135.0</v>
      </c>
      <c r="P80" s="8" t="n">
        <v>200.0</v>
      </c>
      <c r="Q80" s="8" t="n">
        <v>211.0</v>
      </c>
      <c r="R80" s="8" t="n">
        <v>125.0</v>
      </c>
      <c r="S80" s="8" t="n">
        <v>248.0</v>
      </c>
      <c r="T80" s="8" t="n">
        <v>116.0</v>
      </c>
      <c r="U80" s="8" t="n">
        <v>193.0</v>
      </c>
      <c r="V80" s="8" t="n">
        <v>587.0</v>
      </c>
      <c r="W80" s="8" t="n">
        <v>151.0</v>
      </c>
      <c r="X80" s="8" t="n">
        <v>118.0</v>
      </c>
      <c r="Y80" s="8" t="n">
        <v>238.0</v>
      </c>
      <c r="Z80" s="7">
        <f>(B80/B$1)*IgA!$BL79*IgA!$BQ79+IgA!$BM79</f>
        <v>2.4771198669503756</v>
      </c>
      <c r="AA80" s="7">
        <f>(C80/C$1)*IgA!$BL79*IgA!$BQ79+IgA!$BM79</f>
        <v>2.5333333333333332</v>
      </c>
      <c r="AB80" s="7">
        <f>(D80/D$1)*IgA!$BL79*IgA!$BQ79+IgA!$BM79</f>
        <v>2.4619854721549634</v>
      </c>
      <c r="AC80" s="7">
        <f>(E80/E$1)*IgA!$BL79*IgA!$BQ79+IgA!$BM79</f>
        <v>2.3992858365739722</v>
      </c>
      <c r="AD80" s="7">
        <f>(F80/F$1)*IgA!$BL79*IgA!$BQ79+IgA!$BM79</f>
        <v>2.561440066524812</v>
      </c>
      <c r="AE80" s="7">
        <f>(G80/G$1)*IgA!$BL79*IgA!$BQ79+IgA!$BM79</f>
        <v>2.511712769339888</v>
      </c>
      <c r="AF80" s="7">
        <f>(H80/H$1)*IgA!$BL79*IgA!$BQ79+IgA!$BM79</f>
        <v>2.6630567172940056</v>
      </c>
      <c r="AG80" s="7">
        <f>(I80/I$1)*IgA!$BL79*IgA!$BQ79+IgA!$BM79</f>
        <v>2.4857680925477537</v>
      </c>
      <c r="AH80" s="7">
        <f>(J80/J$1)*IgA!$BL79*IgA!$BQ79+IgA!$BM79</f>
        <v>2.5873847433169468</v>
      </c>
      <c r="AI80" s="7">
        <f>(K80/K$1)*IgA!$BL79*IgA!$BQ79+IgA!$BM79</f>
        <v>2.4944163181451318</v>
      </c>
      <c r="AJ80" s="7">
        <f>(L80/L$1)*IgA!$BL79*IgA!$BQ79+IgA!$BM79</f>
        <v>3.1970846479321056</v>
      </c>
      <c r="AK80" s="7">
        <f>(M80/M$1)*IgA!$BL79*IgA!$BQ79+IgA!$BM79</f>
        <v>2.6133294201090811</v>
      </c>
      <c r="AL80" s="7">
        <f>(N80/N$1)*IgA!$BL79*IgA!$BQ79+IgA!$BM79</f>
        <v>2.5722503485215347</v>
      </c>
      <c r="AM80" s="7">
        <f>(O80/O$1)*IgA!$BL79*IgA!$BQ79+IgA!$BM79</f>
        <v>3.1581676327439041</v>
      </c>
      <c r="AN80" s="7">
        <f>(P80/P$1)*IgA!$BL79*IgA!$BQ79+IgA!$BM79</f>
        <v>2.5030645437425099</v>
      </c>
      <c r="AO80" s="7">
        <f>(Q80/Q$1)*IgA!$BL79*IgA!$BQ79+IgA!$BM79</f>
        <v>2.423068456966762</v>
      </c>
      <c r="AP80" s="7">
        <f>(R80/R$1)*IgA!$BL79*IgA!$BQ79+IgA!$BM79</f>
        <v>2.5290092205346442</v>
      </c>
      <c r="AQ80" s="7">
        <f>(S80/S$1)*IgA!$BL79*IgA!$BQ79+IgA!$BM79</f>
        <v>2.7235942964756523</v>
      </c>
      <c r="AR80" s="7">
        <f>(T80/T$1)*IgA!$BL79*IgA!$BQ79+IgA!$BM79</f>
        <v>2.8965588084232152</v>
      </c>
      <c r="AS80" s="7">
        <f>(U80/U$1)*IgA!$BL79*IgA!$BQ79+IgA!$BM79</f>
        <v>2.5679262357228456</v>
      </c>
      <c r="AT80" s="7">
        <f>(V80/V$1)*IgA!$BL79*IgA!$BQ79+IgA!$BM79</f>
        <v>2.5657641793235015</v>
      </c>
      <c r="AU80" s="7">
        <f>(W80/W$1)*IgA!$BL79*IgA!$BQ79+IgA!$BM79</f>
        <v>2.9181793724166605</v>
      </c>
      <c r="AV80" s="7">
        <f>(X80/X$1)*IgA!$BL79*IgA!$BQ79+IgA!$BM79</f>
        <v>2.8122386088487783</v>
      </c>
      <c r="AW80" s="7">
        <f>(Y80/Y$1)*IgA!$BL79*IgA!$BQ79+IgA!$BM79</f>
        <v>2.8230488908455009</v>
      </c>
    </row>
    <row r="81" spans="1:49" x14ac:dyDescent="0.25">
      <c r="A81" s="8" t="n">
        <v>78.0</v>
      </c>
      <c r="B81" s="8" t="n">
        <v>238.0</v>
      </c>
      <c r="C81" s="8" t="n">
        <v>197.0</v>
      </c>
      <c r="D81" s="8" t="n">
        <v>152.0</v>
      </c>
      <c r="E81" s="8" t="n">
        <v>129.0</v>
      </c>
      <c r="F81" s="8" t="n">
        <v>177.0</v>
      </c>
      <c r="G81" s="8" t="n">
        <v>173.0</v>
      </c>
      <c r="H81" s="8" t="n">
        <v>206.0</v>
      </c>
      <c r="I81" s="8" t="n">
        <v>145.0</v>
      </c>
      <c r="J81" s="8" t="n">
        <v>144.0</v>
      </c>
      <c r="K81" s="8" t="n">
        <v>173.0</v>
      </c>
      <c r="L81" s="8" t="n">
        <v>217.0</v>
      </c>
      <c r="M81" s="8" t="n">
        <v>142.0</v>
      </c>
      <c r="N81" s="8" t="n">
        <v>145.0</v>
      </c>
      <c r="O81" s="8" t="n">
        <v>115.0</v>
      </c>
      <c r="P81" s="8" t="n">
        <v>178.0</v>
      </c>
      <c r="Q81" s="8" t="n">
        <v>197.0</v>
      </c>
      <c r="R81" s="8" t="n">
        <v>138.0</v>
      </c>
      <c r="S81" s="8" t="n">
        <v>278.0</v>
      </c>
      <c r="T81" s="8" t="n">
        <v>117.0</v>
      </c>
      <c r="U81" s="8" t="n">
        <v>175.0</v>
      </c>
      <c r="V81" s="8" t="n">
        <v>319.0</v>
      </c>
      <c r="W81" s="8" t="n">
        <v>159.0</v>
      </c>
      <c r="X81" s="8" t="n">
        <v>113.0</v>
      </c>
      <c r="Y81" s="8" t="n">
        <v>221.0</v>
      </c>
      <c r="Z81" s="7">
        <f>(B81/B$1)*IgA!$BL80*IgA!$BQ80+IgA!$BM80</f>
        <v>2.579742372881356</v>
      </c>
      <c r="AA81" s="7">
        <f>(C81/C$1)*IgA!$BL80*IgA!$BQ80+IgA!$BM80</f>
        <v>2.6166237288135594</v>
      </c>
      <c r="AB81" s="7">
        <f>(D81/D$1)*IgA!$BL80*IgA!$BQ80+IgA!$BM80</f>
        <v>2.5404022598870055</v>
      </c>
      <c r="AC81" s="7">
        <f>(E81/E$1)*IgA!$BL80*IgA!$BQ80+IgA!$BM80</f>
        <v>2.4887683615819207</v>
      </c>
      <c r="AD81" s="7">
        <f>(F81/F$1)*IgA!$BL80*IgA!$BQ80+IgA!$BM80</f>
        <v>2.577283615819209</v>
      </c>
      <c r="AE81" s="7">
        <f>(G81/G$1)*IgA!$BL80*IgA!$BQ80+IgA!$BM80</f>
        <v>2.5649898305084746</v>
      </c>
      <c r="AF81" s="7">
        <f>(H81/H$1)*IgA!$BL80*IgA!$BQ80+IgA!$BM80</f>
        <v>2.7346440677966104</v>
      </c>
      <c r="AG81" s="7">
        <f>(I81/I$1)*IgA!$BL80*IgA!$BQ80+IgA!$BM80</f>
        <v>2.5305672316384178</v>
      </c>
      <c r="AH81" s="7">
        <f>(J81/J$1)*IgA!$BL80*IgA!$BQ80+IgA!$BM80</f>
        <v>2.7690666666666663</v>
      </c>
      <c r="AI81" s="7">
        <f>(K81/K$1)*IgA!$BL80*IgA!$BQ80+IgA!$BM80</f>
        <v>2.5551548022598869</v>
      </c>
      <c r="AJ81" s="7">
        <f>(L81/L$1)*IgA!$BL80*IgA!$BQ80+IgA!$BM80</f>
        <v>2.9436384180790958</v>
      </c>
      <c r="AK81" s="7">
        <f>(M81/M$1)*IgA!$BL80*IgA!$BQ80+IgA!$BM80</f>
        <v>2.7100564971751413</v>
      </c>
      <c r="AL81" s="7">
        <f>(N81/N$1)*IgA!$BL80*IgA!$BQ80+IgA!$BM80</f>
        <v>2.5822011299435026</v>
      </c>
      <c r="AM81" s="7">
        <f>(O81/O$1)*IgA!$BL80*IgA!$BQ80+IgA!$BM80</f>
        <v>2.7493966101694918</v>
      </c>
      <c r="AN81" s="7">
        <f>(P81/P$1)*IgA!$BL80*IgA!$BQ80+IgA!$BM80</f>
        <v>2.5453197740112996</v>
      </c>
      <c r="AO81" s="7">
        <f>(Q81/Q$1)*IgA!$BL80*IgA!$BQ80+IgA!$BM80</f>
        <v>2.5059796610169491</v>
      </c>
      <c r="AP81" s="7">
        <f>(R81/R$1)*IgA!$BL80*IgA!$BQ80+IgA!$BM80</f>
        <v>2.48139209039548</v>
      </c>
      <c r="AQ81" s="7">
        <f>(S81/S$1)*IgA!$BL80*IgA!$BQ80+IgA!$BM80</f>
        <v>2.9633084745762712</v>
      </c>
      <c r="AR81" s="7">
        <f>(T81/T$1)*IgA!$BL80*IgA!$BQ80+IgA!$BM80</f>
        <v>2.8821694915254237</v>
      </c>
      <c r="AS81" s="7">
        <f>(U81/U$1)*IgA!$BL80*IgA!$BQ80+IgA!$BM80</f>
        <v>2.6584225988700565</v>
      </c>
      <c r="AT81" s="7">
        <f>(V81/V$1)*IgA!$BL80*IgA!$BQ80+IgA!$BM80</f>
        <v>2.6313762711864408</v>
      </c>
      <c r="AU81" s="7">
        <f>(W81/W$1)*IgA!$BL80*IgA!$BQ80+IgA!$BM80</f>
        <v>3.1772203389830507</v>
      </c>
      <c r="AV81" s="7">
        <f>(X81/X$1)*IgA!$BL80*IgA!$BQ80+IgA!$BM80</f>
        <v>2.8698757062146889</v>
      </c>
      <c r="AW81" s="7">
        <f>(Y81/Y$1)*IgA!$BL80*IgA!$BQ80+IgA!$BM80</f>
        <v>2.9042983050847457</v>
      </c>
    </row>
    <row r="82" spans="1:49" x14ac:dyDescent="0.25">
      <c r="A82" s="8" t="n">
        <v>79.0</v>
      </c>
      <c r="B82" s="8" t="n">
        <v>209.0</v>
      </c>
      <c r="C82" s="8" t="n">
        <v>180.0</v>
      </c>
      <c r="D82" s="8" t="n">
        <v>200.0</v>
      </c>
      <c r="E82" s="8" t="n">
        <v>147.0</v>
      </c>
      <c r="F82" s="8" t="n">
        <v>321.0</v>
      </c>
      <c r="G82" s="8" t="n">
        <v>166.0</v>
      </c>
      <c r="H82" s="8" t="n">
        <v>266.0</v>
      </c>
      <c r="I82" s="8" t="n">
        <v>154.0</v>
      </c>
      <c r="J82" s="8" t="n">
        <v>177.0</v>
      </c>
      <c r="K82" s="8" t="n">
        <v>195.0</v>
      </c>
      <c r="L82" s="8" t="n">
        <v>292.0</v>
      </c>
      <c r="M82" s="8" t="n">
        <v>144.0</v>
      </c>
      <c r="N82" s="8" t="n">
        <v>153.0</v>
      </c>
      <c r="O82" s="8" t="n">
        <v>132.0</v>
      </c>
      <c r="P82" s="8" t="n">
        <v>193.0</v>
      </c>
      <c r="Q82" s="8" t="n">
        <v>172.0</v>
      </c>
      <c r="R82" s="8" t="n">
        <v>157.0</v>
      </c>
      <c r="S82" s="8" t="n">
        <v>240.0</v>
      </c>
      <c r="T82" s="8" t="n">
        <v>299.0</v>
      </c>
      <c r="U82" s="8" t="n">
        <v>173.0</v>
      </c>
      <c r="V82" s="8" t="n">
        <v>358.0</v>
      </c>
      <c r="W82" s="8" t="n">
        <v>203.0</v>
      </c>
      <c r="X82" s="8" t="n">
        <v>129.0</v>
      </c>
      <c r="Y82" s="8" t="n">
        <v>291.0</v>
      </c>
      <c r="Z82" s="7">
        <f>(B82/B$1)*IgA!$BL81*IgA!$BQ81+IgA!$BM81</f>
        <v>3.3396289870545841</v>
      </c>
      <c r="AA82" s="7">
        <f>(C82/C$1)*IgA!$BL81*IgA!$BQ81+IgA!$BM81</f>
        <v>3.108031496062992</v>
      </c>
      <c r="AB82" s="7">
        <f>(D82/D$1)*IgA!$BL81*IgA!$BQ81+IgA!$BM81</f>
        <v>2.8325103429867875</v>
      </c>
      <c r="AC82" s="7">
        <f>(E82/E$1)*IgA!$BL81*IgA!$BQ81+IgA!$BM81</f>
        <v>2.6648018150273587</v>
      </c>
      <c r="AD82" s="7">
        <f>(F82/F$1)*IgA!$BL81*IgA!$BQ81+IgA!$BM81</f>
        <v>2.9562952088616039</v>
      </c>
      <c r="AE82" s="7">
        <f>(G82/G$1)*IgA!$BL81*IgA!$BQ81+IgA!$BM81</f>
        <v>2.9403229681035632</v>
      </c>
      <c r="AF82" s="7">
        <f>(H82/H$1)*IgA!$BL81*IgA!$BQ81+IgA!$BM81</f>
        <v>2.9802535699986654</v>
      </c>
      <c r="AG82" s="7">
        <f>(I82/I$1)*IgA!$BL81*IgA!$BQ81+IgA!$BM81</f>
        <v>2.8085519818497264</v>
      </c>
      <c r="AH82" s="7">
        <f>(J82/J$1)*IgA!$BL81*IgA!$BQ81+IgA!$BM81</f>
        <v>3.0321633524622982</v>
      </c>
      <c r="AI82" s="7">
        <f>(K82/K$1)*IgA!$BL81*IgA!$BQ81+IgA!$BM81</f>
        <v>2.9642813292406247</v>
      </c>
      <c r="AJ82" s="7">
        <f>(L82/L$1)*IgA!$BL81*IgA!$BQ81+IgA!$BM81</f>
        <v>3.1160176164420124</v>
      </c>
      <c r="AK82" s="7">
        <f>(M82/M$1)*IgA!$BL81*IgA!$BQ81+IgA!$BM81</f>
        <v>3.8148031496062993</v>
      </c>
      <c r="AL82" s="7">
        <f>(N82/N$1)*IgA!$BL81*IgA!$BQ81+IgA!$BM81</f>
        <v>3.2038649406112372</v>
      </c>
      <c r="AM82" s="7">
        <f>(O82/O$1)*IgA!$BL81*IgA!$BQ81+IgA!$BM81</f>
        <v>3.2597677832643797</v>
      </c>
      <c r="AN82" s="7">
        <f>(P82/P$1)*IgA!$BL81*IgA!$BQ81+IgA!$BM81</f>
        <v>2.7167115974909914</v>
      </c>
      <c r="AO82" s="7">
        <f>(Q82/Q$1)*IgA!$BL81*IgA!$BQ81+IgA!$BM81</f>
        <v>2.7925797410916853</v>
      </c>
      <c r="AP82" s="7">
        <f>(R82/R$1)*IgA!$BL81*IgA!$BQ81+IgA!$BM81</f>
        <v>2.7127185373014813</v>
      </c>
      <c r="AQ82" s="7">
        <f>(S82/S$1)*IgA!$BL81*IgA!$BQ81+IgA!$BM81</f>
        <v>3.1679273989056451</v>
      </c>
      <c r="AR82" s="7">
        <f>(T82/T$1)*IgA!$BL81*IgA!$BQ81+IgA!$BM81</f>
        <v>3.8387615107433604</v>
      </c>
      <c r="AS82" s="7">
        <f>(U82/U$1)*IgA!$BL81*IgA!$BQ81+IgA!$BM81</f>
        <v>2.8764340050713999</v>
      </c>
      <c r="AT82" s="7">
        <f>(V82/V$1)*IgA!$BL81*IgA!$BQ81+IgA!$BM81</f>
        <v>2.9283437875350327</v>
      </c>
      <c r="AU82" s="7">
        <f>(W82/W$1)*IgA!$BL81*IgA!$BQ81+IgA!$BM81</f>
        <v>3.7189697050580541</v>
      </c>
      <c r="AV82" s="7">
        <f>(X82/X$1)*IgA!$BL81*IgA!$BQ81+IgA!$BM81</f>
        <v>3.1998718804217265</v>
      </c>
      <c r="AW82" s="7">
        <f>(Y82/Y$1)*IgA!$BL81*IgA!$BQ81+IgA!$BM81</f>
        <v>3.2318163619378084</v>
      </c>
    </row>
    <row r="83" spans="1:49" x14ac:dyDescent="0.25">
      <c r="A83" s="8" t="n">
        <v>80.0</v>
      </c>
      <c r="B83" s="8" t="n">
        <v>346.0</v>
      </c>
      <c r="C83" s="8" t="n">
        <v>208.0</v>
      </c>
      <c r="D83" s="8" t="n">
        <v>214.0</v>
      </c>
      <c r="E83" s="8" t="n">
        <v>234.0</v>
      </c>
      <c r="F83" s="8" t="n">
        <v>227.0</v>
      </c>
      <c r="G83" s="8" t="n">
        <v>235.0</v>
      </c>
      <c r="H83" s="8" t="n">
        <v>212.0</v>
      </c>
      <c r="I83" s="8" t="n">
        <v>201.0</v>
      </c>
      <c r="J83" s="8" t="n">
        <v>1495.0</v>
      </c>
      <c r="K83" s="8" t="n">
        <v>219.0</v>
      </c>
      <c r="L83" s="8" t="n">
        <v>272.0</v>
      </c>
      <c r="M83" s="8" t="n">
        <v>214.0</v>
      </c>
      <c r="N83" s="8" t="n">
        <v>173.0</v>
      </c>
      <c r="O83" s="8" t="n">
        <v>153.0</v>
      </c>
      <c r="P83" s="8" t="n">
        <v>288.0</v>
      </c>
      <c r="Q83" s="8" t="n">
        <v>326.0</v>
      </c>
      <c r="R83" s="8" t="n">
        <v>157.0</v>
      </c>
      <c r="S83" s="8" t="n">
        <v>319.0</v>
      </c>
      <c r="T83" s="8" t="n">
        <v>193.0</v>
      </c>
      <c r="U83" s="8" t="n">
        <v>324.0</v>
      </c>
      <c r="V83" s="8" t="n">
        <v>339.0</v>
      </c>
      <c r="W83" s="8" t="n">
        <v>222.0</v>
      </c>
      <c r="X83" s="8" t="n">
        <v>172.0</v>
      </c>
      <c r="Y83" s="8" t="n">
        <v>408.0</v>
      </c>
      <c r="Z83" s="7">
        <f>(B83/B$1)*IgA!$BL82*IgA!$BQ82+IgA!$BM82</f>
        <v>2.9441872137126404</v>
      </c>
      <c r="AA83" s="7">
        <f>(C83/C$1)*IgA!$BL82*IgA!$BQ82+IgA!$BM82</f>
        <v>2.9488568309625838</v>
      </c>
      <c r="AB83" s="7">
        <f>(D83/D$1)*IgA!$BL82*IgA!$BQ82+IgA!$BM82</f>
        <v>2.9469889840626062</v>
      </c>
      <c r="AC83" s="7">
        <f>(E83/E$1)*IgA!$BL82*IgA!$BQ82+IgA!$BM82</f>
        <v>3.229967789409169</v>
      </c>
      <c r="AD83" s="7">
        <f>(F83/F$1)*IgA!$BL82*IgA!$BQ82+IgA!$BM82</f>
        <v>2.9712709937623116</v>
      </c>
      <c r="AE83" s="7">
        <f>(G83/G$1)*IgA!$BL82*IgA!$BQ82+IgA!$BM82</f>
        <v>2.9852798455121414</v>
      </c>
      <c r="AF83" s="7">
        <f>(H83/H$1)*IgA!$BL82*IgA!$BQ82+IgA!$BM82</f>
        <v>3.024504630411665</v>
      </c>
      <c r="AG83" s="7">
        <f>(I83/I$1)*IgA!$BL82*IgA!$BQ82+IgA!$BM82</f>
        <v>2.9516586013125496</v>
      </c>
      <c r="AH83" s="7">
        <f>(J83/J$1)*IgA!$BL82*IgA!$BQ82+IgA!$BM82</f>
        <v>2.9712709937623116</v>
      </c>
      <c r="AI83" s="7">
        <f>(K83/K$1)*IgA!$BL82*IgA!$BQ82+IgA!$BM82</f>
        <v>2.9124338164130261</v>
      </c>
      <c r="AJ83" s="7">
        <f>(L83/L$1)*IgA!$BL82*IgA!$BQ82+IgA!$BM82</f>
        <v>3.1935447748596113</v>
      </c>
      <c r="AK83" s="7">
        <f>(M83/M$1)*IgA!$BL82*IgA!$BQ82+IgA!$BM82</f>
        <v>3.0170332428117557</v>
      </c>
      <c r="AL83" s="7">
        <f>(N83/N$1)*IgA!$BL82*IgA!$BQ82+IgA!$BM82</f>
        <v>2.8657376439135933</v>
      </c>
      <c r="AM83" s="7">
        <f>(O83/O$1)*IgA!$BL82*IgA!$BQ82+IgA!$BM82</f>
        <v>3.0609276449612226</v>
      </c>
      <c r="AN83" s="7">
        <f>(P83/P$1)*IgA!$BL82*IgA!$BQ82+IgA!$BM82</f>
        <v>2.882548266013389</v>
      </c>
      <c r="AO83" s="7">
        <f>(Q83/Q$1)*IgA!$BL82*IgA!$BQ82+IgA!$BM82</f>
        <v>2.9843459220621527</v>
      </c>
      <c r="AP83" s="7">
        <f>(R83/R$1)*IgA!$BL82*IgA!$BQ82+IgA!$BM82</f>
        <v>3.0543901808113016</v>
      </c>
      <c r="AQ83" s="7">
        <f>(S83/S$1)*IgA!$BL82*IgA!$BQ82+IgA!$BM82</f>
        <v>2.9955530034620166</v>
      </c>
      <c r="AR83" s="7">
        <f>(T83/T$1)*IgA!$BL82*IgA!$BQ82+IgA!$BM82</f>
        <v>3.0992185064107574</v>
      </c>
      <c r="AS83" s="7">
        <f>(U83/U$1)*IgA!$BL82*IgA!$BQ82+IgA!$BM82</f>
        <v>3.4615808050063555</v>
      </c>
      <c r="AT83" s="7">
        <f>(V83/V$1)*IgA!$BL82*IgA!$BQ82+IgA!$BM82</f>
        <v>3.0889453484608822</v>
      </c>
      <c r="AU83" s="7">
        <f>(W83/W$1)*IgA!$BL82*IgA!$BQ82+IgA!$BM82</f>
        <v>3.1122934347105984</v>
      </c>
      <c r="AV83" s="7">
        <f>(X83/X$1)*IgA!$BL82*IgA!$BQ82+IgA!$BM82</f>
        <v>3.1216326692104852</v>
      </c>
      <c r="AW83" s="7">
        <f>(Y83/Y$1)*IgA!$BL82*IgA!$BQ82+IgA!$BM82</f>
        <v>3.2374391770090782</v>
      </c>
    </row>
    <row r="84" spans="1:49" x14ac:dyDescent="0.25">
      <c r="A84" s="8" t="n">
        <v>81.0</v>
      </c>
      <c r="B84" s="8" t="n">
        <v>620.0</v>
      </c>
      <c r="C84" s="8" t="n">
        <v>216.0</v>
      </c>
      <c r="D84" s="8" t="n">
        <v>205.0</v>
      </c>
      <c r="E84" s="8" t="n">
        <v>525.0</v>
      </c>
      <c r="F84" s="8" t="n">
        <v>173.0</v>
      </c>
      <c r="G84" s="8" t="n">
        <v>373.0</v>
      </c>
      <c r="H84" s="8" t="n">
        <v>204.0</v>
      </c>
      <c r="I84" s="8" t="n">
        <v>301.0</v>
      </c>
      <c r="J84" s="8" t="n">
        <v>13323.0</v>
      </c>
      <c r="K84" s="8" t="n">
        <v>530.0</v>
      </c>
      <c r="L84" s="8" t="n">
        <v>365.0</v>
      </c>
      <c r="M84" s="8" t="n">
        <v>259.0</v>
      </c>
      <c r="N84" s="8" t="n">
        <v>466.0</v>
      </c>
      <c r="O84" s="8" t="n">
        <v>597.0</v>
      </c>
      <c r="P84" s="8" t="n">
        <v>8447.0</v>
      </c>
      <c r="Q84" s="8" t="n">
        <v>1969.0</v>
      </c>
      <c r="R84" s="8" t="n">
        <v>150.0</v>
      </c>
      <c r="S84" s="8" t="n">
        <v>719.0</v>
      </c>
      <c r="T84" s="8" t="n">
        <v>959.0</v>
      </c>
      <c r="U84" s="8" t="n">
        <v>4212.0</v>
      </c>
      <c r="V84" s="8" t="n">
        <v>986.0</v>
      </c>
      <c r="W84" s="8" t="n">
        <v>978.0</v>
      </c>
      <c r="X84" s="8" t="n">
        <v>137.0</v>
      </c>
      <c r="Y84" s="8" t="n">
        <v>1708.0</v>
      </c>
      <c r="Z84" s="7">
        <f>(B84/B$1)*IgA!$BL83*IgA!$BQ83+IgA!$BM83</f>
        <v>1.1091278041515422</v>
      </c>
      <c r="AA84" s="7">
        <f>(C84/C$1)*IgA!$BL83*IgA!$BQ83+IgA!$BM83</f>
        <v>0.98618136839597725</v>
      </c>
      <c r="AB84" s="7">
        <f>(D84/D$1)*IgA!$BL83*IgA!$BQ83+IgA!$BM83</f>
        <v>1.2960063865000009</v>
      </c>
      <c r="AC84" s="7">
        <f>(E84/E$1)*IgA!$BL83*IgA!$BQ83+IgA!$BM83</f>
        <v>5.3827459110149798</v>
      </c>
      <c r="AD84" s="7">
        <f>(F84/F$1)*IgA!$BL83*IgA!$BQ83+IgA!$BM83</f>
        <v>0.92224922180308344</v>
      </c>
      <c r="AE84" s="7">
        <f>(G84/G$1)*IgA!$BL83*IgA!$BQ83+IgA!$BM83</f>
        <v>2.7598886148962603</v>
      </c>
      <c r="AF84" s="7">
        <f>(H84/H$1)*IgA!$BL83*IgA!$BQ83+IgA!$BM83</f>
        <v>1.1894528088451779</v>
      </c>
      <c r="AG84" s="7">
        <f>(I84/I$1)*IgA!$BL83*IgA!$BQ83+IgA!$BM83</f>
        <v>0.92634743632826899</v>
      </c>
      <c r="AH84" s="7">
        <f>(J84/J$1)*IgA!$BL83*IgA!$BQ83+IgA!$BM83</f>
        <v>1.164863521694065</v>
      </c>
      <c r="AI84" s="7">
        <f>(K84/K$1)*IgA!$BL83*IgA!$BQ83+IgA!$BM83</f>
        <v>0.91077422113256412</v>
      </c>
      <c r="AJ84" s="7">
        <f>(L84/L$1)*IgA!$BL83*IgA!$BQ83+IgA!$BM83</f>
        <v>3.6721511682025527</v>
      </c>
      <c r="AK84" s="7">
        <f>(M84/M$1)*IgA!$BL83*IgA!$BQ83+IgA!$BM83</f>
        <v>2.6648100379119573</v>
      </c>
      <c r="AL84" s="7">
        <f>(N84/N$1)*IgA!$BL83*IgA!$BQ83+IgA!$BM83</f>
        <v>1.9205742801382706</v>
      </c>
      <c r="AM84" s="7">
        <f>(O84/O$1)*IgA!$BL83*IgA!$BQ83+IgA!$BM83</f>
        <v>1.1115867328666535</v>
      </c>
      <c r="AN84" s="7">
        <f>(P84/P$1)*IgA!$BL83*IgA!$BQ83+IgA!$BM83</f>
        <v>1.4845242546585338</v>
      </c>
      <c r="AO84" s="7">
        <f>(Q84/Q$1)*IgA!$BL83*IgA!$BQ83+IgA!$BM83</f>
        <v>3.6024815212743988</v>
      </c>
      <c r="AP84" s="7">
        <f>(R84/R$1)*IgA!$BL83*IgA!$BQ83+IgA!$BM83</f>
        <v>4.0967261930117695</v>
      </c>
      <c r="AQ84" s="7">
        <f>(S84/S$1)*IgA!$BL83*IgA!$BQ83+IgA!$BM83</f>
        <v>1.026343870742795</v>
      </c>
      <c r="AR84" s="7">
        <f>(T84/T$1)*IgA!$BL83*IgA!$BQ83+IgA!$BM83</f>
        <v>4.6163797948052911</v>
      </c>
      <c r="AS84" s="7">
        <f>(U84/U$1)*IgA!$BL83*IgA!$BQ83+IgA!$BM83</f>
        <v>3.2049547123314062</v>
      </c>
      <c r="AT84" s="7">
        <f>(V84/V$1)*IgA!$BL83*IgA!$BQ83+IgA!$BM83</f>
        <v>2.0804046466205053</v>
      </c>
      <c r="AU84" s="7">
        <f>(W84/W$1)*IgA!$BL83*IgA!$BQ83+IgA!$BM83</f>
        <v>11.697274851420792</v>
      </c>
      <c r="AV84" s="7">
        <f>(X84/X$1)*IgA!$BL83*IgA!$BQ83+IgA!$BM83</f>
        <v>2.5115368146700194</v>
      </c>
      <c r="AW84" s="7">
        <f>(Y84/Y$1)*IgA!$BL83*IgA!$BQ83+IgA!$BM83</f>
        <v>2.3525260910928223</v>
      </c>
    </row>
    <row r="85" spans="1:49" x14ac:dyDescent="0.25">
      <c r="A85" s="8" t="n">
        <v>82.0</v>
      </c>
      <c r="B85" s="8" t="n">
        <v>375.0</v>
      </c>
      <c r="C85" s="8" t="n">
        <v>336.0</v>
      </c>
      <c r="D85" s="8" t="n">
        <v>139.0</v>
      </c>
      <c r="E85" s="8" t="n">
        <v>164.0</v>
      </c>
      <c r="F85" s="8" t="n">
        <v>239.0</v>
      </c>
      <c r="G85" s="8" t="n">
        <v>257.0</v>
      </c>
      <c r="H85" s="8" t="n">
        <v>367.0</v>
      </c>
      <c r="I85" s="8" t="n">
        <v>276.0</v>
      </c>
      <c r="J85" s="8" t="n">
        <v>351.0</v>
      </c>
      <c r="K85" s="8" t="n">
        <v>420.0</v>
      </c>
      <c r="L85" s="8" t="n">
        <v>363.0</v>
      </c>
      <c r="M85" s="8" t="n">
        <v>226.0</v>
      </c>
      <c r="N85" s="8" t="n">
        <v>137.0</v>
      </c>
      <c r="O85" s="8" t="n">
        <v>174.0</v>
      </c>
      <c r="P85" s="8" t="n">
        <v>247.0</v>
      </c>
      <c r="Q85" s="8" t="n">
        <v>337.0</v>
      </c>
      <c r="R85" s="8" t="n">
        <v>161.0</v>
      </c>
      <c r="S85" s="8" t="n">
        <v>327.0</v>
      </c>
      <c r="T85" s="8" t="n">
        <v>152.0</v>
      </c>
      <c r="U85" s="8" t="n">
        <v>304.0</v>
      </c>
      <c r="V85" s="8" t="n">
        <v>561.0</v>
      </c>
      <c r="W85" s="8" t="n">
        <v>364.0</v>
      </c>
      <c r="X85" s="8" t="n">
        <v>118.0</v>
      </c>
      <c r="Y85" s="8" t="n">
        <v>339.0</v>
      </c>
      <c r="Z85" s="7">
        <f>(B85/B$1)*IgA!$BL84*IgA!$BQ84+IgA!$BM84</f>
        <v>2.6901185770750988</v>
      </c>
      <c r="AA85" s="7">
        <f>(C85/C$1)*IgA!$BL84*IgA!$BQ84+IgA!$BM84</f>
        <v>3.0105982447913178</v>
      </c>
      <c r="AB85" s="7">
        <f>(D85/D$1)*IgA!$BL84*IgA!$BQ84+IgA!$BM84</f>
        <v>2.8656193474911231</v>
      </c>
      <c r="AC85" s="7">
        <f>(E85/E$1)*IgA!$BL84*IgA!$BQ84+IgA!$BM84</f>
        <v>2.6595967039592683</v>
      </c>
      <c r="AD85" s="7">
        <f>(F85/F$1)*IgA!$BL84*IgA!$BQ84+IgA!$BM84</f>
        <v>3.0512940756124252</v>
      </c>
      <c r="AE85" s="7">
        <f>(G85/G$1)*IgA!$BL84*IgA!$BQ84+IgA!$BM84</f>
        <v>2.9800763716754872</v>
      </c>
      <c r="AF85" s="7">
        <f>(H85/H$1)*IgA!$BL84*IgA!$BQ84+IgA!$BM84</f>
        <v>2.9317500725754226</v>
      </c>
      <c r="AG85" s="7">
        <f>(I85/I$1)*IgA!$BL84*IgA!$BQ84+IgA!$BM84</f>
        <v>2.9902503293807641</v>
      </c>
      <c r="AH85" s="7">
        <f>(J85/J$1)*IgA!$BL84*IgA!$BQ84+IgA!$BM84</f>
        <v>2.8681628369174423</v>
      </c>
      <c r="AI85" s="7">
        <f>(K85/K$1)*IgA!$BL84*IgA!$BQ84+IgA!$BM84</f>
        <v>3.2267948460284495</v>
      </c>
      <c r="AJ85" s="7">
        <f>(L85/L$1)*IgA!$BL84*IgA!$BQ84+IgA!$BM84</f>
        <v>3.6871664321922242</v>
      </c>
      <c r="AK85" s="7">
        <f>(M85/M$1)*IgA!$BL84*IgA!$BQ84+IgA!$BM84</f>
        <v>4.0508854201558693</v>
      </c>
      <c r="AL85" s="7">
        <f>(N85/N$1)*IgA!$BL84*IgA!$BQ84+IgA!$BM84</f>
        <v>3.3259909336548983</v>
      </c>
      <c r="AM85" s="7">
        <f>(O85/O$1)*IgA!$BL84*IgA!$BQ84+IgA!$BM84</f>
        <v>6.0907639400638658</v>
      </c>
      <c r="AN85" s="7">
        <f>(P85/P$1)*IgA!$BL84*IgA!$BQ84+IgA!$BM84</f>
        <v>2.8478149215068891</v>
      </c>
      <c r="AO85" s="7">
        <f>(Q85/Q$1)*IgA!$BL84*IgA!$BQ84+IgA!$BM84</f>
        <v>2.6036399365802461</v>
      </c>
      <c r="AP85" s="7">
        <f>(R85/R$1)*IgA!$BL84*IgA!$BQ84+IgA!$BM84</f>
        <v>2.9953373082334025</v>
      </c>
      <c r="AQ85" s="7">
        <f>(S85/S$1)*IgA!$BL84*IgA!$BQ84+IgA!$BM84</f>
        <v>3.0818159487282553</v>
      </c>
      <c r="AR85" s="7">
        <f>(T85/T$1)*IgA!$BL84*IgA!$BQ84+IgA!$BM84</f>
        <v>3.1733815680757465</v>
      </c>
      <c r="AS85" s="7">
        <f>(U85/U$1)*IgA!$BL84*IgA!$BQ84+IgA!$BM84</f>
        <v>2.9444675197070183</v>
      </c>
      <c r="AT85" s="7">
        <f>(V85/V$1)*IgA!$BL84*IgA!$BQ84+IgA!$BM84</f>
        <v>2.8478149215068891</v>
      </c>
      <c r="AU85" s="7">
        <f>(W85/W$1)*IgA!$BL84*IgA!$BQ84+IgA!$BM84</f>
        <v>4.3408432147562577</v>
      </c>
      <c r="AV85" s="7">
        <f>(X85/X$1)*IgA!$BL84*IgA!$BQ84+IgA!$BM84</f>
        <v>3.3590562961970476</v>
      </c>
      <c r="AW85" s="7">
        <f>(Y85/Y$1)*IgA!$BL84*IgA!$BQ84+IgA!$BM84</f>
        <v>3.2318818248810879</v>
      </c>
    </row>
    <row r="86" spans="1:49" x14ac:dyDescent="0.25">
      <c r="A86" s="8" t="n">
        <v>83.0</v>
      </c>
      <c r="B86" s="8" t="n">
        <v>454.0</v>
      </c>
      <c r="C86" s="8" t="n">
        <v>204.0</v>
      </c>
      <c r="D86" s="8" t="n">
        <v>133.0</v>
      </c>
      <c r="E86" s="8" t="n">
        <v>165.0</v>
      </c>
      <c r="F86" s="8" t="n">
        <v>271.0</v>
      </c>
      <c r="G86" s="8" t="n">
        <v>483.0</v>
      </c>
      <c r="H86" s="8" t="n">
        <v>398.0</v>
      </c>
      <c r="I86" s="8" t="n">
        <v>246.0</v>
      </c>
      <c r="J86" s="8" t="n">
        <v>353.0</v>
      </c>
      <c r="K86" s="8" t="n">
        <v>281.0</v>
      </c>
      <c r="L86" s="8" t="n">
        <v>613.0</v>
      </c>
      <c r="M86" s="8" t="n">
        <v>189.0</v>
      </c>
      <c r="N86" s="8" t="n">
        <v>140.0</v>
      </c>
      <c r="O86" s="8" t="n">
        <v>1757.0</v>
      </c>
      <c r="P86" s="8" t="n">
        <v>342.0</v>
      </c>
      <c r="Q86" s="8" t="n">
        <v>294.0</v>
      </c>
      <c r="R86" s="8" t="n">
        <v>144.0</v>
      </c>
      <c r="S86" s="8" t="n">
        <v>320.0</v>
      </c>
      <c r="T86" s="8" t="n">
        <v>170.0</v>
      </c>
      <c r="U86" s="8" t="n">
        <v>297.0</v>
      </c>
      <c r="V86" s="8" t="n">
        <v>441.0</v>
      </c>
      <c r="W86" s="8" t="n">
        <v>323.0</v>
      </c>
      <c r="X86" s="8" t="n">
        <v>113.0</v>
      </c>
      <c r="Y86" s="8" t="n">
        <v>382.0</v>
      </c>
      <c r="Z86" s="7">
        <f>(B86/B$1)*IgA!$BL85*IgA!$BQ85+IgA!$BM85</f>
        <v>2.6344779992270744</v>
      </c>
      <c r="AA86" s="7">
        <f>(C86/C$1)*IgA!$BL85*IgA!$BQ85+IgA!$BM85</f>
        <v>3.0620511971144113</v>
      </c>
      <c r="AB86" s="7">
        <f>(D86/D$1)*IgA!$BL85*IgA!$BQ85+IgA!$BM85</f>
        <v>2.7061521191041424</v>
      </c>
      <c r="AC86" s="7">
        <f>(E86/E$1)*IgA!$BL85*IgA!$BQ85+IgA!$BM85</f>
        <v>2.5059588877233661</v>
      </c>
      <c r="AD86" s="7">
        <f>(F86/F$1)*IgA!$BL85*IgA!$BQ85+IgA!$BM85</f>
        <v>2.7877123244814959</v>
      </c>
      <c r="AE86" s="7">
        <f>(G86/G$1)*IgA!$BL85*IgA!$BQ85+IgA!$BM85</f>
        <v>3.2301146506192606</v>
      </c>
      <c r="AF86" s="7">
        <f>(H86/H$1)*IgA!$BL85*IgA!$BQ85+IgA!$BM85</f>
        <v>2.7654686321058541</v>
      </c>
      <c r="AG86" s="7">
        <f>(I86/I$1)*IgA!$BL85*IgA!$BQ85+IgA!$BM85</f>
        <v>3.1114816246158377</v>
      </c>
      <c r="AH86" s="7">
        <f>(J86/J$1)*IgA!$BL85*IgA!$BQ85+IgA!$BM85</f>
        <v>2.6987375549789285</v>
      </c>
      <c r="AI86" s="7">
        <f>(K86/K$1)*IgA!$BL85*IgA!$BQ85+IgA!$BM85</f>
        <v>2.7333388542299266</v>
      </c>
      <c r="AJ86" s="7">
        <f>(L86/L$1)*IgA!$BL85*IgA!$BQ85+IgA!$BM85</f>
        <v>3.0299214192384842</v>
      </c>
      <c r="AK86" s="7">
        <f>(M86/M$1)*IgA!$BL85*IgA!$BQ85+IgA!$BM85</f>
        <v>3.6280295920057419</v>
      </c>
      <c r="AL86" s="7">
        <f>(N86/N$1)*IgA!$BL85*IgA!$BQ85+IgA!$BM85</f>
        <v>3.7664347890097352</v>
      </c>
      <c r="AM86" s="7">
        <f>(O86/O$1)*IgA!$BL85*IgA!$BQ85+IgA!$BM85</f>
        <v>3.1337253169914794</v>
      </c>
      <c r="AN86" s="7">
        <f>(P86/P$1)*IgA!$BL85*IgA!$BQ85+IgA!$BM85</f>
        <v>4.1149193028947906</v>
      </c>
      <c r="AO86" s="7">
        <f>(Q86/Q$1)*IgA!$BL85*IgA!$BQ85+IgA!$BM85</f>
        <v>3.4105357109994658</v>
      </c>
      <c r="AP86" s="7">
        <f>(R86/R$1)*IgA!$BL85*IgA!$BQ85+IgA!$BM85</f>
        <v>4.5375494580319842</v>
      </c>
      <c r="AQ86" s="7">
        <f>(S86/S$1)*IgA!$BL85*IgA!$BQ85+IgA!$BM85</f>
        <v>3.0669942398645538</v>
      </c>
      <c r="AR86" s="7">
        <f>(T86/T$1)*IgA!$BL85*IgA!$BQ85+IgA!$BM85</f>
        <v>3.5217541728776753</v>
      </c>
      <c r="AS86" s="7">
        <f>(U86/U$1)*IgA!$BL85*IgA!$BQ85+IgA!$BM85</f>
        <v>3.6008428568799573</v>
      </c>
      <c r="AT86" s="7">
        <f>(V86/V$1)*IgA!$BL85*IgA!$BQ85+IgA!$BM85</f>
        <v>2.6764938626032868</v>
      </c>
      <c r="AU86" s="7">
        <f>(W86/W$1)*IgA!$BL85*IgA!$BQ85+IgA!$BM85</f>
        <v>3.4055926682493234</v>
      </c>
      <c r="AV86" s="7">
        <f>(X86/X$1)*IgA!$BL85*IgA!$BQ85+IgA!$BM85</f>
        <v>3.5983713355048859</v>
      </c>
      <c r="AW86" s="7">
        <f>(Y86/Y$1)*IgA!$BL85*IgA!$BQ85+IgA!$BM85</f>
        <v>3.54894090800346</v>
      </c>
    </row>
    <row r="87" spans="1:49" x14ac:dyDescent="0.25">
      <c r="A87" s="8" t="n">
        <v>84.0</v>
      </c>
      <c r="B87" s="8" t="n">
        <v>243.0</v>
      </c>
      <c r="C87" s="8" t="n">
        <v>136.0</v>
      </c>
      <c r="D87" s="8" t="n">
        <v>127.0</v>
      </c>
      <c r="E87" s="8" t="n">
        <v>144.0</v>
      </c>
      <c r="F87" s="8" t="n">
        <v>267.0</v>
      </c>
      <c r="G87" s="8" t="n">
        <v>270.0</v>
      </c>
      <c r="H87" s="8" t="n">
        <v>508.0</v>
      </c>
      <c r="I87" s="8" t="n">
        <v>199.0</v>
      </c>
      <c r="J87" s="8" t="n">
        <v>259.0</v>
      </c>
      <c r="K87" s="8" t="n">
        <v>1009.0</v>
      </c>
      <c r="L87" s="8" t="n">
        <v>335.0</v>
      </c>
      <c r="M87" s="8" t="n">
        <v>160.0</v>
      </c>
      <c r="N87" s="8" t="n">
        <v>146.0</v>
      </c>
      <c r="O87" s="8" t="n">
        <v>199.0</v>
      </c>
      <c r="P87" s="8" t="n">
        <v>245.0</v>
      </c>
      <c r="Q87" s="8" t="n">
        <v>2484.0</v>
      </c>
      <c r="R87" s="8" t="n">
        <v>138.0</v>
      </c>
      <c r="S87" s="8" t="n">
        <v>359.0</v>
      </c>
      <c r="T87" s="8" t="n">
        <v>134.0</v>
      </c>
      <c r="U87" s="8" t="n">
        <v>440.0</v>
      </c>
      <c r="V87" s="8" t="n">
        <v>419.0</v>
      </c>
      <c r="W87" s="8" t="n">
        <v>206.0</v>
      </c>
      <c r="X87" s="8" t="n">
        <v>116.0</v>
      </c>
      <c r="Y87" s="8" t="n">
        <v>319.0</v>
      </c>
      <c r="Z87" s="7">
        <f>(B87/B$1)*IgA!$BL86*IgA!$BQ86+IgA!$BM86</f>
        <v>2.6407695831424642</v>
      </c>
      <c r="AA87" s="7">
        <f>(C87/C$1)*IgA!$BL86*IgA!$BQ86+IgA!$BM86</f>
        <v>3.0959230416857535</v>
      </c>
      <c r="AB87" s="7">
        <f>(D87/D$1)*IgA!$BL86*IgA!$BQ86+IgA!$BM86</f>
        <v>3.8292258360054969</v>
      </c>
      <c r="AC87" s="7">
        <f>(E87/E$1)*IgA!$BL86*IgA!$BQ86+IgA!$BM86</f>
        <v>2.4941090242785156</v>
      </c>
      <c r="AD87" s="7">
        <f>(F87/F$1)*IgA!$BL86*IgA!$BQ86+IgA!$BM86</f>
        <v>2.6534127347686667</v>
      </c>
      <c r="AE87" s="7">
        <f>(G87/G$1)*IgA!$BL86*IgA!$BQ86+IgA!$BM86</f>
        <v>2.7697297297297299</v>
      </c>
      <c r="AF87" s="7">
        <f>(H87/H$1)*IgA!$BL86*IgA!$BQ86+IgA!$BM86</f>
        <v>3.0377645442052224</v>
      </c>
      <c r="AG87" s="7">
        <f>(I87/I$1)*IgA!$BL86*IgA!$BQ86+IgA!$BM86</f>
        <v>3.1692533211177278</v>
      </c>
      <c r="AH87" s="7">
        <f>(J87/J$1)*IgA!$BL86*IgA!$BQ86+IgA!$BM86</f>
        <v>2.9467338524965641</v>
      </c>
      <c r="AI87" s="7">
        <f>(K87/K$1)*IgA!$BL86*IgA!$BQ86+IgA!$BM86</f>
        <v>3.6598076042143841</v>
      </c>
      <c r="AJ87" s="7">
        <f>(L87/L$1)*IgA!$BL86*IgA!$BQ86+IgA!$BM86</f>
        <v>3.3386715529088411</v>
      </c>
      <c r="AK87" s="7">
        <f>(M87/M$1)*IgA!$BL86*IgA!$BQ86+IgA!$BM86</f>
        <v>12.489784699954191</v>
      </c>
      <c r="AL87" s="7">
        <f>(N87/N$1)*IgA!$BL86*IgA!$BQ86+IgA!$BM86</f>
        <v>2.7393861658268435</v>
      </c>
      <c r="AM87" s="7">
        <f>(O87/O$1)*IgA!$BL86*IgA!$BQ86+IgA!$BM86</f>
        <v>2.9871919377004121</v>
      </c>
      <c r="AN87" s="7">
        <f>(P87/P$1)*IgA!$BL86*IgA!$BQ86+IgA!$BM86</f>
        <v>2.8481172698121848</v>
      </c>
      <c r="AO87" s="7">
        <f>(Q87/Q$1)*IgA!$BL86*IgA!$BQ86+IgA!$BM86</f>
        <v>2.643298213467705</v>
      </c>
      <c r="AP87" s="7">
        <f>(R87/R$1)*IgA!$BL86*IgA!$BQ86+IgA!$BM86</f>
        <v>3.7432524049473201</v>
      </c>
      <c r="AQ87" s="7">
        <f>(S87/S$1)*IgA!$BL86*IgA!$BQ86+IgA!$BM86</f>
        <v>4.3526523133302799</v>
      </c>
      <c r="AR87" s="7">
        <f>(T87/T$1)*IgA!$BL86*IgA!$BQ86+IgA!$BM86</f>
        <v>10.327805771873567</v>
      </c>
      <c r="AS87" s="7">
        <f>(U87/U$1)*IgA!$BL86*IgA!$BQ86+IgA!$BM86</f>
        <v>2.7798442510306915</v>
      </c>
      <c r="AT87" s="7">
        <f>(V87/V$1)*IgA!$BL86*IgA!$BQ86+IgA!$BM86</f>
        <v>2.7039853412734765</v>
      </c>
      <c r="AU87" s="7">
        <f>(W87/W$1)*IgA!$BL86*IgA!$BQ86+IgA!$BM86</f>
        <v>5.5891525423728812</v>
      </c>
      <c r="AV87" s="7">
        <f>(X87/X$1)*IgA!$BL86*IgA!$BQ86+IgA!$BM86</f>
        <v>3.5510765002290423</v>
      </c>
      <c r="AW87" s="7">
        <f>(Y87/Y$1)*IgA!$BL86*IgA!$BQ86+IgA!$BM86</f>
        <v>3.4903893724232704</v>
      </c>
    </row>
    <row r="88" spans="1:49" x14ac:dyDescent="0.25">
      <c r="A88" s="8" t="n">
        <v>85.0</v>
      </c>
      <c r="B88" s="8" t="n">
        <v>236.0</v>
      </c>
      <c r="C88" s="8" t="n">
        <v>137.0</v>
      </c>
      <c r="D88" s="8" t="n">
        <v>122.0</v>
      </c>
      <c r="E88" s="8" t="n">
        <v>148.0</v>
      </c>
      <c r="F88" s="8" t="n">
        <v>169.0</v>
      </c>
      <c r="G88" s="8" t="n">
        <v>155.0</v>
      </c>
      <c r="H88" s="8" t="n">
        <v>173.0</v>
      </c>
      <c r="I88" s="8" t="n">
        <v>149.0</v>
      </c>
      <c r="J88" s="8" t="n">
        <v>3707.0</v>
      </c>
      <c r="K88" s="8" t="n">
        <v>218.0</v>
      </c>
      <c r="L88" s="8" t="n">
        <v>255.0</v>
      </c>
      <c r="M88" s="8" t="n">
        <v>146.0</v>
      </c>
      <c r="N88" s="8" t="n">
        <v>162.0</v>
      </c>
      <c r="O88" s="8" t="n">
        <v>148.0</v>
      </c>
      <c r="P88" s="8" t="n">
        <v>330.0</v>
      </c>
      <c r="Q88" s="8" t="n">
        <v>227.0</v>
      </c>
      <c r="R88" s="8" t="n">
        <v>127.0</v>
      </c>
      <c r="S88" s="8" t="n">
        <v>278.0</v>
      </c>
      <c r="T88" s="8" t="n">
        <v>178.0</v>
      </c>
      <c r="U88" s="8" t="n">
        <v>966.0</v>
      </c>
      <c r="V88" s="8" t="n">
        <v>289.0</v>
      </c>
      <c r="W88" s="8" t="n">
        <v>418.0</v>
      </c>
      <c r="X88" s="8" t="n">
        <v>112.0</v>
      </c>
      <c r="Y88" s="8" t="n">
        <v>307.0</v>
      </c>
      <c r="Z88" s="7">
        <f>(B88/B$1)*IgA!$BL87*IgA!$BQ87+IgA!$BM87</f>
        <v>3.149340736411455</v>
      </c>
      <c r="AA88" s="7">
        <f>(C88/C$1)*IgA!$BL87*IgA!$BQ87+IgA!$BM87</f>
        <v>3.0028684979544127</v>
      </c>
      <c r="AB88" s="7">
        <f>(D88/D$1)*IgA!$BL87*IgA!$BQ87+IgA!$BM87</f>
        <v>3.1455850379894796</v>
      </c>
      <c r="AC88" s="7">
        <f>(E88/E$1)*IgA!$BL87*IgA!$BQ87+IgA!$BM87</f>
        <v>6.3792413793103453</v>
      </c>
      <c r="AD88" s="7">
        <f>(F88/F$1)*IgA!$BL87*IgA!$BQ87+IgA!$BM87</f>
        <v>2.8939532437171245</v>
      </c>
      <c r="AE88" s="7">
        <f>(G88/G$1)*IgA!$BL87*IgA!$BQ87+IgA!$BM87</f>
        <v>3.2319661016949155</v>
      </c>
      <c r="AF88" s="7">
        <f>(H88/H$1)*IgA!$BL87*IgA!$BQ87+IgA!$BM87</f>
        <v>3.4084839275277616</v>
      </c>
      <c r="AG88" s="7">
        <f>(I88/I$1)*IgA!$BL87*IgA!$BQ87+IgA!$BM87</f>
        <v>2.9014646405610751</v>
      </c>
      <c r="AH88" s="7">
        <f>(J88/J$1)*IgA!$BL87*IgA!$BQ87+IgA!$BM87</f>
        <v>3.1681192285213324</v>
      </c>
      <c r="AI88" s="7">
        <f>(K88/K$1)*IgA!$BL87*IgA!$BQ87+IgA!$BM87</f>
        <v>4.7041998831092933</v>
      </c>
      <c r="AJ88" s="7">
        <f>(L88/L$1)*IgA!$BL87*IgA!$BQ87+IgA!$BM87</f>
        <v>6.1200981881940386</v>
      </c>
      <c r="AK88" s="7">
        <f>(M88/M$1)*IgA!$BL87*IgA!$BQ87+IgA!$BM87</f>
        <v>4.4826136762127415</v>
      </c>
      <c r="AL88" s="7">
        <f>(N88/N$1)*IgA!$BL87*IgA!$BQ87+IgA!$BM87</f>
        <v>3.1756306253652835</v>
      </c>
      <c r="AM88" s="7">
        <f>(O88/O$1)*IgA!$BL87*IgA!$BQ87+IgA!$BM87</f>
        <v>3.1005166569257741</v>
      </c>
      <c r="AN88" s="7">
        <f>(P88/P$1)*IgA!$BL87*IgA!$BQ87+IgA!$BM87</f>
        <v>3.7239625949736999</v>
      </c>
      <c r="AO88" s="7">
        <f>(Q88/Q$1)*IgA!$BL87*IgA!$BQ87+IgA!$BM87</f>
        <v>5.3051116306253654</v>
      </c>
      <c r="AP88" s="7">
        <f>(R88/R$1)*IgA!$BL87*IgA!$BQ87+IgA!$BM87</f>
        <v>3.2995686732904734</v>
      </c>
      <c r="AQ88" s="7">
        <f>(S88/S$1)*IgA!$BL87*IgA!$BQ87+IgA!$BM87</f>
        <v>3.2920572764465224</v>
      </c>
      <c r="AR88" s="7">
        <f>(T88/T$1)*IgA!$BL87*IgA!$BQ87+IgA!$BM87</f>
        <v>6.863726475745179</v>
      </c>
      <c r="AS88" s="7">
        <f>(U88/U$1)*IgA!$BL87*IgA!$BQ87+IgA!$BM87</f>
        <v>4.1333337229690237</v>
      </c>
      <c r="AT88" s="7">
        <f>(V88/V$1)*IgA!$BL87*IgA!$BQ87+IgA!$BM87</f>
        <v>3.2770344827586206</v>
      </c>
      <c r="AU88" s="7">
        <f>(W88/W$1)*IgA!$BL87*IgA!$BQ87+IgA!$BM87</f>
        <v>6.536980713033314</v>
      </c>
      <c r="AV88" s="7">
        <f>(X88/X$1)*IgA!$BL87*IgA!$BQ87+IgA!$BM87</f>
        <v>4.1859135008766799</v>
      </c>
      <c r="AW88" s="7">
        <f>(Y88/Y$1)*IgA!$BL87*IgA!$BQ87+IgA!$BM87</f>
        <v>4.0356855639976619</v>
      </c>
    </row>
    <row r="89" spans="1:49" x14ac:dyDescent="0.25">
      <c r="A89" s="8" t="n">
        <v>86.0</v>
      </c>
      <c r="B89" s="8" t="n">
        <v>323.0</v>
      </c>
      <c r="C89" s="8" t="n">
        <v>420.0</v>
      </c>
      <c r="D89" s="8" t="n">
        <v>134.0</v>
      </c>
      <c r="E89" s="8" t="n">
        <v>129.0</v>
      </c>
      <c r="F89" s="8" t="n">
        <v>239.0</v>
      </c>
      <c r="G89" s="8" t="n">
        <v>169.0</v>
      </c>
      <c r="H89" s="8" t="n">
        <v>176.0</v>
      </c>
      <c r="I89" s="8" t="n">
        <v>148.0</v>
      </c>
      <c r="J89" s="8" t="n">
        <v>219.0</v>
      </c>
      <c r="K89" s="8" t="n">
        <v>211.0</v>
      </c>
      <c r="L89" s="8" t="n">
        <v>258.0</v>
      </c>
      <c r="M89" s="8" t="n">
        <v>137.0</v>
      </c>
      <c r="N89" s="8" t="n">
        <v>186.0</v>
      </c>
      <c r="O89" s="8" t="n">
        <v>139.0</v>
      </c>
      <c r="P89" s="8" t="n">
        <v>206.0</v>
      </c>
      <c r="Q89" s="8" t="n">
        <v>199.0</v>
      </c>
      <c r="R89" s="8" t="n">
        <v>132.0</v>
      </c>
      <c r="S89" s="8" t="n">
        <v>310.0</v>
      </c>
      <c r="T89" s="8" t="n">
        <v>120.0</v>
      </c>
      <c r="U89" s="8" t="n">
        <v>209.0</v>
      </c>
      <c r="V89" s="8" t="n">
        <v>342.0</v>
      </c>
      <c r="W89" s="8" t="n">
        <v>202.0</v>
      </c>
      <c r="X89" s="8" t="n">
        <v>114.0</v>
      </c>
      <c r="Y89" s="8" t="n">
        <v>256.0</v>
      </c>
      <c r="Z89" s="7">
        <f>(B89/B$1)*IgA!$BL88*IgA!$BQ88+IgA!$BM88</f>
        <v>2.461373315949587</v>
      </c>
      <c r="AA89" s="7">
        <f>(C89/C$1)*IgA!$BL88*IgA!$BQ88+IgA!$BM88</f>
        <v>2.5488113863537594</v>
      </c>
      <c r="AB89" s="7">
        <f>(D89/D$1)*IgA!$BL88*IgA!$BQ88+IgA!$BM88</f>
        <v>2.4341703607127334</v>
      </c>
      <c r="AC89" s="7">
        <f>(E89/E$1)*IgA!$BL88*IgA!$BQ88+IgA!$BM88</f>
        <v>2.474974793568014</v>
      </c>
      <c r="AD89" s="7">
        <f>(F89/F$1)*IgA!$BL88*IgA!$BQ88+IgA!$BM88</f>
        <v>2.4769178617992176</v>
      </c>
      <c r="AE89" s="7">
        <f>(G89/G$1)*IgA!$BL88*IgA!$BQ88+IgA!$BM88</f>
        <v>2.4788609300304216</v>
      </c>
      <c r="AF89" s="7">
        <f>(H89/H$1)*IgA!$BL88*IgA!$BQ88+IgA!$BM88</f>
        <v>2.6032172968274665</v>
      </c>
      <c r="AG89" s="7">
        <f>(I89/I$1)*IgA!$BL88*IgA!$BQ88+IgA!$BM88</f>
        <v>2.461373315949587</v>
      </c>
      <c r="AH89" s="7">
        <f>(J89/J$1)*IgA!$BL88*IgA!$BQ88+IgA!$BM88</f>
        <v>2.5954450239026507</v>
      </c>
      <c r="AI89" s="7">
        <f>(K89/K$1)*IgA!$BL88*IgA!$BQ88+IgA!$BM88</f>
        <v>2.4691455888744023</v>
      </c>
      <c r="AJ89" s="7">
        <f>(L89/L$1)*IgA!$BL88*IgA!$BQ88+IgA!$BM88</f>
        <v>2.9510265102129507</v>
      </c>
      <c r="AK89" s="7">
        <f>(M89/M$1)*IgA!$BL88*IgA!$BQ88+IgA!$BM88</f>
        <v>2.5740712733594089</v>
      </c>
      <c r="AL89" s="7">
        <f>(N89/N$1)*IgA!$BL88*IgA!$BQ88+IgA!$BM88</f>
        <v>2.5488113863537594</v>
      </c>
      <c r="AM89" s="7">
        <f>(O89/O$1)*IgA!$BL88*IgA!$BQ88+IgA!$BM88</f>
        <v>2.5740712733594089</v>
      </c>
      <c r="AN89" s="7">
        <f>(P89/P$1)*IgA!$BL88*IgA!$BQ88+IgA!$BM88</f>
        <v>2.4924624076488482</v>
      </c>
      <c r="AO89" s="7">
        <f>(Q89/Q$1)*IgA!$BL88*IgA!$BQ88+IgA!$BM88</f>
        <v>2.4380564971751411</v>
      </c>
      <c r="AP89" s="7">
        <f>(R89/R$1)*IgA!$BL88*IgA!$BQ88+IgA!$BM88</f>
        <v>2.449714906562364</v>
      </c>
      <c r="AQ89" s="7">
        <f>(S89/S$1)*IgA!$BL88*IgA!$BQ88+IgA!$BM88</f>
        <v>2.6498509343763579</v>
      </c>
      <c r="AR89" s="7">
        <f>(T89/T$1)*IgA!$BL88*IgA!$BQ88+IgA!$BM88</f>
        <v>2.7547766188613645</v>
      </c>
      <c r="AS89" s="7">
        <f>(U89/U$1)*IgA!$BL88*IgA!$BQ88+IgA!$BM88</f>
        <v>2.6129326379834854</v>
      </c>
      <c r="AT89" s="7">
        <f>(V89/V$1)*IgA!$BL88*IgA!$BQ88+IgA!$BM88</f>
        <v>2.715915254237288</v>
      </c>
      <c r="AU89" s="7">
        <f>(W89/W$1)*IgA!$BL88*IgA!$BQ88+IgA!$BM88</f>
        <v>2.958798783137766</v>
      </c>
      <c r="AV89" s="7">
        <f>(X89/X$1)*IgA!$BL88*IgA!$BQ88+IgA!$BM88</f>
        <v>2.7955810517166446</v>
      </c>
      <c r="AW89" s="7">
        <f>(Y89/Y$1)*IgA!$BL88*IgA!$BQ88+IgA!$BM88</f>
        <v>2.8733037809647977</v>
      </c>
    </row>
    <row r="90" spans="1:49" x14ac:dyDescent="0.25">
      <c r="A90" s="8" t="n">
        <v>87.0</v>
      </c>
      <c r="B90" s="8" t="n">
        <v>1583.0</v>
      </c>
      <c r="C90" s="8" t="n">
        <v>294.0</v>
      </c>
      <c r="D90" s="8" t="n">
        <v>150.0</v>
      </c>
      <c r="E90" s="8" t="n">
        <v>139.0</v>
      </c>
      <c r="F90" s="8" t="n">
        <v>607.0</v>
      </c>
      <c r="G90" s="8" t="n">
        <v>517.0</v>
      </c>
      <c r="H90" s="8" t="n">
        <v>414.0</v>
      </c>
      <c r="I90" s="8" t="n">
        <v>489.0</v>
      </c>
      <c r="J90" s="8" t="n">
        <v>1176.0</v>
      </c>
      <c r="K90" s="8" t="n">
        <v>551.0</v>
      </c>
      <c r="L90" s="8" t="n">
        <v>346.0</v>
      </c>
      <c r="M90" s="8" t="n">
        <v>282.0</v>
      </c>
      <c r="N90" s="8" t="n">
        <v>174.0</v>
      </c>
      <c r="O90" s="8" t="n">
        <v>443.0</v>
      </c>
      <c r="P90" s="8" t="n">
        <v>220.0</v>
      </c>
      <c r="Q90" s="8" t="n">
        <v>393.0</v>
      </c>
      <c r="R90" s="8" t="n">
        <v>162.0</v>
      </c>
      <c r="S90" s="8" t="n">
        <v>604.0</v>
      </c>
      <c r="T90" s="8" t="n">
        <v>176.0</v>
      </c>
      <c r="U90" s="8" t="n">
        <v>274.0</v>
      </c>
      <c r="V90" s="8" t="n">
        <v>978.0</v>
      </c>
      <c r="W90" s="8" t="n">
        <v>897.0</v>
      </c>
      <c r="X90" s="8" t="n">
        <v>113.0</v>
      </c>
      <c r="Y90" s="8" t="n">
        <v>608.0</v>
      </c>
      <c r="Z90" s="7">
        <f>(B90/B$1)*IgA!$BL89*IgA!$BQ89+IgA!$BM89</f>
        <v>2.8185875706214691</v>
      </c>
      <c r="AA90" s="7">
        <f>(C90/C$1)*IgA!$BL89*IgA!$BQ89+IgA!$BM89</f>
        <v>6.9883898305084751</v>
      </c>
      <c r="AB90" s="7">
        <f>(D90/D$1)*IgA!$BL89*IgA!$BQ89+IgA!$BM89</f>
        <v>2.7547175141242937</v>
      </c>
      <c r="AC90" s="7">
        <f>(E90/E$1)*IgA!$BL89*IgA!$BQ89+IgA!$BM89</f>
        <v>3.0512570621468926</v>
      </c>
      <c r="AD90" s="7">
        <f>(F90/F$1)*IgA!$BL89*IgA!$BQ89+IgA!$BM89</f>
        <v>2.9257980225988698</v>
      </c>
      <c r="AE90" s="7">
        <f>(G90/G$1)*IgA!$BL89*IgA!$BQ89+IgA!$BM89</f>
        <v>6.6279802259887006</v>
      </c>
      <c r="AF90" s="7">
        <f>(H90/H$1)*IgA!$BL89*IgA!$BQ89+IgA!$BM89</f>
        <v>3.0809110169491527</v>
      </c>
      <c r="AG90" s="7">
        <f>(I90/I$1)*IgA!$BL89*IgA!$BQ89+IgA!$BM89</f>
        <v>2.802620056497175</v>
      </c>
      <c r="AH90" s="7">
        <f>(J90/J$1)*IgA!$BL89*IgA!$BQ89+IgA!$BM89</f>
        <v>2.8185875706214691</v>
      </c>
      <c r="AI90" s="7">
        <f>(K90/K$1)*IgA!$BL89*IgA!$BQ89+IgA!$BM89</f>
        <v>2.9851059322033899</v>
      </c>
      <c r="AJ90" s="7">
        <f>(L90/L$1)*IgA!$BL89*IgA!$BQ89+IgA!$BM89</f>
        <v>3.8610381355932204</v>
      </c>
      <c r="AK90" s="7">
        <f>(M90/M$1)*IgA!$BL89*IgA!$BQ89+IgA!$BM89</f>
        <v>3.2930508474576268</v>
      </c>
      <c r="AL90" s="7">
        <f>(N90/N$1)*IgA!$BL89*IgA!$BQ89+IgA!$BM89</f>
        <v>3.3774505649717517</v>
      </c>
      <c r="AM90" s="7">
        <f>(O90/O$1)*IgA!$BL89*IgA!$BQ89+IgA!$BM89</f>
        <v>3.749265536723164</v>
      </c>
      <c r="AN90" s="7">
        <f>(P90/P$1)*IgA!$BL89*IgA!$BQ89+IgA!$BM89</f>
        <v>6.6097316384180784</v>
      </c>
      <c r="AO90" s="7">
        <f>(Q90/Q$1)*IgA!$BL89*IgA!$BQ89+IgA!$BM89</f>
        <v>2.73875</v>
      </c>
      <c r="AP90" s="7">
        <f>(R90/R$1)*IgA!$BL89*IgA!$BQ89+IgA!$BM89</f>
        <v>3.9066596045197741</v>
      </c>
      <c r="AQ90" s="7">
        <f>(S90/S$1)*IgA!$BL89*IgA!$BQ89+IgA!$BM89</f>
        <v>2.9828248587570618</v>
      </c>
      <c r="AR90" s="7">
        <f>(T90/T$1)*IgA!$BL89*IgA!$BQ89+IgA!$BM89</f>
        <v>3.3888559322033895</v>
      </c>
      <c r="AS90" s="7">
        <f>(U90/U$1)*IgA!$BL89*IgA!$BQ89+IgA!$BM89</f>
        <v>2.7341878531073442</v>
      </c>
      <c r="AT90" s="7">
        <f>(V90/V$1)*IgA!$BL89*IgA!$BQ89+IgA!$BM89</f>
        <v>2.8277118644067798</v>
      </c>
      <c r="AU90" s="7">
        <f>(W90/W$1)*IgA!$BL89*IgA!$BQ89+IgA!$BM89</f>
        <v>3.1584675141242937</v>
      </c>
      <c r="AV90" s="7">
        <f>(X90/X$1)*IgA!$BL89*IgA!$BQ89+IgA!$BM89</f>
        <v>3.8040112994350284</v>
      </c>
      <c r="AW90" s="7">
        <f>(Y90/Y$1)*IgA!$BL89*IgA!$BQ89+IgA!$BM89</f>
        <v>3.6466172316384178</v>
      </c>
    </row>
    <row r="91" spans="1:49" x14ac:dyDescent="0.25">
      <c r="A91" s="8" t="n">
        <v>88.0</v>
      </c>
      <c r="B91" s="8" t="n">
        <v>249.0</v>
      </c>
      <c r="C91" s="8" t="n">
        <v>529.0</v>
      </c>
      <c r="D91" s="8" t="n">
        <v>158.0</v>
      </c>
      <c r="E91" s="8" t="n">
        <v>137.0</v>
      </c>
      <c r="F91" s="8" t="n">
        <v>196.0</v>
      </c>
      <c r="G91" s="8" t="n">
        <v>181.0</v>
      </c>
      <c r="H91" s="8" t="n">
        <v>179.0</v>
      </c>
      <c r="I91" s="8" t="n">
        <v>154.0</v>
      </c>
      <c r="J91" s="8" t="n">
        <v>155.0</v>
      </c>
      <c r="K91" s="8" t="n">
        <v>194.0</v>
      </c>
      <c r="L91" s="8" t="n">
        <v>230.0</v>
      </c>
      <c r="M91" s="8" t="n">
        <v>142.0</v>
      </c>
      <c r="N91" s="8" t="n">
        <v>154.0</v>
      </c>
      <c r="O91" s="8" t="n">
        <v>125.0</v>
      </c>
      <c r="P91" s="8" t="n">
        <v>199.0</v>
      </c>
      <c r="Q91" s="8" t="n">
        <v>211.0</v>
      </c>
      <c r="R91" s="8" t="n">
        <v>131.0</v>
      </c>
      <c r="S91" s="8" t="n">
        <v>258.0</v>
      </c>
      <c r="T91" s="8" t="n">
        <v>132.0</v>
      </c>
      <c r="U91" s="8" t="n">
        <v>185.0</v>
      </c>
      <c r="V91" s="8" t="n">
        <v>405.0</v>
      </c>
      <c r="W91" s="8" t="n">
        <v>175.0</v>
      </c>
      <c r="X91" s="8" t="n">
        <v>116.0</v>
      </c>
      <c r="Y91" s="8" t="n">
        <v>244.0</v>
      </c>
      <c r="Z91" s="7">
        <f>(B91/B$1)*IgA!$BL90*IgA!$BQ90+IgA!$BM90</f>
        <v>2.4271920296458296</v>
      </c>
      <c r="AA91" s="7">
        <f>(C91/C$1)*IgA!$BL90*IgA!$BQ90+IgA!$BM90</f>
        <v>2.6010235101148167</v>
      </c>
      <c r="AB91" s="7">
        <f>(D91/D$1)*IgA!$BL90*IgA!$BQ90+IgA!$BM90</f>
        <v>2.4902059413158373</v>
      </c>
      <c r="AC91" s="7">
        <f>(E91/E$1)*IgA!$BL90*IgA!$BQ90+IgA!$BM90</f>
        <v>2.4185004556223801</v>
      </c>
      <c r="AD91" s="7">
        <f>(F91/F$1)*IgA!$BL90*IgA!$BQ90+IgA!$BM90</f>
        <v>2.5423553854565335</v>
      </c>
      <c r="AE91" s="7">
        <f>(G91/G$1)*IgA!$BL90*IgA!$BQ90+IgA!$BM90</f>
        <v>2.5227993439037726</v>
      </c>
      <c r="AF91" s="7">
        <f>(H91/H$1)*IgA!$BL90*IgA!$BQ90+IgA!$BM90</f>
        <v>3.120345058015916</v>
      </c>
      <c r="AG91" s="7">
        <f>(I91/I$1)*IgA!$BL90*IgA!$BQ90+IgA!$BM90</f>
        <v>2.5423553854565335</v>
      </c>
      <c r="AH91" s="7">
        <f>(J91/J$1)*IgA!$BL90*IgA!$BQ90+IgA!$BM90</f>
        <v>2.5923319360913677</v>
      </c>
      <c r="AI91" s="7">
        <f>(K91/K$1)*IgA!$BL90*IgA!$BQ90+IgA!$BM90</f>
        <v>2.540182491950671</v>
      </c>
      <c r="AJ91" s="7">
        <f>(L91/L$1)*IgA!$BL90*IgA!$BQ90+IgA!$BM90</f>
        <v>3.1529384606038513</v>
      </c>
      <c r="AK91" s="7">
        <f>(M91/M$1)*IgA!$BL90*IgA!$BQ90+IgA!$BM90</f>
        <v>2.6575187412672374</v>
      </c>
      <c r="AL91" s="7">
        <f>(N91/N$1)*IgA!$BL90*IgA!$BQ90+IgA!$BM90</f>
        <v>2.5271451309154971</v>
      </c>
      <c r="AM91" s="7">
        <f>(O91/O$1)*IgA!$BL90*IgA!$BQ90+IgA!$BM90</f>
        <v>2.6705561023024118</v>
      </c>
      <c r="AN91" s="7">
        <f>(P91/P$1)*IgA!$BL90*IgA!$BQ90+IgA!$BM90</f>
        <v>2.4967246218334243</v>
      </c>
      <c r="AO91" s="7">
        <f>(Q91/Q$1)*IgA!$BL90*IgA!$BQ90+IgA!$BM90</f>
        <v>2.4858601543041128</v>
      </c>
      <c r="AP91" s="7">
        <f>(R91/R$1)*IgA!$BL90*IgA!$BQ90+IgA!$BM90</f>
        <v>2.4902059413158373</v>
      </c>
      <c r="AQ91" s="7">
        <f>(S91/S$1)*IgA!$BL90*IgA!$BQ90+IgA!$BM90</f>
        <v>2.7835465646072532</v>
      </c>
      <c r="AR91" s="7">
        <f>(T91/T$1)*IgA!$BL90*IgA!$BQ90+IgA!$BM90</f>
        <v>2.7205326529372456</v>
      </c>
      <c r="AS91" s="7">
        <f>(U91/U$1)*IgA!$BL90*IgA!$BQ90+IgA!$BM90</f>
        <v>2.6444813802320635</v>
      </c>
      <c r="AT91" s="7">
        <f>(V91/V$1)*IgA!$BL90*IgA!$BQ90+IgA!$BM90</f>
        <v>2.5792945750561933</v>
      </c>
      <c r="AU91" s="7">
        <f>(W91/W$1)*IgA!$BL90*IgA!$BQ90+IgA!$BM90</f>
        <v>3.0269106372638355</v>
      </c>
      <c r="AV91" s="7">
        <f>(X91/X$1)*IgA!$BL90*IgA!$BQ90+IgA!$BM90</f>
        <v>2.8183128607010506</v>
      </c>
      <c r="AW91" s="7">
        <f>(Y91/Y$1)*IgA!$BL90*IgA!$BQ90+IgA!$BM90</f>
        <v>2.7792007775955287</v>
      </c>
    </row>
    <row r="92" spans="1:49" x14ac:dyDescent="0.25">
      <c r="A92" s="8" t="n">
        <v>89.0</v>
      </c>
      <c r="B92" s="8" t="n">
        <v>271.0</v>
      </c>
      <c r="C92" s="8" t="n">
        <v>1728.0</v>
      </c>
      <c r="D92" s="8" t="n">
        <v>278.0</v>
      </c>
      <c r="E92" s="8" t="n">
        <v>151.0</v>
      </c>
      <c r="F92" s="8" t="n">
        <v>228.0</v>
      </c>
      <c r="G92" s="8" t="n">
        <v>178.0</v>
      </c>
      <c r="H92" s="8" t="n">
        <v>210.0</v>
      </c>
      <c r="I92" s="8" t="n">
        <v>149.0</v>
      </c>
      <c r="J92" s="8" t="n">
        <v>171.0</v>
      </c>
      <c r="K92" s="8" t="n">
        <v>336.0</v>
      </c>
      <c r="L92" s="8" t="n">
        <v>257.0</v>
      </c>
      <c r="M92" s="8" t="n">
        <v>150.0</v>
      </c>
      <c r="N92" s="8" t="n">
        <v>180.0</v>
      </c>
      <c r="O92" s="8" t="n">
        <v>121.0</v>
      </c>
      <c r="P92" s="8" t="n">
        <v>214.0</v>
      </c>
      <c r="Q92" s="8" t="n">
        <v>181.0</v>
      </c>
      <c r="R92" s="8" t="n">
        <v>135.0</v>
      </c>
      <c r="S92" s="8" t="n">
        <v>206.0</v>
      </c>
      <c r="T92" s="8" t="n">
        <v>140.0</v>
      </c>
      <c r="U92" s="8" t="n">
        <v>519.0</v>
      </c>
      <c r="V92" s="8" t="n">
        <v>1048.0</v>
      </c>
      <c r="W92" s="8" t="n">
        <v>172.0</v>
      </c>
      <c r="X92" s="8" t="n">
        <v>125.0</v>
      </c>
      <c r="Y92" s="8" t="n">
        <v>275.0</v>
      </c>
      <c r="Z92" s="7">
        <f>(B92/B$1)*IgA!$BL91*IgA!$BQ91+IgA!$BM91</f>
        <v>2.6278475850643557</v>
      </c>
      <c r="AA92" s="7">
        <f>(C92/C$1)*IgA!$BL91*IgA!$BQ91+IgA!$BM91</f>
        <v>2.7139271908585023</v>
      </c>
      <c r="AB92" s="7">
        <f>(D92/D$1)*IgA!$BL91*IgA!$BQ91+IgA!$BM91</f>
        <v>2.6335862254506321</v>
      </c>
      <c r="AC92" s="7">
        <f>(E92/E$1)*IgA!$BL91*IgA!$BQ91+IgA!$BM91</f>
        <v>2.4958588561799977</v>
      </c>
      <c r="AD92" s="7">
        <f>(F92/F$1)*IgA!$BL91*IgA!$BQ91+IgA!$BM91</f>
        <v>2.7139271908585023</v>
      </c>
      <c r="AE92" s="7">
        <f>(G92/G$1)*IgA!$BL91*IgA!$BQ91+IgA!$BM91</f>
        <v>2.7454897129830225</v>
      </c>
      <c r="AF92" s="7">
        <f>(H92/H$1)*IgA!$BL91*IgA!$BQ91+IgA!$BM91</f>
        <v>2.8459159197428598</v>
      </c>
      <c r="AG92" s="7">
        <f>(I92/I$1)*IgA!$BL91*IgA!$BQ91+IgA!$BM91</f>
        <v>2.6995805898928111</v>
      </c>
      <c r="AH92" s="7">
        <f>(J92/J$1)*IgA!$BL91*IgA!$BQ91+IgA!$BM91</f>
        <v>2.8229613581977544</v>
      </c>
      <c r="AI92" s="7">
        <f>(K92/K$1)*IgA!$BL91*IgA!$BQ91+IgA!$BM91</f>
        <v>2.7426203927898842</v>
      </c>
      <c r="AJ92" s="7">
        <f>(L92/L$1)*IgA!$BL91*IgA!$BQ91+IgA!$BM91</f>
        <v>6.3091853928606829</v>
      </c>
      <c r="AK92" s="7">
        <f>(M92/M$1)*IgA!$BL91*IgA!$BQ91+IgA!$BM91</f>
        <v>2.9291262053438682</v>
      </c>
      <c r="AL92" s="7">
        <f>(N92/N$1)*IgA!$BL91*IgA!$BQ91+IgA!$BM91</f>
        <v>2.6938419495065347</v>
      </c>
      <c r="AM92" s="7">
        <f>(O92/O$1)*IgA!$BL91*IgA!$BQ91+IgA!$BM91</f>
        <v>3.0381603726831203</v>
      </c>
      <c r="AN92" s="7">
        <f>(P92/P$1)*IgA!$BL91*IgA!$BQ91+IgA!$BM91</f>
        <v>2.6622794273820141</v>
      </c>
      <c r="AO92" s="7">
        <f>(Q92/Q$1)*IgA!$BL91*IgA!$BQ91+IgA!$BM91</f>
        <v>2.5704611812015914</v>
      </c>
      <c r="AP92" s="7">
        <f>(R92/R$1)*IgA!$BL91*IgA!$BQ91+IgA!$BM91</f>
        <v>2.6364555456437704</v>
      </c>
      <c r="AQ92" s="7">
        <f>(S92/S$1)*IgA!$BL91*IgA!$BQ91+IgA!$BM91</f>
        <v>3.0984160967390224</v>
      </c>
      <c r="AR92" s="7">
        <f>(T92/T$1)*IgA!$BL91*IgA!$BQ91+IgA!$BM91</f>
        <v>3.4599504410744375</v>
      </c>
      <c r="AS92" s="7">
        <f>(U92/U$1)*IgA!$BL91*IgA!$BQ91+IgA!$BM91</f>
        <v>2.7426203927898842</v>
      </c>
      <c r="AT92" s="7">
        <f>(V92/V$1)*IgA!$BL91*IgA!$BQ91+IgA!$BM91</f>
        <v>2.8286999985840304</v>
      </c>
      <c r="AU92" s="7">
        <f>(W92/W$1)*IgA!$BL91*IgA!$BQ91+IgA!$BM91</f>
        <v>3.3279617121900795</v>
      </c>
      <c r="AV92" s="7">
        <f>(X92/X$1)*IgA!$BL91*IgA!$BQ91+IgA!$BM91</f>
        <v>3.0238137717174292</v>
      </c>
      <c r="AW92" s="7">
        <f>(Y92/Y$1)*IgA!$BL91*IgA!$BQ91+IgA!$BM91</f>
        <v>2.860262520708551</v>
      </c>
    </row>
    <row r="93" spans="1:49" x14ac:dyDescent="0.25">
      <c r="A93" s="8" t="n">
        <v>90.0</v>
      </c>
      <c r="B93" s="8" t="n">
        <v>55953.0</v>
      </c>
      <c r="C93" s="8" t="n">
        <v>36360.0</v>
      </c>
      <c r="D93" s="8" t="n">
        <v>35982.0</v>
      </c>
      <c r="E93" s="8" t="n">
        <v>30604.0</v>
      </c>
      <c r="F93" s="8" t="n">
        <v>54369.0</v>
      </c>
      <c r="G93" s="8" t="n">
        <v>42512.0</v>
      </c>
      <c r="H93" s="8" t="n">
        <v>38662.0</v>
      </c>
      <c r="I93" s="8" t="n">
        <v>39357.0</v>
      </c>
      <c r="J93" s="8" t="n">
        <v>62238.0</v>
      </c>
      <c r="K93" s="8" t="n">
        <v>39868.0</v>
      </c>
      <c r="L93" s="8" t="n">
        <v>45067.0</v>
      </c>
      <c r="M93" s="8" t="n">
        <v>44866.0</v>
      </c>
      <c r="N93" s="8" t="n">
        <v>52203.0</v>
      </c>
      <c r="O93" s="8" t="n">
        <v>32263.0</v>
      </c>
      <c r="P93" s="8" t="n">
        <v>35044.0</v>
      </c>
      <c r="Q93" s="8" t="n">
        <v>38765.0</v>
      </c>
      <c r="R93" s="8" t="n">
        <v>53114.0</v>
      </c>
      <c r="S93" s="8" t="n">
        <v>36508.0</v>
      </c>
      <c r="T93" s="8" t="n">
        <v>40389.0</v>
      </c>
      <c r="U93" s="8" t="n">
        <v>31225.0</v>
      </c>
      <c r="V93" s="8" t="n">
        <v>26009.0</v>
      </c>
      <c r="W93" s="8" t="n">
        <v>26965.0</v>
      </c>
      <c r="X93" s="8" t="n">
        <v>32759.0</v>
      </c>
      <c r="Y93" s="8" t="n">
        <v>29850.0</v>
      </c>
      <c r="Z93" s="7">
        <f>(B93/B$1)*IgA!$BL92*IgA!$BQ92+IgA!$BM92</f>
        <v>6.5428075396228049</v>
      </c>
      <c r="AA93" s="7">
        <f>(C93/C$1)*IgA!$BL92*IgA!$BQ92+IgA!$BM92</f>
        <v>9.6442930113614889</v>
      </c>
      <c r="AB93" s="7">
        <f>(D93/D$1)*IgA!$BL92*IgA!$BQ92+IgA!$BM92</f>
        <v>9.6663359879062636</v>
      </c>
      <c r="AC93" s="7">
        <f>(E93/E$1)*IgA!$BL92*IgA!$BQ92+IgA!$BM92</f>
        <v>13.044325463671527</v>
      </c>
      <c r="AD93" s="7">
        <f>(F93/F$1)*IgA!$BL92*IgA!$BQ92+IgA!$BM92</f>
        <v>12.101891536660659</v>
      </c>
      <c r="AE93" s="7">
        <f>(G93/G$1)*IgA!$BL92*IgA!$BQ92+IgA!$BM92</f>
        <v>12.174981406256496</v>
      </c>
      <c r="AF93" s="7">
        <f>(H93/H$1)*IgA!$BL92*IgA!$BQ92+IgA!$BM92</f>
        <v>11.00051614719535</v>
      </c>
      <c r="AG93" s="7">
        <f>(I93/I$1)*IgA!$BL92*IgA!$BQ92+IgA!$BM92</f>
        <v>17.227850380537998</v>
      </c>
      <c r="AH93" s="7">
        <f>(J93/J$1)*IgA!$BL92*IgA!$BQ92+IgA!$BM92</f>
        <v>13.857208563620993</v>
      </c>
      <c r="AI93" s="7">
        <f>(K93/K$1)*IgA!$BL92*IgA!$BQ92+IgA!$BM92</f>
        <v>8.926542757552637</v>
      </c>
      <c r="AJ93" s="7">
        <f>(L93/L$1)*IgA!$BL92*IgA!$BQ92+IgA!$BM92</f>
        <v>10.030625179225199</v>
      </c>
      <c r="AK93" s="7">
        <f>(M93/M$1)*IgA!$BL92*IgA!$BQ92+IgA!$BM92</f>
        <v>17.230170693858504</v>
      </c>
      <c r="AL93" s="7">
        <f>(N93/N$1)*IgA!$BL92*IgA!$BQ92+IgA!$BM92</f>
        <v>18.621971967273403</v>
      </c>
      <c r="AM93" s="7">
        <f>(O93/O$1)*IgA!$BL92*IgA!$BQ92+IgA!$BM92</f>
        <v>13.810802297210939</v>
      </c>
      <c r="AN93" s="7">
        <f>(P93/P$1)*IgA!$BL92*IgA!$BQ92+IgA!$BM92</f>
        <v>2.1415598895158254</v>
      </c>
      <c r="AO93" s="7">
        <f>(Q93/Q$1)*IgA!$BL92*IgA!$BQ92+IgA!$BM92</f>
        <v>14.55446271643207</v>
      </c>
      <c r="AP93" s="7">
        <f>(R93/R$1)*IgA!$BL92*IgA!$BQ92+IgA!$BM92</f>
        <v>18.353975778755334</v>
      </c>
      <c r="AQ93" s="7">
        <f>(S93/S$1)*IgA!$BL92*IgA!$BQ92+IgA!$BM92</f>
        <v>14.25707589252097</v>
      </c>
      <c r="AR93" s="7">
        <f>(T93/T$1)*IgA!$BL92*IgA!$BQ92+IgA!$BM92</f>
        <v>10.373258112886106</v>
      </c>
      <c r="AS93" s="7">
        <f>(U93/U$1)*IgA!$BL92*IgA!$BQ92+IgA!$BM92</f>
        <v>16.583576715211734</v>
      </c>
      <c r="AT93" s="7">
        <f>(V93/V$1)*IgA!$BL92*IgA!$BQ92+IgA!$BM92</f>
        <v>7.9427299096594695</v>
      </c>
      <c r="AU93" s="7">
        <f>(W93/W$1)*IgA!$BL92*IgA!$BQ92+IgA!$BM92</f>
        <v>7.0532764701334116</v>
      </c>
      <c r="AV93" s="7">
        <f>(X93/X$1)*IgA!$BL92*IgA!$BQ92+IgA!$BM92</f>
        <v>11.495903041122689</v>
      </c>
      <c r="AW93" s="7">
        <f>(Y93/Y$1)*IgA!$BL92*IgA!$BQ92+IgA!$BM92</f>
        <v>11.838535974783596</v>
      </c>
    </row>
    <row r="94" spans="1:49" x14ac:dyDescent="0.25">
      <c r="A94" s="8" t="n">
        <v>91.0</v>
      </c>
      <c r="B94" s="8" t="n">
        <v>379.0</v>
      </c>
      <c r="C94" s="8" t="n">
        <v>609.0</v>
      </c>
      <c r="D94" s="8" t="n">
        <v>335.0</v>
      </c>
      <c r="E94" s="8" t="n">
        <v>309.0</v>
      </c>
      <c r="F94" s="8" t="n">
        <v>211.0</v>
      </c>
      <c r="G94" s="8" t="n">
        <v>248.0</v>
      </c>
      <c r="H94" s="8" t="n">
        <v>257.0</v>
      </c>
      <c r="I94" s="8" t="n">
        <v>354.0</v>
      </c>
      <c r="J94" s="8" t="n">
        <v>322.0</v>
      </c>
      <c r="K94" s="8" t="n">
        <v>322.0</v>
      </c>
      <c r="L94" s="8" t="n">
        <v>717.0</v>
      </c>
      <c r="M94" s="8" t="n">
        <v>297.0</v>
      </c>
      <c r="N94" s="8" t="n">
        <v>223.0</v>
      </c>
      <c r="O94" s="8" t="n">
        <v>304.0</v>
      </c>
      <c r="P94" s="8" t="n">
        <v>534.0</v>
      </c>
      <c r="Q94" s="8" t="n">
        <v>430.0</v>
      </c>
      <c r="R94" s="8" t="n">
        <v>333.0</v>
      </c>
      <c r="S94" s="8" t="n">
        <v>599.0</v>
      </c>
      <c r="T94" s="8" t="n">
        <v>301.0</v>
      </c>
      <c r="U94" s="8" t="n">
        <v>675.0</v>
      </c>
      <c r="V94" s="8" t="n">
        <v>1070.0</v>
      </c>
      <c r="W94" s="8" t="n">
        <v>757.0</v>
      </c>
      <c r="X94" s="8" t="n">
        <v>365.0</v>
      </c>
      <c r="Y94" s="8" t="n">
        <v>589.0</v>
      </c>
      <c r="Z94" s="7">
        <f>(B94/B$1)*IgA!$BL93*IgA!$BQ93+IgA!$BM93</f>
        <v>2.8169054530698876</v>
      </c>
      <c r="AA94" s="7">
        <f>(C94/C$1)*IgA!$BL93*IgA!$BQ93+IgA!$BM93</f>
        <v>2.9962393482535816</v>
      </c>
      <c r="AB94" s="7">
        <f>(D94/D$1)*IgA!$BL93*IgA!$BQ93+IgA!$BM93</f>
        <v>2.8068021350313699</v>
      </c>
      <c r="AC94" s="7">
        <f>(E94/E$1)*IgA!$BL93*IgA!$BQ93+IgA!$BM93</f>
        <v>3.2942872303898616</v>
      </c>
      <c r="AD94" s="7">
        <f>(F94/F$1)*IgA!$BL93*IgA!$BQ93+IgA!$BM93</f>
        <v>2.7158722726847082</v>
      </c>
      <c r="AE94" s="7">
        <f>(G94/G$1)*IgA!$BL93*IgA!$BQ93+IgA!$BM93</f>
        <v>3.4483628304772607</v>
      </c>
      <c r="AF94" s="7">
        <f>(H94/H$1)*IgA!$BL93*IgA!$BQ93+IgA!$BM93</f>
        <v>2.9027836563972906</v>
      </c>
      <c r="AG94" s="7">
        <f>(I94/I$1)*IgA!$BL93*IgA!$BQ93+IgA!$BM93</f>
        <v>2.85479289571433</v>
      </c>
      <c r="AH94" s="7">
        <f>(J94/J$1)*IgA!$BL93*IgA!$BQ93+IgA!$BM93</f>
        <v>2.9810843711958048</v>
      </c>
      <c r="AI94" s="7">
        <f>(K94/K$1)*IgA!$BL93*IgA!$BQ93+IgA!$BM93</f>
        <v>2.7916471579735931</v>
      </c>
      <c r="AJ94" s="7">
        <f>(L94/L$1)*IgA!$BL93*IgA!$BQ93+IgA!$BM93</f>
        <v>3.8045047913350185</v>
      </c>
      <c r="AK94" s="7">
        <f>(M94/M$1)*IgA!$BL93*IgA!$BQ93+IgA!$BM93</f>
        <v>3.1957798795143115</v>
      </c>
      <c r="AL94" s="7">
        <f>(N94/N$1)*IgA!$BL93*IgA!$BQ93+IgA!$BM93</f>
        <v>3.1856765614757938</v>
      </c>
      <c r="AM94" s="7">
        <f>(O94/O$1)*IgA!$BL93*IgA!$BQ93+IgA!$BM93</f>
        <v>3.1705215844180166</v>
      </c>
      <c r="AN94" s="7">
        <f>(P94/P$1)*IgA!$BL93*IgA!$BQ93+IgA!$BM93</f>
        <v>2.5794774791647157</v>
      </c>
      <c r="AO94" s="7">
        <f>(Q94/Q$1)*IgA!$BL93*IgA!$BQ93+IgA!$BM93</f>
        <v>3.0341267908980241</v>
      </c>
      <c r="AP94" s="7">
        <f>(R94/R$1)*IgA!$BL93*IgA!$BQ93+IgA!$BM93</f>
        <v>3.8449180634890907</v>
      </c>
      <c r="AQ94" s="7">
        <f>(S94/S$1)*IgA!$BL93*IgA!$BQ93+IgA!$BM93</f>
        <v>3.7312557355557638</v>
      </c>
      <c r="AR94" s="7">
        <f>(T94/T$1)*IgA!$BL93*IgA!$BQ93+IgA!$BM93</f>
        <v>4.0469844242594508</v>
      </c>
      <c r="AS94" s="7">
        <f>(U94/U$1)*IgA!$BL93*IgA!$BQ93+IgA!$BM93</f>
        <v>3.3422779910728218</v>
      </c>
      <c r="AT94" s="7">
        <f>(V94/V$1)*IgA!$BL93*IgA!$BQ93+IgA!$BM93</f>
        <v>4.3046190342416581</v>
      </c>
      <c r="AU94" s="7">
        <f>(W94/W$1)*IgA!$BL93*IgA!$BQ93+IgA!$BM93</f>
        <v>6.1282679401941502</v>
      </c>
      <c r="AV94" s="7">
        <f>(X94/X$1)*IgA!$BL93*IgA!$BQ93+IgA!$BM93</f>
        <v>4.2086375128757378</v>
      </c>
      <c r="AW94" s="7">
        <f>(Y94/Y$1)*IgA!$BL93*IgA!$BQ93+IgA!$BM93</f>
        <v>4.0747685488653742</v>
      </c>
    </row>
    <row r="95" spans="1:49" x14ac:dyDescent="0.25">
      <c r="A95" s="8" t="n">
        <v>92.0</v>
      </c>
      <c r="B95" s="8" t="n">
        <v>261.0</v>
      </c>
      <c r="C95" s="8" t="n">
        <v>140.0</v>
      </c>
      <c r="D95" s="8" t="n">
        <v>171.0</v>
      </c>
      <c r="E95" s="8" t="n">
        <v>154.0</v>
      </c>
      <c r="F95" s="8" t="n">
        <v>199.0</v>
      </c>
      <c r="G95" s="8" t="n">
        <v>186.0</v>
      </c>
      <c r="H95" s="8" t="n">
        <v>372.0</v>
      </c>
      <c r="I95" s="8" t="n">
        <v>260.0</v>
      </c>
      <c r="J95" s="8" t="n">
        <v>203.0</v>
      </c>
      <c r="K95" s="8" t="n">
        <v>223.0</v>
      </c>
      <c r="L95" s="8" t="n">
        <v>247.0</v>
      </c>
      <c r="M95" s="8" t="n">
        <v>204.0</v>
      </c>
      <c r="N95" s="8" t="n">
        <v>134.0</v>
      </c>
      <c r="O95" s="8" t="n">
        <v>164.0</v>
      </c>
      <c r="P95" s="8" t="n">
        <v>254.0</v>
      </c>
      <c r="Q95" s="8" t="n">
        <v>233.0</v>
      </c>
      <c r="R95" s="8" t="n">
        <v>147.0</v>
      </c>
      <c r="S95" s="8" t="n">
        <v>248.0</v>
      </c>
      <c r="T95" s="8" t="n">
        <v>136.0</v>
      </c>
      <c r="U95" s="8" t="n">
        <v>308.0</v>
      </c>
      <c r="V95" s="8" t="n">
        <v>360.0</v>
      </c>
      <c r="W95" s="8" t="n">
        <v>244.0</v>
      </c>
      <c r="X95" s="8" t="n">
        <v>131.0</v>
      </c>
      <c r="Y95" s="8" t="n">
        <v>390.0</v>
      </c>
      <c r="Z95" s="7">
        <f>(B95/B$1)*IgA!$BL94*IgA!$BQ94+IgA!$BM94</f>
        <v>2.9807561929595829</v>
      </c>
      <c r="AA95" s="7">
        <f>(C95/C$1)*IgA!$BL94*IgA!$BQ94+IgA!$BM94</f>
        <v>3.0304041720990873</v>
      </c>
      <c r="AB95" s="7">
        <f>(D95/D$1)*IgA!$BL94*IgA!$BQ94+IgA!$BM94</f>
        <v>2.764432855280313</v>
      </c>
      <c r="AC95" s="7">
        <f>(E95/E$1)*IgA!$BL94*IgA!$BQ94+IgA!$BM94</f>
        <v>2.5942112125162975</v>
      </c>
      <c r="AD95" s="7">
        <f>(F95/F$1)*IgA!$BL94*IgA!$BQ94+IgA!$BM94</f>
        <v>2.9346544980443285</v>
      </c>
      <c r="AE95" s="7">
        <f>(G95/G$1)*IgA!$BL94*IgA!$BQ94+IgA!$BM94</f>
        <v>2.8211734028683182</v>
      </c>
      <c r="AF95" s="7">
        <f>(H95/H$1)*IgA!$BL94*IgA!$BQ94+IgA!$BM94</f>
        <v>3.0481355932203389</v>
      </c>
      <c r="AG95" s="7">
        <f>(I95/I$1)*IgA!$BL94*IgA!$BQ94+IgA!$BM94</f>
        <v>2.9984876140808345</v>
      </c>
      <c r="AH95" s="7">
        <f>(J95/J$1)*IgA!$BL94*IgA!$BQ94+IgA!$BM94</f>
        <v>2.9913950456323337</v>
      </c>
      <c r="AI95" s="7">
        <f>(K95/K$1)*IgA!$BL94*IgA!$BQ94+IgA!$BM94</f>
        <v>3.38503259452412</v>
      </c>
      <c r="AJ95" s="7">
        <f>(L95/L$1)*IgA!$BL94*IgA!$BQ94+IgA!$BM94</f>
        <v>3.1474315514993481</v>
      </c>
      <c r="AK95" s="7">
        <f>(M95/M$1)*IgA!$BL94*IgA!$BQ94+IgA!$BM94</f>
        <v>3.3070143415906128</v>
      </c>
      <c r="AL95" s="7">
        <f>(N95/N$1)*IgA!$BL94*IgA!$BQ94+IgA!$BM94</f>
        <v>3.7041981747066495</v>
      </c>
      <c r="AM95" s="7">
        <f>(O95/O$1)*IgA!$BL94*IgA!$BQ94+IgA!$BM94</f>
        <v>5.1546284224250325</v>
      </c>
      <c r="AN95" s="7">
        <f>(P95/P$1)*IgA!$BL94*IgA!$BQ94+IgA!$BM94</f>
        <v>2.6332203389830511</v>
      </c>
      <c r="AO95" s="7">
        <f>(Q95/Q$1)*IgA!$BL94*IgA!$BQ94+IgA!$BM94</f>
        <v>2.8140808344198174</v>
      </c>
      <c r="AP95" s="7">
        <f>(R95/R$1)*IgA!$BL94*IgA!$BQ94+IgA!$BM94</f>
        <v>2.8211734028683182</v>
      </c>
      <c r="AQ95" s="7">
        <f>(S95/S$1)*IgA!$BL94*IgA!$BQ94+IgA!$BM94</f>
        <v>3.4665971316818771</v>
      </c>
      <c r="AR95" s="7">
        <f>(T95/T$1)*IgA!$BL94*IgA!$BQ94+IgA!$BM94</f>
        <v>3.189986962190352</v>
      </c>
      <c r="AS95" s="7">
        <f>(U95/U$1)*IgA!$BL94*IgA!$BQ94+IgA!$BM94</f>
        <v>3.1509778357235985</v>
      </c>
      <c r="AT95" s="7">
        <f>(V95/V$1)*IgA!$BL94*IgA!$BQ94+IgA!$BM94</f>
        <v>2.9665710560625813</v>
      </c>
      <c r="AU95" s="7">
        <f>(W95/W$1)*IgA!$BL94*IgA!$BQ94+IgA!$BM94</f>
        <v>3.8141329856584094</v>
      </c>
      <c r="AV95" s="7">
        <f>(X95/X$1)*IgA!$BL94*IgA!$BQ94+IgA!$BM94</f>
        <v>3.296375488917862</v>
      </c>
      <c r="AW95" s="7">
        <f>(Y95/Y$1)*IgA!$BL94*IgA!$BQ94+IgA!$BM94</f>
        <v>3.406310299869622</v>
      </c>
    </row>
    <row r="96" spans="1:49" x14ac:dyDescent="0.25">
      <c r="A96" s="8" t="n">
        <v>93.0</v>
      </c>
      <c r="B96" s="8" t="n">
        <v>231.0</v>
      </c>
      <c r="C96" s="8" t="n">
        <v>157.0</v>
      </c>
      <c r="D96" s="8" t="n">
        <v>133.0</v>
      </c>
      <c r="E96" s="8" t="n">
        <v>155.0</v>
      </c>
      <c r="F96" s="8" t="n">
        <v>178.0</v>
      </c>
      <c r="G96" s="8" t="n">
        <v>175.0</v>
      </c>
      <c r="H96" s="8" t="n">
        <v>193.0</v>
      </c>
      <c r="I96" s="8" t="n">
        <v>155.0</v>
      </c>
      <c r="J96" s="8" t="n">
        <v>180.0</v>
      </c>
      <c r="K96" s="8" t="n">
        <v>205.0</v>
      </c>
      <c r="L96" s="8" t="n">
        <v>309.0</v>
      </c>
      <c r="M96" s="8" t="n">
        <v>145.0</v>
      </c>
      <c r="N96" s="8" t="n">
        <v>125.0</v>
      </c>
      <c r="O96" s="8" t="n">
        <v>188.0</v>
      </c>
      <c r="P96" s="8" t="n">
        <v>180.0</v>
      </c>
      <c r="Q96" s="8" t="n">
        <v>221.0</v>
      </c>
      <c r="R96" s="8" t="n">
        <v>140.0</v>
      </c>
      <c r="S96" s="8" t="n">
        <v>249.0</v>
      </c>
      <c r="T96" s="8" t="n">
        <v>131.0</v>
      </c>
      <c r="U96" s="8" t="n">
        <v>199.0</v>
      </c>
      <c r="V96" s="8" t="n">
        <v>341.0</v>
      </c>
      <c r="W96" s="8" t="n">
        <v>208.0</v>
      </c>
      <c r="X96" s="8" t="n">
        <v>120.0</v>
      </c>
      <c r="Y96" s="8" t="n">
        <v>307.0</v>
      </c>
      <c r="Z96" s="7">
        <f>(B96/B$1)*IgA!$BL95*IgA!$BQ95+IgA!$BM95</f>
        <v>2.7677300425008959</v>
      </c>
      <c r="AA96" s="7">
        <f>(C96/C$1)*IgA!$BL95*IgA!$BQ95+IgA!$BM95</f>
        <v>2.7416382473927663</v>
      </c>
      <c r="AB96" s="7">
        <f>(D96/D$1)*IgA!$BL95*IgA!$BQ95+IgA!$BM95</f>
        <v>2.6666243364568931</v>
      </c>
      <c r="AC96" s="7">
        <f>(E96/E$1)*IgA!$BL95*IgA!$BQ95+IgA!$BM95</f>
        <v>2.5165965145851468</v>
      </c>
      <c r="AD96" s="7">
        <f>(F96/F$1)*IgA!$BL95*IgA!$BQ95+IgA!$BM95</f>
        <v>2.7285923498387015</v>
      </c>
      <c r="AE96" s="7">
        <f>(G96/G$1)*IgA!$BL95*IgA!$BQ95+IgA!$BM95</f>
        <v>2.7416382473927663</v>
      </c>
      <c r="AF96" s="7">
        <f>(H96/H$1)*IgA!$BL95*IgA!$BQ95+IgA!$BM95</f>
        <v>2.8557898509908339</v>
      </c>
      <c r="AG96" s="7">
        <f>(I96/I$1)*IgA!$BL95*IgA!$BQ95+IgA!$BM95</f>
        <v>2.8133906839401233</v>
      </c>
      <c r="AH96" s="7">
        <f>(J96/J$1)*IgA!$BL95*IgA!$BQ95+IgA!$BM95</f>
        <v>2.8003447863860584</v>
      </c>
      <c r="AI96" s="7">
        <f>(K96/K$1)*IgA!$BL95*IgA!$BQ95+IgA!$BM95</f>
        <v>2.8557898509908339</v>
      </c>
      <c r="AJ96" s="7">
        <f>(L96/L$1)*IgA!$BL95*IgA!$BQ95+IgA!$BM95</f>
        <v>3.0677856862443886</v>
      </c>
      <c r="AK96" s="7">
        <f>(M96/M$1)*IgA!$BL95*IgA!$BQ95+IgA!$BM95</f>
        <v>3.1395381227917456</v>
      </c>
      <c r="AL96" s="7">
        <f>(N96/N$1)*IgA!$BL95*IgA!$BQ95+IgA!$BM95</f>
        <v>3.0025561984740641</v>
      </c>
      <c r="AM96" s="7">
        <f>(O96/O$1)*IgA!$BL95*IgA!$BQ95+IgA!$BM95</f>
        <v>3.6287592810691791</v>
      </c>
      <c r="AN96" s="7">
        <f>(P96/P$1)*IgA!$BL95*IgA!$BQ95+IgA!$BM95</f>
        <v>2.695977605953539</v>
      </c>
      <c r="AO96" s="7">
        <f>(Q96/Q$1)*IgA!$BL95*IgA!$BQ95+IgA!$BM95</f>
        <v>2.6796702340109579</v>
      </c>
      <c r="AP96" s="7">
        <f>(R96/R$1)*IgA!$BL95*IgA!$BQ95+IgA!$BM95</f>
        <v>2.7481611961697987</v>
      </c>
      <c r="AQ96" s="7">
        <f>(S96/S$1)*IgA!$BL95*IgA!$BQ95+IgA!$BM95</f>
        <v>3.3547954324338165</v>
      </c>
      <c r="AR96" s="7">
        <f>(T96/T$1)*IgA!$BL95*IgA!$BQ95+IgA!$BM95</f>
        <v>3.0645242118558724</v>
      </c>
      <c r="AS96" s="7">
        <f>(U96/U$1)*IgA!$BL95*IgA!$BQ95+IgA!$BM95</f>
        <v>2.9503726082578048</v>
      </c>
      <c r="AT96" s="7">
        <f>(V96/V$1)*IgA!$BL95*IgA!$BQ95+IgA!$BM95</f>
        <v>2.8394824790482529</v>
      </c>
      <c r="AU96" s="7">
        <f>(W96/W$1)*IgA!$BL95*IgA!$BQ95+IgA!$BM95</f>
        <v>3.3971945994845276</v>
      </c>
      <c r="AV96" s="7">
        <f>(X96/X$1)*IgA!$BL95*IgA!$BQ95+IgA!$BM95</f>
        <v>3.0840930581869697</v>
      </c>
      <c r="AW96" s="7">
        <f>(Y96/Y$1)*IgA!$BL95*IgA!$BQ95+IgA!$BM95</f>
        <v>3.2602126751668461</v>
      </c>
    </row>
    <row r="97" spans="1:49" x14ac:dyDescent="0.25">
      <c r="A97" s="8" t="n">
        <v>94.0</v>
      </c>
      <c r="B97" s="8" t="n">
        <v>219.0</v>
      </c>
      <c r="C97" s="8" t="n">
        <v>137.0</v>
      </c>
      <c r="D97" s="8" t="n">
        <v>126.0</v>
      </c>
      <c r="E97" s="8" t="n">
        <v>149.0</v>
      </c>
      <c r="F97" s="8" t="n">
        <v>165.0</v>
      </c>
      <c r="G97" s="8" t="n">
        <v>169.0</v>
      </c>
      <c r="H97" s="8" t="n">
        <v>178.0</v>
      </c>
      <c r="I97" s="8" t="n">
        <v>151.0</v>
      </c>
      <c r="J97" s="8" t="n">
        <v>178.0</v>
      </c>
      <c r="K97" s="8" t="n">
        <v>187.0</v>
      </c>
      <c r="L97" s="8" t="n">
        <v>282.0</v>
      </c>
      <c r="M97" s="8" t="n">
        <v>144.0</v>
      </c>
      <c r="N97" s="8" t="n">
        <v>177.0</v>
      </c>
      <c r="O97" s="8" t="n">
        <v>143.0</v>
      </c>
      <c r="P97" s="8" t="n">
        <v>176.0</v>
      </c>
      <c r="Q97" s="8" t="n">
        <v>212.0</v>
      </c>
      <c r="R97" s="8" t="n">
        <v>136.0</v>
      </c>
      <c r="S97" s="8" t="n">
        <v>260.0</v>
      </c>
      <c r="T97" s="8" t="n">
        <v>128.0</v>
      </c>
      <c r="U97" s="8" t="n">
        <v>360.0</v>
      </c>
      <c r="V97" s="8" t="n">
        <v>349.0</v>
      </c>
      <c r="W97" s="8" t="n">
        <v>169.0</v>
      </c>
      <c r="X97" s="8" t="n">
        <v>114.0</v>
      </c>
      <c r="Y97" s="8" t="n">
        <v>361.0</v>
      </c>
      <c r="Z97" s="7">
        <f>(B97/B$1)*IgA!$BL96*IgA!$BQ96+IgA!$BM96</f>
        <v>2.6458701942951635</v>
      </c>
      <c r="AA97" s="7">
        <f>(C97/C$1)*IgA!$BL96*IgA!$BQ96+IgA!$BM96</f>
        <v>2.7138670708740986</v>
      </c>
      <c r="AB97" s="7">
        <f>(D97/D$1)*IgA!$BL96*IgA!$BQ96+IgA!$BM96</f>
        <v>2.6232045687688514</v>
      </c>
      <c r="AC97" s="7">
        <f>(E97/E$1)*IgA!$BL96*IgA!$BQ96+IgA!$BM96</f>
        <v>2.4904487621147395</v>
      </c>
      <c r="AD97" s="7">
        <f>(F97/F$1)*IgA!$BL96*IgA!$BQ96+IgA!$BM96</f>
        <v>2.632918408280128</v>
      </c>
      <c r="AE97" s="7">
        <f>(G97/G$1)*IgA!$BL96*IgA!$BQ96+IgA!$BM96</f>
        <v>2.6491081407989219</v>
      </c>
      <c r="AF97" s="7">
        <f>(H97/H$1)*IgA!$BL96*IgA!$BQ96+IgA!$BM96</f>
        <v>2.8498608240319694</v>
      </c>
      <c r="AG97" s="7">
        <f>(I97/I$1)*IgA!$BL96*IgA!$BQ96+IgA!$BM96</f>
        <v>2.7009152848590632</v>
      </c>
      <c r="AH97" s="7">
        <f>(J97/J$1)*IgA!$BL96*IgA!$BQ96+IgA!$BM96</f>
        <v>2.8207193054981397</v>
      </c>
      <c r="AI97" s="7">
        <f>(K97/K$1)*IgA!$BL96*IgA!$BQ96+IgA!$BM96</f>
        <v>2.6944393918515459</v>
      </c>
      <c r="AJ97" s="7">
        <f>(L97/L$1)*IgA!$BL96*IgA!$BQ96+IgA!$BM96</f>
        <v>3.4488809272273513</v>
      </c>
      <c r="AK97" s="7">
        <f>(M97/M$1)*IgA!$BL96*IgA!$BQ96+IgA!$BM96</f>
        <v>3.12184833034771</v>
      </c>
      <c r="AL97" s="7">
        <f>(N97/N$1)*IgA!$BL96*IgA!$BQ96+IgA!$BM96</f>
        <v>2.7397706429041691</v>
      </c>
      <c r="AM97" s="7">
        <f>(O97/O$1)*IgA!$BL96*IgA!$BQ96+IgA!$BM96</f>
        <v>3.6172541454228102</v>
      </c>
      <c r="AN97" s="7">
        <f>(P97/P$1)*IgA!$BL96*IgA!$BQ96+IgA!$BM96</f>
        <v>2.6296804617763692</v>
      </c>
      <c r="AO97" s="7">
        <f>(Q97/Q$1)*IgA!$BL96*IgA!$BQ96+IgA!$BM96</f>
        <v>2.7624362684304806</v>
      </c>
      <c r="AP97" s="7">
        <f>(R97/R$1)*IgA!$BL96*IgA!$BQ96+IgA!$BM96</f>
        <v>3.0603273467762926</v>
      </c>
      <c r="AQ97" s="7">
        <f>(S97/S$1)*IgA!$BL96*IgA!$BQ96+IgA!$BM96</f>
        <v>3.0635652932800514</v>
      </c>
      <c r="AR97" s="7">
        <f>(T97/T$1)*IgA!$BL96*IgA!$BQ96+IgA!$BM96</f>
        <v>3.1898452069266456</v>
      </c>
      <c r="AS97" s="7">
        <f>(U97/U$1)*IgA!$BL96*IgA!$BQ96+IgA!$BM96</f>
        <v>2.9729027911748043</v>
      </c>
      <c r="AT97" s="7">
        <f>(V97/V$1)*IgA!$BL96*IgA!$BQ96+IgA!$BM96</f>
        <v>2.8174813589943808</v>
      </c>
      <c r="AU97" s="7">
        <f>(W97/W$1)*IgA!$BL96*IgA!$BQ96+IgA!$BM96</f>
        <v>3.3549804786183457</v>
      </c>
      <c r="AV97" s="7">
        <f>(X97/X$1)*IgA!$BL96*IgA!$BQ96+IgA!$BM96</f>
        <v>3.2481282439943042</v>
      </c>
      <c r="AW97" s="7">
        <f>(Y97/Y$1)*IgA!$BL96*IgA!$BQ96+IgA!$BM96</f>
        <v>3.406787622678487</v>
      </c>
    </row>
    <row r="98" spans="1:49" x14ac:dyDescent="0.25">
      <c r="A98" s="8" t="n">
        <v>95.0</v>
      </c>
      <c r="B98" s="8" t="n">
        <v>281.0</v>
      </c>
      <c r="C98" s="8" t="n">
        <v>129.0</v>
      </c>
      <c r="D98" s="8" t="n">
        <v>123.0</v>
      </c>
      <c r="E98" s="8" t="n">
        <v>128.0</v>
      </c>
      <c r="F98" s="8" t="n">
        <v>172.0</v>
      </c>
      <c r="G98" s="8" t="n">
        <v>167.0</v>
      </c>
      <c r="H98" s="8" t="n">
        <v>163.0</v>
      </c>
      <c r="I98" s="8" t="n">
        <v>146.0</v>
      </c>
      <c r="J98" s="8" t="n">
        <v>167.0</v>
      </c>
      <c r="K98" s="8" t="n">
        <v>198.0</v>
      </c>
      <c r="L98" s="8" t="n">
        <v>241.0</v>
      </c>
      <c r="M98" s="8" t="n">
        <v>139.0</v>
      </c>
      <c r="N98" s="8" t="n">
        <v>135.0</v>
      </c>
      <c r="O98" s="8" t="n">
        <v>138.0</v>
      </c>
      <c r="P98" s="8" t="n">
        <v>165.0</v>
      </c>
      <c r="Q98" s="8" t="n">
        <v>212.0</v>
      </c>
      <c r="R98" s="8" t="n">
        <v>133.0</v>
      </c>
      <c r="S98" s="8" t="n">
        <v>362.0</v>
      </c>
      <c r="T98" s="8" t="n">
        <v>130.0</v>
      </c>
      <c r="U98" s="8" t="n">
        <v>222.0</v>
      </c>
      <c r="V98" s="8" t="n">
        <v>309.0</v>
      </c>
      <c r="W98" s="8" t="n">
        <v>165.0</v>
      </c>
      <c r="X98" s="8" t="n">
        <v>117.0</v>
      </c>
      <c r="Y98" s="8" t="n">
        <v>252.0</v>
      </c>
      <c r="Z98" s="7">
        <f>(B98/B$1)*IgA!$BL97*IgA!$BQ97+IgA!$BM97</f>
        <v>2.6627077232525806</v>
      </c>
      <c r="AA98" s="7">
        <f>(C98/C$1)*IgA!$BL97*IgA!$BQ97+IgA!$BM97</f>
        <v>2.807077232525808</v>
      </c>
      <c r="AB98" s="7">
        <f>(D98/D$1)*IgA!$BL97*IgA!$BQ97+IgA!$BM97</f>
        <v>2.640250244032301</v>
      </c>
      <c r="AC98" s="7">
        <f>(E98/E$1)*IgA!$BL97*IgA!$BQ97+IgA!$BM97</f>
        <v>2.5440039045168161</v>
      </c>
      <c r="AD98" s="7">
        <f>(F98/F$1)*IgA!$BL97*IgA!$BQ97+IgA!$BM97</f>
        <v>2.6691241458869466</v>
      </c>
      <c r="AE98" s="7">
        <f>(G98/G$1)*IgA!$BL97*IgA!$BQ97+IgA!$BM97</f>
        <v>2.6177927648120209</v>
      </c>
      <c r="AF98" s="7">
        <f>(H98/H$1)*IgA!$BL97*IgA!$BQ97+IgA!$BM97</f>
        <v>3.4423030733280093</v>
      </c>
      <c r="AG98" s="7">
        <f>(I98/I$1)*IgA!$BL97*IgA!$BQ97+IgA!$BM97</f>
        <v>2.7397047948649687</v>
      </c>
      <c r="AH98" s="7">
        <f>(J98/J$1)*IgA!$BL97*IgA!$BQ97+IgA!$BM97</f>
        <v>2.794244387257077</v>
      </c>
      <c r="AI98" s="7">
        <f>(K98/K$1)*IgA!$BL97*IgA!$BQ97+IgA!$BM97</f>
        <v>2.8904907267725619</v>
      </c>
      <c r="AJ98" s="7">
        <f>(L98/L$1)*IgA!$BL97*IgA!$BQ97+IgA!$BM97</f>
        <v>3.8689951785133259</v>
      </c>
      <c r="AK98" s="7">
        <f>(M98/M$1)*IgA!$BL97*IgA!$BQ97+IgA!$BM97</f>
        <v>3.2466021829798564</v>
      </c>
      <c r="AL98" s="7">
        <f>(N98/N$1)*IgA!$BL97*IgA!$BQ97+IgA!$BM97</f>
        <v>2.7397047948649687</v>
      </c>
      <c r="AM98" s="7">
        <f>(O98/O$1)*IgA!$BL97*IgA!$BQ97+IgA!$BM97</f>
        <v>3.5674233146981393</v>
      </c>
      <c r="AN98" s="7">
        <f>(P98/P$1)*IgA!$BL97*IgA!$BQ97+IgA!$BM97</f>
        <v>2.5921270742745586</v>
      </c>
      <c r="AO98" s="7">
        <f>(Q98/Q$1)*IgA!$BL97*IgA!$BQ97+IgA!$BM97</f>
        <v>2.7268719495962372</v>
      </c>
      <c r="AP98" s="7">
        <f>(R98/R$1)*IgA!$BL97*IgA!$BQ97+IgA!$BM97</f>
        <v>2.5889188629573754</v>
      </c>
      <c r="AQ98" s="7">
        <f>(S98/S$1)*IgA!$BL97*IgA!$BQ97+IgA!$BM97</f>
        <v>3.0124027568255096</v>
      </c>
      <c r="AR98" s="7">
        <f>(T98/T$1)*IgA!$BL97*IgA!$BQ97+IgA!$BM97</f>
        <v>3.1952708019049307</v>
      </c>
      <c r="AS98" s="7">
        <f>(U98/U$1)*IgA!$BL97*IgA!$BQ97+IgA!$BM97</f>
        <v>2.8840743041381964</v>
      </c>
      <c r="AT98" s="7">
        <f>(V98/V$1)*IgA!$BL97*IgA!$BQ97+IgA!$BM97</f>
        <v>2.7493294288165173</v>
      </c>
      <c r="AU98" s="7">
        <f>(W98/W$1)*IgA!$BL97*IgA!$BQ97+IgA!$BM97</f>
        <v>3.6315875410417959</v>
      </c>
      <c r="AV98" s="7">
        <f>(X98/X$1)*IgA!$BL97*IgA!$BQ97+IgA!$BM97</f>
        <v>3.2177282811252108</v>
      </c>
      <c r="AW98" s="7">
        <f>(Y98/Y$1)*IgA!$BL97*IgA!$BQ97+IgA!$BM97</f>
        <v>3.654045020262076</v>
      </c>
    </row>
    <row r="99" spans="1:49" x14ac:dyDescent="0.25">
      <c r="A99" s="8" t="n">
        <v>96.0</v>
      </c>
      <c r="B99" s="8" t="n">
        <v>431.0</v>
      </c>
      <c r="C99" s="8" t="n">
        <v>195.0</v>
      </c>
      <c r="D99" s="8" t="n">
        <v>133.0</v>
      </c>
      <c r="E99" s="8" t="n">
        <v>142.0</v>
      </c>
      <c r="F99" s="8" t="n">
        <v>2307.0</v>
      </c>
      <c r="G99" s="8" t="n">
        <v>211.0</v>
      </c>
      <c r="H99" s="8" t="n">
        <v>1158.0</v>
      </c>
      <c r="I99" s="8" t="n">
        <v>1303.0</v>
      </c>
      <c r="J99" s="8" t="n">
        <v>496.0</v>
      </c>
      <c r="K99" s="8" t="n">
        <v>1688.0</v>
      </c>
      <c r="L99" s="8" t="n">
        <v>960.0</v>
      </c>
      <c r="M99" s="8" t="n">
        <v>326.0</v>
      </c>
      <c r="N99" s="8" t="n">
        <v>1249.0</v>
      </c>
      <c r="O99" s="8" t="n">
        <v>178.0</v>
      </c>
      <c r="P99" s="8" t="n">
        <v>580.0</v>
      </c>
      <c r="Q99" s="8" t="n">
        <v>411.0</v>
      </c>
      <c r="R99" s="8" t="n">
        <v>134.0</v>
      </c>
      <c r="S99" s="8" t="n">
        <v>369.0</v>
      </c>
      <c r="T99" s="8" t="n">
        <v>136.0</v>
      </c>
      <c r="U99" s="8" t="n">
        <v>227.0</v>
      </c>
      <c r="V99" s="8" t="n">
        <v>1088.0</v>
      </c>
      <c r="W99" s="8" t="n">
        <v>484.0</v>
      </c>
      <c r="X99" s="8" t="n">
        <v>116.0</v>
      </c>
      <c r="Y99" s="8" t="n">
        <v>609.0</v>
      </c>
      <c r="Z99" s="7">
        <f>(B99/B$1)*IgA!$BL98*IgA!$BQ98+IgA!$BM98</f>
        <v>5.2673966568119699</v>
      </c>
      <c r="AA99" s="7">
        <f>(C99/C$1)*IgA!$BL98*IgA!$BQ98+IgA!$BM98</f>
        <v>4.6212833017870434</v>
      </c>
      <c r="AB99" s="7">
        <f>(D99/D$1)*IgA!$BL98*IgA!$BQ98+IgA!$BM98</f>
        <v>5.1562816212344345</v>
      </c>
      <c r="AC99" s="7">
        <f>(E99/E$1)*IgA!$BL98*IgA!$BQ98+IgA!$BM98</f>
        <v>4.5770430561404316</v>
      </c>
      <c r="AD99" s="7">
        <f>(F99/F$1)*IgA!$BL98*IgA!$BQ98+IgA!$BM98</f>
        <v>4.6634658615896258</v>
      </c>
      <c r="AE99" s="7">
        <f>(G99/G$1)*IgA!$BL98*IgA!$BQ98+IgA!$BM98</f>
        <v>4.5636680981542472</v>
      </c>
      <c r="AF99" s="7">
        <f>(H99/H$1)*IgA!$BL98*IgA!$BQ98+IgA!$BM98</f>
        <v>4.7519463528828485</v>
      </c>
      <c r="AG99" s="7">
        <f>(I99/I$1)*IgA!$BL98*IgA!$BQ98+IgA!$BM98</f>
        <v>5.5914821772464478</v>
      </c>
      <c r="AH99" s="7">
        <f>(J99/J$1)*IgA!$BL98*IgA!$BQ98+IgA!$BM98</f>
        <v>4.6799273483418533</v>
      </c>
      <c r="AI99" s="7">
        <f>(K99/K$1)*IgA!$BL98*IgA!$BQ98+IgA!$BM98</f>
        <v>4.7992731272955025</v>
      </c>
      <c r="AJ99" s="7">
        <f>(L99/L$1)*IgA!$BL98*IgA!$BQ98+IgA!$BM98</f>
        <v>5.9793559588458063</v>
      </c>
      <c r="AK99" s="7">
        <f>(M99/M$1)*IgA!$BL98*IgA!$BQ98+IgA!$BM98</f>
        <v>6.4783447760227002</v>
      </c>
      <c r="AL99" s="7">
        <f>(N99/N$1)*IgA!$BL98*IgA!$BQ98+IgA!$BM98</f>
        <v>4.6068795008788443</v>
      </c>
      <c r="AM99" s="7">
        <f>(O99/O$1)*IgA!$BL98*IgA!$BQ98+IgA!$BM98</f>
        <v>4.8147057711257153</v>
      </c>
      <c r="AN99" s="7">
        <f>(P99/P$1)*IgA!$BL98*IgA!$BQ98+IgA!$BM98</f>
        <v>4.5122259520535364</v>
      </c>
      <c r="AO99" s="7">
        <f>(Q99/Q$1)*IgA!$BL98*IgA!$BQ98+IgA!$BM98</f>
        <v>7.3590343172668682</v>
      </c>
      <c r="AP99" s="7">
        <f>(R99/R$1)*IgA!$BL98*IgA!$BQ98+IgA!$BM98</f>
        <v>4.7601770962589622</v>
      </c>
      <c r="AQ99" s="7">
        <f>(S99/S$1)*IgA!$BL98*IgA!$BQ98+IgA!$BM98</f>
        <v>4.9443399792995066</v>
      </c>
      <c r="AR99" s="7">
        <f>(T99/T$1)*IgA!$BL98*IgA!$BQ98+IgA!$BM98</f>
        <v>4.735484866130621</v>
      </c>
      <c r="AS99" s="7">
        <f>(U99/U$1)*IgA!$BL98*IgA!$BQ98+IgA!$BM98</f>
        <v>4.7951577556074456</v>
      </c>
      <c r="AT99" s="7">
        <f>(V99/V$1)*IgA!$BL98*IgA!$BQ98+IgA!$BM98</f>
        <v>4.5513219830900766</v>
      </c>
      <c r="AU99" s="7">
        <f>(W99/W$1)*IgA!$BL98*IgA!$BQ98+IgA!$BM98</f>
        <v>4.8095615565156447</v>
      </c>
      <c r="AV99" s="7">
        <f>(X99/X$1)*IgA!$BL98*IgA!$BQ98+IgA!$BM98</f>
        <v>4.9865225391020891</v>
      </c>
      <c r="AW99" s="7">
        <f>(Y99/Y$1)*IgA!$BL98*IgA!$BQ98+IgA!$BM98</f>
        <v>5.2663678138899561</v>
      </c>
    </row>
    <row r="100" spans="1:49" x14ac:dyDescent="0.25">
      <c r="A100" s="8" t="n">
        <v>97.0</v>
      </c>
      <c r="B100" s="8" t="n">
        <v>243.0</v>
      </c>
      <c r="C100" s="8" t="n">
        <v>149.0</v>
      </c>
      <c r="D100" s="8" t="n">
        <v>151.0</v>
      </c>
      <c r="E100" s="8" t="n">
        <v>136.0</v>
      </c>
      <c r="F100" s="8" t="n">
        <v>170.0</v>
      </c>
      <c r="G100" s="8" t="n">
        <v>165.0</v>
      </c>
      <c r="H100" s="8" t="n">
        <v>192.0</v>
      </c>
      <c r="I100" s="8" t="n">
        <v>259.0</v>
      </c>
      <c r="J100" s="8" t="n">
        <v>316.0</v>
      </c>
      <c r="K100" s="8" t="n">
        <v>326.0</v>
      </c>
      <c r="L100" s="8" t="n">
        <v>257.0</v>
      </c>
      <c r="M100" s="8" t="n">
        <v>193.0</v>
      </c>
      <c r="N100" s="8" t="n">
        <v>145.0</v>
      </c>
      <c r="O100" s="8" t="n">
        <v>184.0</v>
      </c>
      <c r="P100" s="8" t="n">
        <v>682.0</v>
      </c>
      <c r="Q100" s="8" t="n">
        <v>593.0</v>
      </c>
      <c r="R100" s="8" t="n">
        <v>135.0</v>
      </c>
      <c r="S100" s="8" t="n">
        <v>275.0</v>
      </c>
      <c r="T100" s="8" t="n">
        <v>131.0</v>
      </c>
      <c r="U100" s="8" t="n">
        <v>306.0</v>
      </c>
      <c r="V100" s="8" t="n">
        <v>420.0</v>
      </c>
      <c r="W100" s="8" t="n">
        <v>177.0</v>
      </c>
      <c r="X100" s="8" t="n">
        <v>118.0</v>
      </c>
      <c r="Y100" s="8" t="n">
        <v>341.0</v>
      </c>
      <c r="Z100" s="7">
        <f>(B100/B$1)*IgA!$BL99*IgA!$BQ99+IgA!$BM99</f>
        <v>2.6109803253555914</v>
      </c>
      <c r="AA100" s="7">
        <f>(C100/C$1)*IgA!$BL99*IgA!$BQ99+IgA!$BM99</f>
        <v>2.7824716804360787</v>
      </c>
      <c r="AB100" s="7">
        <f>(D100/D$1)*IgA!$BL99*IgA!$BQ99+IgA!$BM99</f>
        <v>2.6191465803594243</v>
      </c>
      <c r="AC100" s="7">
        <f>(E100/E$1)*IgA!$BL99*IgA!$BQ99+IgA!$BM99</f>
        <v>2.6545336853760326</v>
      </c>
      <c r="AD100" s="7">
        <f>(F100/F$1)*IgA!$BL99*IgA!$BQ99+IgA!$BM99</f>
        <v>2.7906379354399116</v>
      </c>
      <c r="AE100" s="7">
        <f>(G100/G$1)*IgA!$BL99*IgA!$BQ99+IgA!$BM99</f>
        <v>2.8260250404565199</v>
      </c>
      <c r="AF100" s="7">
        <f>(H100/H$1)*IgA!$BL99*IgA!$BQ99+IgA!$BM99</f>
        <v>2.8314692104590753</v>
      </c>
      <c r="AG100" s="7">
        <f>(I100/I$1)*IgA!$BL99*IgA!$BQ99+IgA!$BM99</f>
        <v>2.7661391704284131</v>
      </c>
      <c r="AH100" s="7">
        <f>(J100/J$1)*IgA!$BL99*IgA!$BQ99+IgA!$BM99</f>
        <v>2.7770275104335234</v>
      </c>
      <c r="AI100" s="7">
        <f>(K100/K$1)*IgA!$BL99*IgA!$BQ99+IgA!$BM99</f>
        <v>2.9240201005025126</v>
      </c>
      <c r="AJ100" s="7">
        <f>(L100/L$1)*IgA!$BL99*IgA!$BQ99+IgA!$BM99</f>
        <v>3.144508985605996</v>
      </c>
      <c r="AK100" s="7">
        <f>(M100/M$1)*IgA!$BL99*IgA!$BQ99+IgA!$BM99</f>
        <v>2.8260250404565199</v>
      </c>
      <c r="AL100" s="7">
        <f>(N100/N$1)*IgA!$BL99*IgA!$BQ99+IgA!$BM99</f>
        <v>2.7498066604207478</v>
      </c>
      <c r="AM100" s="7">
        <f>(O100/O$1)*IgA!$BL99*IgA!$BQ99+IgA!$BM99</f>
        <v>2.8586900604718508</v>
      </c>
      <c r="AN100" s="7">
        <f>(P100/P$1)*IgA!$BL99*IgA!$BQ99+IgA!$BM99</f>
        <v>3.5419333957925216</v>
      </c>
      <c r="AO100" s="7">
        <f>(Q100/Q$1)*IgA!$BL99*IgA!$BQ99+IgA!$BM99</f>
        <v>2.7307520654118047</v>
      </c>
      <c r="AP100" s="7">
        <f>(R100/R$1)*IgA!$BL99*IgA!$BQ99+IgA!$BM99</f>
        <v>6.2177429520483773</v>
      </c>
      <c r="AQ100" s="7">
        <f>(S100/S$1)*IgA!$BL99*IgA!$BQ99+IgA!$BM99</f>
        <v>3.0628464355676686</v>
      </c>
      <c r="AR100" s="7">
        <f>(T100/T$1)*IgA!$BL99*IgA!$BQ99+IgA!$BM99</f>
        <v>3.7460897708883398</v>
      </c>
      <c r="AS100" s="7">
        <f>(U100/U$1)*IgA!$BL99*IgA!$BQ99+IgA!$BM99</f>
        <v>2.902243420492292</v>
      </c>
      <c r="AT100" s="7">
        <f>(V100/V$1)*IgA!$BL99*IgA!$BQ99+IgA!$BM99</f>
        <v>2.7443624904181925</v>
      </c>
      <c r="AU100" s="7">
        <f>(W100/W$1)*IgA!$BL99*IgA!$BQ99+IgA!$BM99</f>
        <v>3.3296107656928706</v>
      </c>
      <c r="AV100" s="7">
        <f>(X100/X$1)*IgA!$BL99*IgA!$BQ99+IgA!$BM99</f>
        <v>3.1608414956136617</v>
      </c>
      <c r="AW100" s="7">
        <f>(Y100/Y$1)*IgA!$BL99*IgA!$BQ99+IgA!$BM99</f>
        <v>3.2071169406353803</v>
      </c>
    </row>
    <row r="101" spans="1:49" x14ac:dyDescent="0.25">
      <c r="A101" s="8" t="n">
        <v>98.0</v>
      </c>
      <c r="B101" s="8" t="n">
        <v>205.0</v>
      </c>
      <c r="C101" s="8" t="n">
        <v>133.0</v>
      </c>
      <c r="D101" s="8" t="n">
        <v>174.0</v>
      </c>
      <c r="E101" s="8" t="n">
        <v>136.0</v>
      </c>
      <c r="F101" s="8" t="n">
        <v>158.0</v>
      </c>
      <c r="G101" s="8" t="n">
        <v>148.0</v>
      </c>
      <c r="H101" s="8" t="n">
        <v>180.0</v>
      </c>
      <c r="I101" s="8" t="n">
        <v>172.0</v>
      </c>
      <c r="J101" s="8" t="n">
        <v>210.0</v>
      </c>
      <c r="K101" s="8" t="n">
        <v>158.0</v>
      </c>
      <c r="L101" s="8" t="n">
        <v>300.0</v>
      </c>
      <c r="M101" s="8" t="n">
        <v>147.0</v>
      </c>
      <c r="N101" s="8" t="n">
        <v>128.0</v>
      </c>
      <c r="O101" s="8" t="n">
        <v>153.0</v>
      </c>
      <c r="P101" s="8" t="n">
        <v>247.0</v>
      </c>
      <c r="Q101" s="8" t="n">
        <v>267.0</v>
      </c>
      <c r="R101" s="8" t="n">
        <v>124.0</v>
      </c>
      <c r="S101" s="8" t="n">
        <v>245.0</v>
      </c>
      <c r="T101" s="8" t="n">
        <v>120.0</v>
      </c>
      <c r="U101" s="8" t="n">
        <v>250.0</v>
      </c>
      <c r="V101" s="8" t="n">
        <v>253.0</v>
      </c>
      <c r="W101" s="8" t="n">
        <v>174.0</v>
      </c>
      <c r="X101" s="8" t="n">
        <v>121.0</v>
      </c>
      <c r="Y101" s="8" t="n">
        <v>282.0</v>
      </c>
      <c r="Z101" s="7">
        <f>(B101/B$1)*IgA!$BL100*IgA!$BQ100+IgA!$BM100</f>
        <v>2.6634564055581005</v>
      </c>
      <c r="AA101" s="7">
        <f>(C101/C$1)*IgA!$BL100*IgA!$BQ100+IgA!$BM100</f>
        <v>2.690182928691403</v>
      </c>
      <c r="AB101" s="7">
        <f>(D101/D$1)*IgA!$BL100*IgA!$BQ100+IgA!$BM100</f>
        <v>2.5684287677508015</v>
      </c>
      <c r="AC101" s="7">
        <f>(E101/E$1)*IgA!$BL100*IgA!$BQ100+IgA!$BM100</f>
        <v>2.5981249045655823</v>
      </c>
      <c r="AD101" s="7">
        <f>(F101/F$1)*IgA!$BL100*IgA!$BQ100+IgA!$BM100</f>
        <v>2.6159425866544508</v>
      </c>
      <c r="AE101" s="7">
        <f>(G101/G$1)*IgA!$BL100*IgA!$BQ100+IgA!$BM100</f>
        <v>2.749575202320965</v>
      </c>
      <c r="AF101" s="7">
        <f>(H101/H$1)*IgA!$BL100*IgA!$BQ100+IgA!$BM100</f>
        <v>2.749575202320965</v>
      </c>
      <c r="AG101" s="7">
        <f>(I101/I$1)*IgA!$BL100*IgA!$BQ100+IgA!$BM100</f>
        <v>2.6100033592914951</v>
      </c>
      <c r="AH101" s="7">
        <f>(J101/J$1)*IgA!$BL100*IgA!$BQ100+IgA!$BM100</f>
        <v>2.645638723469232</v>
      </c>
      <c r="AI101" s="7">
        <f>(K101/K$1)*IgA!$BL100*IgA!$BQ100+IgA!$BM100</f>
        <v>2.6010945182470606</v>
      </c>
      <c r="AJ101" s="7">
        <f>(L101/L$1)*IgA!$BL100*IgA!$BQ100+IgA!$BM100</f>
        <v>3.0732630936020766</v>
      </c>
      <c r="AK101" s="7">
        <f>(M101/M$1)*IgA!$BL100*IgA!$BQ100+IgA!$BM100</f>
        <v>2.7050309970987936</v>
      </c>
      <c r="AL101" s="7">
        <f>(N101/N$1)*IgA!$BL100*IgA!$BQ100+IgA!$BM100</f>
        <v>2.5803072224767138</v>
      </c>
      <c r="AM101" s="7">
        <f>(O101/O$1)*IgA!$BL100*IgA!$BQ100+IgA!$BM100</f>
        <v>2.749575202320965</v>
      </c>
      <c r="AN101" s="7">
        <f>(P101/P$1)*IgA!$BL100*IgA!$BQ100+IgA!$BM100</f>
        <v>11.073402351504047</v>
      </c>
      <c r="AO101" s="7">
        <f>(Q101/Q$1)*IgA!$BL100*IgA!$BQ100+IgA!$BM100</f>
        <v>2.5713983814322798</v>
      </c>
      <c r="AP101" s="7">
        <f>(R101/R$1)*IgA!$BL100*IgA!$BQ100+IgA!$BM100</f>
        <v>3.0227796610169491</v>
      </c>
      <c r="AQ101" s="7">
        <f>(S101/S$1)*IgA!$BL100*IgA!$BQ100+IgA!$BM100</f>
        <v>2.8772685906245226</v>
      </c>
      <c r="AR101" s="7">
        <f>(T101/T$1)*IgA!$BL100*IgA!$BQ100+IgA!$BM100</f>
        <v>4.8045478699038018</v>
      </c>
      <c r="AS101" s="7">
        <f>(U101/U$1)*IgA!$BL100*IgA!$BQ100+IgA!$BM100</f>
        <v>2.9188431821652161</v>
      </c>
      <c r="AT101" s="7">
        <f>(V101/V$1)*IgA!$BL100*IgA!$BQ100+IgA!$BM100</f>
        <v>2.7376967475950527</v>
      </c>
      <c r="AU101" s="7">
        <f>(W101/W$1)*IgA!$BL100*IgA!$BQ100+IgA!$BM100</f>
        <v>3.0821719346465111</v>
      </c>
      <c r="AV101" s="7">
        <f>(X101/X$1)*IgA!$BL100*IgA!$BQ100+IgA!$BM100</f>
        <v>3.0168404336539929</v>
      </c>
      <c r="AW101" s="7">
        <f>(Y101/Y$1)*IgA!$BL100*IgA!$BQ100+IgA!$BM100</f>
        <v>3.058415025194686</v>
      </c>
    </row>
    <row r="102" spans="1:49" x14ac:dyDescent="0.25">
      <c r="A102" s="8" t="n">
        <v>99.0</v>
      </c>
      <c r="B102" s="8" t="n">
        <v>221.0</v>
      </c>
      <c r="C102" s="8" t="n">
        <v>144.0</v>
      </c>
      <c r="D102" s="8" t="n">
        <v>199.0</v>
      </c>
      <c r="E102" s="8" t="n">
        <v>137.0</v>
      </c>
      <c r="F102" s="8" t="n">
        <v>188.0</v>
      </c>
      <c r="G102" s="8" t="n">
        <v>191.0</v>
      </c>
      <c r="H102" s="8" t="n">
        <v>227.0</v>
      </c>
      <c r="I102" s="8" t="n">
        <v>161.0</v>
      </c>
      <c r="J102" s="8" t="n">
        <v>189.0</v>
      </c>
      <c r="K102" s="8" t="n">
        <v>195.0</v>
      </c>
      <c r="L102" s="8" t="n">
        <v>304.0</v>
      </c>
      <c r="M102" s="8" t="n">
        <v>166.0</v>
      </c>
      <c r="N102" s="8" t="n">
        <v>149.0</v>
      </c>
      <c r="O102" s="8" t="n">
        <v>136.0</v>
      </c>
      <c r="P102" s="8" t="n">
        <v>186.0</v>
      </c>
      <c r="Q102" s="8" t="n">
        <v>154.0</v>
      </c>
      <c r="R102" s="8" t="n">
        <v>124.0</v>
      </c>
      <c r="S102" s="8" t="n">
        <v>263.0</v>
      </c>
      <c r="T102" s="8" t="n">
        <v>136.0</v>
      </c>
      <c r="U102" s="8" t="n">
        <v>206.0</v>
      </c>
      <c r="V102" s="8" t="n">
        <v>266.0</v>
      </c>
      <c r="W102" s="8" t="n">
        <v>173.0</v>
      </c>
      <c r="X102" s="8" t="n">
        <v>127.0</v>
      </c>
      <c r="Y102" s="8" t="n">
        <v>302.0</v>
      </c>
      <c r="Z102" s="7">
        <f>(B102/B$1)*IgA!$BL101*IgA!$BQ101+IgA!$BM101</f>
        <v>3.1127890545231773</v>
      </c>
      <c r="AA102" s="7">
        <f>(C102/C$1)*IgA!$BL101*IgA!$BQ101+IgA!$BM101</f>
        <v>3.4668000816826625</v>
      </c>
      <c r="AB102" s="7">
        <f>(D102/D$1)*IgA!$BL101*IgA!$BQ101+IgA!$BM101</f>
        <v>3.6634728745490439</v>
      </c>
      <c r="AC102" s="7">
        <f>(E102/E$1)*IgA!$BL101*IgA!$BQ101+IgA!$BM101</f>
        <v>2.9723084881900483</v>
      </c>
      <c r="AD102" s="7">
        <f>(F102/F$1)*IgA!$BL101*IgA!$BQ101+IgA!$BM101</f>
        <v>3.4948961949492885</v>
      </c>
      <c r="AE102" s="7">
        <f>(G102/G$1)*IgA!$BL101*IgA!$BQ101+IgA!$BM101</f>
        <v>3.4836577496426386</v>
      </c>
      <c r="AF102" s="7">
        <f>(H102/H$1)*IgA!$BL101*IgA!$BQ101+IgA!$BM101</f>
        <v>4.0849145735484313</v>
      </c>
      <c r="AG102" s="7">
        <f>(I102/I$1)*IgA!$BL101*IgA!$BQ101+IgA!$BM101</f>
        <v>3.6353767612824179</v>
      </c>
      <c r="AH102" s="7">
        <f>(J102/J$1)*IgA!$BL101*IgA!$BQ101+IgA!$BM101</f>
        <v>3.7028074331223197</v>
      </c>
      <c r="AI102" s="7">
        <f>(K102/K$1)*IgA!$BL101*IgA!$BQ101+IgA!$BM101</f>
        <v>3.9556724525219522</v>
      </c>
      <c r="AJ102" s="7">
        <f>(L102/L$1)*IgA!$BL101*IgA!$BQ101+IgA!$BM101</f>
        <v>4.3658757062146893</v>
      </c>
      <c r="AK102" s="7">
        <f>(M102/M$1)*IgA!$BL101*IgA!$BQ101+IgA!$BM101</f>
        <v>4.2703489211081616</v>
      </c>
      <c r="AL102" s="7">
        <f>(N102/N$1)*IgA!$BL101*IgA!$BQ101+IgA!$BM101</f>
        <v>3.1352659451364779</v>
      </c>
      <c r="AM102" s="7">
        <f>(O102/O$1)*IgA!$BL101*IgA!$BQ101+IgA!$BM101</f>
        <v>4.8772249676672796</v>
      </c>
      <c r="AN102" s="7">
        <f>(P102/P$1)*IgA!$BL101*IgA!$BQ101+IgA!$BM101</f>
        <v>3.2083158396297051</v>
      </c>
      <c r="AO102" s="7">
        <f>(Q102/Q$1)*IgA!$BL101*IgA!$BQ101+IgA!$BM101</f>
        <v>3.2307927302430057</v>
      </c>
      <c r="AP102" s="7">
        <f>(R102/R$1)*IgA!$BL101*IgA!$BQ101+IgA!$BM101</f>
        <v>3.2251735075896808</v>
      </c>
      <c r="AQ102" s="7">
        <f>(S102/S$1)*IgA!$BL101*IgA!$BQ101+IgA!$BM101</f>
        <v>4.742363623987476</v>
      </c>
      <c r="AR102" s="7">
        <f>(T102/T$1)*IgA!$BL101*IgA!$BQ101+IgA!$BM101</f>
        <v>4.3714949288680147</v>
      </c>
      <c r="AS102" s="7">
        <f>(U102/U$1)*IgA!$BL101*IgA!$BQ101+IgA!$BM101</f>
        <v>3.7196651010822954</v>
      </c>
      <c r="AT102" s="7">
        <f>(V102/V$1)*IgA!$BL101*IgA!$BQ101+IgA!$BM101</f>
        <v>3.6915689878156694</v>
      </c>
      <c r="AU102" s="7">
        <f>(W102/W$1)*IgA!$BL101*IgA!$BQ101+IgA!$BM101</f>
        <v>6.9844334626642164</v>
      </c>
      <c r="AV102" s="7">
        <f>(X102/X$1)*IgA!$BL101*IgA!$BQ101+IgA!$BM101</f>
        <v>4.5681677217343957</v>
      </c>
      <c r="AW102" s="7">
        <f>(Y102/Y$1)*IgA!$BL101*IgA!$BQ101+IgA!$BM101</f>
        <v>4.0849145735484313</v>
      </c>
    </row>
  </sheetData>
  <conditionalFormatting sqref="B3:Y102">
    <cfRule priority="1" type="colorScale">
      <colorScale>
        <cfvo type="min"/>
        <cfvo type="max"/>
        <color theme="4" tint="0.79998168889431442"/>
        <color rgb="FFFF0000"/>
      </colorScale>
    </cfRule>
  </conditionalFormatting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01"/>
  <sheetViews>
    <sheetView topLeftCell="E30" workbookViewId="0" zoomScale="55" zoomScaleNormal="55">
      <selection activeCell="AA3" sqref="AA3:AW99"/>
    </sheetView>
  </sheetViews>
  <sheetFormatPr defaultRowHeight="15" x14ac:dyDescent="0.25"/>
  <cols>
    <col min="1" max="1" customWidth="true" style="7" width="38.28515625" collapsed="true"/>
    <col min="2" max="2" bestFit="true" customWidth="true" style="7" width="20.5703125" collapsed="true"/>
    <col min="3" max="3" customWidth="true" style="10" width="13.28515625" collapsed="true"/>
    <col min="4" max="4" customWidth="true" style="10" width="17.7109375" collapsed="true"/>
    <col min="5" max="5" customWidth="true" style="10" width="14.85546875" collapsed="true"/>
    <col min="6" max="6" customWidth="true" style="10" width="21.140625" collapsed="true"/>
    <col min="7" max="7" style="10" width="9.140625" collapsed="true"/>
    <col min="8" max="8" customWidth="true" style="10" width="9.140625" collapsed="true"/>
    <col min="9" max="9" customWidth="true" style="7" width="9.140625" collapsed="true"/>
    <col min="10" max="11" bestFit="true" customWidth="true" style="10" width="11.28515625" collapsed="true"/>
    <col min="12" max="12" customWidth="true" style="10" width="9.140625" collapsed="true"/>
    <col min="13" max="13" customWidth="true" style="10" width="14.5703125" collapsed="true"/>
    <col min="14" max="14" customWidth="true" width="13.28515625" collapsed="true"/>
    <col min="15" max="15" customWidth="true" width="9.85546875" collapsed="true"/>
    <col min="17" max="17" customWidth="true" width="13.42578125" collapsed="true"/>
    <col min="19" max="19" customWidth="true" width="18.0" collapsed="true"/>
    <col min="20" max="20" customWidth="true" width="12.85546875" collapsed="true"/>
    <col min="23" max="23" customWidth="true" width="16.140625" collapsed="true"/>
    <col min="25" max="26" bestFit="true" customWidth="true" width="11.28515625" collapsed="true"/>
    <col min="49" max="49" customWidth="true" width="15.42578125" collapsed="true"/>
  </cols>
  <sheetData>
    <row r="1" spans="1:50" x14ac:dyDescent="0.25">
      <c r="A1" s="7" t="s">
        <v>260</v>
      </c>
      <c r="B1" s="7">
        <v>6</v>
      </c>
    </row>
    <row r="2" spans="1:50" x14ac:dyDescent="0.25">
      <c r="A2" s="9" t="str">
        <f>'Run 2 IgG'!A2</f>
        <v>FOOG80040010000014</v>
      </c>
      <c r="B2" s="9" t="s">
        <v>65</v>
      </c>
      <c r="C2" s="16" t="str">
        <f>'Run 2 IgG'!B2</f>
        <v>1801300012</v>
      </c>
      <c r="D2" s="16" t="str">
        <f>'Run 2 IgG'!C2</f>
        <v>1801300203</v>
      </c>
      <c r="E2" s="16" t="str">
        <f>'Run 2 IgG'!D2</f>
        <v>1801300155</v>
      </c>
      <c r="F2" s="16" t="str">
        <f>'Run 2 IgG'!E2</f>
        <v>1801300157</v>
      </c>
      <c r="G2" s="16" t="str">
        <f>'Run 2 IgG'!F2</f>
        <v>1801300167</v>
      </c>
      <c r="H2" s="16" t="str">
        <f>'Run 2 IgG'!G2</f>
        <v>1801300073</v>
      </c>
      <c r="I2" s="16" t="str">
        <f>'Run 2 IgG'!H2</f>
        <v>1801310032</v>
      </c>
      <c r="J2" s="16" t="str">
        <f>'Run 2 IgG'!I2</f>
        <v>1801310037</v>
      </c>
      <c r="K2" s="16" t="str">
        <f>'Run 2 IgG'!J2</f>
        <v>1801310043</v>
      </c>
      <c r="L2" s="16" t="str">
        <f>'Run 2 IgG'!K2</f>
        <v>1801310017</v>
      </c>
      <c r="M2" s="16" t="str">
        <f>'Run 2 IgG'!L2</f>
        <v>1801310096</v>
      </c>
      <c r="N2" s="16" t="str">
        <f>'Run 2 IgG'!M2</f>
        <v>1801310054</v>
      </c>
      <c r="O2" s="16" t="str">
        <f>'Run 2 IgG'!N2</f>
        <v>1801310058</v>
      </c>
      <c r="P2" s="16" t="str">
        <f>'Run 2 IgG'!O2</f>
        <v>1801310066</v>
      </c>
      <c r="Q2" s="16" t="str">
        <f>'Run 2 IgG'!P2</f>
        <v>1801310123</v>
      </c>
      <c r="R2" s="16" t="str">
        <f>'Run 2 IgG'!Q2</f>
        <v>1801310131</v>
      </c>
      <c r="S2" s="16" t="str">
        <f>'Run 2 IgG'!R2</f>
        <v>1801310133</v>
      </c>
      <c r="T2" s="16" t="str">
        <f>'Run 2 IgG'!S2</f>
        <v>1801310139</v>
      </c>
      <c r="U2" s="16" t="str">
        <f>'Run 2 IgG'!T2</f>
        <v>1801310102</v>
      </c>
      <c r="V2" s="16" t="str">
        <f>'Run 2 IgG'!U2</f>
        <v>1801310105</v>
      </c>
      <c r="W2" s="16" t="str">
        <f>'Run 2 IgG'!V2</f>
        <v>1801310111</v>
      </c>
      <c r="X2" s="16" t="str">
        <f>'Run 2 IgG'!W2</f>
        <v>1801310120</v>
      </c>
      <c r="Y2" s="16" t="str">
        <f>'Run 2 IgG'!X2</f>
        <v>Calibrator</v>
      </c>
      <c r="Z2" s="16" t="str">
        <f>'Run 2 IgG'!Y2</f>
        <v>Pos_Ctrl</v>
      </c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</row>
    <row r="3" spans="1:50" x14ac:dyDescent="0.25">
      <c r="A3" s="7">
        <f>'[1]Run 1 IgG'!A3</f>
        <v>1</v>
      </c>
      <c r="B3" s="7" t="s">
        <v>66</v>
      </c>
      <c r="C3" s="10">
        <f>'Run 2 IgG'!Z4</f>
        <v>18.087201655914861</v>
      </c>
      <c r="D3" s="10">
        <f>'Run 2 IgG'!AA4</f>
        <v>18.178278268621611</v>
      </c>
      <c r="E3" s="10">
        <f>'Run 2 IgG'!AB4</f>
        <v>17.468347749061341</v>
      </c>
      <c r="F3" s="10">
        <f>'Run 2 IgG'!AC4</f>
        <v>15.079338138830563</v>
      </c>
      <c r="G3" s="10">
        <f>'Run 2 IgG'!AD4</f>
        <v>12.825775798779048</v>
      </c>
      <c r="H3" s="10">
        <f>'Run 2 IgG'!AE4</f>
        <v>13.841630325123516</v>
      </c>
      <c r="I3" s="10">
        <f>'Run 2 IgG'!AF4</f>
        <v>14.773414132046371</v>
      </c>
      <c r="J3" s="10">
        <f>'Run 2 IgG'!AG4</f>
        <v>15.263826662005769</v>
      </c>
      <c r="K3" s="10">
        <f>'Run 2 IgG'!AH4</f>
        <v>21.931101771691853</v>
      </c>
      <c r="L3" s="10">
        <f>'Run 2 IgG'!AI4</f>
        <v>15.761245085250298</v>
      </c>
      <c r="M3" s="10">
        <f>'Run 2 IgG'!AJ4</f>
        <v>28.493288482100926</v>
      </c>
      <c r="N3" s="10">
        <f>'Run 2 IgG'!AK4</f>
        <v>14.166236714001402</v>
      </c>
      <c r="O3" s="10">
        <f>'Run 2 IgG'!AL4</f>
        <v>17.975107363352716</v>
      </c>
      <c r="P3" s="10">
        <f>'Run 2 IgG'!AM4</f>
        <v>24.035205054993842</v>
      </c>
      <c r="Q3" s="10">
        <f>'Run 2 IgG'!AN4</f>
        <v>32.035935186617145</v>
      </c>
      <c r="R3" s="10">
        <f>'Run 2 IgG'!AO4</f>
        <v>19.451015548754331</v>
      </c>
      <c r="S3" s="10">
        <f>'Run 2 IgG'!AP4</f>
        <v>11.11166724168287</v>
      </c>
      <c r="T3" s="10">
        <f>'Run 2 IgG'!AQ4</f>
        <v>25.903443264362966</v>
      </c>
      <c r="U3" s="10">
        <f>'Run 2 IgG'!AR4</f>
        <v>16.975599921340233</v>
      </c>
      <c r="V3" s="10">
        <f>'Run 2 IgG'!AS4</f>
        <v>25.06740666567028</v>
      </c>
      <c r="W3" s="10">
        <f>'Run 2 IgG'!AT4</f>
        <v>20.761117593074434</v>
      </c>
      <c r="X3" s="10">
        <f>'Run 2 IgG'!AU4</f>
        <v>23.878740104959167</v>
      </c>
      <c r="Y3" s="10">
        <f>'Run 2 IgG'!AV4</f>
        <v>29.518484199492242</v>
      </c>
      <c r="Z3" s="10">
        <f>'Run 2 IgG'!AW4</f>
        <v>45.412520765700123</v>
      </c>
      <c r="AA3" t="str">
        <f>CONCATENATE("insert into tsp_test_unit_data.foog_unit_data (test_name,julien_barcode,unit, pillar_plate_id,row,col) values('",$B3,"_unit','",C$2,"','",ABS(C3),"','",$A$2,"','A',1);")</f>
        <v>insert into tsp_test_unit_data.foog_unit_data (test_name,julien_barcode,unit, pillar_plate_id,row,col) values('SESAME_IGG_unit','1801300012','18.0872016559149','FOOG80040010000014','A',1);</v>
      </c>
      <c r="AB3" s="16" t="str">
        <f>CONCATENATE("insert into tsp_test_unit_data.foog_unit_data (test_name,julien_barcode,unit, pillar_plate_id,row,col) values('",$B3,"_unit','",D$2,"','",ABS(D3),"','",$A$2,"','B',1);")</f>
        <v>insert into tsp_test_unit_data.foog_unit_data (test_name,julien_barcode,unit, pillar_plate_id,row,col) values('SESAME_IGG_unit','1801300203','18.1782782686216','FOOG80040010000014','B',1);</v>
      </c>
      <c r="AC3" s="16" t="str">
        <f>CONCATENATE("insert into tsp_test_unit_data.foog_unit_data (test_name,julien_barcode,unit, pillar_plate_id,row,col) values('",$B3,"_unit','",E$2,"','",ABS(E3),"','",$A$2,"','C',1);")</f>
        <v>insert into tsp_test_unit_data.foog_unit_data (test_name,julien_barcode,unit, pillar_plate_id,row,col) values('SESAME_IGG_unit','1801300155','17.4683477490613','FOOG80040010000014','C',1);</v>
      </c>
      <c r="AD3" s="16" t="str">
        <f>CONCATENATE("insert into tsp_test_unit_data.foog_unit_data (test_name,julien_barcode,unit, pillar_plate_id,row,col) values('",$B3,"_unit','",F$2,"','",ABS(F3),"','",$A$2,"','D',1);")</f>
        <v>insert into tsp_test_unit_data.foog_unit_data (test_name,julien_barcode,unit, pillar_plate_id,row,col) values('SESAME_IGG_unit','1801300157','15.0793381388306','FOOG80040010000014','D',1);</v>
      </c>
      <c r="AE3" s="16" t="str">
        <f>CONCATENATE("insert into tsp_test_unit_data.foog_unit_data (test_name,julien_barcode,unit, pillar_plate_id,row,col) values('",$B3,"_unit','",G$2,"','",ABS(G3),"','",$A$2,"','A',2);")</f>
        <v>insert into tsp_test_unit_data.foog_unit_data (test_name,julien_barcode,unit, pillar_plate_id,row,col) values('SESAME_IGG_unit','1801300167','12.825775798779','FOOG80040010000014','A',2);</v>
      </c>
      <c r="AF3" s="16" t="str">
        <f>CONCATENATE("insert into tsp_test_unit_data.foog_unit_data (test_name,julien_barcode,unit, pillar_plate_id,row,col) values('",$B3,"_unit','",H$2,"','",ABS(H3),"','",$A$2,"','B',2);")</f>
        <v>insert into tsp_test_unit_data.foog_unit_data (test_name,julien_barcode,unit, pillar_plate_id,row,col) values('SESAME_IGG_unit','1801300073','13.8416303251235','FOOG80040010000014','B',2);</v>
      </c>
      <c r="AG3" s="16" t="str">
        <f>CONCATENATE("insert into tsp_test_unit_data.foog_unit_data (test_name,julien_barcode,unit, pillar_plate_id,row,col) values('",$B3,"_unit','",I$2,"','",ABS(I3),"','",$A$2,"','C',2);")</f>
        <v>insert into tsp_test_unit_data.foog_unit_data (test_name,julien_barcode,unit, pillar_plate_id,row,col) values('SESAME_IGG_unit','1801310032','14.7734141320464','FOOG80040010000014','C',2);</v>
      </c>
      <c r="AH3" s="16" t="str">
        <f>CONCATENATE("insert into tsp_test_unit_data.foog_unit_data (test_name,julien_barcode,unit, pillar_plate_id,row,col) values('",$B3,"_unit','",J$2,"','",ABS(J3),"','",$A$2,"','D',2);")</f>
        <v>insert into tsp_test_unit_data.foog_unit_data (test_name,julien_barcode,unit, pillar_plate_id,row,col) values('SESAME_IGG_unit','1801310037','15.2638266620058','FOOG80040010000014','D',2);</v>
      </c>
      <c r="AI3" s="16" t="str">
        <f>CONCATENATE("insert into tsp_test_unit_data.foog_unit_data (test_name,julien_barcode,unit, pillar_plate_id,row,col) values('",$B3,"_unit','",K$2,"','",ABS(K3),"','",$A$2,"','A',3);")</f>
        <v>insert into tsp_test_unit_data.foog_unit_data (test_name,julien_barcode,unit, pillar_plate_id,row,col) values('SESAME_IGG_unit','1801310043','21.9311017716919','FOOG80040010000014','A',3);</v>
      </c>
      <c r="AJ3" s="16" t="str">
        <f>CONCATENATE("insert into tsp_test_unit_data.foog_unit_data (test_name,julien_barcode,unit, pillar_plate_id,row,col) values('",$B3,"_unit','",L$2,"','",ABS(L3),"','",$A$2,"','B',3);")</f>
        <v>insert into tsp_test_unit_data.foog_unit_data (test_name,julien_barcode,unit, pillar_plate_id,row,col) values('SESAME_IGG_unit','1801310017','15.7612450852503','FOOG80040010000014','B',3);</v>
      </c>
      <c r="AK3" s="16" t="str">
        <f>CONCATENATE("insert into tsp_test_unit_data.foog_unit_data (test_name,julien_barcode,unit, pillar_plate_id,row,col) values('",$B3,"_unit','",M$2,"','",ABS(M3),"','",$A$2,"','C',3);")</f>
        <v>insert into tsp_test_unit_data.foog_unit_data (test_name,julien_barcode,unit, pillar_plate_id,row,col) values('SESAME_IGG_unit','1801310096','28.4932884821009','FOOG80040010000014','C',3);</v>
      </c>
      <c r="AL3" s="16" t="str">
        <f>CONCATENATE("insert into tsp_test_unit_data.foog_unit_data (test_name,julien_barcode,unit, pillar_plate_id,row,col) values('",$B3,"_unit','",N$2,"','",ABS(N3),"','",$A$2,"','D',3);")</f>
        <v>insert into tsp_test_unit_data.foog_unit_data (test_name,julien_barcode,unit, pillar_plate_id,row,col) values('SESAME_IGG_unit','1801310054','14.1662367140014','FOOG80040010000014','D',3);</v>
      </c>
      <c r="AM3" s="16" t="str">
        <f>CONCATENATE("insert into tsp_test_unit_data.foog_unit_data (test_name,julien_barcode,unit, pillar_plate_id,row,col) values('",$B3,"_unit','",O$2,"','",ABS(O3),"','",$A$2,"','A',4);")</f>
        <v>insert into tsp_test_unit_data.foog_unit_data (test_name,julien_barcode,unit, pillar_plate_id,row,col) values('SESAME_IGG_unit','1801310058','17.9751073633527','FOOG80040010000014','A',4);</v>
      </c>
      <c r="AN3" s="16" t="str">
        <f>CONCATENATE("insert into tsp_test_unit_data.foog_unit_data (test_name,julien_barcode,unit, pillar_plate_id,row,col) values('",$B3,"_unit','",P$2,"','",ABS(P3),"','",$A$2,"','B',4);")</f>
        <v>insert into tsp_test_unit_data.foog_unit_data (test_name,julien_barcode,unit, pillar_plate_id,row,col) values('SESAME_IGG_unit','1801310066','24.0352050549938','FOOG80040010000014','B',4);</v>
      </c>
      <c r="AO3" s="16" t="str">
        <f>CONCATENATE("insert into tsp_test_unit_data.foog_unit_data (test_name,julien_barcode,unit, pillar_plate_id,row,col) values('",$B3,"_unit','",Q$2,"','",ABS(Q3),"','",$A$2,"','C',4);")</f>
        <v>insert into tsp_test_unit_data.foog_unit_data (test_name,julien_barcode,unit, pillar_plate_id,row,col) values('SESAME_IGG_unit','1801310123','32.0359351866171','FOOG80040010000014','C',4);</v>
      </c>
      <c r="AP3" s="16" t="str">
        <f>CONCATENATE("insert into tsp_test_unit_data.foog_unit_data (test_name,julien_barcode,unit, pillar_plate_id,row,col) values('",$B3,"_unit','",R$2,"','",ABS(R3),"','",$A$2,"','D',4);")</f>
        <v>insert into tsp_test_unit_data.foog_unit_data (test_name,julien_barcode,unit, pillar_plate_id,row,col) values('SESAME_IGG_unit','1801310131','19.4510155487543','FOOG80040010000014','D',4);</v>
      </c>
      <c r="AQ3" s="16" t="str">
        <f>CONCATENATE("insert into tsp_test_unit_data.foog_unit_data (test_name,julien_barcode,unit, pillar_plate_id,row,col) values('",$B3,"_unit','",S$2,"','",ABS(S3),"','",$A$2,"','A',5);")</f>
        <v>insert into tsp_test_unit_data.foog_unit_data (test_name,julien_barcode,unit, pillar_plate_id,row,col) values('SESAME_IGG_unit','1801310133','11.1116672416829','FOOG80040010000014','A',5);</v>
      </c>
      <c r="AR3" s="16" t="str">
        <f>CONCATENATE("insert into tsp_test_unit_data.foog_unit_data (test_name,julien_barcode,unit, pillar_plate_id,row,col) values('",$B3,"_unit','",T$2,"','",ABS(T3),"','",$A$2,"','B',5);")</f>
        <v>insert into tsp_test_unit_data.foog_unit_data (test_name,julien_barcode,unit, pillar_plate_id,row,col) values('SESAME_IGG_unit','1801310139','25.903443264363','FOOG80040010000014','B',5);</v>
      </c>
      <c r="AS3" s="16" t="str">
        <f>CONCATENATE("insert into tsp_test_unit_data.foog_unit_data (test_name,julien_barcode,unit, pillar_plate_id,row,col) values('",$B3,"_unit','",U$2,"','",ABS(U3),"','",$A$2,"','C',5);")</f>
        <v>insert into tsp_test_unit_data.foog_unit_data (test_name,julien_barcode,unit, pillar_plate_id,row,col) values('SESAME_IGG_unit','1801310102','16.9755999213402','FOOG80040010000014','C',5);</v>
      </c>
      <c r="AT3" s="16" t="str">
        <f>CONCATENATE("insert into tsp_test_unit_data.foog_unit_data (test_name,julien_barcode,unit, pillar_plate_id,row,col) values('",$B3,"_unit','",V$2,"','",ABS(V3),"','",$A$2,"','D',5);")</f>
        <v>insert into tsp_test_unit_data.foog_unit_data (test_name,julien_barcode,unit, pillar_plate_id,row,col) values('SESAME_IGG_unit','1801310105','25.0674066656703','FOOG80040010000014','D',5);</v>
      </c>
      <c r="AU3" s="16" t="str">
        <f>CONCATENATE("insert into tsp_test_unit_data.foog_unit_data (test_name,julien_barcode,unit, pillar_plate_id,row,col) values('",$B3,"_unit','",W$2,"','",ABS(W3),"','",$A$2,"','A',6);")</f>
        <v>insert into tsp_test_unit_data.foog_unit_data (test_name,julien_barcode,unit, pillar_plate_id,row,col) values('SESAME_IGG_unit','1801310111','20.7611175930744','FOOG80040010000014','A',6);</v>
      </c>
      <c r="AV3" s="16" t="str">
        <f>CONCATENATE("insert into tsp_test_unit_data.foog_unit_data (test_name,julien_barcode,unit, pillar_plate_id,row,col) values('",$B3,"_unit','",X$2,"','",ABS(X3),"','",$A$2,"','B',6);")</f>
        <v>insert into tsp_test_unit_data.foog_unit_data (test_name,julien_barcode,unit, pillar_plate_id,row,col) values('SESAME_IGG_unit','1801310120','23.8787401049592','FOOG80040010000014','B',6);</v>
      </c>
      <c r="AW3" s="16" t="str">
        <f>CONCATENATE("UPDATE `vibrant_test_tracking`.`pillar_plate_info` SET `status`='finish' WHERE `pillar_plate_id`='",A2,"';")</f>
        <v>UPDATE `vibrant_test_tracking`.`pillar_plate_info` SET `status`='finish' WHERE `pillar_plate_id`='FOOG80040010000014';</v>
      </c>
      <c r="AX3" s="16"/>
    </row>
    <row r="4" spans="1:50" x14ac:dyDescent="0.25">
      <c r="A4" s="7">
        <f>'[1]Run 1 IgG'!A4</f>
        <v>2</v>
      </c>
      <c r="B4" s="7" t="s">
        <v>67</v>
      </c>
      <c r="C4" s="10">
        <f>'Run 2 IgG'!Z5</f>
        <v>8.6827157588539805</v>
      </c>
      <c r="D4" s="10">
        <f>'Run 2 IgG'!AA5</f>
        <v>19.364260723956164</v>
      </c>
      <c r="E4" s="10">
        <f>'Run 2 IgG'!AB5</f>
        <v>15.268913684035097</v>
      </c>
      <c r="F4" s="10">
        <f>'Run 2 IgG'!AC5</f>
        <v>10.468364705170275</v>
      </c>
      <c r="G4" s="10">
        <f>'Run 2 IgG'!AD5</f>
        <v>15.181572159487018</v>
      </c>
      <c r="H4" s="10">
        <f>'Run 2 IgG'!AE5</f>
        <v>7.5828595238040881</v>
      </c>
      <c r="I4" s="10">
        <f>'Run 2 IgG'!AF5</f>
        <v>9.0320818570463004</v>
      </c>
      <c r="J4" s="10">
        <f>'Run 2 IgG'!AG5</f>
        <v>9.4817289649049314</v>
      </c>
      <c r="K4" s="10">
        <f>'Run 2 IgG'!AH5</f>
        <v>13.486499608998361</v>
      </c>
      <c r="L4" s="10">
        <f>'Run 2 IgG'!AI5</f>
        <v>13.069201213935314</v>
      </c>
      <c r="M4" s="10">
        <f>'Run 2 IgG'!AJ5</f>
        <v>15.213920872282603</v>
      </c>
      <c r="N4" s="10">
        <f>'Run 2 IgG'!AK5</f>
        <v>5.9330751712292518</v>
      </c>
      <c r="O4" s="10">
        <f>'Run 2 IgG'!AL5</f>
        <v>7.7704820580184837</v>
      </c>
      <c r="P4" s="10">
        <f>'Run 2 IgG'!AM5</f>
        <v>12.325180819636858</v>
      </c>
      <c r="Q4" s="10">
        <f>'Run 2 IgG'!AN5</f>
        <v>23.268750358383276</v>
      </c>
      <c r="R4" s="10">
        <f>'Run 2 IgG'!AO5</f>
        <v>15.860895128194302</v>
      </c>
      <c r="S4" s="10">
        <f>'Run 2 IgG'!AP5</f>
        <v>6.3050853683784789</v>
      </c>
      <c r="T4" s="10">
        <f>'Run 2 IgG'!AQ5</f>
        <v>18.989015655527378</v>
      </c>
      <c r="U4" s="10">
        <f>'Run 2 IgG'!AR5</f>
        <v>9.6434725288828567</v>
      </c>
      <c r="V4" s="10">
        <f>'Run 2 IgG'!AS5</f>
        <v>23.67634413960765</v>
      </c>
      <c r="W4" s="10">
        <f>'Run 2 IgG'!AT5</f>
        <v>16.15203354335457</v>
      </c>
      <c r="X4" s="10">
        <f>'Run 2 IgG'!AU5</f>
        <v>9.6208284299259486</v>
      </c>
      <c r="Y4" s="10">
        <f>'Run 2 IgG'!AV5</f>
        <v>23.851027188703814</v>
      </c>
      <c r="Z4" s="10">
        <f>'Run 2 IgG'!AW5</f>
        <v>32.151706892050939</v>
      </c>
      <c r="AA4" s="16" t="str">
        <f ref="AA4:AA67" si="0" t="shared">CONCATENATE("insert into tsp_test_unit_data.foog_unit_data (test_name,julien_barcode,unit, pillar_plate_id,row,col) values('",$B4,"_unit','",C$2,"','",ABS(C4),"','",$A$2,"','A',1);")</f>
        <v>insert into tsp_test_unit_data.foog_unit_data (test_name,julien_barcode,unit, pillar_plate_id,row,col) values('SHRIMP_IGG_unit','1801300012','8.68271575885398','FOOG80040010000014','A',1);</v>
      </c>
      <c r="AB4" s="16" t="str">
        <f ref="AB4:AB67" si="1" t="shared">CONCATENATE("insert into tsp_test_unit_data.foog_unit_data (test_name,julien_barcode,unit, pillar_plate_id,row,col) values('",$B4,"_unit','",D$2,"','",ABS(D4),"','",$A$2,"','B',1);")</f>
        <v>insert into tsp_test_unit_data.foog_unit_data (test_name,julien_barcode,unit, pillar_plate_id,row,col) values('SHRIMP_IGG_unit','1801300203','19.3642607239562','FOOG80040010000014','B',1);</v>
      </c>
      <c r="AC4" s="16" t="str">
        <f ref="AC4:AC67" si="2" t="shared">CONCATENATE("insert into tsp_test_unit_data.foog_unit_data (test_name,julien_barcode,unit, pillar_plate_id,row,col) values('",$B4,"_unit','",E$2,"','",ABS(E4),"','",$A$2,"','C',1);")</f>
        <v>insert into tsp_test_unit_data.foog_unit_data (test_name,julien_barcode,unit, pillar_plate_id,row,col) values('SHRIMP_IGG_unit','1801300155','15.2689136840351','FOOG80040010000014','C',1);</v>
      </c>
      <c r="AD4" s="16" t="str">
        <f ref="AD4:AD67" si="3" t="shared">CONCATENATE("insert into tsp_test_unit_data.foog_unit_data (test_name,julien_barcode,unit, pillar_plate_id,row,col) values('",$B4,"_unit','",F$2,"','",ABS(F4),"','",$A$2,"','D',1);")</f>
        <v>insert into tsp_test_unit_data.foog_unit_data (test_name,julien_barcode,unit, pillar_plate_id,row,col) values('SHRIMP_IGG_unit','1801300157','10.4683647051703','FOOG80040010000014','D',1);</v>
      </c>
      <c r="AE4" s="16" t="str">
        <f ref="AE4:AE67" si="4" t="shared">CONCATENATE("insert into tsp_test_unit_data.foog_unit_data (test_name,julien_barcode,unit, pillar_plate_id,row,col) values('",$B4,"_unit','",G$2,"','",ABS(G4),"','",$A$2,"','A',2);")</f>
        <v>insert into tsp_test_unit_data.foog_unit_data (test_name,julien_barcode,unit, pillar_plate_id,row,col) values('SHRIMP_IGG_unit','1801300167','15.181572159487','FOOG80040010000014','A',2);</v>
      </c>
      <c r="AF4" s="16" t="str">
        <f ref="AF4:AF67" si="5" t="shared">CONCATENATE("insert into tsp_test_unit_data.foog_unit_data (test_name,julien_barcode,unit, pillar_plate_id,row,col) values('",$B4,"_unit','",H$2,"','",ABS(H4),"','",$A$2,"','B',2);")</f>
        <v>insert into tsp_test_unit_data.foog_unit_data (test_name,julien_barcode,unit, pillar_plate_id,row,col) values('SHRIMP_IGG_unit','1801300073','7.58285952380409','FOOG80040010000014','B',2);</v>
      </c>
      <c r="AG4" s="16" t="str">
        <f ref="AG4:AG67" si="6" t="shared">CONCATENATE("insert into tsp_test_unit_data.foog_unit_data (test_name,julien_barcode,unit, pillar_plate_id,row,col) values('",$B4,"_unit','",I$2,"','",ABS(I4),"','",$A$2,"','C',2);")</f>
        <v>insert into tsp_test_unit_data.foog_unit_data (test_name,julien_barcode,unit, pillar_plate_id,row,col) values('SHRIMP_IGG_unit','1801310032','9.0320818570463','FOOG80040010000014','C',2);</v>
      </c>
      <c r="AH4" s="16" t="str">
        <f ref="AH4:AH67" si="7" t="shared">CONCATENATE("insert into tsp_test_unit_data.foog_unit_data (test_name,julien_barcode,unit, pillar_plate_id,row,col) values('",$B4,"_unit','",J$2,"','",ABS(J4),"','",$A$2,"','D',2);")</f>
        <v>insert into tsp_test_unit_data.foog_unit_data (test_name,julien_barcode,unit, pillar_plate_id,row,col) values('SHRIMP_IGG_unit','1801310037','9.48172896490493','FOOG80040010000014','D',2);</v>
      </c>
      <c r="AI4" s="16" t="str">
        <f ref="AI4:AI67" si="8" t="shared">CONCATENATE("insert into tsp_test_unit_data.foog_unit_data (test_name,julien_barcode,unit, pillar_plate_id,row,col) values('",$B4,"_unit','",K$2,"','",ABS(K4),"','",$A$2,"','A',3);")</f>
        <v>insert into tsp_test_unit_data.foog_unit_data (test_name,julien_barcode,unit, pillar_plate_id,row,col) values('SHRIMP_IGG_unit','1801310043','13.4864996089984','FOOG80040010000014','A',3);</v>
      </c>
      <c r="AJ4" s="16" t="str">
        <f ref="AJ4:AJ67" si="9" t="shared">CONCATENATE("insert into tsp_test_unit_data.foog_unit_data (test_name,julien_barcode,unit, pillar_plate_id,row,col) values('",$B4,"_unit','",L$2,"','",ABS(L4),"','",$A$2,"','B',3);")</f>
        <v>insert into tsp_test_unit_data.foog_unit_data (test_name,julien_barcode,unit, pillar_plate_id,row,col) values('SHRIMP_IGG_unit','1801310017','13.0692012139353','FOOG80040010000014','B',3);</v>
      </c>
      <c r="AK4" s="16" t="str">
        <f ref="AK4:AK67" si="10" t="shared">CONCATENATE("insert into tsp_test_unit_data.foog_unit_data (test_name,julien_barcode,unit, pillar_plate_id,row,col) values('",$B4,"_unit','",M$2,"','",ABS(M4),"','",$A$2,"','C',3);")</f>
        <v>insert into tsp_test_unit_data.foog_unit_data (test_name,julien_barcode,unit, pillar_plate_id,row,col) values('SHRIMP_IGG_unit','1801310096','15.2139208722826','FOOG80040010000014','C',3);</v>
      </c>
      <c r="AL4" s="16" t="str">
        <f ref="AL4:AL67" si="11" t="shared">CONCATENATE("insert into tsp_test_unit_data.foog_unit_data (test_name,julien_barcode,unit, pillar_plate_id,row,col) values('",$B4,"_unit','",N$2,"','",ABS(N4),"','",$A$2,"','D',3);")</f>
        <v>insert into tsp_test_unit_data.foog_unit_data (test_name,julien_barcode,unit, pillar_plate_id,row,col) values('SHRIMP_IGG_unit','1801310054','5.93307517122925','FOOG80040010000014','D',3);</v>
      </c>
      <c r="AM4" s="16" t="str">
        <f ref="AM4:AM67" si="12" t="shared">CONCATENATE("insert into tsp_test_unit_data.foog_unit_data (test_name,julien_barcode,unit, pillar_plate_id,row,col) values('",$B4,"_unit','",O$2,"','",ABS(O4),"','",$A$2,"','A',4);")</f>
        <v>insert into tsp_test_unit_data.foog_unit_data (test_name,julien_barcode,unit, pillar_plate_id,row,col) values('SHRIMP_IGG_unit','1801310058','7.77048205801848','FOOG80040010000014','A',4);</v>
      </c>
      <c r="AN4" s="16" t="str">
        <f ref="AN4:AN67" si="13" t="shared">CONCATENATE("insert into tsp_test_unit_data.foog_unit_data (test_name,julien_barcode,unit, pillar_plate_id,row,col) values('",$B4,"_unit','",P$2,"','",ABS(P4),"','",$A$2,"','B',4);")</f>
        <v>insert into tsp_test_unit_data.foog_unit_data (test_name,julien_barcode,unit, pillar_plate_id,row,col) values('SHRIMP_IGG_unit','1801310066','12.3251808196369','FOOG80040010000014','B',4);</v>
      </c>
      <c r="AO4" s="16" t="str">
        <f ref="AO4:AO67" si="14" t="shared">CONCATENATE("insert into tsp_test_unit_data.foog_unit_data (test_name,julien_barcode,unit, pillar_plate_id,row,col) values('",$B4,"_unit','",Q$2,"','",ABS(Q4),"','",$A$2,"','C',4);")</f>
        <v>insert into tsp_test_unit_data.foog_unit_data (test_name,julien_barcode,unit, pillar_plate_id,row,col) values('SHRIMP_IGG_unit','1801310123','23.2687503583833','FOOG80040010000014','C',4);</v>
      </c>
      <c r="AP4" s="16" t="str">
        <f ref="AP4:AP67" si="15" t="shared">CONCATENATE("insert into tsp_test_unit_data.foog_unit_data (test_name,julien_barcode,unit, pillar_plate_id,row,col) values('",$B4,"_unit','",R$2,"','",ABS(R4),"','",$A$2,"','D',4);")</f>
        <v>insert into tsp_test_unit_data.foog_unit_data (test_name,julien_barcode,unit, pillar_plate_id,row,col) values('SHRIMP_IGG_unit','1801310131','15.8608951281943','FOOG80040010000014','D',4);</v>
      </c>
      <c r="AQ4" s="16" t="str">
        <f ref="AQ4:AQ67" si="16" t="shared">CONCATENATE("insert into tsp_test_unit_data.foog_unit_data (test_name,julien_barcode,unit, pillar_plate_id,row,col) values('",$B4,"_unit','",S$2,"','",ABS(S4),"','",$A$2,"','A',5);")</f>
        <v>insert into tsp_test_unit_data.foog_unit_data (test_name,julien_barcode,unit, pillar_plate_id,row,col) values('SHRIMP_IGG_unit','1801310133','6.30508536837848','FOOG80040010000014','A',5);</v>
      </c>
      <c r="AR4" s="16" t="str">
        <f ref="AR4:AR67" si="17" t="shared">CONCATENATE("insert into tsp_test_unit_data.foog_unit_data (test_name,julien_barcode,unit, pillar_plate_id,row,col) values('",$B4,"_unit','",T$2,"','",ABS(T4),"','",$A$2,"','B',5);")</f>
        <v>insert into tsp_test_unit_data.foog_unit_data (test_name,julien_barcode,unit, pillar_plate_id,row,col) values('SHRIMP_IGG_unit','1801310139','18.9890156555274','FOOG80040010000014','B',5);</v>
      </c>
      <c r="AS4" s="16" t="str">
        <f ref="AS4:AS67" si="18" t="shared">CONCATENATE("insert into tsp_test_unit_data.foog_unit_data (test_name,julien_barcode,unit, pillar_plate_id,row,col) values('",$B4,"_unit','",U$2,"','",ABS(U4),"','",$A$2,"','C',5);")</f>
        <v>insert into tsp_test_unit_data.foog_unit_data (test_name,julien_barcode,unit, pillar_plate_id,row,col) values('SHRIMP_IGG_unit','1801310102','9.64347252888286','FOOG80040010000014','C',5);</v>
      </c>
      <c r="AT4" s="16" t="str">
        <f ref="AT4:AT67" si="19" t="shared">CONCATENATE("insert into tsp_test_unit_data.foog_unit_data (test_name,julien_barcode,unit, pillar_plate_id,row,col) values('",$B4,"_unit','",V$2,"','",ABS(V4),"','",$A$2,"','D',5);")</f>
        <v>insert into tsp_test_unit_data.foog_unit_data (test_name,julien_barcode,unit, pillar_plate_id,row,col) values('SHRIMP_IGG_unit','1801310105','23.6763441396077','FOOG80040010000014','D',5);</v>
      </c>
      <c r="AU4" s="16" t="str">
        <f ref="AU4:AU67" si="20" t="shared">CONCATENATE("insert into tsp_test_unit_data.foog_unit_data (test_name,julien_barcode,unit, pillar_plate_id,row,col) values('",$B4,"_unit','",W$2,"','",ABS(W4),"','",$A$2,"','A',6);")</f>
        <v>insert into tsp_test_unit_data.foog_unit_data (test_name,julien_barcode,unit, pillar_plate_id,row,col) values('SHRIMP_IGG_unit','1801310111','16.1520335433546','FOOG80040010000014','A',6);</v>
      </c>
      <c r="AV4" s="16" t="str">
        <f ref="AV4:AV67" si="21" t="shared">CONCATENATE("insert into tsp_test_unit_data.foog_unit_data (test_name,julien_barcode,unit, pillar_plate_id,row,col) values('",$B4,"_unit','",X$2,"','",ABS(X4),"','",$A$2,"','B',6);")</f>
        <v>insert into tsp_test_unit_data.foog_unit_data (test_name,julien_barcode,unit, pillar_plate_id,row,col) values('SHRIMP_IGG_unit','1801310120','9.62082842992595','FOOG80040010000014','B',6);</v>
      </c>
      <c r="AW4" s="16" t="str">
        <f>CONCATENATE("insert into `tsp_test_qc_data`.`test_qc_data`(test_name,pillar_plate_id,cal_1,time) values ('FOOG','",A2,"','PASS',now());")</f>
        <v>insert into `tsp_test_qc_data`.`test_qc_data`(test_name,pillar_plate_id,cal_1,time) values ('FOOG','FOOG80040010000014','PASS',now());</v>
      </c>
      <c r="AX4" s="16"/>
    </row>
    <row r="5" spans="1:50" x14ac:dyDescent="0.25">
      <c r="A5" s="7">
        <f>'[1]Run 1 IgG'!A5</f>
        <v>3</v>
      </c>
      <c r="B5" s="7" t="s">
        <v>68</v>
      </c>
      <c r="C5" s="10">
        <f>'Run 2 IgG'!Z6</f>
        <v>2.5145144948041933</v>
      </c>
      <c r="D5" s="10">
        <f>'Run 2 IgG'!AA6</f>
        <v>-0.17368315862269412</v>
      </c>
      <c r="E5" s="10">
        <f>'Run 2 IgG'!AB6</f>
        <v>6.155983099099795</v>
      </c>
      <c r="F5" s="10">
        <f>'Run 2 IgG'!AC6</f>
        <v>1.5126625365649373</v>
      </c>
      <c r="G5" s="10">
        <f>'Run 2 IgG'!AD6</f>
        <v>37.970994210167071</v>
      </c>
      <c r="H5" s="10">
        <f>'Run 2 IgG'!AE6</f>
        <v>6.3835588375451557E-2</v>
      </c>
      <c r="I5" s="10">
        <f>'Run 2 IgG'!AF6</f>
        <v>30.694378211123034</v>
      </c>
      <c r="J5" s="10">
        <f>'Run 2 IgG'!AG6</f>
        <v>2.0470686097695818</v>
      </c>
      <c r="K5" s="10">
        <f>'Run 2 IgG'!AH6</f>
        <v>33.683155777516362</v>
      </c>
      <c r="L5" s="10">
        <f>'Run 2 IgG'!AI6</f>
        <v>2.5036733214814264</v>
      </c>
      <c r="M5" s="10">
        <f>'Run 2 IgG'!AJ6</f>
        <v>61.857254516835759</v>
      </c>
      <c r="N5" s="10">
        <f>'Run 2 IgG'!AK6</f>
        <v>1.8468257613372925</v>
      </c>
      <c r="O5" s="10">
        <f>'Run 2 IgG'!AL6</f>
        <v>1.8283319950808072</v>
      </c>
      <c r="P5" s="10">
        <f>'Run 2 IgG'!AM6</f>
        <v>11.562659839978615</v>
      </c>
      <c r="Q5" s="10">
        <f>'Run 2 IgG'!AN6</f>
        <v>23.402135978723852</v>
      </c>
      <c r="R5" s="10">
        <f>'Run 2 IgG'!AO6</f>
        <v>1.6848458775735935</v>
      </c>
      <c r="S5" s="10">
        <f>'Run 2 IgG'!AP6</f>
        <v>0.97825646336029237</v>
      </c>
      <c r="T5" s="10">
        <f>'Run 2 IgG'!AQ6</f>
        <v>-0.45495535901523354</v>
      </c>
      <c r="U5" s="10">
        <f>'Run 2 IgG'!AR6</f>
        <v>5.4246753780791908</v>
      </c>
      <c r="V5" s="10">
        <f>'Run 2 IgG'!AS6</f>
        <v>61.935385683611479</v>
      </c>
      <c r="W5" s="10">
        <f>'Run 2 IgG'!AT6</f>
        <v>28.718180566142859</v>
      </c>
      <c r="X5" s="10">
        <f>'Run 2 IgG'!AU6</f>
        <v>1.596203342758026</v>
      </c>
      <c r="Y5" s="10">
        <f>'Run 2 IgG'!AV6</f>
        <v>26.733648930039937</v>
      </c>
      <c r="Z5" s="10">
        <f>'Run 2 IgG'!AW6</f>
        <v>25.051224472136415</v>
      </c>
      <c r="AA5" s="16" t="str">
        <f si="0" t="shared"/>
        <v>insert into tsp_test_unit_data.foog_unit_data (test_name,julien_barcode,unit, pillar_plate_id,row,col) values('VANILLA_BEAN_IGG_unit','1801300012','2.51451449480419','FOOG80040010000014','A',1);</v>
      </c>
      <c r="AB5" s="16" t="str">
        <f si="1" t="shared"/>
        <v>insert into tsp_test_unit_data.foog_unit_data (test_name,julien_barcode,unit, pillar_plate_id,row,col) values('VANILLA_BEAN_IGG_unit','1801300203','0.173683158622694','FOOG80040010000014','B',1);</v>
      </c>
      <c r="AC5" s="16" t="str">
        <f si="2" t="shared"/>
        <v>insert into tsp_test_unit_data.foog_unit_data (test_name,julien_barcode,unit, pillar_plate_id,row,col) values('VANILLA_BEAN_IGG_unit','1801300155','6.1559830990998','FOOG80040010000014','C',1);</v>
      </c>
      <c r="AD5" s="16" t="str">
        <f si="3" t="shared"/>
        <v>insert into tsp_test_unit_data.foog_unit_data (test_name,julien_barcode,unit, pillar_plate_id,row,col) values('VANILLA_BEAN_IGG_unit','1801300157','1.51266253656494','FOOG80040010000014','D',1);</v>
      </c>
      <c r="AE5" s="16" t="str">
        <f si="4" t="shared"/>
        <v>insert into tsp_test_unit_data.foog_unit_data (test_name,julien_barcode,unit, pillar_plate_id,row,col) values('VANILLA_BEAN_IGG_unit','1801300167','37.9709942101671','FOOG80040010000014','A',2);</v>
      </c>
      <c r="AF5" s="16" t="str">
        <f si="5" t="shared"/>
        <v>insert into tsp_test_unit_data.foog_unit_data (test_name,julien_barcode,unit, pillar_plate_id,row,col) values('VANILLA_BEAN_IGG_unit','1801300073','0.0638355883754516','FOOG80040010000014','B',2);</v>
      </c>
      <c r="AG5" s="16" t="str">
        <f si="6" t="shared"/>
        <v>insert into tsp_test_unit_data.foog_unit_data (test_name,julien_barcode,unit, pillar_plate_id,row,col) values('VANILLA_BEAN_IGG_unit','1801310032','30.694378211123','FOOG80040010000014','C',2);</v>
      </c>
      <c r="AH5" s="16" t="str">
        <f si="7" t="shared"/>
        <v>insert into tsp_test_unit_data.foog_unit_data (test_name,julien_barcode,unit, pillar_plate_id,row,col) values('VANILLA_BEAN_IGG_unit','1801310037','2.04706860976958','FOOG80040010000014','D',2);</v>
      </c>
      <c r="AI5" s="16" t="str">
        <f si="8" t="shared"/>
        <v>insert into tsp_test_unit_data.foog_unit_data (test_name,julien_barcode,unit, pillar_plate_id,row,col) values('VANILLA_BEAN_IGG_unit','1801310043','33.6831557775164','FOOG80040010000014','A',3);</v>
      </c>
      <c r="AJ5" s="16" t="str">
        <f si="9" t="shared"/>
        <v>insert into tsp_test_unit_data.foog_unit_data (test_name,julien_barcode,unit, pillar_plate_id,row,col) values('VANILLA_BEAN_IGG_unit','1801310017','2.50367332148143','FOOG80040010000014','B',3);</v>
      </c>
      <c r="AK5" s="16" t="str">
        <f si="10" t="shared"/>
        <v>insert into tsp_test_unit_data.foog_unit_data (test_name,julien_barcode,unit, pillar_plate_id,row,col) values('VANILLA_BEAN_IGG_unit','1801310096','61.8572545168358','FOOG80040010000014','C',3);</v>
      </c>
      <c r="AL5" s="16" t="str">
        <f si="11" t="shared"/>
        <v>insert into tsp_test_unit_data.foog_unit_data (test_name,julien_barcode,unit, pillar_plate_id,row,col) values('VANILLA_BEAN_IGG_unit','1801310054','1.84682576133729','FOOG80040010000014','D',3);</v>
      </c>
      <c r="AM5" s="16" t="str">
        <f si="12" t="shared"/>
        <v>insert into tsp_test_unit_data.foog_unit_data (test_name,julien_barcode,unit, pillar_plate_id,row,col) values('VANILLA_BEAN_IGG_unit','1801310058','1.82833199508081','FOOG80040010000014','A',4);</v>
      </c>
      <c r="AN5" s="16" t="str">
        <f si="13" t="shared"/>
        <v>insert into tsp_test_unit_data.foog_unit_data (test_name,julien_barcode,unit, pillar_plate_id,row,col) values('VANILLA_BEAN_IGG_unit','1801310066','11.5626598399786','FOOG80040010000014','B',4);</v>
      </c>
      <c r="AO5" s="16" t="str">
        <f si="14" t="shared"/>
        <v>insert into tsp_test_unit_data.foog_unit_data (test_name,julien_barcode,unit, pillar_plate_id,row,col) values('VANILLA_BEAN_IGG_unit','1801310123','23.4021359787239','FOOG80040010000014','C',4);</v>
      </c>
      <c r="AP5" s="16" t="str">
        <f si="15" t="shared"/>
        <v>insert into tsp_test_unit_data.foog_unit_data (test_name,julien_barcode,unit, pillar_plate_id,row,col) values('VANILLA_BEAN_IGG_unit','1801310131','1.68484587757359','FOOG80040010000014','D',4);</v>
      </c>
      <c r="AQ5" s="16" t="str">
        <f si="16" t="shared"/>
        <v>insert into tsp_test_unit_data.foog_unit_data (test_name,julien_barcode,unit, pillar_plate_id,row,col) values('VANILLA_BEAN_IGG_unit','1801310133','0.978256463360292','FOOG80040010000014','A',5);</v>
      </c>
      <c r="AR5" s="16" t="str">
        <f si="17" t="shared"/>
        <v>insert into tsp_test_unit_data.foog_unit_data (test_name,julien_barcode,unit, pillar_plate_id,row,col) values('VANILLA_BEAN_IGG_unit','1801310139','0.454955359015234','FOOG80040010000014','B',5);</v>
      </c>
      <c r="AS5" s="16" t="str">
        <f si="18" t="shared"/>
        <v>insert into tsp_test_unit_data.foog_unit_data (test_name,julien_barcode,unit, pillar_plate_id,row,col) values('VANILLA_BEAN_IGG_unit','1801310102','5.42467537807919','FOOG80040010000014','C',5);</v>
      </c>
      <c r="AT5" s="16" t="str">
        <f si="19" t="shared"/>
        <v>insert into tsp_test_unit_data.foog_unit_data (test_name,julien_barcode,unit, pillar_plate_id,row,col) values('VANILLA_BEAN_IGG_unit','1801310105','61.9353856836115','FOOG80040010000014','D',5);</v>
      </c>
      <c r="AU5" s="16" t="str">
        <f si="20" t="shared"/>
        <v>insert into tsp_test_unit_data.foog_unit_data (test_name,julien_barcode,unit, pillar_plate_id,row,col) values('VANILLA_BEAN_IGG_unit','1801310111','28.7181805661429','FOOG80040010000014','A',6);</v>
      </c>
      <c r="AV5" s="16" t="str">
        <f si="21" t="shared"/>
        <v>insert into tsp_test_unit_data.foog_unit_data (test_name,julien_barcode,unit, pillar_plate_id,row,col) values('VANILLA_BEAN_IGG_unit','1801310120','1.59620334275803','FOOG80040010000014','B',6);</v>
      </c>
      <c r="AW5" s="16"/>
      <c r="AX5" s="16"/>
    </row>
    <row r="6" spans="1:50" x14ac:dyDescent="0.25">
      <c r="A6" s="7">
        <f>'[1]Run 1 IgG'!A6</f>
        <v>4</v>
      </c>
      <c r="B6" s="7" t="s">
        <v>69</v>
      </c>
      <c r="C6" s="10">
        <f>'Run 2 IgG'!Z7</f>
        <v>8.5280717629976213</v>
      </c>
      <c r="D6" s="10">
        <f>'Run 2 IgG'!AA7</f>
        <v>11.629537389502529</v>
      </c>
      <c r="E6" s="10">
        <f>'Run 2 IgG'!AB7</f>
        <v>10.148719359404842</v>
      </c>
      <c r="F6" s="10">
        <f>'Run 2 IgG'!AC7</f>
        <v>6.8088557837820396</v>
      </c>
      <c r="G6" s="10">
        <f>'Run 2 IgG'!AD7</f>
        <v>28.324270691671973</v>
      </c>
      <c r="H6" s="10">
        <f>'Run 2 IgG'!AE7</f>
        <v>9.8209221793677379</v>
      </c>
      <c r="I6" s="10">
        <f>'Run 2 IgG'!AF7</f>
        <v>11.950457705622771</v>
      </c>
      <c r="J6" s="10">
        <f>'Run 2 IgG'!AG7</f>
        <v>9.5183401670257943</v>
      </c>
      <c r="K6" s="10">
        <f>'Run 2 IgG'!AH7</f>
        <v>13.119524571489368</v>
      </c>
      <c r="L6" s="10">
        <f>'Run 2 IgG'!AI7</f>
        <v>31.726026042546536</v>
      </c>
      <c r="M6" s="10">
        <f>'Run 2 IgG'!AJ7</f>
        <v>24.36319707555927</v>
      </c>
      <c r="N6" s="10">
        <f>'Run 2 IgG'!AK7</f>
        <v>5.8140028038092897</v>
      </c>
      <c r="O6" s="10">
        <f>'Run 2 IgG'!AL7</f>
        <v>7.7762013080873409</v>
      </c>
      <c r="P6" s="10">
        <f>'Run 2 IgG'!AM7</f>
        <v>8.9452681739539361</v>
      </c>
      <c r="Q6" s="10">
        <f>'Run 2 IgG'!AN7</f>
        <v>12.86508060656546</v>
      </c>
      <c r="R6" s="10">
        <f>'Run 2 IgG'!AO7</f>
        <v>18.212988445912064</v>
      </c>
      <c r="S6" s="10">
        <f>'Run 2 IgG'!AP7</f>
        <v>7.8931079946739997</v>
      </c>
      <c r="T6" s="10">
        <f>'Run 2 IgG'!AQ7</f>
        <v>10.274795197880652</v>
      </c>
      <c r="U6" s="10">
        <f>'Run 2 IgG'!AR7</f>
        <v>8.9452681739539361</v>
      </c>
      <c r="V6" s="10">
        <f>'Run 2 IgG'!AS7</f>
        <v>22.724211175373753</v>
      </c>
      <c r="W6" s="10">
        <f>'Run 2 IgG'!AT7</f>
        <v>36.299140547259981</v>
      </c>
      <c r="X6" s="10">
        <f>'Run 2 IgG'!AU7</f>
        <v>8.5074411712470344</v>
      </c>
      <c r="Y6" s="10">
        <f>'Run 2 IgG'!AV7</f>
        <v>22.109877998800716</v>
      </c>
      <c r="Z6" s="10">
        <f>'Run 2 IgG'!AW7</f>
        <v>29.307662231783286</v>
      </c>
      <c r="AA6" s="16" t="str">
        <f si="0" t="shared"/>
        <v>insert into tsp_test_unit_data.foog_unit_data (test_name,julien_barcode,unit, pillar_plate_id,row,col) values('BLACK_WALNU_IGG_unit','1801300012','8.52807176299762','FOOG80040010000014','A',1);</v>
      </c>
      <c r="AB6" s="16" t="str">
        <f si="1" t="shared"/>
        <v>insert into tsp_test_unit_data.foog_unit_data (test_name,julien_barcode,unit, pillar_plate_id,row,col) values('BLACK_WALNU_IGG_unit','1801300203','11.6295373895025','FOOG80040010000014','B',1);</v>
      </c>
      <c r="AC6" s="16" t="str">
        <f si="2" t="shared"/>
        <v>insert into tsp_test_unit_data.foog_unit_data (test_name,julien_barcode,unit, pillar_plate_id,row,col) values('BLACK_WALNU_IGG_unit','1801300155','10.1487193594048','FOOG80040010000014','C',1);</v>
      </c>
      <c r="AD6" s="16" t="str">
        <f si="3" t="shared"/>
        <v>insert into tsp_test_unit_data.foog_unit_data (test_name,julien_barcode,unit, pillar_plate_id,row,col) values('BLACK_WALNU_IGG_unit','1801300157','6.80885578378204','FOOG80040010000014','D',1);</v>
      </c>
      <c r="AE6" s="16" t="str">
        <f si="4" t="shared"/>
        <v>insert into tsp_test_unit_data.foog_unit_data (test_name,julien_barcode,unit, pillar_plate_id,row,col) values('BLACK_WALNU_IGG_unit','1801300167','28.324270691672','FOOG80040010000014','A',2);</v>
      </c>
      <c r="AF6" s="16" t="str">
        <f si="5" t="shared"/>
        <v>insert into tsp_test_unit_data.foog_unit_data (test_name,julien_barcode,unit, pillar_plate_id,row,col) values('BLACK_WALNU_IGG_unit','1801300073','9.82092217936774','FOOG80040010000014','B',2);</v>
      </c>
      <c r="AG6" s="16" t="str">
        <f si="6" t="shared"/>
        <v>insert into tsp_test_unit_data.foog_unit_data (test_name,julien_barcode,unit, pillar_plate_id,row,col) values('BLACK_WALNU_IGG_unit','1801310032','11.9504577056228','FOOG80040010000014','C',2);</v>
      </c>
      <c r="AH6" s="16" t="str">
        <f si="7" t="shared"/>
        <v>insert into tsp_test_unit_data.foog_unit_data (test_name,julien_barcode,unit, pillar_plate_id,row,col) values('BLACK_WALNU_IGG_unit','1801310037','9.51834016702579','FOOG80040010000014','D',2);</v>
      </c>
      <c r="AI6" s="16" t="str">
        <f si="8" t="shared"/>
        <v>insert into tsp_test_unit_data.foog_unit_data (test_name,julien_barcode,unit, pillar_plate_id,row,col) values('BLACK_WALNU_IGG_unit','1801310043','13.1195245714894','FOOG80040010000014','A',3);</v>
      </c>
      <c r="AJ6" s="16" t="str">
        <f si="9" t="shared"/>
        <v>insert into tsp_test_unit_data.foog_unit_data (test_name,julien_barcode,unit, pillar_plate_id,row,col) values('BLACK_WALNU_IGG_unit','1801310017','31.7260260425465','FOOG80040010000014','B',3);</v>
      </c>
      <c r="AK6" s="16" t="str">
        <f si="10" t="shared"/>
        <v>insert into tsp_test_unit_data.foog_unit_data (test_name,julien_barcode,unit, pillar_plate_id,row,col) values('BLACK_WALNU_IGG_unit','1801310096','24.3631970755593','FOOG80040010000014','C',3);</v>
      </c>
      <c r="AL6" s="16" t="str">
        <f si="11" t="shared"/>
        <v>insert into tsp_test_unit_data.foog_unit_data (test_name,julien_barcode,unit, pillar_plate_id,row,col) values('BLACK_WALNU_IGG_unit','1801310054','5.81400280380929','FOOG80040010000014','D',3);</v>
      </c>
      <c r="AM6" s="16" t="str">
        <f si="12" t="shared"/>
        <v>insert into tsp_test_unit_data.foog_unit_data (test_name,julien_barcode,unit, pillar_plate_id,row,col) values('BLACK_WALNU_IGG_unit','1801310058','7.77620130808734','FOOG80040010000014','A',4);</v>
      </c>
      <c r="AN6" s="16" t="str">
        <f si="13" t="shared"/>
        <v>insert into tsp_test_unit_data.foog_unit_data (test_name,julien_barcode,unit, pillar_plate_id,row,col) values('BLACK_WALNU_IGG_unit','1801310066','8.94526817395394','FOOG80040010000014','B',4);</v>
      </c>
      <c r="AO6" s="16" t="str">
        <f si="14" t="shared"/>
        <v>insert into tsp_test_unit_data.foog_unit_data (test_name,julien_barcode,unit, pillar_plate_id,row,col) values('BLACK_WALNU_IGG_unit','1801310123','12.8650806065655','FOOG80040010000014','C',4);</v>
      </c>
      <c r="AP6" s="16" t="str">
        <f si="15" t="shared"/>
        <v>insert into tsp_test_unit_data.foog_unit_data (test_name,julien_barcode,unit, pillar_plate_id,row,col) values('BLACK_WALNU_IGG_unit','1801310131','18.2129884459121','FOOG80040010000014','D',4);</v>
      </c>
      <c r="AQ6" s="16" t="str">
        <f si="16" t="shared"/>
        <v>insert into tsp_test_unit_data.foog_unit_data (test_name,julien_barcode,unit, pillar_plate_id,row,col) values('BLACK_WALNU_IGG_unit','1801310133','7.893107994674','FOOG80040010000014','A',5);</v>
      </c>
      <c r="AR6" s="16" t="str">
        <f si="17" t="shared"/>
        <v>insert into tsp_test_unit_data.foog_unit_data (test_name,julien_barcode,unit, pillar_plate_id,row,col) values('BLACK_WALNU_IGG_unit','1801310139','10.2747951978807','FOOG80040010000014','B',5);</v>
      </c>
      <c r="AS6" s="16" t="str">
        <f si="18" t="shared"/>
        <v>insert into tsp_test_unit_data.foog_unit_data (test_name,julien_barcode,unit, pillar_plate_id,row,col) values('BLACK_WALNU_IGG_unit','1801310102','8.94526817395394','FOOG80040010000014','C',5);</v>
      </c>
      <c r="AT6" s="16" t="str">
        <f si="19" t="shared"/>
        <v>insert into tsp_test_unit_data.foog_unit_data (test_name,julien_barcode,unit, pillar_plate_id,row,col) values('BLACK_WALNU_IGG_unit','1801310105','22.7242111753738','FOOG80040010000014','D',5);</v>
      </c>
      <c r="AU6" s="16" t="str">
        <f si="20" t="shared"/>
        <v>insert into tsp_test_unit_data.foog_unit_data (test_name,julien_barcode,unit, pillar_plate_id,row,col) values('BLACK_WALNU_IGG_unit','1801310111','36.29914054726','FOOG80040010000014','A',6);</v>
      </c>
      <c r="AV6" s="16" t="str">
        <f si="21" t="shared"/>
        <v>insert into tsp_test_unit_data.foog_unit_data (test_name,julien_barcode,unit, pillar_plate_id,row,col) values('BLACK_WALNU_IGG_unit','1801310120','8.50744117124703','FOOG80040010000014','B',6);</v>
      </c>
      <c r="AW6" s="16"/>
      <c r="AX6" s="16"/>
    </row>
    <row r="7" spans="1:50" x14ac:dyDescent="0.25">
      <c r="A7" s="7">
        <f>'[1]Run 1 IgG'!A7</f>
        <v>5</v>
      </c>
      <c r="B7" s="7" t="s">
        <v>70</v>
      </c>
      <c r="C7" s="10">
        <f>'Run 2 IgG'!Z8</f>
        <v>15.006635560324941</v>
      </c>
      <c r="D7" s="10">
        <f>'Run 2 IgG'!AA8</f>
        <v>19.238929979325693</v>
      </c>
      <c r="E7" s="10">
        <f>'Run 2 IgG'!AB8</f>
        <v>14.721685543680117</v>
      </c>
      <c r="F7" s="10">
        <f>'Run 2 IgG'!AC8</f>
        <v>6.6574252566704244</v>
      </c>
      <c r="G7" s="10">
        <f>'Run 2 IgG'!AD8</f>
        <v>16.090494519342069</v>
      </c>
      <c r="H7" s="10">
        <f>'Run 2 IgG'!AE8</f>
        <v>14.151785510390466</v>
      </c>
      <c r="I7" s="10">
        <f>'Run 2 IgG'!AF8</f>
        <v>15.856241131425465</v>
      </c>
      <c r="J7" s="10">
        <f>'Run 2 IgG'!AG8</f>
        <v>10.671199724256434</v>
      </c>
      <c r="K7" s="10">
        <f>'Run 2 IgG'!AH8</f>
        <v>10.398486824890833</v>
      </c>
      <c r="L7" s="10">
        <f>'Run 2 IgG'!AI8</f>
        <v>22.202060520509615</v>
      </c>
      <c r="M7" s="10">
        <f>'Run 2 IgG'!AJ8</f>
        <v>27.505976781248268</v>
      </c>
      <c r="N7" s="10">
        <f>'Run 2 IgG'!AK8</f>
        <v>8.3339103239243357</v>
      </c>
      <c r="O7" s="10">
        <f>'Run 2 IgG'!AL8</f>
        <v>9.0908634356250069</v>
      </c>
      <c r="P7" s="10">
        <f>'Run 2 IgG'!AM8</f>
        <v>16.496067549167833</v>
      </c>
      <c r="Q7" s="10">
        <f>'Run 2 IgG'!AN8</f>
        <v>7.4843047528238138</v>
      </c>
      <c r="R7" s="10">
        <f>'Run 2 IgG'!AO8</f>
        <v>7.7115655022951479</v>
      </c>
      <c r="S7" s="10">
        <f>'Run 2 IgG'!AP8</f>
        <v>5.6941893108342354</v>
      </c>
      <c r="T7" s="10">
        <f>'Run 2 IgG'!AQ8</f>
        <v>13.108134222433652</v>
      </c>
      <c r="U7" s="10">
        <f>'Run 2 IgG'!AR8</f>
        <v>6.4581350609801778</v>
      </c>
      <c r="V7" s="10">
        <f>'Run 2 IgG'!AS8</f>
        <v>21.030793580926588</v>
      </c>
      <c r="W7" s="10">
        <f>'Run 2 IgG'!AT8</f>
        <v>11.358226451504384</v>
      </c>
      <c r="X7" s="10">
        <f>'Run 2 IgG'!AU8</f>
        <v>13.461262463919876</v>
      </c>
      <c r="Y7" s="10">
        <f>'Run 2 IgG'!AV8</f>
        <v>14.737418980181976</v>
      </c>
      <c r="Z7" s="10">
        <f>'Run 2 IgG'!AW8</f>
        <v>15.469897857324201</v>
      </c>
      <c r="AA7" s="16" t="str">
        <f si="0" t="shared"/>
        <v>insert into tsp_test_unit_data.foog_unit_data (test_name,julien_barcode,unit, pillar_plate_id,row,col) values('OATS_IGG_unit','1801300012','15.0066355603249','FOOG80040010000014','A',1);</v>
      </c>
      <c r="AB7" s="16" t="str">
        <f si="1" t="shared"/>
        <v>insert into tsp_test_unit_data.foog_unit_data (test_name,julien_barcode,unit, pillar_plate_id,row,col) values('OATS_IGG_unit','1801300203','19.2389299793257','FOOG80040010000014','B',1);</v>
      </c>
      <c r="AC7" s="16" t="str">
        <f si="2" t="shared"/>
        <v>insert into tsp_test_unit_data.foog_unit_data (test_name,julien_barcode,unit, pillar_plate_id,row,col) values('OATS_IGG_unit','1801300155','14.7216855436801','FOOG80040010000014','C',1);</v>
      </c>
      <c r="AD7" s="16" t="str">
        <f si="3" t="shared"/>
        <v>insert into tsp_test_unit_data.foog_unit_data (test_name,julien_barcode,unit, pillar_plate_id,row,col) values('OATS_IGG_unit','1801300157','6.65742525667042','FOOG80040010000014','D',1);</v>
      </c>
      <c r="AE7" s="16" t="str">
        <f si="4" t="shared"/>
        <v>insert into tsp_test_unit_data.foog_unit_data (test_name,julien_barcode,unit, pillar_plate_id,row,col) values('OATS_IGG_unit','1801300167','16.0904945193421','FOOG80040010000014','A',2);</v>
      </c>
      <c r="AF7" s="16" t="str">
        <f si="5" t="shared"/>
        <v>insert into tsp_test_unit_data.foog_unit_data (test_name,julien_barcode,unit, pillar_plate_id,row,col) values('OATS_IGG_unit','1801300073','14.1517855103905','FOOG80040010000014','B',2);</v>
      </c>
      <c r="AG7" s="16" t="str">
        <f si="6" t="shared"/>
        <v>insert into tsp_test_unit_data.foog_unit_data (test_name,julien_barcode,unit, pillar_plate_id,row,col) values('OATS_IGG_unit','1801310032','15.8562411314255','FOOG80040010000014','C',2);</v>
      </c>
      <c r="AH7" s="16" t="str">
        <f si="7" t="shared"/>
        <v>insert into tsp_test_unit_data.foog_unit_data (test_name,julien_barcode,unit, pillar_plate_id,row,col) values('OATS_IGG_unit','1801310037','10.6711997242564','FOOG80040010000014','D',2);</v>
      </c>
      <c r="AI7" s="16" t="str">
        <f si="8" t="shared"/>
        <v>insert into tsp_test_unit_data.foog_unit_data (test_name,julien_barcode,unit, pillar_plate_id,row,col) values('OATS_IGG_unit','1801310043','10.3984868248908','FOOG80040010000014','A',3);</v>
      </c>
      <c r="AJ7" s="16" t="str">
        <f si="9" t="shared"/>
        <v>insert into tsp_test_unit_data.foog_unit_data (test_name,julien_barcode,unit, pillar_plate_id,row,col) values('OATS_IGG_unit','1801310017','22.2020605205096','FOOG80040010000014','B',3);</v>
      </c>
      <c r="AK7" s="16" t="str">
        <f si="10" t="shared"/>
        <v>insert into tsp_test_unit_data.foog_unit_data (test_name,julien_barcode,unit, pillar_plate_id,row,col) values('OATS_IGG_unit','1801310096','27.5059767812483','FOOG80040010000014','C',3);</v>
      </c>
      <c r="AL7" s="16" t="str">
        <f si="11" t="shared"/>
        <v>insert into tsp_test_unit_data.foog_unit_data (test_name,julien_barcode,unit, pillar_plate_id,row,col) values('OATS_IGG_unit','1801310054','8.33391032392434','FOOG80040010000014','D',3);</v>
      </c>
      <c r="AM7" s="16" t="str">
        <f si="12" t="shared"/>
        <v>insert into tsp_test_unit_data.foog_unit_data (test_name,julien_barcode,unit, pillar_plate_id,row,col) values('OATS_IGG_unit','1801310058','9.09086343562501','FOOG80040010000014','A',4);</v>
      </c>
      <c r="AN7" s="16" t="str">
        <f si="13" t="shared"/>
        <v>insert into tsp_test_unit_data.foog_unit_data (test_name,julien_barcode,unit, pillar_plate_id,row,col) values('OATS_IGG_unit','1801310066','16.4960675491678','FOOG80040010000014','B',4);</v>
      </c>
      <c r="AO7" s="16" t="str">
        <f si="14" t="shared"/>
        <v>insert into tsp_test_unit_data.foog_unit_data (test_name,julien_barcode,unit, pillar_plate_id,row,col) values('OATS_IGG_unit','1801310123','7.48430475282381','FOOG80040010000014','C',4);</v>
      </c>
      <c r="AP7" s="16" t="str">
        <f si="15" t="shared"/>
        <v>insert into tsp_test_unit_data.foog_unit_data (test_name,julien_barcode,unit, pillar_plate_id,row,col) values('OATS_IGG_unit','1801310131','7.71156550229515','FOOG80040010000014','D',4);</v>
      </c>
      <c r="AQ7" s="16" t="str">
        <f si="16" t="shared"/>
        <v>insert into tsp_test_unit_data.foog_unit_data (test_name,julien_barcode,unit, pillar_plate_id,row,col) values('OATS_IGG_unit','1801310133','5.69418931083424','FOOG80040010000014','A',5);</v>
      </c>
      <c r="AR7" s="16" t="str">
        <f si="17" t="shared"/>
        <v>insert into tsp_test_unit_data.foog_unit_data (test_name,julien_barcode,unit, pillar_plate_id,row,col) values('OATS_IGG_unit','1801310139','13.1081342224337','FOOG80040010000014','B',5);</v>
      </c>
      <c r="AS7" s="16" t="str">
        <f si="18" t="shared"/>
        <v>insert into tsp_test_unit_data.foog_unit_data (test_name,julien_barcode,unit, pillar_plate_id,row,col) values('OATS_IGG_unit','1801310102','6.45813506098018','FOOG80040010000014','C',5);</v>
      </c>
      <c r="AT7" s="16" t="str">
        <f si="19" t="shared"/>
        <v>insert into tsp_test_unit_data.foog_unit_data (test_name,julien_barcode,unit, pillar_plate_id,row,col) values('OATS_IGG_unit','1801310105','21.0307935809266','FOOG80040010000014','D',5);</v>
      </c>
      <c r="AU7" s="16" t="str">
        <f si="20" t="shared"/>
        <v>insert into tsp_test_unit_data.foog_unit_data (test_name,julien_barcode,unit, pillar_plate_id,row,col) values('OATS_IGG_unit','1801310111','11.3582264515044','FOOG80040010000014','A',6);</v>
      </c>
      <c r="AV7" s="16" t="str">
        <f si="21" t="shared"/>
        <v>insert into tsp_test_unit_data.foog_unit_data (test_name,julien_barcode,unit, pillar_plate_id,row,col) values('OATS_IGG_unit','1801310120','13.4612624639199','FOOG80040010000014','B',6);</v>
      </c>
      <c r="AW7" s="16"/>
      <c r="AX7" s="16"/>
    </row>
    <row r="8" spans="1:50" x14ac:dyDescent="0.25">
      <c r="A8" s="7">
        <f>'[1]Run 1 IgG'!A8</f>
        <v>6</v>
      </c>
      <c r="B8" s="7" t="s">
        <v>71</v>
      </c>
      <c r="C8" s="10">
        <f>'Run 2 IgG'!Z9</f>
        <v>9.7061034629753262</v>
      </c>
      <c r="D8" s="10">
        <f>'Run 2 IgG'!AA9</f>
        <v>11.861238591336507</v>
      </c>
      <c r="E8" s="10">
        <f>'Run 2 IgG'!AB9</f>
        <v>9.3639815797473638</v>
      </c>
      <c r="F8" s="10">
        <f>'Run 2 IgG'!AC9</f>
        <v>10.674285118912964</v>
      </c>
      <c r="G8" s="10">
        <f>'Run 2 IgG'!AD9</f>
        <v>9.9551309562092847</v>
      </c>
      <c r="H8" s="10">
        <f>'Run 2 IgG'!AE9</f>
        <v>12.338347340055778</v>
      </c>
      <c r="I8" s="10">
        <f>'Run 2 IgG'!AF9</f>
        <v>7.7953411083484045</v>
      </c>
      <c r="J8" s="10">
        <f>'Run 2 IgG'!AG9</f>
        <v>12.031135853075568</v>
      </c>
      <c r="K8" s="10">
        <f>'Run 2 IgG'!AH9</f>
        <v>14.137396426689897</v>
      </c>
      <c r="L8" s="10">
        <f>'Run 2 IgG'!AI9</f>
        <v>14.174634182687496</v>
      </c>
      <c r="M8" s="10">
        <f>'Run 2 IgG'!AJ9</f>
        <v>19.622983357086561</v>
      </c>
      <c r="N8" s="10">
        <f>'Run 2 IgG'!AK9</f>
        <v>5.5820219862409672</v>
      </c>
      <c r="O8" s="10">
        <f>'Run 2 IgG'!AL9</f>
        <v>9.3313985432494615</v>
      </c>
      <c r="P8" s="10">
        <f>'Run 2 IgG'!AM9</f>
        <v>8.7821416422848415</v>
      </c>
      <c r="Q8" s="10">
        <f>'Run 2 IgG'!AN9</f>
        <v>7.9023996568415065</v>
      </c>
      <c r="R8" s="10">
        <f>'Run 2 IgG'!AO9</f>
        <v>12.498935162795433</v>
      </c>
      <c r="S8" s="10">
        <f>'Run 2 IgG'!AP9</f>
        <v>7.3950352313741883</v>
      </c>
      <c r="T8" s="10">
        <f>'Run 2 IgG'!AQ9</f>
        <v>12.582720113790039</v>
      </c>
      <c r="U8" s="10">
        <f>'Run 2 IgG'!AR9</f>
        <v>9.3011428665014115</v>
      </c>
      <c r="V8" s="10">
        <f>'Run 2 IgG'!AS9</f>
        <v>39.365976115064868</v>
      </c>
      <c r="W8" s="10">
        <f>'Run 2 IgG'!AT9</f>
        <v>20.921650097502908</v>
      </c>
      <c r="X8" s="10">
        <f>'Run 2 IgG'!AU9</f>
        <v>8.1304809123268154</v>
      </c>
      <c r="Y8" s="10">
        <f>'Run 2 IgG'!AV9</f>
        <v>19.297152992107545</v>
      </c>
      <c r="Z8" s="10">
        <f>'Run 2 IgG'!AW9</f>
        <v>17.740149319457835</v>
      </c>
      <c r="AA8" s="16" t="str">
        <f si="0" t="shared"/>
        <v>insert into tsp_test_unit_data.foog_unit_data (test_name,julien_barcode,unit, pillar_plate_id,row,col) values('WATERMEL_IGG_unit','1801300012','9.70610346297533','FOOG80040010000014','A',1);</v>
      </c>
      <c r="AB8" s="16" t="str">
        <f si="1" t="shared"/>
        <v>insert into tsp_test_unit_data.foog_unit_data (test_name,julien_barcode,unit, pillar_plate_id,row,col) values('WATERMEL_IGG_unit','1801300203','11.8612385913365','FOOG80040010000014','B',1);</v>
      </c>
      <c r="AC8" s="16" t="str">
        <f si="2" t="shared"/>
        <v>insert into tsp_test_unit_data.foog_unit_data (test_name,julien_barcode,unit, pillar_plate_id,row,col) values('WATERMEL_IGG_unit','1801300155','9.36398157974736','FOOG80040010000014','C',1);</v>
      </c>
      <c r="AD8" s="16" t="str">
        <f si="3" t="shared"/>
        <v>insert into tsp_test_unit_data.foog_unit_data (test_name,julien_barcode,unit, pillar_plate_id,row,col) values('WATERMEL_IGG_unit','1801300157','10.674285118913','FOOG80040010000014','D',1);</v>
      </c>
      <c r="AE8" s="16" t="str">
        <f si="4" t="shared"/>
        <v>insert into tsp_test_unit_data.foog_unit_data (test_name,julien_barcode,unit, pillar_plate_id,row,col) values('WATERMEL_IGG_unit','1801300167','9.95513095620928','FOOG80040010000014','A',2);</v>
      </c>
      <c r="AF8" s="16" t="str">
        <f si="5" t="shared"/>
        <v>insert into tsp_test_unit_data.foog_unit_data (test_name,julien_barcode,unit, pillar_plate_id,row,col) values('WATERMEL_IGG_unit','1801300073','12.3383473400558','FOOG80040010000014','B',2);</v>
      </c>
      <c r="AG8" s="16" t="str">
        <f si="6" t="shared"/>
        <v>insert into tsp_test_unit_data.foog_unit_data (test_name,julien_barcode,unit, pillar_plate_id,row,col) values('WATERMEL_IGG_unit','1801310032','7.7953411083484','FOOG80040010000014','C',2);</v>
      </c>
      <c r="AH8" s="16" t="str">
        <f si="7" t="shared"/>
        <v>insert into tsp_test_unit_data.foog_unit_data (test_name,julien_barcode,unit, pillar_plate_id,row,col) values('WATERMEL_IGG_unit','1801310037','12.0311358530756','FOOG80040010000014','D',2);</v>
      </c>
      <c r="AI8" s="16" t="str">
        <f si="8" t="shared"/>
        <v>insert into tsp_test_unit_data.foog_unit_data (test_name,julien_barcode,unit, pillar_plate_id,row,col) values('WATERMEL_IGG_unit','1801310043','14.1373964266899','FOOG80040010000014','A',3);</v>
      </c>
      <c r="AJ8" s="16" t="str">
        <f si="9" t="shared"/>
        <v>insert into tsp_test_unit_data.foog_unit_data (test_name,julien_barcode,unit, pillar_plate_id,row,col) values('WATERMEL_IGG_unit','1801310017','14.1746341826875','FOOG80040010000014','B',3);</v>
      </c>
      <c r="AK8" s="16" t="str">
        <f si="10" t="shared"/>
        <v>insert into tsp_test_unit_data.foog_unit_data (test_name,julien_barcode,unit, pillar_plate_id,row,col) values('WATERMEL_IGG_unit','1801310096','19.6229833570866','FOOG80040010000014','C',3);</v>
      </c>
      <c r="AL8" s="16" t="str">
        <f si="11" t="shared"/>
        <v>insert into tsp_test_unit_data.foog_unit_data (test_name,julien_barcode,unit, pillar_plate_id,row,col) values('WATERMEL_IGG_unit','1801310054','5.58202198624097','FOOG80040010000014','D',3);</v>
      </c>
      <c r="AM8" s="16" t="str">
        <f si="12" t="shared"/>
        <v>insert into tsp_test_unit_data.foog_unit_data (test_name,julien_barcode,unit, pillar_plate_id,row,col) values('WATERMEL_IGG_unit','1801310058','9.33139854324946','FOOG80040010000014','A',4);</v>
      </c>
      <c r="AN8" s="16" t="str">
        <f si="13" t="shared"/>
        <v>insert into tsp_test_unit_data.foog_unit_data (test_name,julien_barcode,unit, pillar_plate_id,row,col) values('WATERMEL_IGG_unit','1801310066','8.78214164228484','FOOG80040010000014','B',4);</v>
      </c>
      <c r="AO8" s="16" t="str">
        <f si="14" t="shared"/>
        <v>insert into tsp_test_unit_data.foog_unit_data (test_name,julien_barcode,unit, pillar_plate_id,row,col) values('WATERMEL_IGG_unit','1801310123','7.90239965684151','FOOG80040010000014','C',4);</v>
      </c>
      <c r="AP8" s="16" t="str">
        <f si="15" t="shared"/>
        <v>insert into tsp_test_unit_data.foog_unit_data (test_name,julien_barcode,unit, pillar_plate_id,row,col) values('WATERMEL_IGG_unit','1801310131','12.4989351627954','FOOG80040010000014','D',4);</v>
      </c>
      <c r="AQ8" s="16" t="str">
        <f si="16" t="shared"/>
        <v>insert into tsp_test_unit_data.foog_unit_data (test_name,julien_barcode,unit, pillar_plate_id,row,col) values('WATERMEL_IGG_unit','1801310133','7.39503523137419','FOOG80040010000014','A',5);</v>
      </c>
      <c r="AR8" s="16" t="str">
        <f si="17" t="shared"/>
        <v>insert into tsp_test_unit_data.foog_unit_data (test_name,julien_barcode,unit, pillar_plate_id,row,col) values('WATERMEL_IGG_unit','1801310139','12.58272011379','FOOG80040010000014','B',5);</v>
      </c>
      <c r="AS8" s="16" t="str">
        <f si="18" t="shared"/>
        <v>insert into tsp_test_unit_data.foog_unit_data (test_name,julien_barcode,unit, pillar_plate_id,row,col) values('WATERMEL_IGG_unit','1801310102','9.30114286650141','FOOG80040010000014','C',5);</v>
      </c>
      <c r="AT8" s="16" t="str">
        <f si="19" t="shared"/>
        <v>insert into tsp_test_unit_data.foog_unit_data (test_name,julien_barcode,unit, pillar_plate_id,row,col) values('WATERMEL_IGG_unit','1801310105','39.3659761150649','FOOG80040010000014','D',5);</v>
      </c>
      <c r="AU8" s="16" t="str">
        <f si="20" t="shared"/>
        <v>insert into tsp_test_unit_data.foog_unit_data (test_name,julien_barcode,unit, pillar_plate_id,row,col) values('WATERMEL_IGG_unit','1801310111','20.9216500975029','FOOG80040010000014','A',6);</v>
      </c>
      <c r="AV8" s="16" t="str">
        <f si="21" t="shared"/>
        <v>insert into tsp_test_unit_data.foog_unit_data (test_name,julien_barcode,unit, pillar_plate_id,row,col) values('WATERMEL_IGG_unit','1801310120','8.13048091232682','FOOG80040010000014','B',6);</v>
      </c>
      <c r="AW8" s="16"/>
      <c r="AX8" s="16"/>
    </row>
    <row r="9" spans="1:50" x14ac:dyDescent="0.25">
      <c r="A9" s="7">
        <f>'[1]Run 1 IgG'!A9</f>
        <v>7</v>
      </c>
      <c r="B9" s="7" t="s">
        <v>72</v>
      </c>
      <c r="C9" s="10">
        <f>'Run 2 IgG'!Z10</f>
        <v>38.995337244577691</v>
      </c>
      <c r="D9" s="10">
        <f>'Run 2 IgG'!AA10</f>
        <v>14.082671599608592</v>
      </c>
      <c r="E9" s="10">
        <f>'Run 2 IgG'!AB10</f>
        <v>98.453166435727624</v>
      </c>
      <c r="F9" s="10">
        <f>'Run 2 IgG'!AC10</f>
        <v>26.658848874985352</v>
      </c>
      <c r="G9" s="10">
        <f>'Run 2 IgG'!AD10</f>
        <v>24.614002897511948</v>
      </c>
      <c r="H9" s="10">
        <f>'Run 2 IgG'!AE10</f>
        <v>14.258693139794033</v>
      </c>
      <c r="I9" s="10">
        <f>'Run 2 IgG'!AF10</f>
        <v>10.850616510671681</v>
      </c>
      <c r="J9" s="10">
        <f>'Run 2 IgG'!AG10</f>
        <v>24.973536256188591</v>
      </c>
      <c r="K9" s="10">
        <f>'Run 2 IgG'!AH10</f>
        <v>48.264556647959907</v>
      </c>
      <c r="L9" s="10">
        <f>'Run 2 IgG'!AI10</f>
        <v>16.745465537307481</v>
      </c>
      <c r="M9" s="10">
        <f>'Run 2 IgG'!AJ10</f>
        <v>126.17843158451088</v>
      </c>
      <c r="N9" s="10">
        <f>'Run 2 IgG'!AK10</f>
        <v>14.985250135453084</v>
      </c>
      <c r="O9" s="10">
        <f>'Run 2 IgG'!AL10</f>
        <v>12.022845065523654</v>
      </c>
      <c r="P9" s="10">
        <f>'Run 2 IgG'!AM10</f>
        <v>16.966428747327505</v>
      </c>
      <c r="Q9" s="10">
        <f>'Run 2 IgG'!AN10</f>
        <v>11.4198776619097</v>
      </c>
      <c r="R9" s="10">
        <f>'Run 2 IgG'!AO10</f>
        <v>16.91025166003428</v>
      </c>
      <c r="S9" s="10">
        <f>'Run 2 IgG'!AP10</f>
        <v>16.157478690305059</v>
      </c>
      <c r="T9" s="10">
        <f>'Run 2 IgG'!AQ10</f>
        <v>13.041522915107477</v>
      </c>
      <c r="U9" s="10">
        <f>'Run 2 IgG'!AR10</f>
        <v>43.639309794151011</v>
      </c>
      <c r="V9" s="10">
        <f>'Run 2 IgG'!AS10</f>
        <v>34.800781393350178</v>
      </c>
      <c r="W9" s="10">
        <f>'Run 2 IgG'!AT10</f>
        <v>25.321834197406588</v>
      </c>
      <c r="X9" s="10">
        <f>'Run 2 IgG'!AU10</f>
        <v>35.849420356157061</v>
      </c>
      <c r="Y9" s="10">
        <f>'Run 2 IgG'!AV10</f>
        <v>29.857197711546338</v>
      </c>
      <c r="Z9" s="10">
        <f>'Run 2 IgG'!AW10</f>
        <v>26.389198855977874</v>
      </c>
      <c r="AA9" s="16" t="str">
        <f si="0" t="shared"/>
        <v>insert into tsp_test_unit_data.foog_unit_data (test_name,julien_barcode,unit, pillar_plate_id,row,col) values('SOYBEAN_IGG_unit','1801300012','38.9953372445777','FOOG80040010000014','A',1);</v>
      </c>
      <c r="AB9" s="16" t="str">
        <f si="1" t="shared"/>
        <v>insert into tsp_test_unit_data.foog_unit_data (test_name,julien_barcode,unit, pillar_plate_id,row,col) values('SOYBEAN_IGG_unit','1801300203','14.0826715996086','FOOG80040010000014','B',1);</v>
      </c>
      <c r="AC9" s="16" t="str">
        <f si="2" t="shared"/>
        <v>insert into tsp_test_unit_data.foog_unit_data (test_name,julien_barcode,unit, pillar_plate_id,row,col) values('SOYBEAN_IGG_unit','1801300155','98.4531664357276','FOOG80040010000014','C',1);</v>
      </c>
      <c r="AD9" s="16" t="str">
        <f si="3" t="shared"/>
        <v>insert into tsp_test_unit_data.foog_unit_data (test_name,julien_barcode,unit, pillar_plate_id,row,col) values('SOYBEAN_IGG_unit','1801300157','26.6588488749854','FOOG80040010000014','D',1);</v>
      </c>
      <c r="AE9" s="16" t="str">
        <f si="4" t="shared"/>
        <v>insert into tsp_test_unit_data.foog_unit_data (test_name,julien_barcode,unit, pillar_plate_id,row,col) values('SOYBEAN_IGG_unit','1801300167','24.6140028975119','FOOG80040010000014','A',2);</v>
      </c>
      <c r="AF9" s="16" t="str">
        <f si="5" t="shared"/>
        <v>insert into tsp_test_unit_data.foog_unit_data (test_name,julien_barcode,unit, pillar_plate_id,row,col) values('SOYBEAN_IGG_unit','1801300073','14.258693139794','FOOG80040010000014','B',2);</v>
      </c>
      <c r="AG9" s="16" t="str">
        <f si="6" t="shared"/>
        <v>insert into tsp_test_unit_data.foog_unit_data (test_name,julien_barcode,unit, pillar_plate_id,row,col) values('SOYBEAN_IGG_unit','1801310032','10.8506165106717','FOOG80040010000014','C',2);</v>
      </c>
      <c r="AH9" s="16" t="str">
        <f si="7" t="shared"/>
        <v>insert into tsp_test_unit_data.foog_unit_data (test_name,julien_barcode,unit, pillar_plate_id,row,col) values('SOYBEAN_IGG_unit','1801310037','24.9735362561886','FOOG80040010000014','D',2);</v>
      </c>
      <c r="AI9" s="16" t="str">
        <f si="8" t="shared"/>
        <v>insert into tsp_test_unit_data.foog_unit_data (test_name,julien_barcode,unit, pillar_plate_id,row,col) values('SOYBEAN_IGG_unit','1801310043','48.2645566479599','FOOG80040010000014','A',3);</v>
      </c>
      <c r="AJ9" s="16" t="str">
        <f si="9" t="shared"/>
        <v>insert into tsp_test_unit_data.foog_unit_data (test_name,julien_barcode,unit, pillar_plate_id,row,col) values('SOYBEAN_IGG_unit','1801310017','16.7454655373075','FOOG80040010000014','B',3);</v>
      </c>
      <c r="AK9" s="16" t="str">
        <f si="10" t="shared"/>
        <v>insert into tsp_test_unit_data.foog_unit_data (test_name,julien_barcode,unit, pillar_plate_id,row,col) values('SOYBEAN_IGG_unit','1801310096','126.178431584511','FOOG80040010000014','C',3);</v>
      </c>
      <c r="AL9" s="16" t="str">
        <f si="11" t="shared"/>
        <v>insert into tsp_test_unit_data.foog_unit_data (test_name,julien_barcode,unit, pillar_plate_id,row,col) values('SOYBEAN_IGG_unit','1801310054','14.9852501354531','FOOG80040010000014','D',3);</v>
      </c>
      <c r="AM9" s="16" t="str">
        <f si="12" t="shared"/>
        <v>insert into tsp_test_unit_data.foog_unit_data (test_name,julien_barcode,unit, pillar_plate_id,row,col) values('SOYBEAN_IGG_unit','1801310058','12.0228450655237','FOOG80040010000014','A',4);</v>
      </c>
      <c r="AN9" s="16" t="str">
        <f si="13" t="shared"/>
        <v>insert into tsp_test_unit_data.foog_unit_data (test_name,julien_barcode,unit, pillar_plate_id,row,col) values('SOYBEAN_IGG_unit','1801310066','16.9664287473275','FOOG80040010000014','B',4);</v>
      </c>
      <c r="AO9" s="16" t="str">
        <f si="14" t="shared"/>
        <v>insert into tsp_test_unit_data.foog_unit_data (test_name,julien_barcode,unit, pillar_plate_id,row,col) values('SOYBEAN_IGG_unit','1801310123','11.4198776619097','FOOG80040010000014','C',4);</v>
      </c>
      <c r="AP9" s="16" t="str">
        <f si="15" t="shared"/>
        <v>insert into tsp_test_unit_data.foog_unit_data (test_name,julien_barcode,unit, pillar_plate_id,row,col) values('SOYBEAN_IGG_unit','1801310131','16.9102516600343','FOOG80040010000014','D',4);</v>
      </c>
      <c r="AQ9" s="16" t="str">
        <f si="16" t="shared"/>
        <v>insert into tsp_test_unit_data.foog_unit_data (test_name,julien_barcode,unit, pillar_plate_id,row,col) values('SOYBEAN_IGG_unit','1801310133','16.1574786903051','FOOG80040010000014','A',5);</v>
      </c>
      <c r="AR9" s="16" t="str">
        <f si="17" t="shared"/>
        <v>insert into tsp_test_unit_data.foog_unit_data (test_name,julien_barcode,unit, pillar_plate_id,row,col) values('SOYBEAN_IGG_unit','1801310139','13.0415229151075','FOOG80040010000014','B',5);</v>
      </c>
      <c r="AS9" s="16" t="str">
        <f si="18" t="shared"/>
        <v>insert into tsp_test_unit_data.foog_unit_data (test_name,julien_barcode,unit, pillar_plate_id,row,col) values('SOYBEAN_IGG_unit','1801310102','43.639309794151','FOOG80040010000014','C',5);</v>
      </c>
      <c r="AT9" s="16" t="str">
        <f si="19" t="shared"/>
        <v>insert into tsp_test_unit_data.foog_unit_data (test_name,julien_barcode,unit, pillar_plate_id,row,col) values('SOYBEAN_IGG_unit','1801310105','34.8007813933502','FOOG80040010000014','D',5);</v>
      </c>
      <c r="AU9" s="16" t="str">
        <f si="20" t="shared"/>
        <v>insert into tsp_test_unit_data.foog_unit_data (test_name,julien_barcode,unit, pillar_plate_id,row,col) values('SOYBEAN_IGG_unit','1801310111','25.3218341974066','FOOG80040010000014','A',6);</v>
      </c>
      <c r="AV9" s="16" t="str">
        <f si="21" t="shared"/>
        <v>insert into tsp_test_unit_data.foog_unit_data (test_name,julien_barcode,unit, pillar_plate_id,row,col) values('SOYBEAN_IGG_unit','1801310120','35.8494203561571','FOOG80040010000014','B',6);</v>
      </c>
      <c r="AW9" s="16"/>
      <c r="AX9" s="16"/>
    </row>
    <row r="10" spans="1:50" x14ac:dyDescent="0.25">
      <c r="A10" s="7">
        <f>'[1]Run 1 IgG'!A10</f>
        <v>8</v>
      </c>
      <c r="B10" s="7" t="s">
        <v>73</v>
      </c>
      <c r="C10" s="10">
        <f>'Run 2 IgG'!Z11</f>
        <v>27.974469052276554</v>
      </c>
      <c r="D10" s="10">
        <f>'Run 2 IgG'!AA11</f>
        <v>16.796838887297152</v>
      </c>
      <c r="E10" s="10">
        <f>'Run 2 IgG'!AB11</f>
        <v>13.653423195469333</v>
      </c>
      <c r="F10" s="10">
        <f>'Run 2 IgG'!AC11</f>
        <v>12.903875489519333</v>
      </c>
      <c r="G10" s="10">
        <f>'Run 2 IgG'!AD11</f>
        <v>30.588516676777182</v>
      </c>
      <c r="H10" s="10">
        <f>'Run 2 IgG'!AE11</f>
        <v>22.537905847557944</v>
      </c>
      <c r="I10" s="10">
        <f>'Run 2 IgG'!AF11</f>
        <v>17.396477052057154</v>
      </c>
      <c r="J10" s="10">
        <f>'Run 2 IgG'!AG11</f>
        <v>10.160999353058545</v>
      </c>
      <c r="K10" s="10">
        <f>'Run 2 IgG'!AH11</f>
        <v>21.764934775797006</v>
      </c>
      <c r="L10" s="10">
        <f>'Run 2 IgG'!AI11</f>
        <v>18.506744591495597</v>
      </c>
      <c r="M10" s="10">
        <f>'Run 2 IgG'!AJ11</f>
        <v>35.200577404950792</v>
      </c>
      <c r="N10" s="10">
        <f>'Run 2 IgG'!AK11</f>
        <v>11.243158853523859</v>
      </c>
      <c r="O10" s="10">
        <f>'Run 2 IgG'!AL11</f>
        <v>16.511073824403717</v>
      </c>
      <c r="P10" s="10">
        <f>'Run 2 IgG'!AM11</f>
        <v>15.124410568396213</v>
      </c>
      <c r="Q10" s="10">
        <f>'Run 2 IgG'!AN11</f>
        <v>11.61090569675558</v>
      </c>
      <c r="R10" s="10">
        <f>'Run 2 IgG'!AO11</f>
        <v>23.901145737754508</v>
      </c>
      <c r="S10" s="10">
        <f>'Run 2 IgG'!AP11</f>
        <v>12.196489842029019</v>
      </c>
      <c r="T10" s="10">
        <f>'Run 2 IgG'!AQ11</f>
        <v>13.035046338060583</v>
      </c>
      <c r="U10" s="10">
        <f>'Run 2 IgG'!AR11</f>
        <v>9.6761356807721377</v>
      </c>
      <c r="V10" s="10">
        <f>'Run 2 IgG'!AS11</f>
        <v>122.68919104538362</v>
      </c>
      <c r="W10" s="10">
        <f>'Run 2 IgG'!AT11</f>
        <v>25.903843514589674</v>
      </c>
      <c r="X10" s="10">
        <f>'Run 2 IgG'!AU11</f>
        <v>14.26243070655371</v>
      </c>
      <c r="Y10" s="10">
        <f>'Run 2 IgG'!AV11</f>
        <v>20.043317388693097</v>
      </c>
      <c r="Z10" s="10">
        <f>'Run 2 IgG'!AW11</f>
        <v>18.028907928952471</v>
      </c>
      <c r="AA10" s="16" t="str">
        <f si="0" t="shared"/>
        <v>insert into tsp_test_unit_data.foog_unit_data (test_name,julien_barcode,unit, pillar_plate_id,row,col) values('TOMATO_IGG_unit','1801300012','27.9744690522766','FOOG80040010000014','A',1);</v>
      </c>
      <c r="AB10" s="16" t="str">
        <f si="1" t="shared"/>
        <v>insert into tsp_test_unit_data.foog_unit_data (test_name,julien_barcode,unit, pillar_plate_id,row,col) values('TOMATO_IGG_unit','1801300203','16.7968388872972','FOOG80040010000014','B',1);</v>
      </c>
      <c r="AC10" s="16" t="str">
        <f si="2" t="shared"/>
        <v>insert into tsp_test_unit_data.foog_unit_data (test_name,julien_barcode,unit, pillar_plate_id,row,col) values('TOMATO_IGG_unit','1801300155','13.6534231954693','FOOG80040010000014','C',1);</v>
      </c>
      <c r="AD10" s="16" t="str">
        <f si="3" t="shared"/>
        <v>insert into tsp_test_unit_data.foog_unit_data (test_name,julien_barcode,unit, pillar_plate_id,row,col) values('TOMATO_IGG_unit','1801300157','12.9038754895193','FOOG80040010000014','D',1);</v>
      </c>
      <c r="AE10" s="16" t="str">
        <f si="4" t="shared"/>
        <v>insert into tsp_test_unit_data.foog_unit_data (test_name,julien_barcode,unit, pillar_plate_id,row,col) values('TOMATO_IGG_unit','1801300167','30.5885166767772','FOOG80040010000014','A',2);</v>
      </c>
      <c r="AF10" s="16" t="str">
        <f si="5" t="shared"/>
        <v>insert into tsp_test_unit_data.foog_unit_data (test_name,julien_barcode,unit, pillar_plate_id,row,col) values('TOMATO_IGG_unit','1801300073','22.5379058475579','FOOG80040010000014','B',2);</v>
      </c>
      <c r="AG10" s="16" t="str">
        <f si="6" t="shared"/>
        <v>insert into tsp_test_unit_data.foog_unit_data (test_name,julien_barcode,unit, pillar_plate_id,row,col) values('TOMATO_IGG_unit','1801310032','17.3964770520572','FOOG80040010000014','C',2);</v>
      </c>
      <c r="AH10" s="16" t="str">
        <f si="7" t="shared"/>
        <v>insert into tsp_test_unit_data.foog_unit_data (test_name,julien_barcode,unit, pillar_plate_id,row,col) values('TOMATO_IGG_unit','1801310037','10.1609993530585','FOOG80040010000014','D',2);</v>
      </c>
      <c r="AI10" s="16" t="str">
        <f si="8" t="shared"/>
        <v>insert into tsp_test_unit_data.foog_unit_data (test_name,julien_barcode,unit, pillar_plate_id,row,col) values('TOMATO_IGG_unit','1801310043','21.764934775797','FOOG80040010000014','A',3);</v>
      </c>
      <c r="AJ10" s="16" t="str">
        <f si="9" t="shared"/>
        <v>insert into tsp_test_unit_data.foog_unit_data (test_name,julien_barcode,unit, pillar_plate_id,row,col) values('TOMATO_IGG_unit','1801310017','18.5067445914956','FOOG80040010000014','B',3);</v>
      </c>
      <c r="AK10" s="16" t="str">
        <f si="10" t="shared"/>
        <v>insert into tsp_test_unit_data.foog_unit_data (test_name,julien_barcode,unit, pillar_plate_id,row,col) values('TOMATO_IGG_unit','1801310096','35.2005774049508','FOOG80040010000014','C',3);</v>
      </c>
      <c r="AL10" s="16" t="str">
        <f si="11" t="shared"/>
        <v>insert into tsp_test_unit_data.foog_unit_data (test_name,julien_barcode,unit, pillar_plate_id,row,col) values('TOMATO_IGG_unit','1801310054','11.2431588535239','FOOG80040010000014','D',3);</v>
      </c>
      <c r="AM10" s="16" t="str">
        <f si="12" t="shared"/>
        <v>insert into tsp_test_unit_data.foog_unit_data (test_name,julien_barcode,unit, pillar_plate_id,row,col) values('TOMATO_IGG_unit','1801310058','16.5110738244037','FOOG80040010000014','A',4);</v>
      </c>
      <c r="AN10" s="16" t="str">
        <f si="13" t="shared"/>
        <v>insert into tsp_test_unit_data.foog_unit_data (test_name,julien_barcode,unit, pillar_plate_id,row,col) values('TOMATO_IGG_unit','1801310066','15.1244105683962','FOOG80040010000014','B',4);</v>
      </c>
      <c r="AO10" s="16" t="str">
        <f si="14" t="shared"/>
        <v>insert into tsp_test_unit_data.foog_unit_data (test_name,julien_barcode,unit, pillar_plate_id,row,col) values('TOMATO_IGG_unit','1801310123','11.6109056967556','FOOG80040010000014','C',4);</v>
      </c>
      <c r="AP10" s="16" t="str">
        <f si="15" t="shared"/>
        <v>insert into tsp_test_unit_data.foog_unit_data (test_name,julien_barcode,unit, pillar_plate_id,row,col) values('TOMATO_IGG_unit','1801310131','23.9011457377545','FOOG80040010000014','D',4);</v>
      </c>
      <c r="AQ10" s="16" t="str">
        <f si="16" t="shared"/>
        <v>insert into tsp_test_unit_data.foog_unit_data (test_name,julien_barcode,unit, pillar_plate_id,row,col) values('TOMATO_IGG_unit','1801310133','12.196489842029','FOOG80040010000014','A',5);</v>
      </c>
      <c r="AR10" s="16" t="str">
        <f si="17" t="shared"/>
        <v>insert into tsp_test_unit_data.foog_unit_data (test_name,julien_barcode,unit, pillar_plate_id,row,col) values('TOMATO_IGG_unit','1801310139','13.0350463380606','FOOG80040010000014','B',5);</v>
      </c>
      <c r="AS10" s="16" t="str">
        <f si="18" t="shared"/>
        <v>insert into tsp_test_unit_data.foog_unit_data (test_name,julien_barcode,unit, pillar_plate_id,row,col) values('TOMATO_IGG_unit','1801310102','9.67613568077214','FOOG80040010000014','C',5);</v>
      </c>
      <c r="AT10" s="16" t="str">
        <f si="19" t="shared"/>
        <v>insert into tsp_test_unit_data.foog_unit_data (test_name,julien_barcode,unit, pillar_plate_id,row,col) values('TOMATO_IGG_unit','1801310105','122.689191045384','FOOG80040010000014','D',5);</v>
      </c>
      <c r="AU10" s="16" t="str">
        <f si="20" t="shared"/>
        <v>insert into tsp_test_unit_data.foog_unit_data (test_name,julien_barcode,unit, pillar_plate_id,row,col) values('TOMATO_IGG_unit','1801310111','25.9038435145897','FOOG80040010000014','A',6);</v>
      </c>
      <c r="AV10" s="16" t="str">
        <f si="21" t="shared"/>
        <v>insert into tsp_test_unit_data.foog_unit_data (test_name,julien_barcode,unit, pillar_plate_id,row,col) values('TOMATO_IGG_unit','1801310120','14.2624307065537','FOOG80040010000014','B',6);</v>
      </c>
      <c r="AW10" s="16"/>
      <c r="AX10" s="16"/>
    </row>
    <row r="11" spans="1:50" x14ac:dyDescent="0.25">
      <c r="A11" s="7">
        <f>'[1]Run 1 IgG'!A12</f>
        <v>10</v>
      </c>
      <c r="B11" s="7" t="s">
        <v>74</v>
      </c>
      <c r="C11" s="10">
        <f>'Run 2 IgG'!Z13</f>
        <v>9.495867546859607</v>
      </c>
      <c r="D11" s="10">
        <f>'Run 2 IgG'!AA13</f>
        <v>10.990174447426032</v>
      </c>
      <c r="E11" s="10">
        <f>'Run 2 IgG'!AB13</f>
        <v>8.9336233005700283</v>
      </c>
      <c r="F11" s="10">
        <f>'Run 2 IgG'!AC13</f>
        <v>9.0538894495089757</v>
      </c>
      <c r="G11" s="10">
        <f>'Run 2 IgG'!AD13</f>
        <v>8.1548999861903422</v>
      </c>
      <c r="H11" s="10">
        <f>'Run 2 IgG'!AE13</f>
        <v>9.4748209707952924</v>
      </c>
      <c r="I11" s="10">
        <f>'Run 2 IgG'!AF13</f>
        <v>9.0208162585507647</v>
      </c>
      <c r="J11" s="10">
        <f>'Run 2 IgG'!AG13</f>
        <v>10.942067987850452</v>
      </c>
      <c r="K11" s="10">
        <f>'Run 2 IgG'!AH13</f>
        <v>12.271008933625824</v>
      </c>
      <c r="L11" s="10">
        <f>'Run 2 IgG'!AI13</f>
        <v>11.25776662881519</v>
      </c>
      <c r="M11" s="10">
        <f>'Run 2 IgG'!AJ13</f>
        <v>12.454414810757717</v>
      </c>
      <c r="N11" s="10">
        <f>'Run 2 IgG'!AK13</f>
        <v>6.9853116877590749</v>
      </c>
      <c r="O11" s="10">
        <f>'Run 2 IgG'!AL13</f>
        <v>8.8524436500362373</v>
      </c>
      <c r="P11" s="10">
        <f>'Run 2 IgG'!AM13</f>
        <v>8.0677070282096039</v>
      </c>
      <c r="Q11" s="10">
        <f>'Run 2 IgG'!AN13</f>
        <v>9.6071137346281343</v>
      </c>
      <c r="R11" s="10">
        <f>'Run 2 IgG'!AO13</f>
        <v>10.115238213895188</v>
      </c>
      <c r="S11" s="10">
        <f>'Run 2 IgG'!AP13</f>
        <v>7.821161422884761</v>
      </c>
      <c r="T11" s="10">
        <f>'Run 2 IgG'!AQ13</f>
        <v>13.849502138449511</v>
      </c>
      <c r="U11" s="10">
        <f>'Run 2 IgG'!AR13</f>
        <v>10.716568958589926</v>
      </c>
      <c r="V11" s="10">
        <f>'Run 2 IgG'!AS13</f>
        <v>15.617414527852041</v>
      </c>
      <c r="W11" s="10">
        <f>'Run 2 IgG'!AT13</f>
        <v>10.436950162306871</v>
      </c>
      <c r="X11" s="10">
        <f>'Run 2 IgG'!AU13</f>
        <v>8.5848514686470789</v>
      </c>
      <c r="Y11" s="10">
        <f>'Run 2 IgG'!AV13</f>
        <v>20.043208808805318</v>
      </c>
      <c r="Z11" s="10">
        <f>'Run 2 IgG'!AW13</f>
        <v>37.821552275705244</v>
      </c>
      <c r="AA11" s="16" t="str">
        <f si="0" t="shared"/>
        <v>insert into tsp_test_unit_data.foog_unit_data (test_name,julien_barcode,unit, pillar_plate_id,row,col) values('ROSEMARY_IGG_unit','1801300012','9.49586754685961','FOOG80040010000014','A',1);</v>
      </c>
      <c r="AB11" s="16" t="str">
        <f si="1" t="shared"/>
        <v>insert into tsp_test_unit_data.foog_unit_data (test_name,julien_barcode,unit, pillar_plate_id,row,col) values('ROSEMARY_IGG_unit','1801300203','10.990174447426','FOOG80040010000014','B',1);</v>
      </c>
      <c r="AC11" s="16" t="str">
        <f si="2" t="shared"/>
        <v>insert into tsp_test_unit_data.foog_unit_data (test_name,julien_barcode,unit, pillar_plate_id,row,col) values('ROSEMARY_IGG_unit','1801300155','8.93362330057003','FOOG80040010000014','C',1);</v>
      </c>
      <c r="AD11" s="16" t="str">
        <f si="3" t="shared"/>
        <v>insert into tsp_test_unit_data.foog_unit_data (test_name,julien_barcode,unit, pillar_plate_id,row,col) values('ROSEMARY_IGG_unit','1801300157','9.05388944950898','FOOG80040010000014','D',1);</v>
      </c>
      <c r="AE11" s="16" t="str">
        <f si="4" t="shared"/>
        <v>insert into tsp_test_unit_data.foog_unit_data (test_name,julien_barcode,unit, pillar_plate_id,row,col) values('ROSEMARY_IGG_unit','1801300167','8.15489998619034','FOOG80040010000014','A',2);</v>
      </c>
      <c r="AF11" s="16" t="str">
        <f si="5" t="shared"/>
        <v>insert into tsp_test_unit_data.foog_unit_data (test_name,julien_barcode,unit, pillar_plate_id,row,col) values('ROSEMARY_IGG_unit','1801300073','9.47482097079529','FOOG80040010000014','B',2);</v>
      </c>
      <c r="AG11" s="16" t="str">
        <f si="6" t="shared"/>
        <v>insert into tsp_test_unit_data.foog_unit_data (test_name,julien_barcode,unit, pillar_plate_id,row,col) values('ROSEMARY_IGG_unit','1801310032','9.02081625855076','FOOG80040010000014','C',2);</v>
      </c>
      <c r="AH11" s="16" t="str">
        <f si="7" t="shared"/>
        <v>insert into tsp_test_unit_data.foog_unit_data (test_name,julien_barcode,unit, pillar_plate_id,row,col) values('ROSEMARY_IGG_unit','1801310037','10.9420679878505','FOOG80040010000014','D',2);</v>
      </c>
      <c r="AI11" s="16" t="str">
        <f si="8" t="shared"/>
        <v>insert into tsp_test_unit_data.foog_unit_data (test_name,julien_barcode,unit, pillar_plate_id,row,col) values('ROSEMARY_IGG_unit','1801310043','12.2710089336258','FOOG80040010000014','A',3);</v>
      </c>
      <c r="AJ11" s="16" t="str">
        <f si="9" t="shared"/>
        <v>insert into tsp_test_unit_data.foog_unit_data (test_name,julien_barcode,unit, pillar_plate_id,row,col) values('ROSEMARY_IGG_unit','1801310017','11.2577666288152','FOOG80040010000014','B',3);</v>
      </c>
      <c r="AK11" s="16" t="str">
        <f si="10" t="shared"/>
        <v>insert into tsp_test_unit_data.foog_unit_data (test_name,julien_barcode,unit, pillar_plate_id,row,col) values('ROSEMARY_IGG_unit','1801310096','12.4544148107577','FOOG80040010000014','C',3);</v>
      </c>
      <c r="AL11" s="16" t="str">
        <f si="11" t="shared"/>
        <v>insert into tsp_test_unit_data.foog_unit_data (test_name,julien_barcode,unit, pillar_plate_id,row,col) values('ROSEMARY_IGG_unit','1801310054','6.98531168775907','FOOG80040010000014','D',3);</v>
      </c>
      <c r="AM11" s="16" t="str">
        <f si="12" t="shared"/>
        <v>insert into tsp_test_unit_data.foog_unit_data (test_name,julien_barcode,unit, pillar_plate_id,row,col) values('ROSEMARY_IGG_unit','1801310058','8.85244365003624','FOOG80040010000014','A',4);</v>
      </c>
      <c r="AN11" s="16" t="str">
        <f si="13" t="shared"/>
        <v>insert into tsp_test_unit_data.foog_unit_data (test_name,julien_barcode,unit, pillar_plate_id,row,col) values('ROSEMARY_IGG_unit','1801310066','8.0677070282096','FOOG80040010000014','B',4);</v>
      </c>
      <c r="AO11" s="16" t="str">
        <f si="14" t="shared"/>
        <v>insert into tsp_test_unit_data.foog_unit_data (test_name,julien_barcode,unit, pillar_plate_id,row,col) values('ROSEMARY_IGG_unit','1801310123','9.60711373462813','FOOG80040010000014','C',4);</v>
      </c>
      <c r="AP11" s="16" t="str">
        <f si="15" t="shared"/>
        <v>insert into tsp_test_unit_data.foog_unit_data (test_name,julien_barcode,unit, pillar_plate_id,row,col) values('ROSEMARY_IGG_unit','1801310131','10.1152382138952','FOOG80040010000014','D',4);</v>
      </c>
      <c r="AQ11" s="16" t="str">
        <f si="16" t="shared"/>
        <v>insert into tsp_test_unit_data.foog_unit_data (test_name,julien_barcode,unit, pillar_plate_id,row,col) values('ROSEMARY_IGG_unit','1801310133','7.82116142288476','FOOG80040010000014','A',5);</v>
      </c>
      <c r="AR11" s="16" t="str">
        <f si="17" t="shared"/>
        <v>insert into tsp_test_unit_data.foog_unit_data (test_name,julien_barcode,unit, pillar_plate_id,row,col) values('ROSEMARY_IGG_unit','1801310139','13.8495021384495','FOOG80040010000014','B',5);</v>
      </c>
      <c r="AS11" s="16" t="str">
        <f si="18" t="shared"/>
        <v>insert into tsp_test_unit_data.foog_unit_data (test_name,julien_barcode,unit, pillar_plate_id,row,col) values('ROSEMARY_IGG_unit','1801310102','10.7165689585899','FOOG80040010000014','C',5);</v>
      </c>
      <c r="AT11" s="16" t="str">
        <f si="19" t="shared"/>
        <v>insert into tsp_test_unit_data.foog_unit_data (test_name,julien_barcode,unit, pillar_plate_id,row,col) values('ROSEMARY_IGG_unit','1801310105','15.617414527852','FOOG80040010000014','D',5);</v>
      </c>
      <c r="AU11" s="16" t="str">
        <f si="20" t="shared"/>
        <v>insert into tsp_test_unit_data.foog_unit_data (test_name,julien_barcode,unit, pillar_plate_id,row,col) values('ROSEMARY_IGG_unit','1801310111','10.4369501623069','FOOG80040010000014','A',6);</v>
      </c>
      <c r="AV11" s="16" t="str">
        <f si="21" t="shared"/>
        <v>insert into tsp_test_unit_data.foog_unit_data (test_name,julien_barcode,unit, pillar_plate_id,row,col) values('ROSEMARY_IGG_unit','1801310120','8.58485146864708','FOOG80040010000014','B',6);</v>
      </c>
      <c r="AW11" s="16"/>
      <c r="AX11" s="16"/>
    </row>
    <row r="12" spans="1:50" x14ac:dyDescent="0.25">
      <c r="A12" s="7">
        <f>'[1]Run 1 IgG'!A13</f>
        <v>11</v>
      </c>
      <c r="B12" s="7" t="s">
        <v>75</v>
      </c>
      <c r="C12" s="10">
        <f>'Run 2 IgG'!Z14</f>
        <v>6.9479091171465264</v>
      </c>
      <c r="D12" s="10">
        <f>'Run 2 IgG'!AA14</f>
        <v>19.608628564808001</v>
      </c>
      <c r="E12" s="10">
        <f>'Run 2 IgG'!AB14</f>
        <v>9.8095278694980816</v>
      </c>
      <c r="F12" s="10">
        <f>'Run 2 IgG'!AC14</f>
        <v>10.573983590533782</v>
      </c>
      <c r="G12" s="10">
        <f>'Run 2 IgG'!AD14</f>
        <v>17.1116533404081</v>
      </c>
      <c r="H12" s="10">
        <f>'Run 2 IgG'!AE14</f>
        <v>12.56564062645246</v>
      </c>
      <c r="I12" s="10">
        <f>'Run 2 IgG'!AF14</f>
        <v>6.0113120351996407</v>
      </c>
      <c r="J12" s="10">
        <f>'Run 2 IgG'!AG14</f>
        <v>10.849779964466761</v>
      </c>
      <c r="K12" s="10">
        <f>'Run 2 IgG'!AH14</f>
        <v>8.4712676120917596</v>
      </c>
      <c r="L12" s="10">
        <f>'Run 2 IgG'!AI14</f>
        <v>14.000151967379011</v>
      </c>
      <c r="M12" s="10">
        <f>'Run 2 IgG'!AJ14</f>
        <v>23.186577496435138</v>
      </c>
      <c r="N12" s="10">
        <f>'Run 2 IgG'!AK14</f>
        <v>5.6114998421155944</v>
      </c>
      <c r="O12" s="10">
        <f>'Run 2 IgG'!AL14</f>
        <v>13.687335945938255</v>
      </c>
      <c r="P12" s="10">
        <f>'Run 2 IgG'!AM14</f>
        <v>8.5619657484858269</v>
      </c>
      <c r="Q12" s="10">
        <f>'Run 2 IgG'!AN14</f>
        <v>10.405544194373373</v>
      </c>
      <c r="R12" s="10">
        <f>'Run 2 IgG'!AO14</f>
        <v>9.9613084242799896</v>
      </c>
      <c r="S12" s="10">
        <f>'Run 2 IgG'!AP14</f>
        <v>6.7572579324814503</v>
      </c>
      <c r="T12" s="10">
        <f>'Run 2 IgG'!AQ14</f>
        <v>7.0978386895530452</v>
      </c>
      <c r="U12" s="10">
        <f>'Run 2 IgG'!AR14</f>
        <v>6.3592967217727931</v>
      </c>
      <c r="V12" s="10">
        <f>'Run 2 IgG'!AS14</f>
        <v>22.533180717922786</v>
      </c>
      <c r="W12" s="10">
        <f>'Run 2 IgG'!AT14</f>
        <v>22.653494572323076</v>
      </c>
      <c r="X12" s="10">
        <f>'Run 2 IgG'!AU14</f>
        <v>14.292607182690489</v>
      </c>
      <c r="Y12" s="10">
        <f>'Run 2 IgG'!AV14</f>
        <v>12.141765662488353</v>
      </c>
      <c r="Z12" s="10">
        <f>'Run 2 IgG'!AW14</f>
        <v>13.966834284622008</v>
      </c>
      <c r="AA12" s="16" t="str">
        <f si="0" t="shared"/>
        <v>insert into tsp_test_unit_data.foog_unit_data (test_name,julien_barcode,unit, pillar_plate_id,row,col) values('SQUASH_IGG_unit','1801300012','6.94790911714653','FOOG80040010000014','A',1);</v>
      </c>
      <c r="AB12" s="16" t="str">
        <f si="1" t="shared"/>
        <v>insert into tsp_test_unit_data.foog_unit_data (test_name,julien_barcode,unit, pillar_plate_id,row,col) values('SQUASH_IGG_unit','1801300203','19.608628564808','FOOG80040010000014','B',1);</v>
      </c>
      <c r="AC12" s="16" t="str">
        <f si="2" t="shared"/>
        <v>insert into tsp_test_unit_data.foog_unit_data (test_name,julien_barcode,unit, pillar_plate_id,row,col) values('SQUASH_IGG_unit','1801300155','9.80952786949808','FOOG80040010000014','C',1);</v>
      </c>
      <c r="AD12" s="16" t="str">
        <f si="3" t="shared"/>
        <v>insert into tsp_test_unit_data.foog_unit_data (test_name,julien_barcode,unit, pillar_plate_id,row,col) values('SQUASH_IGG_unit','1801300157','10.5739835905338','FOOG80040010000014','D',1);</v>
      </c>
      <c r="AE12" s="16" t="str">
        <f si="4" t="shared"/>
        <v>insert into tsp_test_unit_data.foog_unit_data (test_name,julien_barcode,unit, pillar_plate_id,row,col) values('SQUASH_IGG_unit','1801300167','17.1116533404081','FOOG80040010000014','A',2);</v>
      </c>
      <c r="AF12" s="16" t="str">
        <f si="5" t="shared"/>
        <v>insert into tsp_test_unit_data.foog_unit_data (test_name,julien_barcode,unit, pillar_plate_id,row,col) values('SQUASH_IGG_unit','1801300073','12.5656406264525','FOOG80040010000014','B',2);</v>
      </c>
      <c r="AG12" s="16" t="str">
        <f si="6" t="shared"/>
        <v>insert into tsp_test_unit_data.foog_unit_data (test_name,julien_barcode,unit, pillar_plate_id,row,col) values('SQUASH_IGG_unit','1801310032','6.01131203519964','FOOG80040010000014','C',2);</v>
      </c>
      <c r="AH12" s="16" t="str">
        <f si="7" t="shared"/>
        <v>insert into tsp_test_unit_data.foog_unit_data (test_name,julien_barcode,unit, pillar_plate_id,row,col) values('SQUASH_IGG_unit','1801310037','10.8497799644668','FOOG80040010000014','D',2);</v>
      </c>
      <c r="AI12" s="16" t="str">
        <f si="8" t="shared"/>
        <v>insert into tsp_test_unit_data.foog_unit_data (test_name,julien_barcode,unit, pillar_plate_id,row,col) values('SQUASH_IGG_unit','1801310043','8.47126761209176','FOOG80040010000014','A',3);</v>
      </c>
      <c r="AJ12" s="16" t="str">
        <f si="9" t="shared"/>
        <v>insert into tsp_test_unit_data.foog_unit_data (test_name,julien_barcode,unit, pillar_plate_id,row,col) values('SQUASH_IGG_unit','1801310017','14.000151967379','FOOG80040010000014','B',3);</v>
      </c>
      <c r="AK12" s="16" t="str">
        <f si="10" t="shared"/>
        <v>insert into tsp_test_unit_data.foog_unit_data (test_name,julien_barcode,unit, pillar_plate_id,row,col) values('SQUASH_IGG_unit','1801310096','23.1865774964351','FOOG80040010000014','C',3);</v>
      </c>
      <c r="AL12" s="16" t="str">
        <f si="11" t="shared"/>
        <v>insert into tsp_test_unit_data.foog_unit_data (test_name,julien_barcode,unit, pillar_plate_id,row,col) values('SQUASH_IGG_unit','1801310054','5.61149984211559','FOOG80040010000014','D',3);</v>
      </c>
      <c r="AM12" s="16" t="str">
        <f si="12" t="shared"/>
        <v>insert into tsp_test_unit_data.foog_unit_data (test_name,julien_barcode,unit, pillar_plate_id,row,col) values('SQUASH_IGG_unit','1801310058','13.6873359459383','FOOG80040010000014','A',4);</v>
      </c>
      <c r="AN12" s="16" t="str">
        <f si="13" t="shared"/>
        <v>insert into tsp_test_unit_data.foog_unit_data (test_name,julien_barcode,unit, pillar_plate_id,row,col) values('SQUASH_IGG_unit','1801310066','8.56196574848583','FOOG80040010000014','B',4);</v>
      </c>
      <c r="AO12" s="16" t="str">
        <f si="14" t="shared"/>
        <v>insert into tsp_test_unit_data.foog_unit_data (test_name,julien_barcode,unit, pillar_plate_id,row,col) values('SQUASH_IGG_unit','1801310123','10.4055441943734','FOOG80040010000014','C',4);</v>
      </c>
      <c r="AP12" s="16" t="str">
        <f si="15" t="shared"/>
        <v>insert into tsp_test_unit_data.foog_unit_data (test_name,julien_barcode,unit, pillar_plate_id,row,col) values('SQUASH_IGG_unit','1801310131','9.96130842427999','FOOG80040010000014','D',4);</v>
      </c>
      <c r="AQ12" s="16" t="str">
        <f si="16" t="shared"/>
        <v>insert into tsp_test_unit_data.foog_unit_data (test_name,julien_barcode,unit, pillar_plate_id,row,col) values('SQUASH_IGG_unit','1801310133','6.75725793248145','FOOG80040010000014','A',5);</v>
      </c>
      <c r="AR12" s="16" t="str">
        <f si="17" t="shared"/>
        <v>insert into tsp_test_unit_data.foog_unit_data (test_name,julien_barcode,unit, pillar_plate_id,row,col) values('SQUASH_IGG_unit','1801310139','7.09783868955305','FOOG80040010000014','B',5);</v>
      </c>
      <c r="AS12" s="16" t="str">
        <f si="18" t="shared"/>
        <v>insert into tsp_test_unit_data.foog_unit_data (test_name,julien_barcode,unit, pillar_plate_id,row,col) values('SQUASH_IGG_unit','1801310102','6.35929672177279','FOOG80040010000014','C',5);</v>
      </c>
      <c r="AT12" s="16" t="str">
        <f si="19" t="shared"/>
        <v>insert into tsp_test_unit_data.foog_unit_data (test_name,julien_barcode,unit, pillar_plate_id,row,col) values('SQUASH_IGG_unit','1801310105','22.5331807179228','FOOG80040010000014','D',5);</v>
      </c>
      <c r="AU12" s="16" t="str">
        <f si="20" t="shared"/>
        <v>insert into tsp_test_unit_data.foog_unit_data (test_name,julien_barcode,unit, pillar_plate_id,row,col) values('SQUASH_IGG_unit','1801310111','22.6534945723231','FOOG80040010000014','A',6);</v>
      </c>
      <c r="AV12" s="16" t="str">
        <f si="21" t="shared"/>
        <v>insert into tsp_test_unit_data.foog_unit_data (test_name,julien_barcode,unit, pillar_plate_id,row,col) values('SQUASH_IGG_unit','1801310120','14.2926071826905','FOOG80040010000014','B',6);</v>
      </c>
      <c r="AW12" s="16"/>
      <c r="AX12" s="16"/>
    </row>
    <row r="13" spans="1:50" x14ac:dyDescent="0.25">
      <c r="A13" s="7">
        <f>'[1]Run 1 IgG'!A14</f>
        <v>12</v>
      </c>
      <c r="B13" s="7" t="s">
        <v>76</v>
      </c>
      <c r="C13" s="10">
        <f>'Run 2 IgG'!Z15</f>
        <v>7.215792952956174</v>
      </c>
      <c r="D13" s="10">
        <f>'Run 2 IgG'!AA15</f>
        <v>13.050432430763617</v>
      </c>
      <c r="E13" s="10">
        <f>'Run 2 IgG'!AB15</f>
        <v>6.2884904291902686</v>
      </c>
      <c r="F13" s="10">
        <f>'Run 2 IgG'!AC15</f>
        <v>6.8908037507017683</v>
      </c>
      <c r="G13" s="10">
        <f>'Run 2 IgG'!AD15</f>
        <v>10.370354809505612</v>
      </c>
      <c r="H13" s="10">
        <f>'Run 2 IgG'!AE15</f>
        <v>5.8616712768961472</v>
      </c>
      <c r="I13" s="10">
        <f>'Run 2 IgG'!AF15</f>
        <v>7.0381321890570989</v>
      </c>
      <c r="J13" s="10">
        <f>'Run 2 IgG'!AG15</f>
        <v>26.407488643419722</v>
      </c>
      <c r="K13" s="10">
        <f>'Run 2 IgG'!AH15</f>
        <v>7.9567683340962203</v>
      </c>
      <c r="L13" s="10">
        <f>'Run 2 IgG'!AI15</f>
        <v>10.301023779691338</v>
      </c>
      <c r="M13" s="10">
        <f>'Run 2 IgG'!AJ15</f>
        <v>14.900704288932038</v>
      </c>
      <c r="N13" s="10">
        <f>'Run 2 IgG'!AK15</f>
        <v>6.411986326046943</v>
      </c>
      <c r="O13" s="10">
        <f>'Run 2 IgG'!AL15</f>
        <v>6.3729876217764136</v>
      </c>
      <c r="P13" s="10">
        <f>'Run 2 IgG'!AM15</f>
        <v>7.1117964082347651</v>
      </c>
      <c r="Q13" s="10">
        <f>'Run 2 IgG'!AN15</f>
        <v>6.9406354283807774</v>
      </c>
      <c r="R13" s="10">
        <f>'Run 2 IgG'!AO15</f>
        <v>7.0597981358740602</v>
      </c>
      <c r="S13" s="10">
        <f>'Run 2 IgG'!AP15</f>
        <v>4.9517015105838098</v>
      </c>
      <c r="T13" s="10">
        <f>'Run 2 IgG'!AQ15</f>
        <v>8.4637514896130952</v>
      </c>
      <c r="U13" s="10">
        <f>'Run 2 IgG'!AR15</f>
        <v>8.7887406918675008</v>
      </c>
      <c r="V13" s="10">
        <f>'Run 2 IgG'!AS15</f>
        <v>10.723509742622069</v>
      </c>
      <c r="W13" s="10">
        <f>'Run 2 IgG'!AT15</f>
        <v>16.521317110840677</v>
      </c>
      <c r="X13" s="10">
        <f>'Run 2 IgG'!AU15</f>
        <v>10.890337533112664</v>
      </c>
      <c r="Y13" s="10">
        <f>'Run 2 IgG'!AV15</f>
        <v>14.309223940829016</v>
      </c>
      <c r="Z13" s="10">
        <f>'Run 2 IgG'!AW15</f>
        <v>12.651779009331543</v>
      </c>
      <c r="AA13" s="16" t="str">
        <f si="0" t="shared"/>
        <v>insert into tsp_test_unit_data.foog_unit_data (test_name,julien_barcode,unit, pillar_plate_id,row,col) values('SPINACH_IGG_unit','1801300012','7.21579295295617','FOOG80040010000014','A',1);</v>
      </c>
      <c r="AB13" s="16" t="str">
        <f si="1" t="shared"/>
        <v>insert into tsp_test_unit_data.foog_unit_data (test_name,julien_barcode,unit, pillar_plate_id,row,col) values('SPINACH_IGG_unit','1801300203','13.0504324307636','FOOG80040010000014','B',1);</v>
      </c>
      <c r="AC13" s="16" t="str">
        <f si="2" t="shared"/>
        <v>insert into tsp_test_unit_data.foog_unit_data (test_name,julien_barcode,unit, pillar_plate_id,row,col) values('SPINACH_IGG_unit','1801300155','6.28849042919027','FOOG80040010000014','C',1);</v>
      </c>
      <c r="AD13" s="16" t="str">
        <f si="3" t="shared"/>
        <v>insert into tsp_test_unit_data.foog_unit_data (test_name,julien_barcode,unit, pillar_plate_id,row,col) values('SPINACH_IGG_unit','1801300157','6.89080375070177','FOOG80040010000014','D',1);</v>
      </c>
      <c r="AE13" s="16" t="str">
        <f si="4" t="shared"/>
        <v>insert into tsp_test_unit_data.foog_unit_data (test_name,julien_barcode,unit, pillar_plate_id,row,col) values('SPINACH_IGG_unit','1801300167','10.3703548095056','FOOG80040010000014','A',2);</v>
      </c>
      <c r="AF13" s="16" t="str">
        <f si="5" t="shared"/>
        <v>insert into tsp_test_unit_data.foog_unit_data (test_name,julien_barcode,unit, pillar_plate_id,row,col) values('SPINACH_IGG_unit','1801300073','5.86167127689615','FOOG80040010000014','B',2);</v>
      </c>
      <c r="AG13" s="16" t="str">
        <f si="6" t="shared"/>
        <v>insert into tsp_test_unit_data.foog_unit_data (test_name,julien_barcode,unit, pillar_plate_id,row,col) values('SPINACH_IGG_unit','1801310032','7.0381321890571','FOOG80040010000014','C',2);</v>
      </c>
      <c r="AH13" s="16" t="str">
        <f si="7" t="shared"/>
        <v>insert into tsp_test_unit_data.foog_unit_data (test_name,julien_barcode,unit, pillar_plate_id,row,col) values('SPINACH_IGG_unit','1801310037','26.4074886434197','FOOG80040010000014','D',2);</v>
      </c>
      <c r="AI13" s="16" t="str">
        <f si="8" t="shared"/>
        <v>insert into tsp_test_unit_data.foog_unit_data (test_name,julien_barcode,unit, pillar_plate_id,row,col) values('SPINACH_IGG_unit','1801310043','7.95676833409622','FOOG80040010000014','A',3);</v>
      </c>
      <c r="AJ13" s="16" t="str">
        <f si="9" t="shared"/>
        <v>insert into tsp_test_unit_data.foog_unit_data (test_name,julien_barcode,unit, pillar_plate_id,row,col) values('SPINACH_IGG_unit','1801310017','10.3010237796913','FOOG80040010000014','B',3);</v>
      </c>
      <c r="AK13" s="16" t="str">
        <f si="10" t="shared"/>
        <v>insert into tsp_test_unit_data.foog_unit_data (test_name,julien_barcode,unit, pillar_plate_id,row,col) values('SPINACH_IGG_unit','1801310096','14.900704288932','FOOG80040010000014','C',3);</v>
      </c>
      <c r="AL13" s="16" t="str">
        <f si="11" t="shared"/>
        <v>insert into tsp_test_unit_data.foog_unit_data (test_name,julien_barcode,unit, pillar_plate_id,row,col) values('SPINACH_IGG_unit','1801310054','6.41198632604694','FOOG80040010000014','D',3);</v>
      </c>
      <c r="AM13" s="16" t="str">
        <f si="12" t="shared"/>
        <v>insert into tsp_test_unit_data.foog_unit_data (test_name,julien_barcode,unit, pillar_plate_id,row,col) values('SPINACH_IGG_unit','1801310058','6.37298762177641','FOOG80040010000014','A',4);</v>
      </c>
      <c r="AN13" s="16" t="str">
        <f si="13" t="shared"/>
        <v>insert into tsp_test_unit_data.foog_unit_data (test_name,julien_barcode,unit, pillar_plate_id,row,col) values('SPINACH_IGG_unit','1801310066','7.11179640823477','FOOG80040010000014','B',4);</v>
      </c>
      <c r="AO13" s="16" t="str">
        <f si="14" t="shared"/>
        <v>insert into tsp_test_unit_data.foog_unit_data (test_name,julien_barcode,unit, pillar_plate_id,row,col) values('SPINACH_IGG_unit','1801310123','6.94063542838078','FOOG80040010000014','C',4);</v>
      </c>
      <c r="AP13" s="16" t="str">
        <f si="15" t="shared"/>
        <v>insert into tsp_test_unit_data.foog_unit_data (test_name,julien_barcode,unit, pillar_plate_id,row,col) values('SPINACH_IGG_unit','1801310131','7.05979813587406','FOOG80040010000014','D',4);</v>
      </c>
      <c r="AQ13" s="16" t="str">
        <f si="16" t="shared"/>
        <v>insert into tsp_test_unit_data.foog_unit_data (test_name,julien_barcode,unit, pillar_plate_id,row,col) values('SPINACH_IGG_unit','1801310133','4.95170151058381','FOOG80040010000014','A',5);</v>
      </c>
      <c r="AR13" s="16" t="str">
        <f si="17" t="shared"/>
        <v>insert into tsp_test_unit_data.foog_unit_data (test_name,julien_barcode,unit, pillar_plate_id,row,col) values('SPINACH_IGG_unit','1801310139','8.4637514896131','FOOG80040010000014','B',5);</v>
      </c>
      <c r="AS13" s="16" t="str">
        <f si="18" t="shared"/>
        <v>insert into tsp_test_unit_data.foog_unit_data (test_name,julien_barcode,unit, pillar_plate_id,row,col) values('SPINACH_IGG_unit','1801310102','8.7887406918675','FOOG80040010000014','C',5);</v>
      </c>
      <c r="AT13" s="16" t="str">
        <f si="19" t="shared"/>
        <v>insert into tsp_test_unit_data.foog_unit_data (test_name,julien_barcode,unit, pillar_plate_id,row,col) values('SPINACH_IGG_unit','1801310105','10.7235097426221','FOOG80040010000014','D',5);</v>
      </c>
      <c r="AU13" s="16" t="str">
        <f si="20" t="shared"/>
        <v>insert into tsp_test_unit_data.foog_unit_data (test_name,julien_barcode,unit, pillar_plate_id,row,col) values('SPINACH_IGG_unit','1801310111','16.5213171108407','FOOG80040010000014','A',6);</v>
      </c>
      <c r="AV13" s="16" t="str">
        <f si="21" t="shared"/>
        <v>insert into tsp_test_unit_data.foog_unit_data (test_name,julien_barcode,unit, pillar_plate_id,row,col) values('SPINACH_IGG_unit','1801310120','10.8903375331127','FOOG80040010000014','B',6);</v>
      </c>
      <c r="AW13" s="16"/>
      <c r="AX13" s="16"/>
    </row>
    <row r="14" spans="1:50" x14ac:dyDescent="0.25">
      <c r="A14" s="7">
        <f>'[1]Run 1 IgG'!A15</f>
        <v>13</v>
      </c>
      <c r="B14" s="7" t="s">
        <v>77</v>
      </c>
      <c r="C14" s="10">
        <f>'Run 2 IgG'!Z16</f>
        <v>6.2354637842928371</v>
      </c>
      <c r="D14" s="10">
        <f>'Run 2 IgG'!AA16</f>
        <v>9.6579404474294481</v>
      </c>
      <c r="E14" s="10">
        <f>'Run 2 IgG'!AB16</f>
        <v>6.9646912829734076</v>
      </c>
      <c r="F14" s="10">
        <f>'Run 2 IgG'!AC16</f>
        <v>5.410714472686057</v>
      </c>
      <c r="G14" s="10">
        <f>'Run 2 IgG'!AD16</f>
        <v>13.90050682154229</v>
      </c>
      <c r="H14" s="10">
        <f>'Run 2 IgG'!AE16</f>
        <v>5.4177038736318766</v>
      </c>
      <c r="I14" s="10">
        <f>'Run 2 IgG'!AF16</f>
        <v>6.2214849824011962</v>
      </c>
      <c r="J14" s="10">
        <f>'Run 2 IgG'!AG16</f>
        <v>18.995780111045196</v>
      </c>
      <c r="K14" s="10">
        <f>'Run 2 IgG'!AH16</f>
        <v>7.7405147879594471</v>
      </c>
      <c r="L14" s="10">
        <f>'Run 2 IgG'!AI16</f>
        <v>11.081448440061489</v>
      </c>
      <c r="M14" s="10">
        <f>'Run 2 IgG'!AJ16</f>
        <v>7.06953229716071</v>
      </c>
      <c r="N14" s="10">
        <f>'Run 2 IgG'!AK16</f>
        <v>7.4143427438211731</v>
      </c>
      <c r="O14" s="10">
        <f>'Run 2 IgG'!AL16</f>
        <v>4.6046035636014633</v>
      </c>
      <c r="P14" s="10">
        <f>'Run 2 IgG'!AM16</f>
        <v>9.9747932903066285</v>
      </c>
      <c r="Q14" s="10">
        <f>'Run 2 IgG'!AN16</f>
        <v>5.5225448878191798</v>
      </c>
      <c r="R14" s="10">
        <f>'Run 2 IgG'!AO16</f>
        <v>28.554950804611916</v>
      </c>
      <c r="S14" s="10">
        <f>'Run 2 IgG'!AP16</f>
        <v>7.3188209308949634</v>
      </c>
      <c r="T14" s="10">
        <f>'Run 2 IgG'!AQ16</f>
        <v>7.3630871368851576</v>
      </c>
      <c r="U14" s="10">
        <f>'Run 2 IgG'!AR16</f>
        <v>7.1557349088258269</v>
      </c>
      <c r="V14" s="10">
        <f>'Run 2 IgG'!AS16</f>
        <v>8.1878364484919377</v>
      </c>
      <c r="W14" s="10">
        <f>'Run 2 IgG'!AT16</f>
        <v>9.3946730118035546</v>
      </c>
      <c r="X14" s="10">
        <f>'Run 2 IgG'!AU16</f>
        <v>5.2429688499863722</v>
      </c>
      <c r="Y14" s="10">
        <f>'Run 2 IgG'!AV16</f>
        <v>13.341354745876675</v>
      </c>
      <c r="Z14" s="10">
        <f>'Run 2 IgG'!AW16</f>
        <v>11.333066874111015</v>
      </c>
      <c r="AA14" s="16" t="str">
        <f si="0" t="shared"/>
        <v>insert into tsp_test_unit_data.foog_unit_data (test_name,julien_barcode,unit, pillar_plate_id,row,col) values('TURKEY_IGG_unit','1801300012','6.23546378429284','FOOG80040010000014','A',1);</v>
      </c>
      <c r="AB14" s="16" t="str">
        <f si="1" t="shared"/>
        <v>insert into tsp_test_unit_data.foog_unit_data (test_name,julien_barcode,unit, pillar_plate_id,row,col) values('TURKEY_IGG_unit','1801300203','9.65794044742945','FOOG80040010000014','B',1);</v>
      </c>
      <c r="AC14" s="16" t="str">
        <f si="2" t="shared"/>
        <v>insert into tsp_test_unit_data.foog_unit_data (test_name,julien_barcode,unit, pillar_plate_id,row,col) values('TURKEY_IGG_unit','1801300155','6.96469128297341','FOOG80040010000014','C',1);</v>
      </c>
      <c r="AD14" s="16" t="str">
        <f si="3" t="shared"/>
        <v>insert into tsp_test_unit_data.foog_unit_data (test_name,julien_barcode,unit, pillar_plate_id,row,col) values('TURKEY_IGG_unit','1801300157','5.41071447268606','FOOG80040010000014','D',1);</v>
      </c>
      <c r="AE14" s="16" t="str">
        <f si="4" t="shared"/>
        <v>insert into tsp_test_unit_data.foog_unit_data (test_name,julien_barcode,unit, pillar_plate_id,row,col) values('TURKEY_IGG_unit','1801300167','13.9005068215423','FOOG80040010000014','A',2);</v>
      </c>
      <c r="AF14" s="16" t="str">
        <f si="5" t="shared"/>
        <v>insert into tsp_test_unit_data.foog_unit_data (test_name,julien_barcode,unit, pillar_plate_id,row,col) values('TURKEY_IGG_unit','1801300073','5.41770387363188','FOOG80040010000014','B',2);</v>
      </c>
      <c r="AG14" s="16" t="str">
        <f si="6" t="shared"/>
        <v>insert into tsp_test_unit_data.foog_unit_data (test_name,julien_barcode,unit, pillar_plate_id,row,col) values('TURKEY_IGG_unit','1801310032','6.2214849824012','FOOG80040010000014','C',2);</v>
      </c>
      <c r="AH14" s="16" t="str">
        <f si="7" t="shared"/>
        <v>insert into tsp_test_unit_data.foog_unit_data (test_name,julien_barcode,unit, pillar_plate_id,row,col) values('TURKEY_IGG_unit','1801310037','18.9957801110452','FOOG80040010000014','D',2);</v>
      </c>
      <c r="AI14" s="16" t="str">
        <f si="8" t="shared"/>
        <v>insert into tsp_test_unit_data.foog_unit_data (test_name,julien_barcode,unit, pillar_plate_id,row,col) values('TURKEY_IGG_unit','1801310043','7.74051478795945','FOOG80040010000014','A',3);</v>
      </c>
      <c r="AJ14" s="16" t="str">
        <f si="9" t="shared"/>
        <v>insert into tsp_test_unit_data.foog_unit_data (test_name,julien_barcode,unit, pillar_plate_id,row,col) values('TURKEY_IGG_unit','1801310017','11.0814484400615','FOOG80040010000014','B',3);</v>
      </c>
      <c r="AK14" s="16" t="str">
        <f si="10" t="shared"/>
        <v>insert into tsp_test_unit_data.foog_unit_data (test_name,julien_barcode,unit, pillar_plate_id,row,col) values('TURKEY_IGG_unit','1801310096','7.06953229716071','FOOG80040010000014','C',3);</v>
      </c>
      <c r="AL14" s="16" t="str">
        <f si="11" t="shared"/>
        <v>insert into tsp_test_unit_data.foog_unit_data (test_name,julien_barcode,unit, pillar_plate_id,row,col) values('TURKEY_IGG_unit','1801310054','7.41434274382117','FOOG80040010000014','D',3);</v>
      </c>
      <c r="AM14" s="16" t="str">
        <f si="12" t="shared"/>
        <v>insert into tsp_test_unit_data.foog_unit_data (test_name,julien_barcode,unit, pillar_plate_id,row,col) values('TURKEY_IGG_unit','1801310058','4.60460356360146','FOOG80040010000014','A',4);</v>
      </c>
      <c r="AN14" s="16" t="str">
        <f si="13" t="shared"/>
        <v>insert into tsp_test_unit_data.foog_unit_data (test_name,julien_barcode,unit, pillar_plate_id,row,col) values('TURKEY_IGG_unit','1801310066','9.97479329030663','FOOG80040010000014','B',4);</v>
      </c>
      <c r="AO14" s="16" t="str">
        <f si="14" t="shared"/>
        <v>insert into tsp_test_unit_data.foog_unit_data (test_name,julien_barcode,unit, pillar_plate_id,row,col) values('TURKEY_IGG_unit','1801310123','5.52254488781918','FOOG80040010000014','C',4);</v>
      </c>
      <c r="AP14" s="16" t="str">
        <f si="15" t="shared"/>
        <v>insert into tsp_test_unit_data.foog_unit_data (test_name,julien_barcode,unit, pillar_plate_id,row,col) values('TURKEY_IGG_unit','1801310131','28.5549508046119','FOOG80040010000014','D',4);</v>
      </c>
      <c r="AQ14" s="16" t="str">
        <f si="16" t="shared"/>
        <v>insert into tsp_test_unit_data.foog_unit_data (test_name,julien_barcode,unit, pillar_plate_id,row,col) values('TURKEY_IGG_unit','1801310133','7.31882093089496','FOOG80040010000014','A',5);</v>
      </c>
      <c r="AR14" s="16" t="str">
        <f si="17" t="shared"/>
        <v>insert into tsp_test_unit_data.foog_unit_data (test_name,julien_barcode,unit, pillar_plate_id,row,col) values('TURKEY_IGG_unit','1801310139','7.36308713688516','FOOG80040010000014','B',5);</v>
      </c>
      <c r="AS14" s="16" t="str">
        <f si="18" t="shared"/>
        <v>insert into tsp_test_unit_data.foog_unit_data (test_name,julien_barcode,unit, pillar_plate_id,row,col) values('TURKEY_IGG_unit','1801310102','7.15573490882583','FOOG80040010000014','C',5);</v>
      </c>
      <c r="AT14" s="16" t="str">
        <f si="19" t="shared"/>
        <v>insert into tsp_test_unit_data.foog_unit_data (test_name,julien_barcode,unit, pillar_plate_id,row,col) values('TURKEY_IGG_unit','1801310105','8.18783644849194','FOOG80040010000014','D',5);</v>
      </c>
      <c r="AU14" s="16" t="str">
        <f si="20" t="shared"/>
        <v>insert into tsp_test_unit_data.foog_unit_data (test_name,julien_barcode,unit, pillar_plate_id,row,col) values('TURKEY_IGG_unit','1801310111','9.39467301180355','FOOG80040010000014','A',6);</v>
      </c>
      <c r="AV14" s="16" t="str">
        <f si="21" t="shared"/>
        <v>insert into tsp_test_unit_data.foog_unit_data (test_name,julien_barcode,unit, pillar_plate_id,row,col) values('TURKEY_IGG_unit','1801310120','5.24296884998637','FOOG80040010000014','B',6);</v>
      </c>
      <c r="AW14" s="16"/>
      <c r="AX14" s="16"/>
    </row>
    <row r="15" spans="1:50" x14ac:dyDescent="0.25">
      <c r="A15" s="7">
        <f>'[1]Run 1 IgG'!A16</f>
        <v>14</v>
      </c>
      <c r="B15" s="7" t="s">
        <v>78</v>
      </c>
      <c r="C15" s="10">
        <f>'Run 2 IgG'!Z17</f>
        <v>7.5005327855465147</v>
      </c>
      <c r="D15" s="10">
        <f>'Run 2 IgG'!AA17</f>
        <v>10.63685617107978</v>
      </c>
      <c r="E15" s="10">
        <f>'Run 2 IgG'!AB17</f>
        <v>5.26475848883016</v>
      </c>
      <c r="F15" s="10">
        <f>'Run 2 IgG'!AC17</f>
        <v>5.520572664175381</v>
      </c>
      <c r="G15" s="10">
        <f>'Run 2 IgG'!AD17</f>
        <v>4.8591994303560311</v>
      </c>
      <c r="H15" s="10">
        <f>'Run 2 IgG'!AE17</f>
        <v>4.3662891900567047</v>
      </c>
      <c r="I15" s="10">
        <f>'Run 2 IgG'!AF17</f>
        <v>5.4145033719590696</v>
      </c>
      <c r="J15" s="10">
        <f>'Run 2 IgG'!AG17</f>
        <v>6.6353401274683712</v>
      </c>
      <c r="K15" s="10">
        <f>'Run 2 IgG'!AH17</f>
        <v>7.0991333071592999</v>
      </c>
      <c r="L15" s="10">
        <f>'Run 2 IgG'!AI17</f>
        <v>9.7654241428712663</v>
      </c>
      <c r="M15" s="10">
        <f>'Run 2 IgG'!AJ17</f>
        <v>11.807777965546114</v>
      </c>
      <c r="N15" s="10">
        <f>'Run 2 IgG'!AK17</f>
        <v>4.6449810558799527</v>
      </c>
      <c r="O15" s="10">
        <f>'Run 2 IgG'!AL17</f>
        <v>7.072096036594357</v>
      </c>
      <c r="P15" s="10">
        <f>'Run 2 IgG'!AM17</f>
        <v>4.7552099281831781</v>
      </c>
      <c r="Q15" s="10">
        <f>'Run 2 IgG'!AN17</f>
        <v>5.0671784347017388</v>
      </c>
      <c r="R15" s="10">
        <f>'Run 2 IgG'!AO17</f>
        <v>10.761643573687206</v>
      </c>
      <c r="S15" s="10">
        <f>'Run 2 IgG'!AP17</f>
        <v>4.1125548047549421</v>
      </c>
      <c r="T15" s="10">
        <f>'Run 2 IgG'!AQ17</f>
        <v>6.7268508893804837</v>
      </c>
      <c r="U15" s="10">
        <f>'Run 2 IgG'!AR17</f>
        <v>6.2214619088204142</v>
      </c>
      <c r="V15" s="10">
        <f>'Run 2 IgG'!AS17</f>
        <v>7.764666121065563</v>
      </c>
      <c r="W15" s="10">
        <f>'Run 2 IgG'!AT17</f>
        <v>5.9802062637793929</v>
      </c>
      <c r="X15" s="10">
        <f>'Run 2 IgG'!AU17</f>
        <v>4.5472309238374704</v>
      </c>
      <c r="Y15" s="10">
        <f>'Run 2 IgG'!AV17</f>
        <v>12.916306058708734</v>
      </c>
      <c r="Z15" s="10">
        <f>'Run 2 IgG'!AW17</f>
        <v>7.6689957790665373</v>
      </c>
      <c r="AA15" s="16" t="str">
        <f si="0" t="shared"/>
        <v>insert into tsp_test_unit_data.foog_unit_data (test_name,julien_barcode,unit, pillar_plate_id,row,col) values('SALMON_IGG_unit','1801300012','7.50053278554651','FOOG80040010000014','A',1);</v>
      </c>
      <c r="AB15" s="16" t="str">
        <f si="1" t="shared"/>
        <v>insert into tsp_test_unit_data.foog_unit_data (test_name,julien_barcode,unit, pillar_plate_id,row,col) values('SALMON_IGG_unit','1801300203','10.6368561710798','FOOG80040010000014','B',1);</v>
      </c>
      <c r="AC15" s="16" t="str">
        <f si="2" t="shared"/>
        <v>insert into tsp_test_unit_data.foog_unit_data (test_name,julien_barcode,unit, pillar_plate_id,row,col) values('SALMON_IGG_unit','1801300155','5.26475848883016','FOOG80040010000014','C',1);</v>
      </c>
      <c r="AD15" s="16" t="str">
        <f si="3" t="shared"/>
        <v>insert into tsp_test_unit_data.foog_unit_data (test_name,julien_barcode,unit, pillar_plate_id,row,col) values('SALMON_IGG_unit','1801300157','5.52057266417538','FOOG80040010000014','D',1);</v>
      </c>
      <c r="AE15" s="16" t="str">
        <f si="4" t="shared"/>
        <v>insert into tsp_test_unit_data.foog_unit_data (test_name,julien_barcode,unit, pillar_plate_id,row,col) values('SALMON_IGG_unit','1801300167','4.85919943035603','FOOG80040010000014','A',2);</v>
      </c>
      <c r="AF15" s="16" t="str">
        <f si="5" t="shared"/>
        <v>insert into tsp_test_unit_data.foog_unit_data (test_name,julien_barcode,unit, pillar_plate_id,row,col) values('SALMON_IGG_unit','1801300073','4.3662891900567','FOOG80040010000014','B',2);</v>
      </c>
      <c r="AG15" s="16" t="str">
        <f si="6" t="shared"/>
        <v>insert into tsp_test_unit_data.foog_unit_data (test_name,julien_barcode,unit, pillar_plate_id,row,col) values('SALMON_IGG_unit','1801310032','5.41450337195907','FOOG80040010000014','C',2);</v>
      </c>
      <c r="AH15" s="16" t="str">
        <f si="7" t="shared"/>
        <v>insert into tsp_test_unit_data.foog_unit_data (test_name,julien_barcode,unit, pillar_plate_id,row,col) values('SALMON_IGG_unit','1801310037','6.63534012746837','FOOG80040010000014','D',2);</v>
      </c>
      <c r="AI15" s="16" t="str">
        <f si="8" t="shared"/>
        <v>insert into tsp_test_unit_data.foog_unit_data (test_name,julien_barcode,unit, pillar_plate_id,row,col) values('SALMON_IGG_unit','1801310043','7.0991333071593','FOOG80040010000014','A',3);</v>
      </c>
      <c r="AJ15" s="16" t="str">
        <f si="9" t="shared"/>
        <v>insert into tsp_test_unit_data.foog_unit_data (test_name,julien_barcode,unit, pillar_plate_id,row,col) values('SALMON_IGG_unit','1801310017','9.76542414287127','FOOG80040010000014','B',3);</v>
      </c>
      <c r="AK15" s="16" t="str">
        <f si="10" t="shared"/>
        <v>insert into tsp_test_unit_data.foog_unit_data (test_name,julien_barcode,unit, pillar_plate_id,row,col) values('SALMON_IGG_unit','1801310096','11.8077779655461','FOOG80040010000014','C',3);</v>
      </c>
      <c r="AL15" s="16" t="str">
        <f si="11" t="shared"/>
        <v>insert into tsp_test_unit_data.foog_unit_data (test_name,julien_barcode,unit, pillar_plate_id,row,col) values('SALMON_IGG_unit','1801310054','4.64498105587995','FOOG80040010000014','D',3);</v>
      </c>
      <c r="AM15" s="16" t="str">
        <f si="12" t="shared"/>
        <v>insert into tsp_test_unit_data.foog_unit_data (test_name,julien_barcode,unit, pillar_plate_id,row,col) values('SALMON_IGG_unit','1801310058','7.07209603659436','FOOG80040010000014','A',4);</v>
      </c>
      <c r="AN15" s="16" t="str">
        <f si="13" t="shared"/>
        <v>insert into tsp_test_unit_data.foog_unit_data (test_name,julien_barcode,unit, pillar_plate_id,row,col) values('SALMON_IGG_unit','1801310066','4.75520992818318','FOOG80040010000014','B',4);</v>
      </c>
      <c r="AO15" s="16" t="str">
        <f si="14" t="shared"/>
        <v>insert into tsp_test_unit_data.foog_unit_data (test_name,julien_barcode,unit, pillar_plate_id,row,col) values('SALMON_IGG_unit','1801310123','5.06717843470174','FOOG80040010000014','C',4);</v>
      </c>
      <c r="AP15" s="16" t="str">
        <f si="15" t="shared"/>
        <v>insert into tsp_test_unit_data.foog_unit_data (test_name,julien_barcode,unit, pillar_plate_id,row,col) values('SALMON_IGG_unit','1801310131','10.7616435736872','FOOG80040010000014','D',4);</v>
      </c>
      <c r="AQ15" s="16" t="str">
        <f si="16" t="shared"/>
        <v>insert into tsp_test_unit_data.foog_unit_data (test_name,julien_barcode,unit, pillar_plate_id,row,col) values('SALMON_IGG_unit','1801310133','4.11255480475494','FOOG80040010000014','A',5);</v>
      </c>
      <c r="AR15" s="16" t="str">
        <f si="17" t="shared"/>
        <v>insert into tsp_test_unit_data.foog_unit_data (test_name,julien_barcode,unit, pillar_plate_id,row,col) values('SALMON_IGG_unit','1801310139','6.72685088938048','FOOG80040010000014','B',5);</v>
      </c>
      <c r="AS15" s="16" t="str">
        <f si="18" t="shared"/>
        <v>insert into tsp_test_unit_data.foog_unit_data (test_name,julien_barcode,unit, pillar_plate_id,row,col) values('SALMON_IGG_unit','1801310102','6.22146190882041','FOOG80040010000014','C',5);</v>
      </c>
      <c r="AT15" s="16" t="str">
        <f si="19" t="shared"/>
        <v>insert into tsp_test_unit_data.foog_unit_data (test_name,julien_barcode,unit, pillar_plate_id,row,col) values('SALMON_IGG_unit','1801310105','7.76466612106556','FOOG80040010000014','D',5);</v>
      </c>
      <c r="AU15" s="16" t="str">
        <f si="20" t="shared"/>
        <v>insert into tsp_test_unit_data.foog_unit_data (test_name,julien_barcode,unit, pillar_plate_id,row,col) values('SALMON_IGG_unit','1801310111','5.98020626377939','FOOG80040010000014','A',6);</v>
      </c>
      <c r="AV15" s="16" t="str">
        <f si="21" t="shared"/>
        <v>insert into tsp_test_unit_data.foog_unit_data (test_name,julien_barcode,unit, pillar_plate_id,row,col) values('SALMON_IGG_unit','1801310120','4.54723092383747','FOOG80040010000014','B',6);</v>
      </c>
      <c r="AW15" s="16"/>
      <c r="AX15" s="16"/>
    </row>
    <row r="16" spans="1:50" x14ac:dyDescent="0.25">
      <c r="A16" s="7">
        <f>'[1]Run 1 IgG'!A17</f>
        <v>15</v>
      </c>
      <c r="B16" s="7" t="s">
        <v>79</v>
      </c>
      <c r="C16" s="10">
        <f>'Run 2 IgG'!Z18</f>
        <v>6.0641544980752817</v>
      </c>
      <c r="D16" s="10">
        <f>'Run 2 IgG'!AA18</f>
        <v>7.2111834298150379</v>
      </c>
      <c r="E16" s="10">
        <f>'Run 2 IgG'!AB18</f>
        <v>7.1226260490557189</v>
      </c>
      <c r="F16" s="10">
        <f>'Run 2 IgG'!AC18</f>
        <v>5.5307017044536666</v>
      </c>
      <c r="G16" s="10">
        <f>'Run 2 IgG'!AD18</f>
        <v>10.333885356113896</v>
      </c>
      <c r="H16" s="10">
        <f>'Run 2 IgG'!AE18</f>
        <v>5.2945486890954818</v>
      </c>
      <c r="I16" s="10">
        <f>'Run 2 IgG'!AF18</f>
        <v>7.4789640811586953</v>
      </c>
      <c r="J16" s="10">
        <f>'Run 2 IgG'!AG18</f>
        <v>9.5495199836742106</v>
      </c>
      <c r="K16" s="10">
        <f>'Run 2 IgG'!AH18</f>
        <v>14.711150176503114</v>
      </c>
      <c r="L16" s="10">
        <f>'Run 2 IgG'!AI18</f>
        <v>7.4578789905017127</v>
      </c>
      <c r="M16" s="10">
        <f>'Run 2 IgG'!AJ18</f>
        <v>22.674988917644768</v>
      </c>
      <c r="N16" s="10">
        <f>'Run 2 IgG'!AK18</f>
        <v>6.1274097700462242</v>
      </c>
      <c r="O16" s="10">
        <f>'Run 2 IgG'!AL18</f>
        <v>8.8115418106798824</v>
      </c>
      <c r="P16" s="10">
        <f>'Run 2 IgG'!AM18</f>
        <v>5.3620209791978208</v>
      </c>
      <c r="Q16" s="10">
        <f>'Run 2 IgG'!AN18</f>
        <v>5.0162254924233363</v>
      </c>
      <c r="R16" s="10">
        <f>'Run 2 IgG'!AO18</f>
        <v>5.7816142832717388</v>
      </c>
      <c r="S16" s="10">
        <f>'Run 2 IgG'!AP18</f>
        <v>4.9677297839122803</v>
      </c>
      <c r="T16" s="10">
        <f>'Run 2 IgG'!AQ18</f>
        <v>10.032368559719069</v>
      </c>
      <c r="U16" s="10">
        <f>'Run 2 IgG'!AR18</f>
        <v>6.9033411062231167</v>
      </c>
      <c r="V16" s="10">
        <f>'Run 2 IgG'!AS18</f>
        <v>17.000991021851227</v>
      </c>
      <c r="W16" s="10">
        <f>'Run 2 IgG'!AT18</f>
        <v>6.0746970434037726</v>
      </c>
      <c r="X16" s="10">
        <f>'Run 2 IgG'!AU18</f>
        <v>6.1674714422944872</v>
      </c>
      <c r="Y16" s="10">
        <f>'Run 2 IgG'!AV18</f>
        <v>11.630618431518215</v>
      </c>
      <c r="Z16" s="10">
        <f>'Run 2 IgG'!AW18</f>
        <v>7.6602958608087288</v>
      </c>
      <c r="AA16" s="16" t="str">
        <f si="0" t="shared"/>
        <v>insert into tsp_test_unit_data.foog_unit_data (test_name,julien_barcode,unit, pillar_plate_id,row,col) values('RASPBERR_IGG_unit','1801300012','6.06415449807528','FOOG80040010000014','A',1);</v>
      </c>
      <c r="AB16" s="16" t="str">
        <f si="1" t="shared"/>
        <v>insert into tsp_test_unit_data.foog_unit_data (test_name,julien_barcode,unit, pillar_plate_id,row,col) values('RASPBERR_IGG_unit','1801300203','7.21118342981504','FOOG80040010000014','B',1);</v>
      </c>
      <c r="AC16" s="16" t="str">
        <f si="2" t="shared"/>
        <v>insert into tsp_test_unit_data.foog_unit_data (test_name,julien_barcode,unit, pillar_plate_id,row,col) values('RASPBERR_IGG_unit','1801300155','7.12262604905572','FOOG80040010000014','C',1);</v>
      </c>
      <c r="AD16" s="16" t="str">
        <f si="3" t="shared"/>
        <v>insert into tsp_test_unit_data.foog_unit_data (test_name,julien_barcode,unit, pillar_plate_id,row,col) values('RASPBERR_IGG_unit','1801300157','5.53070170445367','FOOG80040010000014','D',1);</v>
      </c>
      <c r="AE16" s="16" t="str">
        <f si="4" t="shared"/>
        <v>insert into tsp_test_unit_data.foog_unit_data (test_name,julien_barcode,unit, pillar_plate_id,row,col) values('RASPBERR_IGG_unit','1801300167','10.3338853561139','FOOG80040010000014','A',2);</v>
      </c>
      <c r="AF16" s="16" t="str">
        <f si="5" t="shared"/>
        <v>insert into tsp_test_unit_data.foog_unit_data (test_name,julien_barcode,unit, pillar_plate_id,row,col) values('RASPBERR_IGG_unit','1801300073','5.29454868909548','FOOG80040010000014','B',2);</v>
      </c>
      <c r="AG16" s="16" t="str">
        <f si="6" t="shared"/>
        <v>insert into tsp_test_unit_data.foog_unit_data (test_name,julien_barcode,unit, pillar_plate_id,row,col) values('RASPBERR_IGG_unit','1801310032','7.4789640811587','FOOG80040010000014','C',2);</v>
      </c>
      <c r="AH16" s="16" t="str">
        <f si="7" t="shared"/>
        <v>insert into tsp_test_unit_data.foog_unit_data (test_name,julien_barcode,unit, pillar_plate_id,row,col) values('RASPBERR_IGG_unit','1801310037','9.54951998367421','FOOG80040010000014','D',2);</v>
      </c>
      <c r="AI16" s="16" t="str">
        <f si="8" t="shared"/>
        <v>insert into tsp_test_unit_data.foog_unit_data (test_name,julien_barcode,unit, pillar_plate_id,row,col) values('RASPBERR_IGG_unit','1801310043','14.7111501765031','FOOG80040010000014','A',3);</v>
      </c>
      <c r="AJ16" s="16" t="str">
        <f si="9" t="shared"/>
        <v>insert into tsp_test_unit_data.foog_unit_data (test_name,julien_barcode,unit, pillar_plate_id,row,col) values('RASPBERR_IGG_unit','1801310017','7.45787899050171','FOOG80040010000014','B',3);</v>
      </c>
      <c r="AK16" s="16" t="str">
        <f si="10" t="shared"/>
        <v>insert into tsp_test_unit_data.foog_unit_data (test_name,julien_barcode,unit, pillar_plate_id,row,col) values('RASPBERR_IGG_unit','1801310096','22.6749889176448','FOOG80040010000014','C',3);</v>
      </c>
      <c r="AL16" s="16" t="str">
        <f si="11" t="shared"/>
        <v>insert into tsp_test_unit_data.foog_unit_data (test_name,julien_barcode,unit, pillar_plate_id,row,col) values('RASPBERR_IGG_unit','1801310054','6.12740977004622','FOOG80040010000014','D',3);</v>
      </c>
      <c r="AM16" s="16" t="str">
        <f si="12" t="shared"/>
        <v>insert into tsp_test_unit_data.foog_unit_data (test_name,julien_barcode,unit, pillar_plate_id,row,col) values('RASPBERR_IGG_unit','1801310058','8.81154181067988','FOOG80040010000014','A',4);</v>
      </c>
      <c r="AN16" s="16" t="str">
        <f si="13" t="shared"/>
        <v>insert into tsp_test_unit_data.foog_unit_data (test_name,julien_barcode,unit, pillar_plate_id,row,col) values('RASPBERR_IGG_unit','1801310066','5.36202097919782','FOOG80040010000014','B',4);</v>
      </c>
      <c r="AO16" s="16" t="str">
        <f si="14" t="shared"/>
        <v>insert into tsp_test_unit_data.foog_unit_data (test_name,julien_barcode,unit, pillar_plate_id,row,col) values('RASPBERR_IGG_unit','1801310123','5.01622549242334','FOOG80040010000014','C',4);</v>
      </c>
      <c r="AP16" s="16" t="str">
        <f si="15" t="shared"/>
        <v>insert into tsp_test_unit_data.foog_unit_data (test_name,julien_barcode,unit, pillar_plate_id,row,col) values('RASPBERR_IGG_unit','1801310131','5.78161428327174','FOOG80040010000014','D',4);</v>
      </c>
      <c r="AQ16" s="16" t="str">
        <f si="16" t="shared"/>
        <v>insert into tsp_test_unit_data.foog_unit_data (test_name,julien_barcode,unit, pillar_plate_id,row,col) values('RASPBERR_IGG_unit','1801310133','4.96772978391228','FOOG80040010000014','A',5);</v>
      </c>
      <c r="AR16" s="16" t="str">
        <f si="17" t="shared"/>
        <v>insert into tsp_test_unit_data.foog_unit_data (test_name,julien_barcode,unit, pillar_plate_id,row,col) values('RASPBERR_IGG_unit','1801310139','10.0323685597191','FOOG80040010000014','B',5);</v>
      </c>
      <c r="AS16" s="16" t="str">
        <f si="18" t="shared"/>
        <v>insert into tsp_test_unit_data.foog_unit_data (test_name,julien_barcode,unit, pillar_plate_id,row,col) values('RASPBERR_IGG_unit','1801310102','6.90334110622312','FOOG80040010000014','C',5);</v>
      </c>
      <c r="AT16" s="16" t="str">
        <f si="19" t="shared"/>
        <v>insert into tsp_test_unit_data.foog_unit_data (test_name,julien_barcode,unit, pillar_plate_id,row,col) values('RASPBERR_IGG_unit','1801310105','17.0009910218512','FOOG80040010000014','D',5);</v>
      </c>
      <c r="AU16" s="16" t="str">
        <f si="20" t="shared"/>
        <v>insert into tsp_test_unit_data.foog_unit_data (test_name,julien_barcode,unit, pillar_plate_id,row,col) values('RASPBERR_IGG_unit','1801310111','6.07469704340377','FOOG80040010000014','A',6);</v>
      </c>
      <c r="AV16" s="16" t="str">
        <f si="21" t="shared"/>
        <v>insert into tsp_test_unit_data.foog_unit_data (test_name,julien_barcode,unit, pillar_plate_id,row,col) values('RASPBERR_IGG_unit','1801310120','6.16747144229449','FOOG80040010000014','B',6);</v>
      </c>
      <c r="AW16" s="16"/>
      <c r="AX16" s="16"/>
    </row>
    <row r="17" spans="1:50" x14ac:dyDescent="0.25">
      <c r="A17" s="7">
        <f>'[1]Run 1 IgG'!A18</f>
        <v>16</v>
      </c>
      <c r="B17" s="7" t="s">
        <v>80</v>
      </c>
      <c r="C17" s="10">
        <f>'Run 2 IgG'!Z19</f>
        <v>7.1696153557330451</v>
      </c>
      <c r="D17" s="10">
        <f>'Run 2 IgG'!AA19</f>
        <v>10.03214557156593</v>
      </c>
      <c r="E17" s="10">
        <f>'Run 2 IgG'!AB19</f>
        <v>8.6062978183350172</v>
      </c>
      <c r="F17" s="10">
        <f>'Run 2 IgG'!AC19</f>
        <v>5.9366254293069192</v>
      </c>
      <c r="G17" s="10">
        <f>'Run 2 IgG'!AD19</f>
        <v>11.429823080432101</v>
      </c>
      <c r="H17" s="10">
        <f>'Run 2 IgG'!AE19</f>
        <v>19.928569111088102</v>
      </c>
      <c r="I17" s="10">
        <f>'Run 2 IgG'!AF19</f>
        <v>5.4057246701251955</v>
      </c>
      <c r="J17" s="10">
        <f>'Run 2 IgG'!AG19</f>
        <v>10.816578530030355</v>
      </c>
      <c r="K17" s="10">
        <f>'Run 2 IgG'!AH19</f>
        <v>8.8294928313787615</v>
      </c>
      <c r="L17" s="10">
        <f>'Run 2 IgG'!AI19</f>
        <v>12.844836124291962</v>
      </c>
      <c r="M17" s="10">
        <f>'Run 2 IgG'!AJ19</f>
        <v>12.424449400695005</v>
      </c>
      <c r="N17" s="10">
        <f>'Run 2 IgG'!AK19</f>
        <v>4.4869413154596813</v>
      </c>
      <c r="O17" s="10">
        <f>'Run 2 IgG'!AL19</f>
        <v>5.0373445515093058</v>
      </c>
      <c r="P17" s="10">
        <f>'Run 2 IgG'!AM19</f>
        <v>6.1944915123380424</v>
      </c>
      <c r="Q17" s="10">
        <f>'Run 2 IgG'!AN19</f>
        <v>9.1675357637556942</v>
      </c>
      <c r="R17" s="10">
        <f>'Run 2 IgG'!AO19</f>
        <v>8.5932961670897505</v>
      </c>
      <c r="S17" s="10">
        <f>'Run 2 IgG'!AP19</f>
        <v>4.4067644661138701</v>
      </c>
      <c r="T17" s="10">
        <f>'Run 2 IgG'!AQ19</f>
        <v>7.9410466629522025</v>
      </c>
      <c r="U17" s="10">
        <f>'Run 2 IgG'!AR19</f>
        <v>56.898764427003989</v>
      </c>
      <c r="V17" s="10">
        <f>'Run 2 IgG'!AS19</f>
        <v>9.2997192180825756</v>
      </c>
      <c r="W17" s="10">
        <f>'Run 2 IgG'!AT19</f>
        <v>9.967137315339599</v>
      </c>
      <c r="X17" s="10">
        <f>'Run 2 IgG'!AU19</f>
        <v>12.303100655739183</v>
      </c>
      <c r="Y17" s="10">
        <f>'Run 2 IgG'!AV19</f>
        <v>13.707278990227987</v>
      </c>
      <c r="Z17" s="10">
        <f>'Run 2 IgG'!AW19</f>
        <v>8.920504390095628</v>
      </c>
      <c r="AA17" s="16" t="str">
        <f si="0" t="shared"/>
        <v>insert into tsp_test_unit_data.foog_unit_data (test_name,julien_barcode,unit, pillar_plate_id,row,col) values('SEAWEED(_IGG_unit','1801300012','7.16961535573305','FOOG80040010000014','A',1);</v>
      </c>
      <c r="AB17" s="16" t="str">
        <f si="1" t="shared"/>
        <v>insert into tsp_test_unit_data.foog_unit_data (test_name,julien_barcode,unit, pillar_plate_id,row,col) values('SEAWEED(_IGG_unit','1801300203','10.0321455715659','FOOG80040010000014','B',1);</v>
      </c>
      <c r="AC17" s="16" t="str">
        <f si="2" t="shared"/>
        <v>insert into tsp_test_unit_data.foog_unit_data (test_name,julien_barcode,unit, pillar_plate_id,row,col) values('SEAWEED(_IGG_unit','1801300155','8.60629781833502','FOOG80040010000014','C',1);</v>
      </c>
      <c r="AD17" s="16" t="str">
        <f si="3" t="shared"/>
        <v>insert into tsp_test_unit_data.foog_unit_data (test_name,julien_barcode,unit, pillar_plate_id,row,col) values('SEAWEED(_IGG_unit','1801300157','5.93662542930692','FOOG80040010000014','D',1);</v>
      </c>
      <c r="AE17" s="16" t="str">
        <f si="4" t="shared"/>
        <v>insert into tsp_test_unit_data.foog_unit_data (test_name,julien_barcode,unit, pillar_plate_id,row,col) values('SEAWEED(_IGG_unit','1801300167','11.4298230804321','FOOG80040010000014','A',2);</v>
      </c>
      <c r="AF17" s="16" t="str">
        <f si="5" t="shared"/>
        <v>insert into tsp_test_unit_data.foog_unit_data (test_name,julien_barcode,unit, pillar_plate_id,row,col) values('SEAWEED(_IGG_unit','1801300073','19.9285691110881','FOOG80040010000014','B',2);</v>
      </c>
      <c r="AG17" s="16" t="str">
        <f si="6" t="shared"/>
        <v>insert into tsp_test_unit_data.foog_unit_data (test_name,julien_barcode,unit, pillar_plate_id,row,col) values('SEAWEED(_IGG_unit','1801310032','5.4057246701252','FOOG80040010000014','C',2);</v>
      </c>
      <c r="AH17" s="16" t="str">
        <f si="7" t="shared"/>
        <v>insert into tsp_test_unit_data.foog_unit_data (test_name,julien_barcode,unit, pillar_plate_id,row,col) values('SEAWEED(_IGG_unit','1801310037','10.8165785300304','FOOG80040010000014','D',2);</v>
      </c>
      <c r="AI17" s="16" t="str">
        <f si="8" t="shared"/>
        <v>insert into tsp_test_unit_data.foog_unit_data (test_name,julien_barcode,unit, pillar_plate_id,row,col) values('SEAWEED(_IGG_unit','1801310043','8.82949283137876','FOOG80040010000014','A',3);</v>
      </c>
      <c r="AJ17" s="16" t="str">
        <f si="9" t="shared"/>
        <v>insert into tsp_test_unit_data.foog_unit_data (test_name,julien_barcode,unit, pillar_plate_id,row,col) values('SEAWEED(_IGG_unit','1801310017','12.844836124292','FOOG80040010000014','B',3);</v>
      </c>
      <c r="AK17" s="16" t="str">
        <f si="10" t="shared"/>
        <v>insert into tsp_test_unit_data.foog_unit_data (test_name,julien_barcode,unit, pillar_plate_id,row,col) values('SEAWEED(_IGG_unit','1801310096','12.424449400695','FOOG80040010000014','C',3);</v>
      </c>
      <c r="AL17" s="16" t="str">
        <f si="11" t="shared"/>
        <v>insert into tsp_test_unit_data.foog_unit_data (test_name,julien_barcode,unit, pillar_plate_id,row,col) values('SEAWEED(_IGG_unit','1801310054','4.48694131545968','FOOG80040010000014','D',3);</v>
      </c>
      <c r="AM17" s="16" t="str">
        <f si="12" t="shared"/>
        <v>insert into tsp_test_unit_data.foog_unit_data (test_name,julien_barcode,unit, pillar_plate_id,row,col) values('SEAWEED(_IGG_unit','1801310058','5.03734455150931','FOOG80040010000014','A',4);</v>
      </c>
      <c r="AN17" s="16" t="str">
        <f si="13" t="shared"/>
        <v>insert into tsp_test_unit_data.foog_unit_data (test_name,julien_barcode,unit, pillar_plate_id,row,col) values('SEAWEED(_IGG_unit','1801310066','6.19449151233804','FOOG80040010000014','B',4);</v>
      </c>
      <c r="AO17" s="16" t="str">
        <f si="14" t="shared"/>
        <v>insert into tsp_test_unit_data.foog_unit_data (test_name,julien_barcode,unit, pillar_plate_id,row,col) values('SEAWEED(_IGG_unit','1801310123','9.16753576375569','FOOG80040010000014','C',4);</v>
      </c>
      <c r="AP17" s="16" t="str">
        <f si="15" t="shared"/>
        <v>insert into tsp_test_unit_data.foog_unit_data (test_name,julien_barcode,unit, pillar_plate_id,row,col) values('SEAWEED(_IGG_unit','1801310131','8.59329616708975','FOOG80040010000014','D',4);</v>
      </c>
      <c r="AQ17" s="16" t="str">
        <f si="16" t="shared"/>
        <v>insert into tsp_test_unit_data.foog_unit_data (test_name,julien_barcode,unit, pillar_plate_id,row,col) values('SEAWEED(_IGG_unit','1801310133','4.40676446611387','FOOG80040010000014','A',5);</v>
      </c>
      <c r="AR17" s="16" t="str">
        <f si="17" t="shared"/>
        <v>insert into tsp_test_unit_data.foog_unit_data (test_name,julien_barcode,unit, pillar_plate_id,row,col) values('SEAWEED(_IGG_unit','1801310139','7.9410466629522','FOOG80040010000014','B',5);</v>
      </c>
      <c r="AS17" s="16" t="str">
        <f si="18" t="shared"/>
        <v>insert into tsp_test_unit_data.foog_unit_data (test_name,julien_barcode,unit, pillar_plate_id,row,col) values('SEAWEED(_IGG_unit','1801310102','56.898764427004','FOOG80040010000014','C',5);</v>
      </c>
      <c r="AT17" s="16" t="str">
        <f si="19" t="shared"/>
        <v>insert into tsp_test_unit_data.foog_unit_data (test_name,julien_barcode,unit, pillar_plate_id,row,col) values('SEAWEED(_IGG_unit','1801310105','9.29971921808258','FOOG80040010000014','D',5);</v>
      </c>
      <c r="AU17" s="16" t="str">
        <f si="20" t="shared"/>
        <v>insert into tsp_test_unit_data.foog_unit_data (test_name,julien_barcode,unit, pillar_plate_id,row,col) values('SEAWEED(_IGG_unit','1801310111','9.9671373153396','FOOG80040010000014','A',6);</v>
      </c>
      <c r="AV17" s="16" t="str">
        <f si="21" t="shared"/>
        <v>insert into tsp_test_unit_data.foog_unit_data (test_name,julien_barcode,unit, pillar_plate_id,row,col) values('SEAWEED(_IGG_unit','1801310120','12.3031006557392','FOOG80040010000014','B',6);</v>
      </c>
      <c r="AW17" s="16"/>
      <c r="AX17" s="16"/>
    </row>
    <row r="18" spans="1:50" x14ac:dyDescent="0.25">
      <c r="A18" s="7">
        <f>'[1]Run 1 IgG'!A19</f>
        <v>17</v>
      </c>
      <c r="B18" s="7" t="s">
        <v>81</v>
      </c>
      <c r="C18" s="10">
        <f>'Run 2 IgG'!Z20</f>
        <v>11.509696833373585</v>
      </c>
      <c r="D18" s="10">
        <f>'Run 2 IgG'!AA20</f>
        <v>9.7530480973239086</v>
      </c>
      <c r="E18" s="10">
        <f>'Run 2 IgG'!AB20</f>
        <v>12.98754338379052</v>
      </c>
      <c r="F18" s="10">
        <f>'Run 2 IgG'!AC20</f>
        <v>6.1364183466333904</v>
      </c>
      <c r="G18" s="10">
        <f>'Run 2 IgG'!AD20</f>
        <v>15.722924268005501</v>
      </c>
      <c r="H18" s="10">
        <f>'Run 2 IgG'!AE20</f>
        <v>19.71388982038474</v>
      </c>
      <c r="I18" s="10">
        <f>'Run 2 IgG'!AF20</f>
        <v>8.4955137635258566</v>
      </c>
      <c r="J18" s="10">
        <f>'Run 2 IgG'!AG20</f>
        <v>12.934902411678044</v>
      </c>
      <c r="K18" s="10">
        <f>'Run 2 IgG'!AH20</f>
        <v>10.012353626618697</v>
      </c>
      <c r="L18" s="10">
        <f>'Run 2 IgG'!AI20</f>
        <v>20.696521299817633</v>
      </c>
      <c r="M18" s="10">
        <f>'Run 2 IgG'!AJ20</f>
        <v>11.983465582385875</v>
      </c>
      <c r="N18" s="10">
        <f>'Run 2 IgG'!AK20</f>
        <v>5.3701997525517884</v>
      </c>
      <c r="O18" s="10">
        <f>'Run 2 IgG'!AL20</f>
        <v>5.6801965883252619</v>
      </c>
      <c r="P18" s="10">
        <f>'Run 2 IgG'!AM20</f>
        <v>5.732837560437738</v>
      </c>
      <c r="Q18" s="10">
        <f>'Run 2 IgG'!AN20</f>
        <v>8.148473280710272</v>
      </c>
      <c r="R18" s="10">
        <f>'Run 2 IgG'!AO20</f>
        <v>7.6825031942331634</v>
      </c>
      <c r="S18" s="10">
        <f>'Run 2 IgG'!AP20</f>
        <v>4.9256759880464323</v>
      </c>
      <c r="T18" s="10">
        <f>'Run 2 IgG'!AQ20</f>
        <v>5.9492504457890307</v>
      </c>
      <c r="U18" s="10">
        <f>'Run 2 IgG'!AR20</f>
        <v>7.5889192438109836</v>
      </c>
      <c r="V18" s="10">
        <f>'Run 2 IgG'!AS20</f>
        <v>9.7394004378873387</v>
      </c>
      <c r="W18" s="10">
        <f>'Run 2 IgG'!AT20</f>
        <v>12.05365354520251</v>
      </c>
      <c r="X18" s="10">
        <f>'Run 2 IgG'!AU20</f>
        <v>5.822522179592327</v>
      </c>
      <c r="Y18" s="10">
        <f>'Run 2 IgG'!AV20</f>
        <v>14.605765859840723</v>
      </c>
      <c r="Z18" s="10">
        <f>'Run 2 IgG'!AW20</f>
        <v>10.532914350842077</v>
      </c>
      <c r="AA18" s="16" t="str">
        <f si="0" t="shared"/>
        <v>insert into tsp_test_unit_data.foog_unit_data (test_name,julien_barcode,unit, pillar_plate_id,row,col) values('BROWN_RICE_IGG_unit','1801300012','11.5096968333736','FOOG80040010000014','A',1);</v>
      </c>
      <c r="AB18" s="16" t="str">
        <f si="1" t="shared"/>
        <v>insert into tsp_test_unit_data.foog_unit_data (test_name,julien_barcode,unit, pillar_plate_id,row,col) values('BROWN_RICE_IGG_unit','1801300203','9.75304809732391','FOOG80040010000014','B',1);</v>
      </c>
      <c r="AC18" s="16" t="str">
        <f si="2" t="shared"/>
        <v>insert into tsp_test_unit_data.foog_unit_data (test_name,julien_barcode,unit, pillar_plate_id,row,col) values('BROWN_RICE_IGG_unit','1801300155','12.9875433837905','FOOG80040010000014','C',1);</v>
      </c>
      <c r="AD18" s="16" t="str">
        <f si="3" t="shared"/>
        <v>insert into tsp_test_unit_data.foog_unit_data (test_name,julien_barcode,unit, pillar_plate_id,row,col) values('BROWN_RICE_IGG_unit','1801300157','6.13641834663339','FOOG80040010000014','D',1);</v>
      </c>
      <c r="AE18" s="16" t="str">
        <f si="4" t="shared"/>
        <v>insert into tsp_test_unit_data.foog_unit_data (test_name,julien_barcode,unit, pillar_plate_id,row,col) values('BROWN_RICE_IGG_unit','1801300167','15.7229242680055','FOOG80040010000014','A',2);</v>
      </c>
      <c r="AF18" s="16" t="str">
        <f si="5" t="shared"/>
        <v>insert into tsp_test_unit_data.foog_unit_data (test_name,julien_barcode,unit, pillar_plate_id,row,col) values('BROWN_RICE_IGG_unit','1801300073','19.7138898203847','FOOG80040010000014','B',2);</v>
      </c>
      <c r="AG18" s="16" t="str">
        <f si="6" t="shared"/>
        <v>insert into tsp_test_unit_data.foog_unit_data (test_name,julien_barcode,unit, pillar_plate_id,row,col) values('BROWN_RICE_IGG_unit','1801310032','8.49551376352586','FOOG80040010000014','C',2);</v>
      </c>
      <c r="AH18" s="16" t="str">
        <f si="7" t="shared"/>
        <v>insert into tsp_test_unit_data.foog_unit_data (test_name,julien_barcode,unit, pillar_plate_id,row,col) values('BROWN_RICE_IGG_unit','1801310037','12.934902411678','FOOG80040010000014','D',2);</v>
      </c>
      <c r="AI18" s="16" t="str">
        <f si="8" t="shared"/>
        <v>insert into tsp_test_unit_data.foog_unit_data (test_name,julien_barcode,unit, pillar_plate_id,row,col) values('BROWN_RICE_IGG_unit','1801310043','10.0123536266187','FOOG80040010000014','A',3);</v>
      </c>
      <c r="AJ18" s="16" t="str">
        <f si="9" t="shared"/>
        <v>insert into tsp_test_unit_data.foog_unit_data (test_name,julien_barcode,unit, pillar_plate_id,row,col) values('BROWN_RICE_IGG_unit','1801310017','20.6965212998176','FOOG80040010000014','B',3);</v>
      </c>
      <c r="AK18" s="16" t="str">
        <f si="10" t="shared"/>
        <v>insert into tsp_test_unit_data.foog_unit_data (test_name,julien_barcode,unit, pillar_plate_id,row,col) values('BROWN_RICE_IGG_unit','1801310096','11.9834655823859','FOOG80040010000014','C',3);</v>
      </c>
      <c r="AL18" s="16" t="str">
        <f si="11" t="shared"/>
        <v>insert into tsp_test_unit_data.foog_unit_data (test_name,julien_barcode,unit, pillar_plate_id,row,col) values('BROWN_RICE_IGG_unit','1801310054','5.37019975255179','FOOG80040010000014','D',3);</v>
      </c>
      <c r="AM18" s="16" t="str">
        <f si="12" t="shared"/>
        <v>insert into tsp_test_unit_data.foog_unit_data (test_name,julien_barcode,unit, pillar_plate_id,row,col) values('BROWN_RICE_IGG_unit','1801310058','5.68019658832526','FOOG80040010000014','A',4);</v>
      </c>
      <c r="AN18" s="16" t="str">
        <f si="13" t="shared"/>
        <v>insert into tsp_test_unit_data.foog_unit_data (test_name,julien_barcode,unit, pillar_plate_id,row,col) values('BROWN_RICE_IGG_unit','1801310066','5.73283756043774','FOOG80040010000014','B',4);</v>
      </c>
      <c r="AO18" s="16" t="str">
        <f si="14" t="shared"/>
        <v>insert into tsp_test_unit_data.foog_unit_data (test_name,julien_barcode,unit, pillar_plate_id,row,col) values('BROWN_RICE_IGG_unit','1801310123','8.14847328071027','FOOG80040010000014','C',4);</v>
      </c>
      <c r="AP18" s="16" t="str">
        <f si="15" t="shared"/>
        <v>insert into tsp_test_unit_data.foog_unit_data (test_name,julien_barcode,unit, pillar_plate_id,row,col) values('BROWN_RICE_IGG_unit','1801310131','7.68250319423316','FOOG80040010000014','D',4);</v>
      </c>
      <c r="AQ18" s="16" t="str">
        <f si="16" t="shared"/>
        <v>insert into tsp_test_unit_data.foog_unit_data (test_name,julien_barcode,unit, pillar_plate_id,row,col) values('BROWN_RICE_IGG_unit','1801310133','4.92567598804643','FOOG80040010000014','A',5);</v>
      </c>
      <c r="AR18" s="16" t="str">
        <f si="17" t="shared"/>
        <v>insert into tsp_test_unit_data.foog_unit_data (test_name,julien_barcode,unit, pillar_plate_id,row,col) values('BROWN_RICE_IGG_unit','1801310139','5.94925044578903','FOOG80040010000014','B',5);</v>
      </c>
      <c r="AS18" s="16" t="str">
        <f si="18" t="shared"/>
        <v>insert into tsp_test_unit_data.foog_unit_data (test_name,julien_barcode,unit, pillar_plate_id,row,col) values('BROWN_RICE_IGG_unit','1801310102','7.58891924381098','FOOG80040010000014','C',5);</v>
      </c>
      <c r="AT18" s="16" t="str">
        <f si="19" t="shared"/>
        <v>insert into tsp_test_unit_data.foog_unit_data (test_name,julien_barcode,unit, pillar_plate_id,row,col) values('BROWN_RICE_IGG_unit','1801310105','9.73940043788734','FOOG80040010000014','D',5);</v>
      </c>
      <c r="AU18" s="16" t="str">
        <f si="20" t="shared"/>
        <v>insert into tsp_test_unit_data.foog_unit_data (test_name,julien_barcode,unit, pillar_plate_id,row,col) values('BROWN_RICE_IGG_unit','1801310111','12.0536535452025','FOOG80040010000014','A',6);</v>
      </c>
      <c r="AV18" s="16" t="str">
        <f si="21" t="shared"/>
        <v>insert into tsp_test_unit_data.foog_unit_data (test_name,julien_barcode,unit, pillar_plate_id,row,col) values('BROWN_RICE_IGG_unit','1801310120','5.82252217959233','FOOG80040010000014','B',6);</v>
      </c>
      <c r="AW18" s="16"/>
      <c r="AX18" s="16"/>
    </row>
    <row r="19" spans="1:50" x14ac:dyDescent="0.25">
      <c r="A19" s="7">
        <f>'[1]Run 1 IgG'!A20</f>
        <v>18</v>
      </c>
      <c r="B19" s="7" t="s">
        <v>82</v>
      </c>
      <c r="C19" s="10">
        <f>'Run 2 IgG'!Z21</f>
        <v>10.345704572317347</v>
      </c>
      <c r="D19" s="10">
        <f>'Run 2 IgG'!AA21</f>
        <v>18.419795010427965</v>
      </c>
      <c r="E19" s="10">
        <f>'Run 2 IgG'!AB21</f>
        <v>14.211582413935975</v>
      </c>
      <c r="F19" s="10">
        <f>'Run 2 IgG'!AC21</f>
        <v>7.7962847717970689</v>
      </c>
      <c r="G19" s="10">
        <f>'Run 2 IgG'!AD21</f>
        <v>7.5791944394383561</v>
      </c>
      <c r="H19" s="10">
        <f>'Run 2 IgG'!AE21</f>
        <v>6.7442316226740715</v>
      </c>
      <c r="I19" s="10">
        <f>'Run 2 IgG'!AF21</f>
        <v>10.011719445611634</v>
      </c>
      <c r="J19" s="10">
        <f>'Run 2 IgG'!AG21</f>
        <v>9.3910637518168496</v>
      </c>
      <c r="K19" s="10">
        <f>'Run 2 IgG'!AH21</f>
        <v>12.204888444312482</v>
      </c>
      <c r="L19" s="10">
        <f>'Run 2 IgG'!AI21</f>
        <v>9.1350084880091362</v>
      </c>
      <c r="M19" s="10">
        <f>'Run 2 IgG'!AJ21</f>
        <v>16.079115914098754</v>
      </c>
      <c r="N19" s="10">
        <f>'Run 2 IgG'!AK21</f>
        <v>6.5187916621477155</v>
      </c>
      <c r="O19" s="10">
        <f>'Run 2 IgG'!AL21</f>
        <v>6.2794356546752876</v>
      </c>
      <c r="P19" s="10">
        <f>'Run 2 IgG'!AM21</f>
        <v>9.1684070006797072</v>
      </c>
      <c r="Q19" s="10">
        <f>'Run 2 IgG'!AN21</f>
        <v>8.6368140073397814</v>
      </c>
      <c r="R19" s="10">
        <f>'Run 2 IgG'!AO21</f>
        <v>11.294778974039414</v>
      </c>
      <c r="S19" s="10">
        <f>'Run 2 IgG'!AP21</f>
        <v>7.743403793401999</v>
      </c>
      <c r="T19" s="10">
        <f>'Run 2 IgG'!AQ21</f>
        <v>11.010891616339558</v>
      </c>
      <c r="U19" s="10">
        <f>'Run 2 IgG'!AR21</f>
        <v>11.728959638756843</v>
      </c>
      <c r="V19" s="10">
        <f>'Run 2 IgG'!AS21</f>
        <v>11.116653573129701</v>
      </c>
      <c r="W19" s="10">
        <f>'Run 2 IgG'!AT21</f>
        <v>12.001714158899841</v>
      </c>
      <c r="X19" s="10">
        <f>'Run 2 IgG'!AU21</f>
        <v>7.584760858216784</v>
      </c>
      <c r="Y19" s="10">
        <f>'Run 2 IgG'!AV21</f>
        <v>16.555044719654397</v>
      </c>
      <c r="Z19" s="10">
        <f>'Run 2 IgG'!AW21</f>
        <v>10.443116900939845</v>
      </c>
      <c r="AA19" s="16" t="str">
        <f si="0" t="shared"/>
        <v>insert into tsp_test_unit_data.foog_unit_data (test_name,julien_barcode,unit, pillar_plate_id,row,col) values('TUNA_IGG_unit','1801300012','10.3457045723173','FOOG80040010000014','A',1);</v>
      </c>
      <c r="AB19" s="16" t="str">
        <f si="1" t="shared"/>
        <v>insert into tsp_test_unit_data.foog_unit_data (test_name,julien_barcode,unit, pillar_plate_id,row,col) values('TUNA_IGG_unit','1801300203','18.419795010428','FOOG80040010000014','B',1);</v>
      </c>
      <c r="AC19" s="16" t="str">
        <f si="2" t="shared"/>
        <v>insert into tsp_test_unit_data.foog_unit_data (test_name,julien_barcode,unit, pillar_plate_id,row,col) values('TUNA_IGG_unit','1801300155','14.211582413936','FOOG80040010000014','C',1);</v>
      </c>
      <c r="AD19" s="16" t="str">
        <f si="3" t="shared"/>
        <v>insert into tsp_test_unit_data.foog_unit_data (test_name,julien_barcode,unit, pillar_plate_id,row,col) values('TUNA_IGG_unit','1801300157','7.79628477179707','FOOG80040010000014','D',1);</v>
      </c>
      <c r="AE19" s="16" t="str">
        <f si="4" t="shared"/>
        <v>insert into tsp_test_unit_data.foog_unit_data (test_name,julien_barcode,unit, pillar_plate_id,row,col) values('TUNA_IGG_unit','1801300167','7.57919443943836','FOOG80040010000014','A',2);</v>
      </c>
      <c r="AF19" s="16" t="str">
        <f si="5" t="shared"/>
        <v>insert into tsp_test_unit_data.foog_unit_data (test_name,julien_barcode,unit, pillar_plate_id,row,col) values('TUNA_IGG_unit','1801300073','6.74423162267407','FOOG80040010000014','B',2);</v>
      </c>
      <c r="AG19" s="16" t="str">
        <f si="6" t="shared"/>
        <v>insert into tsp_test_unit_data.foog_unit_data (test_name,julien_barcode,unit, pillar_plate_id,row,col) values('TUNA_IGG_unit','1801310032','10.0117194456116','FOOG80040010000014','C',2);</v>
      </c>
      <c r="AH19" s="16" t="str">
        <f si="7" t="shared"/>
        <v>insert into tsp_test_unit_data.foog_unit_data (test_name,julien_barcode,unit, pillar_plate_id,row,col) values('TUNA_IGG_unit','1801310037','9.39106375181685','FOOG80040010000014','D',2);</v>
      </c>
      <c r="AI19" s="16" t="str">
        <f si="8" t="shared"/>
        <v>insert into tsp_test_unit_data.foog_unit_data (test_name,julien_barcode,unit, pillar_plate_id,row,col) values('TUNA_IGG_unit','1801310043','12.2048884443125','FOOG80040010000014','A',3);</v>
      </c>
      <c r="AJ19" s="16" t="str">
        <f si="9" t="shared"/>
        <v>insert into tsp_test_unit_data.foog_unit_data (test_name,julien_barcode,unit, pillar_plate_id,row,col) values('TUNA_IGG_unit','1801310017','9.13500848800914','FOOG80040010000014','B',3);</v>
      </c>
      <c r="AK19" s="16" t="str">
        <f si="10" t="shared"/>
        <v>insert into tsp_test_unit_data.foog_unit_data (test_name,julien_barcode,unit, pillar_plate_id,row,col) values('TUNA_IGG_unit','1801310096','16.0791159140988','FOOG80040010000014','C',3);</v>
      </c>
      <c r="AL19" s="16" t="str">
        <f si="11" t="shared"/>
        <v>insert into tsp_test_unit_data.foog_unit_data (test_name,julien_barcode,unit, pillar_plate_id,row,col) values('TUNA_IGG_unit','1801310054','6.51879166214772','FOOG80040010000014','D',3);</v>
      </c>
      <c r="AM19" s="16" t="str">
        <f si="12" t="shared"/>
        <v>insert into tsp_test_unit_data.foog_unit_data (test_name,julien_barcode,unit, pillar_plate_id,row,col) values('TUNA_IGG_unit','1801310058','6.27943565467529','FOOG80040010000014','A',4);</v>
      </c>
      <c r="AN19" s="16" t="str">
        <f si="13" t="shared"/>
        <v>insert into tsp_test_unit_data.foog_unit_data (test_name,julien_barcode,unit, pillar_plate_id,row,col) values('TUNA_IGG_unit','1801310066','9.16840700067971','FOOG80040010000014','B',4);</v>
      </c>
      <c r="AO19" s="16" t="str">
        <f si="14" t="shared"/>
        <v>insert into tsp_test_unit_data.foog_unit_data (test_name,julien_barcode,unit, pillar_plate_id,row,col) values('TUNA_IGG_unit','1801310123','8.63681400733978','FOOG80040010000014','C',4);</v>
      </c>
      <c r="AP19" s="16" t="str">
        <f si="15" t="shared"/>
        <v>insert into tsp_test_unit_data.foog_unit_data (test_name,julien_barcode,unit, pillar_plate_id,row,col) values('TUNA_IGG_unit','1801310131','11.2947789740394','FOOG80040010000014','D',4);</v>
      </c>
      <c r="AQ19" s="16" t="str">
        <f si="16" t="shared"/>
        <v>insert into tsp_test_unit_data.foog_unit_data (test_name,julien_barcode,unit, pillar_plate_id,row,col) values('TUNA_IGG_unit','1801310133','7.743403793402','FOOG80040010000014','A',5);</v>
      </c>
      <c r="AR19" s="16" t="str">
        <f si="17" t="shared"/>
        <v>insert into tsp_test_unit_data.foog_unit_data (test_name,julien_barcode,unit, pillar_plate_id,row,col) values('TUNA_IGG_unit','1801310139','11.0108916163396','FOOG80040010000014','B',5);</v>
      </c>
      <c r="AS19" s="16" t="str">
        <f si="18" t="shared"/>
        <v>insert into tsp_test_unit_data.foog_unit_data (test_name,julien_barcode,unit, pillar_plate_id,row,col) values('TUNA_IGG_unit','1801310102','11.7289596387568','FOOG80040010000014','C',5);</v>
      </c>
      <c r="AT19" s="16" t="str">
        <f si="19" t="shared"/>
        <v>insert into tsp_test_unit_data.foog_unit_data (test_name,julien_barcode,unit, pillar_plate_id,row,col) values('TUNA_IGG_unit','1801310105','11.1166535731297','FOOG80040010000014','D',5);</v>
      </c>
      <c r="AU19" s="16" t="str">
        <f si="20" t="shared"/>
        <v>insert into tsp_test_unit_data.foog_unit_data (test_name,julien_barcode,unit, pillar_plate_id,row,col) values('TUNA_IGG_unit','1801310111','12.0017141588998','FOOG80040010000014','A',6);</v>
      </c>
      <c r="AV19" s="16" t="str">
        <f si="21" t="shared"/>
        <v>insert into tsp_test_unit_data.foog_unit_data (test_name,julien_barcode,unit, pillar_plate_id,row,col) values('TUNA_IGG_unit','1801310120','7.58476085821678','FOOG80040010000014','B',6);</v>
      </c>
      <c r="AW19" s="16"/>
      <c r="AX19" s="16"/>
    </row>
    <row r="20" spans="1:50" x14ac:dyDescent="0.25">
      <c r="A20" s="7">
        <f>'[1]Run 1 IgG'!A21</f>
        <v>19</v>
      </c>
      <c r="B20" s="7" t="s">
        <v>83</v>
      </c>
      <c r="C20" s="10">
        <f>'Run 2 IgG'!Z22</f>
        <v>15.094059024031537</v>
      </c>
      <c r="D20" s="10">
        <f>'Run 2 IgG'!AA22</f>
        <v>21.866649576765447</v>
      </c>
      <c r="E20" s="10">
        <f>'Run 2 IgG'!AB22</f>
        <v>31.750970923998715</v>
      </c>
      <c r="F20" s="10">
        <f>'Run 2 IgG'!AC22</f>
        <v>23.81645531756428</v>
      </c>
      <c r="G20" s="10">
        <f>'Run 2 IgG'!AD22</f>
        <v>11.39340731190314</v>
      </c>
      <c r="H20" s="10">
        <f>'Run 2 IgG'!AE22</f>
        <v>10.557776280132211</v>
      </c>
      <c r="I20" s="10">
        <f>'Run 2 IgG'!AF22</f>
        <v>12.677361024211486</v>
      </c>
      <c r="J20" s="10">
        <f>'Run 2 IgG'!AG22</f>
        <v>17.187115798848247</v>
      </c>
      <c r="K20" s="10">
        <f>'Run 2 IgG'!AH22</f>
        <v>15.361991513583488</v>
      </c>
      <c r="L20" s="10">
        <f>'Run 2 IgG'!AI22</f>
        <v>14.165580099841618</v>
      </c>
      <c r="M20" s="10">
        <f>'Run 2 IgG'!AJ22</f>
        <v>27.278355306329551</v>
      </c>
      <c r="N20" s="10">
        <f>'Run 2 IgG'!AK22</f>
        <v>10.069661645700938</v>
      </c>
      <c r="O20" s="10">
        <f>'Run 2 IgG'!AL22</f>
        <v>25.270188033153072</v>
      </c>
      <c r="P20" s="10">
        <f>'Run 2 IgG'!AM22</f>
        <v>17.386075568317516</v>
      </c>
      <c r="Q20" s="10">
        <f>'Run 2 IgG'!AN22</f>
        <v>30.276015832999871</v>
      </c>
      <c r="R20" s="10">
        <f>'Run 2 IgG'!AO22</f>
        <v>32.740464177492548</v>
      </c>
      <c r="S20" s="10">
        <f>'Run 2 IgG'!AP22</f>
        <v>13.422796960489681</v>
      </c>
      <c r="T20" s="10">
        <f>'Run 2 IgG'!AQ22</f>
        <v>24.063165431706175</v>
      </c>
      <c r="U20" s="10">
        <f>'Run 2 IgG'!AR22</f>
        <v>12.852445621344442</v>
      </c>
      <c r="V20" s="10">
        <f>'Run 2 IgG'!AS22</f>
        <v>21.110602452782224</v>
      </c>
      <c r="W20" s="10">
        <f>'Run 2 IgG'!AT22</f>
        <v>14.826126534479592</v>
      </c>
      <c r="X20" s="10">
        <f>'Run 2 IgG'!AU22</f>
        <v>9.8415211100428426</v>
      </c>
      <c r="Y20" s="10">
        <f>'Run 2 IgG'!AV22</f>
        <v>18.051927596807996</v>
      </c>
      <c r="Z20" s="10">
        <f>'Run 2 IgG'!AW22</f>
        <v>14.223941632219269</v>
      </c>
      <c r="AA20" s="16" t="str">
        <f si="0" t="shared"/>
        <v>insert into tsp_test_unit_data.foog_unit_data (test_name,julien_barcode,unit, pillar_plate_id,row,col) values('SCALLOPS_IGG_unit','1801300012','15.0940590240315','FOOG80040010000014','A',1);</v>
      </c>
      <c r="AB20" s="16" t="str">
        <f si="1" t="shared"/>
        <v>insert into tsp_test_unit_data.foog_unit_data (test_name,julien_barcode,unit, pillar_plate_id,row,col) values('SCALLOPS_IGG_unit','1801300203','21.8666495767654','FOOG80040010000014','B',1);</v>
      </c>
      <c r="AC20" s="16" t="str">
        <f si="2" t="shared"/>
        <v>insert into tsp_test_unit_data.foog_unit_data (test_name,julien_barcode,unit, pillar_plate_id,row,col) values('SCALLOPS_IGG_unit','1801300155','31.7509709239987','FOOG80040010000014','C',1);</v>
      </c>
      <c r="AD20" s="16" t="str">
        <f si="3" t="shared"/>
        <v>insert into tsp_test_unit_data.foog_unit_data (test_name,julien_barcode,unit, pillar_plate_id,row,col) values('SCALLOPS_IGG_unit','1801300157','23.8164553175643','FOOG80040010000014','D',1);</v>
      </c>
      <c r="AE20" s="16" t="str">
        <f si="4" t="shared"/>
        <v>insert into tsp_test_unit_data.foog_unit_data (test_name,julien_barcode,unit, pillar_plate_id,row,col) values('SCALLOPS_IGG_unit','1801300167','11.3934073119031','FOOG80040010000014','A',2);</v>
      </c>
      <c r="AF20" s="16" t="str">
        <f si="5" t="shared"/>
        <v>insert into tsp_test_unit_data.foog_unit_data (test_name,julien_barcode,unit, pillar_plate_id,row,col) values('SCALLOPS_IGG_unit','1801300073','10.5577762801322','FOOG80040010000014','B',2);</v>
      </c>
      <c r="AG20" s="16" t="str">
        <f si="6" t="shared"/>
        <v>insert into tsp_test_unit_data.foog_unit_data (test_name,julien_barcode,unit, pillar_plate_id,row,col) values('SCALLOPS_IGG_unit','1801310032','12.6773610242115','FOOG80040010000014','C',2);</v>
      </c>
      <c r="AH20" s="16" t="str">
        <f si="7" t="shared"/>
        <v>insert into tsp_test_unit_data.foog_unit_data (test_name,julien_barcode,unit, pillar_plate_id,row,col) values('SCALLOPS_IGG_unit','1801310037','17.1871157988482','FOOG80040010000014','D',2);</v>
      </c>
      <c r="AI20" s="16" t="str">
        <f si="8" t="shared"/>
        <v>insert into tsp_test_unit_data.foog_unit_data (test_name,julien_barcode,unit, pillar_plate_id,row,col) values('SCALLOPS_IGG_unit','1801310043','15.3619915135835','FOOG80040010000014','A',3);</v>
      </c>
      <c r="AJ20" s="16" t="str">
        <f si="9" t="shared"/>
        <v>insert into tsp_test_unit_data.foog_unit_data (test_name,julien_barcode,unit, pillar_plate_id,row,col) values('SCALLOPS_IGG_unit','1801310017','14.1655800998416','FOOG80040010000014','B',3);</v>
      </c>
      <c r="AK20" s="16" t="str">
        <f si="10" t="shared"/>
        <v>insert into tsp_test_unit_data.foog_unit_data (test_name,julien_barcode,unit, pillar_plate_id,row,col) values('SCALLOPS_IGG_unit','1801310096','27.2783553063296','FOOG80040010000014','C',3);</v>
      </c>
      <c r="AL20" s="16" t="str">
        <f si="11" t="shared"/>
        <v>insert into tsp_test_unit_data.foog_unit_data (test_name,julien_barcode,unit, pillar_plate_id,row,col) values('SCALLOPS_IGG_unit','1801310054','10.0696616457009','FOOG80040010000014','D',3);</v>
      </c>
      <c r="AM20" s="16" t="str">
        <f si="12" t="shared"/>
        <v>insert into tsp_test_unit_data.foog_unit_data (test_name,julien_barcode,unit, pillar_plate_id,row,col) values('SCALLOPS_IGG_unit','1801310058','25.2701880331531','FOOG80040010000014','A',4);</v>
      </c>
      <c r="AN20" s="16" t="str">
        <f si="13" t="shared"/>
        <v>insert into tsp_test_unit_data.foog_unit_data (test_name,julien_barcode,unit, pillar_plate_id,row,col) values('SCALLOPS_IGG_unit','1801310066','17.3860755683175','FOOG80040010000014','B',4);</v>
      </c>
      <c r="AO20" s="16" t="str">
        <f si="14" t="shared"/>
        <v>insert into tsp_test_unit_data.foog_unit_data (test_name,julien_barcode,unit, pillar_plate_id,row,col) values('SCALLOPS_IGG_unit','1801310123','30.2760158329999','FOOG80040010000014','C',4);</v>
      </c>
      <c r="AP20" s="16" t="str">
        <f si="15" t="shared"/>
        <v>insert into tsp_test_unit_data.foog_unit_data (test_name,julien_barcode,unit, pillar_plate_id,row,col) values('SCALLOPS_IGG_unit','1801310131','32.7404641774925','FOOG80040010000014','D',4);</v>
      </c>
      <c r="AQ20" s="16" t="str">
        <f si="16" t="shared"/>
        <v>insert into tsp_test_unit_data.foog_unit_data (test_name,julien_barcode,unit, pillar_plate_id,row,col) values('SCALLOPS_IGG_unit','1801310133','13.4227969604897','FOOG80040010000014','A',5);</v>
      </c>
      <c r="AR20" s="16" t="str">
        <f si="17" t="shared"/>
        <v>insert into tsp_test_unit_data.foog_unit_data (test_name,julien_barcode,unit, pillar_plate_id,row,col) values('SCALLOPS_IGG_unit','1801310139','24.0631654317062','FOOG80040010000014','B',5);</v>
      </c>
      <c r="AS20" s="16" t="str">
        <f si="18" t="shared"/>
        <v>insert into tsp_test_unit_data.foog_unit_data (test_name,julien_barcode,unit, pillar_plate_id,row,col) values('SCALLOPS_IGG_unit','1801310102','12.8524456213444','FOOG80040010000014','C',5);</v>
      </c>
      <c r="AT20" s="16" t="str">
        <f si="19" t="shared"/>
        <v>insert into tsp_test_unit_data.foog_unit_data (test_name,julien_barcode,unit, pillar_plate_id,row,col) values('SCALLOPS_IGG_unit','1801310105','21.1106024527822','FOOG80040010000014','D',5);</v>
      </c>
      <c r="AU20" s="16" t="str">
        <f si="20" t="shared"/>
        <v>insert into tsp_test_unit_data.foog_unit_data (test_name,julien_barcode,unit, pillar_plate_id,row,col) values('SCALLOPS_IGG_unit','1801310111','14.8261265344796','FOOG80040010000014','A',6);</v>
      </c>
      <c r="AV20" s="16" t="str">
        <f si="21" t="shared"/>
        <v>insert into tsp_test_unit_data.foog_unit_data (test_name,julien_barcode,unit, pillar_plate_id,row,col) values('SCALLOPS_IGG_unit','1801310120','9.84152111004284','FOOG80040010000014','B',6);</v>
      </c>
      <c r="AW20" s="16"/>
      <c r="AX20" s="16"/>
    </row>
    <row r="21" spans="1:50" x14ac:dyDescent="0.25">
      <c r="A21" s="7">
        <f>'[1]Run 1 IgG'!A22</f>
        <v>20</v>
      </c>
      <c r="B21" s="7" t="s">
        <v>84</v>
      </c>
      <c r="C21" s="10">
        <f>'Run 2 IgG'!Z23</f>
        <v>14.944635412852264</v>
      </c>
      <c r="D21" s="10">
        <f>'Run 2 IgG'!AA23</f>
        <v>20.592603725004313</v>
      </c>
      <c r="E21" s="10">
        <f>'Run 2 IgG'!AB23</f>
        <v>18.918051136587334</v>
      </c>
      <c r="F21" s="10">
        <f>'Run 2 IgG'!AC23</f>
        <v>10.104770004866602</v>
      </c>
      <c r="G21" s="10">
        <f>'Run 2 IgG'!AD23</f>
        <v>10.933294282062461</v>
      </c>
      <c r="H21" s="10">
        <f>'Run 2 IgG'!AE23</f>
        <v>13.245285442899492</v>
      </c>
      <c r="I21" s="10">
        <f>'Run 2 IgG'!AF23</f>
        <v>19.268131817092616</v>
      </c>
      <c r="J21" s="10">
        <f>'Run 2 IgG'!AG23</f>
        <v>16.565217229691349</v>
      </c>
      <c r="K21" s="10">
        <f>'Run 2 IgG'!AH23</f>
        <v>15.866514538182866</v>
      </c>
      <c r="L21" s="10">
        <f>'Run 2 IgG'!AI23</f>
        <v>13.658088911995314</v>
      </c>
      <c r="M21" s="10">
        <f>'Run 2 IgG'!AJ23</f>
        <v>26.526471259569011</v>
      </c>
      <c r="N21" s="10">
        <f>'Run 2 IgG'!AK23</f>
        <v>12.426971852218372</v>
      </c>
      <c r="O21" s="10">
        <f>'Run 2 IgG'!AL23</f>
        <v>20.801193463805376</v>
      </c>
      <c r="P21" s="10">
        <f>'Run 2 IgG'!AM23</f>
        <v>15.63458608734811</v>
      </c>
      <c r="Q21" s="10">
        <f>'Run 2 IgG'!AN23</f>
        <v>11.896016153452011</v>
      </c>
      <c r="R21" s="10">
        <f>'Run 2 IgG'!AO23</f>
        <v>21.320479806554896</v>
      </c>
      <c r="S21" s="10">
        <f>'Run 2 IgG'!AP23</f>
        <v>8.4141720519264602</v>
      </c>
      <c r="T21" s="10">
        <f>'Run 2 IgG'!AQ23</f>
        <v>20.964564448041184</v>
      </c>
      <c r="U21" s="10">
        <f>'Run 2 IgG'!AR23</f>
        <v>10.131026055904497</v>
      </c>
      <c r="V21" s="10">
        <f>'Run 2 IgG'!AS23</f>
        <v>36.104095210392963</v>
      </c>
      <c r="W21" s="10">
        <f>'Run 2 IgG'!AT23</f>
        <v>15.351604203939665</v>
      </c>
      <c r="X21" s="10">
        <f>'Run 2 IgG'!AU23</f>
        <v>14.047553669057454</v>
      </c>
      <c r="Y21" s="10">
        <f>'Run 2 IgG'!AV23</f>
        <v>27.077848331364844</v>
      </c>
      <c r="Z21" s="10">
        <f>'Run 2 IgG'!AW23</f>
        <v>27.057426958335377</v>
      </c>
      <c r="AA21" s="16" t="str">
        <f si="0" t="shared"/>
        <v>insert into tsp_test_unit_data.foog_unit_data (test_name,julien_barcode,unit, pillar_plate_id,row,col) values('BLACK_PEPPE_IGG_unit','1801300012','14.9446354128523','FOOG80040010000014','A',1);</v>
      </c>
      <c r="AB21" s="16" t="str">
        <f si="1" t="shared"/>
        <v>insert into tsp_test_unit_data.foog_unit_data (test_name,julien_barcode,unit, pillar_plate_id,row,col) values('BLACK_PEPPE_IGG_unit','1801300203','20.5926037250043','FOOG80040010000014','B',1);</v>
      </c>
      <c r="AC21" s="16" t="str">
        <f si="2" t="shared"/>
        <v>insert into tsp_test_unit_data.foog_unit_data (test_name,julien_barcode,unit, pillar_plate_id,row,col) values('BLACK_PEPPE_IGG_unit','1801300155','18.9180511365873','FOOG80040010000014','C',1);</v>
      </c>
      <c r="AD21" s="16" t="str">
        <f si="3" t="shared"/>
        <v>insert into tsp_test_unit_data.foog_unit_data (test_name,julien_barcode,unit, pillar_plate_id,row,col) values('BLACK_PEPPE_IGG_unit','1801300157','10.1047700048666','FOOG80040010000014','D',1);</v>
      </c>
      <c r="AE21" s="16" t="str">
        <f si="4" t="shared"/>
        <v>insert into tsp_test_unit_data.foog_unit_data (test_name,julien_barcode,unit, pillar_plate_id,row,col) values('BLACK_PEPPE_IGG_unit','1801300167','10.9332942820625','FOOG80040010000014','A',2);</v>
      </c>
      <c r="AF21" s="16" t="str">
        <f si="5" t="shared"/>
        <v>insert into tsp_test_unit_data.foog_unit_data (test_name,julien_barcode,unit, pillar_plate_id,row,col) values('BLACK_PEPPE_IGG_unit','1801300073','13.2452854428995','FOOG80040010000014','B',2);</v>
      </c>
      <c r="AG21" s="16" t="str">
        <f si="6" t="shared"/>
        <v>insert into tsp_test_unit_data.foog_unit_data (test_name,julien_barcode,unit, pillar_plate_id,row,col) values('BLACK_PEPPE_IGG_unit','1801310032','19.2681318170926','FOOG80040010000014','C',2);</v>
      </c>
      <c r="AH21" s="16" t="str">
        <f si="7" t="shared"/>
        <v>insert into tsp_test_unit_data.foog_unit_data (test_name,julien_barcode,unit, pillar_plate_id,row,col) values('BLACK_PEPPE_IGG_unit','1801310037','16.5652172296913','FOOG80040010000014','D',2);</v>
      </c>
      <c r="AI21" s="16" t="str">
        <f si="8" t="shared"/>
        <v>insert into tsp_test_unit_data.foog_unit_data (test_name,julien_barcode,unit, pillar_plate_id,row,col) values('BLACK_PEPPE_IGG_unit','1801310043','15.8665145381829','FOOG80040010000014','A',3);</v>
      </c>
      <c r="AJ21" s="16" t="str">
        <f si="9" t="shared"/>
        <v>insert into tsp_test_unit_data.foog_unit_data (test_name,julien_barcode,unit, pillar_plate_id,row,col) values('BLACK_PEPPE_IGG_unit','1801310017','13.6580889119953','FOOG80040010000014','B',3);</v>
      </c>
      <c r="AK21" s="16" t="str">
        <f si="10" t="shared"/>
        <v>insert into tsp_test_unit_data.foog_unit_data (test_name,julien_barcode,unit, pillar_plate_id,row,col) values('BLACK_PEPPE_IGG_unit','1801310096','26.526471259569','FOOG80040010000014','C',3);</v>
      </c>
      <c r="AL21" s="16" t="str">
        <f si="11" t="shared"/>
        <v>insert into tsp_test_unit_data.foog_unit_data (test_name,julien_barcode,unit, pillar_plate_id,row,col) values('BLACK_PEPPE_IGG_unit','1801310054','12.4269718522184','FOOG80040010000014','D',3);</v>
      </c>
      <c r="AM21" s="16" t="str">
        <f si="12" t="shared"/>
        <v>insert into tsp_test_unit_data.foog_unit_data (test_name,julien_barcode,unit, pillar_plate_id,row,col) values('BLACK_PEPPE_IGG_unit','1801310058','20.8011934638054','FOOG80040010000014','A',4);</v>
      </c>
      <c r="AN21" s="16" t="str">
        <f si="13" t="shared"/>
        <v>insert into tsp_test_unit_data.foog_unit_data (test_name,julien_barcode,unit, pillar_plate_id,row,col) values('BLACK_PEPPE_IGG_unit','1801310066','15.6345860873481','FOOG80040010000014','B',4);</v>
      </c>
      <c r="AO21" s="16" t="str">
        <f si="14" t="shared"/>
        <v>insert into tsp_test_unit_data.foog_unit_data (test_name,julien_barcode,unit, pillar_plate_id,row,col) values('BLACK_PEPPE_IGG_unit','1801310123','11.896016153452','FOOG80040010000014','C',4);</v>
      </c>
      <c r="AP21" s="16" t="str">
        <f si="15" t="shared"/>
        <v>insert into tsp_test_unit_data.foog_unit_data (test_name,julien_barcode,unit, pillar_plate_id,row,col) values('BLACK_PEPPE_IGG_unit','1801310131','21.3204798065549','FOOG80040010000014','D',4);</v>
      </c>
      <c r="AQ21" s="16" t="str">
        <f si="16" t="shared"/>
        <v>insert into tsp_test_unit_data.foog_unit_data (test_name,julien_barcode,unit, pillar_plate_id,row,col) values('BLACK_PEPPE_IGG_unit','1801310133','8.41417205192646','FOOG80040010000014','A',5);</v>
      </c>
      <c r="AR21" s="16" t="str">
        <f si="17" t="shared"/>
        <v>insert into tsp_test_unit_data.foog_unit_data (test_name,julien_barcode,unit, pillar_plate_id,row,col) values('BLACK_PEPPE_IGG_unit','1801310139','20.9645644480412','FOOG80040010000014','B',5);</v>
      </c>
      <c r="AS21" s="16" t="str">
        <f si="18" t="shared"/>
        <v>insert into tsp_test_unit_data.foog_unit_data (test_name,julien_barcode,unit, pillar_plate_id,row,col) values('BLACK_PEPPE_IGG_unit','1801310102','10.1310260559045','FOOG80040010000014','C',5);</v>
      </c>
      <c r="AT21" s="16" t="str">
        <f si="19" t="shared"/>
        <v>insert into tsp_test_unit_data.foog_unit_data (test_name,julien_barcode,unit, pillar_plate_id,row,col) values('BLACK_PEPPE_IGG_unit','1801310105','36.104095210393','FOOG80040010000014','D',5);</v>
      </c>
      <c r="AU21" s="16" t="str">
        <f si="20" t="shared"/>
        <v>insert into tsp_test_unit_data.foog_unit_data (test_name,julien_barcode,unit, pillar_plate_id,row,col) values('BLACK_PEPPE_IGG_unit','1801310111','15.3516042039397','FOOG80040010000014','A',6);</v>
      </c>
      <c r="AV21" s="16" t="str">
        <f si="21" t="shared"/>
        <v>insert into tsp_test_unit_data.foog_unit_data (test_name,julien_barcode,unit, pillar_plate_id,row,col) values('BLACK_PEPPE_IGG_unit','1801310120','14.0475536690575','FOOG80040010000014','B',6);</v>
      </c>
      <c r="AW21" s="16"/>
      <c r="AX21" s="16"/>
    </row>
    <row r="22" spans="1:50" x14ac:dyDescent="0.25">
      <c r="A22" s="7">
        <f>'[1]Run 1 IgG'!A23</f>
        <v>21</v>
      </c>
      <c r="B22" s="7" t="s">
        <v>85</v>
      </c>
      <c r="C22" s="10">
        <f>'Run 2 IgG'!Z24</f>
        <v>12.596211534325862</v>
      </c>
      <c r="D22" s="10">
        <f>'Run 2 IgG'!AA24</f>
        <v>13.802151878866306</v>
      </c>
      <c r="E22" s="10">
        <f>'Run 2 IgG'!AB24</f>
        <v>10.409553746471202</v>
      </c>
      <c r="F22" s="10">
        <f>'Run 2 IgG'!AC24</f>
        <v>13.163545171591933</v>
      </c>
      <c r="G22" s="10">
        <f>'Run 2 IgG'!AD24</f>
        <v>8.5735594630573804</v>
      </c>
      <c r="H22" s="10">
        <f>'Run 2 IgG'!AE24</f>
        <v>9.1266384863217915</v>
      </c>
      <c r="I22" s="10">
        <f>'Run 2 IgG'!AF24</f>
        <v>10.871403240124989</v>
      </c>
      <c r="J22" s="10">
        <f>'Run 2 IgG'!AG24</f>
        <v>11.051011376545906</v>
      </c>
      <c r="K22" s="10">
        <f>'Run 2 IgG'!AH24</f>
        <v>8.222895958616542</v>
      </c>
      <c r="L22" s="10">
        <f>'Run 2 IgG'!AI24</f>
        <v>10.472274048078507</v>
      </c>
      <c r="M22" s="10">
        <f>'Run 2 IgG'!AJ24</f>
        <v>16.011617049123622</v>
      </c>
      <c r="N22" s="10">
        <f>'Run 2 IgG'!AK24</f>
        <v>8.9726886551038625</v>
      </c>
      <c r="O22" s="10">
        <f>'Run 2 IgG'!AL24</f>
        <v>9.0753218759158152</v>
      </c>
      <c r="P22" s="10">
        <f>'Run 2 IgG'!AM24</f>
        <v>9.1437440231237836</v>
      </c>
      <c r="Q22" s="10">
        <f>'Run 2 IgG'!AN24</f>
        <v>8.9071174306962266</v>
      </c>
      <c r="R22" s="10">
        <f>'Run 2 IgG'!AO24</f>
        <v>9.0981292583184725</v>
      </c>
      <c r="S22" s="10">
        <f>'Run 2 IgG'!AP24</f>
        <v>5.3349111618802052</v>
      </c>
      <c r="T22" s="10">
        <f>'Run 2 IgG'!AQ24</f>
        <v>11.481500719396042</v>
      </c>
      <c r="U22" s="10">
        <f>'Run 2 IgG'!AR24</f>
        <v>9.5941898255762439</v>
      </c>
      <c r="V22" s="10">
        <f>'Run 2 IgG'!AS24</f>
        <v>10.309771448459582</v>
      </c>
      <c r="W22" s="10">
        <f>'Run 2 IgG'!AT24</f>
        <v>20.48471492284456</v>
      </c>
      <c r="X22" s="10">
        <f>'Run 2 IgG'!AU24</f>
        <v>7.4645504937282245</v>
      </c>
      <c r="Y22" s="10">
        <f>'Run 2 IgG'!AV24</f>
        <v>15.028048683009073</v>
      </c>
      <c r="Z22" s="10">
        <f>'Run 2 IgG'!AW24</f>
        <v>13.725176963257338</v>
      </c>
      <c r="AA22" s="16" t="str">
        <f si="0" t="shared"/>
        <v>insert into tsp_test_unit_data.foog_unit_data (test_name,julien_barcode,unit, pillar_plate_id,row,col) values('PERCH_IGG_unit','1801300012','12.5962115343259','FOOG80040010000014','A',1);</v>
      </c>
      <c r="AB22" s="16" t="str">
        <f si="1" t="shared"/>
        <v>insert into tsp_test_unit_data.foog_unit_data (test_name,julien_barcode,unit, pillar_plate_id,row,col) values('PERCH_IGG_unit','1801300203','13.8021518788663','FOOG80040010000014','B',1);</v>
      </c>
      <c r="AC22" s="16" t="str">
        <f si="2" t="shared"/>
        <v>insert into tsp_test_unit_data.foog_unit_data (test_name,julien_barcode,unit, pillar_plate_id,row,col) values('PERCH_IGG_unit','1801300155','10.4095537464712','FOOG80040010000014','C',1);</v>
      </c>
      <c r="AD22" s="16" t="str">
        <f si="3" t="shared"/>
        <v>insert into tsp_test_unit_data.foog_unit_data (test_name,julien_barcode,unit, pillar_plate_id,row,col) values('PERCH_IGG_unit','1801300157','13.1635451715919','FOOG80040010000014','D',1);</v>
      </c>
      <c r="AE22" s="16" t="str">
        <f si="4" t="shared"/>
        <v>insert into tsp_test_unit_data.foog_unit_data (test_name,julien_barcode,unit, pillar_plate_id,row,col) values('PERCH_IGG_unit','1801300167','8.57355946305738','FOOG80040010000014','A',2);</v>
      </c>
      <c r="AF22" s="16" t="str">
        <f si="5" t="shared"/>
        <v>insert into tsp_test_unit_data.foog_unit_data (test_name,julien_barcode,unit, pillar_plate_id,row,col) values('PERCH_IGG_unit','1801300073','9.12663848632179','FOOG80040010000014','B',2);</v>
      </c>
      <c r="AG22" s="16" t="str">
        <f si="6" t="shared"/>
        <v>insert into tsp_test_unit_data.foog_unit_data (test_name,julien_barcode,unit, pillar_plate_id,row,col) values('PERCH_IGG_unit','1801310032','10.871403240125','FOOG80040010000014','C',2);</v>
      </c>
      <c r="AH22" s="16" t="str">
        <f si="7" t="shared"/>
        <v>insert into tsp_test_unit_data.foog_unit_data (test_name,julien_barcode,unit, pillar_plate_id,row,col) values('PERCH_IGG_unit','1801310037','11.0510113765459','FOOG80040010000014','D',2);</v>
      </c>
      <c r="AI22" s="16" t="str">
        <f si="8" t="shared"/>
        <v>insert into tsp_test_unit_data.foog_unit_data (test_name,julien_barcode,unit, pillar_plate_id,row,col) values('PERCH_IGG_unit','1801310043','8.22289595861654','FOOG80040010000014','A',3);</v>
      </c>
      <c r="AJ22" s="16" t="str">
        <f si="9" t="shared"/>
        <v>insert into tsp_test_unit_data.foog_unit_data (test_name,julien_barcode,unit, pillar_plate_id,row,col) values('PERCH_IGG_unit','1801310017','10.4722740480785','FOOG80040010000014','B',3);</v>
      </c>
      <c r="AK22" s="16" t="str">
        <f si="10" t="shared"/>
        <v>insert into tsp_test_unit_data.foog_unit_data (test_name,julien_barcode,unit, pillar_plate_id,row,col) values('PERCH_IGG_unit','1801310096','16.0116170491236','FOOG80040010000014','C',3);</v>
      </c>
      <c r="AL22" s="16" t="str">
        <f si="11" t="shared"/>
        <v>insert into tsp_test_unit_data.foog_unit_data (test_name,julien_barcode,unit, pillar_plate_id,row,col) values('PERCH_IGG_unit','1801310054','8.97268865510386','FOOG80040010000014','D',3);</v>
      </c>
      <c r="AM22" s="16" t="str">
        <f si="12" t="shared"/>
        <v>insert into tsp_test_unit_data.foog_unit_data (test_name,julien_barcode,unit, pillar_plate_id,row,col) values('PERCH_IGG_unit','1801310058','9.07532187591582','FOOG80040010000014','A',4);</v>
      </c>
      <c r="AN22" s="16" t="str">
        <f si="13" t="shared"/>
        <v>insert into tsp_test_unit_data.foog_unit_data (test_name,julien_barcode,unit, pillar_plate_id,row,col) values('PERCH_IGG_unit','1801310066','9.14374402312378','FOOG80040010000014','B',4);</v>
      </c>
      <c r="AO22" s="16" t="str">
        <f si="14" t="shared"/>
        <v>insert into tsp_test_unit_data.foog_unit_data (test_name,julien_barcode,unit, pillar_plate_id,row,col) values('PERCH_IGG_unit','1801310123','8.90711743069623','FOOG80040010000014','C',4);</v>
      </c>
      <c r="AP22" s="16" t="str">
        <f si="15" t="shared"/>
        <v>insert into tsp_test_unit_data.foog_unit_data (test_name,julien_barcode,unit, pillar_plate_id,row,col) values('PERCH_IGG_unit','1801310131','9.09812925831847','FOOG80040010000014','D',4);</v>
      </c>
      <c r="AQ22" s="16" t="str">
        <f si="16" t="shared"/>
        <v>insert into tsp_test_unit_data.foog_unit_data (test_name,julien_barcode,unit, pillar_plate_id,row,col) values('PERCH_IGG_unit','1801310133','5.33491116188021','FOOG80040010000014','A',5);</v>
      </c>
      <c r="AR22" s="16" t="str">
        <f si="17" t="shared"/>
        <v>insert into tsp_test_unit_data.foog_unit_data (test_name,julien_barcode,unit, pillar_plate_id,row,col) values('PERCH_IGG_unit','1801310139','11.481500719396','FOOG80040010000014','B',5);</v>
      </c>
      <c r="AS22" s="16" t="str">
        <f si="18" t="shared"/>
        <v>insert into tsp_test_unit_data.foog_unit_data (test_name,julien_barcode,unit, pillar_plate_id,row,col) values('PERCH_IGG_unit','1801310102','9.59418982557624','FOOG80040010000014','C',5);</v>
      </c>
      <c r="AT22" s="16" t="str">
        <f si="19" t="shared"/>
        <v>insert into tsp_test_unit_data.foog_unit_data (test_name,julien_barcode,unit, pillar_plate_id,row,col) values('PERCH_IGG_unit','1801310105','10.3097714484596','FOOG80040010000014','D',5);</v>
      </c>
      <c r="AU22" s="16" t="str">
        <f si="20" t="shared"/>
        <v>insert into tsp_test_unit_data.foog_unit_data (test_name,julien_barcode,unit, pillar_plate_id,row,col) values('PERCH_IGG_unit','1801310111','20.4847149228446','FOOG80040010000014','A',6);</v>
      </c>
      <c r="AV22" s="16" t="str">
        <f si="21" t="shared"/>
        <v>insert into tsp_test_unit_data.foog_unit_data (test_name,julien_barcode,unit, pillar_plate_id,row,col) values('PERCH_IGG_unit','1801310120','7.46455049372822','FOOG80040010000014','B',6);</v>
      </c>
      <c r="AW22" s="16"/>
      <c r="AX22" s="16"/>
    </row>
    <row r="23" spans="1:50" x14ac:dyDescent="0.25">
      <c r="A23" s="7">
        <f>'[1]Run 1 IgG'!A24</f>
        <v>22</v>
      </c>
      <c r="B23" s="7" t="s">
        <v>86</v>
      </c>
      <c r="C23" s="10">
        <f>'Run 2 IgG'!Z25</f>
        <v>30.535204837967964</v>
      </c>
      <c r="D23" s="10">
        <f>'Run 2 IgG'!AA25</f>
        <v>32.931724000977937</v>
      </c>
      <c r="E23" s="10">
        <f>'Run 2 IgG'!AB25</f>
        <v>11.827215262052196</v>
      </c>
      <c r="F23" s="10">
        <f>'Run 2 IgG'!AC25</f>
        <v>3.4653359213024251</v>
      </c>
      <c r="G23" s="10">
        <f>'Run 2 IgG'!AD25</f>
        <v>29.860872554776872</v>
      </c>
      <c r="H23" s="10">
        <f>'Run 2 IgG'!AE25</f>
        <v>16.065448445180802</v>
      </c>
      <c r="I23" s="10">
        <f>'Run 2 IgG'!AF25</f>
        <v>5.7297228933902611</v>
      </c>
      <c r="J23" s="10">
        <f>'Run 2 IgG'!AG25</f>
        <v>30.511299409908009</v>
      </c>
      <c r="K23" s="10">
        <f>'Run 2 IgG'!AH25</f>
        <v>6.2155544481292777</v>
      </c>
      <c r="L23" s="10">
        <f>'Run 2 IgG'!AI25</f>
        <v>42.391301096200593</v>
      </c>
      <c r="M23" s="10">
        <f>'Run 2 IgG'!AJ25</f>
        <v>6.7453196803078548</v>
      </c>
      <c r="N23" s="10">
        <f>'Run 2 IgG'!AK25</f>
        <v>1.5489666901093089</v>
      </c>
      <c r="O23" s="10">
        <f>'Run 2 IgG'!AL25</f>
        <v>2.6175538005327819</v>
      </c>
      <c r="P23" s="10">
        <f>'Run 2 IgG'!AM25</f>
        <v>22.702192910324388</v>
      </c>
      <c r="Q23" s="10">
        <f>'Run 2 IgG'!AN25</f>
        <v>0.51036544247833115</v>
      </c>
      <c r="R23" s="10">
        <f>'Run 2 IgG'!AO25</f>
        <v>8.5930100574414823</v>
      </c>
      <c r="S23" s="10">
        <f>'Run 2 IgG'!AP25</f>
        <v>1.5002018021336345</v>
      </c>
      <c r="T23" s="10">
        <f>'Run 2 IgG'!AQ25</f>
        <v>10.903868103236629</v>
      </c>
      <c r="U23" s="10">
        <f>'Run 2 IgG'!AR25</f>
        <v>41.153199134595695</v>
      </c>
      <c r="V23" s="10">
        <f>'Run 2 IgG'!AS25</f>
        <v>29.606877381639908</v>
      </c>
      <c r="W23" s="10">
        <f>'Run 2 IgG'!AT25</f>
        <v>1.8763880808031224</v>
      </c>
      <c r="X23" s="10">
        <f>'Run 2 IgG'!AU25</f>
        <v>1.8663927932056239</v>
      </c>
      <c r="Y23" s="10">
        <f>'Run 2 IgG'!AV25</f>
        <v>12.648964351612978</v>
      </c>
      <c r="Z23" s="10">
        <f>'Run 2 IgG'!AW25</f>
        <v>0.60461284740823373</v>
      </c>
      <c r="AA23" s="16" t="str">
        <f si="0" t="shared"/>
        <v>insert into tsp_test_unit_data.foog_unit_data (test_name,julien_barcode,unit, pillar_plate_id,row,col) values('BETA_CAS_IGG_unit','1801300012','30.535204837968','FOOG80040010000014','A',1);</v>
      </c>
      <c r="AB23" s="16" t="str">
        <f si="1" t="shared"/>
        <v>insert into tsp_test_unit_data.foog_unit_data (test_name,julien_barcode,unit, pillar_plate_id,row,col) values('BETA_CAS_IGG_unit','1801300203','32.9317240009779','FOOG80040010000014','B',1);</v>
      </c>
      <c r="AC23" s="16" t="str">
        <f si="2" t="shared"/>
        <v>insert into tsp_test_unit_data.foog_unit_data (test_name,julien_barcode,unit, pillar_plate_id,row,col) values('BETA_CAS_IGG_unit','1801300155','11.8272152620522','FOOG80040010000014','C',1);</v>
      </c>
      <c r="AD23" s="16" t="str">
        <f si="3" t="shared"/>
        <v>insert into tsp_test_unit_data.foog_unit_data (test_name,julien_barcode,unit, pillar_plate_id,row,col) values('BETA_CAS_IGG_unit','1801300157','3.46533592130243','FOOG80040010000014','D',1);</v>
      </c>
      <c r="AE23" s="16" t="str">
        <f si="4" t="shared"/>
        <v>insert into tsp_test_unit_data.foog_unit_data (test_name,julien_barcode,unit, pillar_plate_id,row,col) values('BETA_CAS_IGG_unit','1801300167','29.8608725547769','FOOG80040010000014','A',2);</v>
      </c>
      <c r="AF23" s="16" t="str">
        <f si="5" t="shared"/>
        <v>insert into tsp_test_unit_data.foog_unit_data (test_name,julien_barcode,unit, pillar_plate_id,row,col) values('BETA_CAS_IGG_unit','1801300073','16.0654484451808','FOOG80040010000014','B',2);</v>
      </c>
      <c r="AG23" s="16" t="str">
        <f si="6" t="shared"/>
        <v>insert into tsp_test_unit_data.foog_unit_data (test_name,julien_barcode,unit, pillar_plate_id,row,col) values('BETA_CAS_IGG_unit','1801310032','5.72972289339026','FOOG80040010000014','C',2);</v>
      </c>
      <c r="AH23" s="16" t="str">
        <f si="7" t="shared"/>
        <v>insert into tsp_test_unit_data.foog_unit_data (test_name,julien_barcode,unit, pillar_plate_id,row,col) values('BETA_CAS_IGG_unit','1801310037','30.511299409908','FOOG80040010000014','D',2);</v>
      </c>
      <c r="AI23" s="16" t="str">
        <f si="8" t="shared"/>
        <v>insert into tsp_test_unit_data.foog_unit_data (test_name,julien_barcode,unit, pillar_plate_id,row,col) values('BETA_CAS_IGG_unit','1801310043','6.21555444812928','FOOG80040010000014','A',3);</v>
      </c>
      <c r="AJ23" s="16" t="str">
        <f si="9" t="shared"/>
        <v>insert into tsp_test_unit_data.foog_unit_data (test_name,julien_barcode,unit, pillar_plate_id,row,col) values('BETA_CAS_IGG_unit','1801310017','42.3913010962006','FOOG80040010000014','B',3);</v>
      </c>
      <c r="AK23" s="16" t="str">
        <f si="10" t="shared"/>
        <v>insert into tsp_test_unit_data.foog_unit_data (test_name,julien_barcode,unit, pillar_plate_id,row,col) values('BETA_CAS_IGG_unit','1801310096','6.74531968030785','FOOG80040010000014','C',3);</v>
      </c>
      <c r="AL23" s="16" t="str">
        <f si="11" t="shared"/>
        <v>insert into tsp_test_unit_data.foog_unit_data (test_name,julien_barcode,unit, pillar_plate_id,row,col) values('BETA_CAS_IGG_unit','1801310054','1.54896669010931','FOOG80040010000014','D',3);</v>
      </c>
      <c r="AM23" s="16" t="str">
        <f si="12" t="shared"/>
        <v>insert into tsp_test_unit_data.foog_unit_data (test_name,julien_barcode,unit, pillar_plate_id,row,col) values('BETA_CAS_IGG_unit','1801310058','2.61755380053278','FOOG80040010000014','A',4);</v>
      </c>
      <c r="AN23" s="16" t="str">
        <f si="13" t="shared"/>
        <v>insert into tsp_test_unit_data.foog_unit_data (test_name,julien_barcode,unit, pillar_plate_id,row,col) values('BETA_CAS_IGG_unit','1801310066','22.7021929103244','FOOG80040010000014','B',4);</v>
      </c>
      <c r="AO23" s="16" t="str">
        <f si="14" t="shared"/>
        <v>insert into tsp_test_unit_data.foog_unit_data (test_name,julien_barcode,unit, pillar_plate_id,row,col) values('BETA_CAS_IGG_unit','1801310123','0.510365442478331','FOOG80040010000014','C',4);</v>
      </c>
      <c r="AP23" s="16" t="str">
        <f si="15" t="shared"/>
        <v>insert into tsp_test_unit_data.foog_unit_data (test_name,julien_barcode,unit, pillar_plate_id,row,col) values('BETA_CAS_IGG_unit','1801310131','8.59301005744148','FOOG80040010000014','D',4);</v>
      </c>
      <c r="AQ23" s="16" t="str">
        <f si="16" t="shared"/>
        <v>insert into tsp_test_unit_data.foog_unit_data (test_name,julien_barcode,unit, pillar_plate_id,row,col) values('BETA_CAS_IGG_unit','1801310133','1.50020180213363','FOOG80040010000014','A',5);</v>
      </c>
      <c r="AR23" s="16" t="str">
        <f si="17" t="shared"/>
        <v>insert into tsp_test_unit_data.foog_unit_data (test_name,julien_barcode,unit, pillar_plate_id,row,col) values('BETA_CAS_IGG_unit','1801310139','10.9038681032366','FOOG80040010000014','B',5);</v>
      </c>
      <c r="AS23" s="16" t="str">
        <f si="18" t="shared"/>
        <v>insert into tsp_test_unit_data.foog_unit_data (test_name,julien_barcode,unit, pillar_plate_id,row,col) values('BETA_CAS_IGG_unit','1801310102','41.1531991345957','FOOG80040010000014','C',5);</v>
      </c>
      <c r="AT23" s="16" t="str">
        <f si="19" t="shared"/>
        <v>insert into tsp_test_unit_data.foog_unit_data (test_name,julien_barcode,unit, pillar_plate_id,row,col) values('BETA_CAS_IGG_unit','1801310105','29.6068773816399','FOOG80040010000014','D',5);</v>
      </c>
      <c r="AU23" s="16" t="str">
        <f si="20" t="shared"/>
        <v>insert into tsp_test_unit_data.foog_unit_data (test_name,julien_barcode,unit, pillar_plate_id,row,col) values('BETA_CAS_IGG_unit','1801310111','1.87638808080312','FOOG80040010000014','A',6);</v>
      </c>
      <c r="AV23" s="16" t="str">
        <f si="21" t="shared"/>
        <v>insert into tsp_test_unit_data.foog_unit_data (test_name,julien_barcode,unit, pillar_plate_id,row,col) values('BETA_CAS_IGG_unit','1801310120','1.86639279320562','FOOG80040010000014','B',6);</v>
      </c>
      <c r="AW23" s="16"/>
      <c r="AX23" s="16"/>
    </row>
    <row r="24" spans="1:50" x14ac:dyDescent="0.25">
      <c r="A24" s="7">
        <f>'[1]Run 1 IgG'!A25</f>
        <v>23</v>
      </c>
      <c r="B24" s="7" t="s">
        <v>87</v>
      </c>
      <c r="C24" s="10">
        <f>'Run 2 IgG'!Z26</f>
        <v>7.552598867179861</v>
      </c>
      <c r="D24" s="10">
        <f>'Run 2 IgG'!AA26</f>
        <v>6.5784517446973743</v>
      </c>
      <c r="E24" s="10">
        <f>'Run 2 IgG'!AB26</f>
        <v>7.4111473672029522</v>
      </c>
      <c r="F24" s="10">
        <f>'Run 2 IgG'!AC26</f>
        <v>6.0206524334676752</v>
      </c>
      <c r="G24" s="10">
        <f>'Run 2 IgG'!AD26</f>
        <v>6.890712603136965</v>
      </c>
      <c r="H24" s="10">
        <f>'Run 2 IgG'!AE26</f>
        <v>7.2269935276103725</v>
      </c>
      <c r="I24" s="10">
        <f>'Run 2 IgG'!AF26</f>
        <v>8.3025587066800774</v>
      </c>
      <c r="J24" s="10">
        <f>'Run 2 IgG'!AG26</f>
        <v>8.5747861217299768</v>
      </c>
      <c r="K24" s="10">
        <f>'Run 2 IgG'!AH26</f>
        <v>9.4475151876252461</v>
      </c>
      <c r="L24" s="10">
        <f>'Run 2 IgG'!AI26</f>
        <v>8.6415085273794627</v>
      </c>
      <c r="M24" s="10">
        <f>'Run 2 IgG'!AJ26</f>
        <v>12.460699026756005</v>
      </c>
      <c r="N24" s="10">
        <f>'Run 2 IgG'!AK26</f>
        <v>6.1941306881563385</v>
      </c>
      <c r="O24" s="10">
        <f>'Run 2 IgG'!AL26</f>
        <v>4.9397494619460112</v>
      </c>
      <c r="P24" s="10">
        <f>'Run 2 IgG'!AM26</f>
        <v>6.1487594523146889</v>
      </c>
      <c r="Q24" s="10">
        <f>'Run 2 IgG'!AN26</f>
        <v>6.0686925655353052</v>
      </c>
      <c r="R24" s="10">
        <f>'Run 2 IgG'!AO26</f>
        <v>5.8124785278412814</v>
      </c>
      <c r="S24" s="10">
        <f>'Run 2 IgG'!AP26</f>
        <v>4.3072210563888902</v>
      </c>
      <c r="T24" s="10">
        <f>'Run 2 IgG'!AQ26</f>
        <v>6.3222377070033486</v>
      </c>
      <c r="U24" s="10">
        <f>'Run 2 IgG'!AR26</f>
        <v>8.3879633859114193</v>
      </c>
      <c r="V24" s="10">
        <f>'Run 2 IgG'!AS26</f>
        <v>8.4973881311765744</v>
      </c>
      <c r="W24" s="10">
        <f>'Run 2 IgG'!AT26</f>
        <v>8.2598563670644065</v>
      </c>
      <c r="X24" s="10">
        <f>'Run 2 IgG'!AU26</f>
        <v>4.9557628393018884</v>
      </c>
      <c r="Y24" s="10">
        <f>'Run 2 IgG'!AV26</f>
        <v>12.676879621060339</v>
      </c>
      <c r="Z24" s="10">
        <f>'Run 2 IgG'!AW26</f>
        <v>7.8515152444895548</v>
      </c>
      <c r="AA24" s="16" t="str">
        <f si="0" t="shared"/>
        <v>insert into tsp_test_unit_data.foog_unit_data (test_name,julien_barcode,unit, pillar_plate_id,row,col) values('SWEET_POTAT_IGG_unit','1801300012','7.55259886717986','FOOG80040010000014','A',1);</v>
      </c>
      <c r="AB24" s="16" t="str">
        <f si="1" t="shared"/>
        <v>insert into tsp_test_unit_data.foog_unit_data (test_name,julien_barcode,unit, pillar_plate_id,row,col) values('SWEET_POTAT_IGG_unit','1801300203','6.57845174469737','FOOG80040010000014','B',1);</v>
      </c>
      <c r="AC24" s="16" t="str">
        <f si="2" t="shared"/>
        <v>insert into tsp_test_unit_data.foog_unit_data (test_name,julien_barcode,unit, pillar_plate_id,row,col) values('SWEET_POTAT_IGG_unit','1801300155','7.41114736720295','FOOG80040010000014','C',1);</v>
      </c>
      <c r="AD24" s="16" t="str">
        <f si="3" t="shared"/>
        <v>insert into tsp_test_unit_data.foog_unit_data (test_name,julien_barcode,unit, pillar_plate_id,row,col) values('SWEET_POTAT_IGG_unit','1801300157','6.02065243346768','FOOG80040010000014','D',1);</v>
      </c>
      <c r="AE24" s="16" t="str">
        <f si="4" t="shared"/>
        <v>insert into tsp_test_unit_data.foog_unit_data (test_name,julien_barcode,unit, pillar_plate_id,row,col) values('SWEET_POTAT_IGG_unit','1801300167','6.89071260313696','FOOG80040010000014','A',2);</v>
      </c>
      <c r="AF24" s="16" t="str">
        <f si="5" t="shared"/>
        <v>insert into tsp_test_unit_data.foog_unit_data (test_name,julien_barcode,unit, pillar_plate_id,row,col) values('SWEET_POTAT_IGG_unit','1801300073','7.22699352761037','FOOG80040010000014','B',2);</v>
      </c>
      <c r="AG24" s="16" t="str">
        <f si="6" t="shared"/>
        <v>insert into tsp_test_unit_data.foog_unit_data (test_name,julien_barcode,unit, pillar_plate_id,row,col) values('SWEET_POTAT_IGG_unit','1801310032','8.30255870668008','FOOG80040010000014','C',2);</v>
      </c>
      <c r="AH24" s="16" t="str">
        <f si="7" t="shared"/>
        <v>insert into tsp_test_unit_data.foog_unit_data (test_name,julien_barcode,unit, pillar_plate_id,row,col) values('SWEET_POTAT_IGG_unit','1801310037','8.57478612172998','FOOG80040010000014','D',2);</v>
      </c>
      <c r="AI24" s="16" t="str">
        <f si="8" t="shared"/>
        <v>insert into tsp_test_unit_data.foog_unit_data (test_name,julien_barcode,unit, pillar_plate_id,row,col) values('SWEET_POTAT_IGG_unit','1801310043','9.44751518762525','FOOG80040010000014','A',3);</v>
      </c>
      <c r="AJ24" s="16" t="str">
        <f si="9" t="shared"/>
        <v>insert into tsp_test_unit_data.foog_unit_data (test_name,julien_barcode,unit, pillar_plate_id,row,col) values('SWEET_POTAT_IGG_unit','1801310017','8.64150852737946','FOOG80040010000014','B',3);</v>
      </c>
      <c r="AK24" s="16" t="str">
        <f si="10" t="shared"/>
        <v>insert into tsp_test_unit_data.foog_unit_data (test_name,julien_barcode,unit, pillar_plate_id,row,col) values('SWEET_POTAT_IGG_unit','1801310096','12.460699026756','FOOG80040010000014','C',3);</v>
      </c>
      <c r="AL24" s="16" t="str">
        <f si="11" t="shared"/>
        <v>insert into tsp_test_unit_data.foog_unit_data (test_name,julien_barcode,unit, pillar_plate_id,row,col) values('SWEET_POTAT_IGG_unit','1801310054','6.19413068815634','FOOG80040010000014','D',3);</v>
      </c>
      <c r="AM24" s="16" t="str">
        <f si="12" t="shared"/>
        <v>insert into tsp_test_unit_data.foog_unit_data (test_name,julien_barcode,unit, pillar_plate_id,row,col) values('SWEET_POTAT_IGG_unit','1801310058','4.93974946194601','FOOG80040010000014','A',4);</v>
      </c>
      <c r="AN24" s="16" t="str">
        <f si="13" t="shared"/>
        <v>insert into tsp_test_unit_data.foog_unit_data (test_name,julien_barcode,unit, pillar_plate_id,row,col) values('SWEET_POTAT_IGG_unit','1801310066','6.14875945231469','FOOG80040010000014','B',4);</v>
      </c>
      <c r="AO24" s="16" t="str">
        <f si="14" t="shared"/>
        <v>insert into tsp_test_unit_data.foog_unit_data (test_name,julien_barcode,unit, pillar_plate_id,row,col) values('SWEET_POTAT_IGG_unit','1801310123','6.06869256553531','FOOG80040010000014','C',4);</v>
      </c>
      <c r="AP24" s="16" t="str">
        <f si="15" t="shared"/>
        <v>insert into tsp_test_unit_data.foog_unit_data (test_name,julien_barcode,unit, pillar_plate_id,row,col) values('SWEET_POTAT_IGG_unit','1801310131','5.81247852784128','FOOG80040010000014','D',4);</v>
      </c>
      <c r="AQ24" s="16" t="str">
        <f si="16" t="shared"/>
        <v>insert into tsp_test_unit_data.foog_unit_data (test_name,julien_barcode,unit, pillar_plate_id,row,col) values('SWEET_POTAT_IGG_unit','1801310133','4.30722105638889','FOOG80040010000014','A',5);</v>
      </c>
      <c r="AR24" s="16" t="str">
        <f si="17" t="shared"/>
        <v>insert into tsp_test_unit_data.foog_unit_data (test_name,julien_barcode,unit, pillar_plate_id,row,col) values('SWEET_POTAT_IGG_unit','1801310139','6.32223770700335','FOOG80040010000014','B',5);</v>
      </c>
      <c r="AS24" s="16" t="str">
        <f si="18" t="shared"/>
        <v>insert into tsp_test_unit_data.foog_unit_data (test_name,julien_barcode,unit, pillar_plate_id,row,col) values('SWEET_POTAT_IGG_unit','1801310102','8.38796338591142','FOOG80040010000014','C',5);</v>
      </c>
      <c r="AT24" s="16" t="str">
        <f si="19" t="shared"/>
        <v>insert into tsp_test_unit_data.foog_unit_data (test_name,julien_barcode,unit, pillar_plate_id,row,col) values('SWEET_POTAT_IGG_unit','1801310105','8.49738813117657','FOOG80040010000014','D',5);</v>
      </c>
      <c r="AU24" s="16" t="str">
        <f si="20" t="shared"/>
        <v>insert into tsp_test_unit_data.foog_unit_data (test_name,julien_barcode,unit, pillar_plate_id,row,col) values('SWEET_POTAT_IGG_unit','1801310111','8.25985636706441','FOOG80040010000014','A',6);</v>
      </c>
      <c r="AV24" s="16" t="str">
        <f si="21" t="shared"/>
        <v>insert into tsp_test_unit_data.foog_unit_data (test_name,julien_barcode,unit, pillar_plate_id,row,col) values('SWEET_POTAT_IGG_unit','1801310120','4.95576283930189','FOOG80040010000014','B',6);</v>
      </c>
      <c r="AW24" s="16"/>
      <c r="AX24" s="16"/>
    </row>
    <row r="25" spans="1:50" x14ac:dyDescent="0.25">
      <c r="A25" s="7">
        <f>'[1]Run 1 IgG'!A26</f>
        <v>24</v>
      </c>
      <c r="B25" s="7" t="s">
        <v>88</v>
      </c>
      <c r="C25" s="10">
        <f>'Run 2 IgG'!Z27</f>
        <v>3.8137048485588849</v>
      </c>
      <c r="D25" s="10">
        <f>'Run 2 IgG'!AA27</f>
        <v>2.84167981371959</v>
      </c>
      <c r="E25" s="10">
        <f>'Run 2 IgG'!AB27</f>
        <v>3.0342065114413823</v>
      </c>
      <c r="F25" s="10">
        <f>'Run 2 IgG'!AC27</f>
        <v>2.0653119920121981</v>
      </c>
      <c r="G25" s="10">
        <f>'Run 2 IgG'!AD27</f>
        <v>2.6178479618966928</v>
      </c>
      <c r="H25" s="10">
        <f>'Run 2 IgG'!AE27</f>
        <v>2.6350657966523001</v>
      </c>
      <c r="I25" s="10">
        <f>'Run 2 IgG'!AF27</f>
        <v>5.920541719563218</v>
      </c>
      <c r="J25" s="10">
        <f>'Run 2 IgG'!AG27</f>
        <v>8.2574714732106713</v>
      </c>
      <c r="K25" s="10">
        <f>'Run 2 IgG'!AH27</f>
        <v>3.7244851593707371</v>
      </c>
      <c r="L25" s="10">
        <f>'Run 2 IgG'!AI27</f>
        <v>3.4302167108203543</v>
      </c>
      <c r="M25" s="10">
        <f>'Run 2 IgG'!AJ27</f>
        <v>6.7986512920991995</v>
      </c>
      <c r="N25" s="10">
        <f>'Run 2 IgG'!AK27</f>
        <v>2.8244619789639822</v>
      </c>
      <c r="O25" s="10">
        <f>'Run 2 IgG'!AL27</f>
        <v>1.8555674595347975</v>
      </c>
      <c r="P25" s="10">
        <f>'Run 2 IgG'!AM27</f>
        <v>6.3040298573017477</v>
      </c>
      <c r="Q25" s="10">
        <f>'Run 2 IgG'!AN27</f>
        <v>19.54611004206896</v>
      </c>
      <c r="R25" s="10">
        <f>'Run 2 IgG'!AO27</f>
        <v>2.5661944576298699</v>
      </c>
      <c r="S25" s="10">
        <f>'Run 2 IgG'!AP27</f>
        <v>1.6035609690209063</v>
      </c>
      <c r="T25" s="10">
        <f>'Run 2 IgG'!AQ27</f>
        <v>2.6460226005876866</v>
      </c>
      <c r="U25" s="10">
        <f>'Run 2 IgG'!AR27</f>
        <v>3.001336099635223</v>
      </c>
      <c r="V25" s="10">
        <f>'Run 2 IgG'!AS27</f>
        <v>3.006031872750389</v>
      </c>
      <c r="W25" s="10">
        <f>'Run 2 IgG'!AT27</f>
        <v>2.2750565244895982</v>
      </c>
      <c r="X25" s="10">
        <f>'Run 2 IgG'!AU27</f>
        <v>1.7992181821528095</v>
      </c>
      <c r="Y25" s="10">
        <f>'Run 2 IgG'!AV27</f>
        <v>11.495989664969931</v>
      </c>
      <c r="Z25" s="10">
        <f>'Run 2 IgG'!AW27</f>
        <v>5.1003466821142807</v>
      </c>
      <c r="AA25" s="16" t="str">
        <f si="0" t="shared"/>
        <v>insert into tsp_test_unit_data.foog_unit_data (test_name,julien_barcode,unit, pillar_plate_id,row,col) values('AVOCADO_IGG_unit','1801300012','3.81370484855888','FOOG80040010000014','A',1);</v>
      </c>
      <c r="AB25" s="16" t="str">
        <f si="1" t="shared"/>
        <v>insert into tsp_test_unit_data.foog_unit_data (test_name,julien_barcode,unit, pillar_plate_id,row,col) values('AVOCADO_IGG_unit','1801300203','2.84167981371959','FOOG80040010000014','B',1);</v>
      </c>
      <c r="AC25" s="16" t="str">
        <f si="2" t="shared"/>
        <v>insert into tsp_test_unit_data.foog_unit_data (test_name,julien_barcode,unit, pillar_plate_id,row,col) values('AVOCADO_IGG_unit','1801300155','3.03420651144138','FOOG80040010000014','C',1);</v>
      </c>
      <c r="AD25" s="16" t="str">
        <f si="3" t="shared"/>
        <v>insert into tsp_test_unit_data.foog_unit_data (test_name,julien_barcode,unit, pillar_plate_id,row,col) values('AVOCADO_IGG_unit','1801300157','2.0653119920122','FOOG80040010000014','D',1);</v>
      </c>
      <c r="AE25" s="16" t="str">
        <f si="4" t="shared"/>
        <v>insert into tsp_test_unit_data.foog_unit_data (test_name,julien_barcode,unit, pillar_plate_id,row,col) values('AVOCADO_IGG_unit','1801300167','2.61784796189669','FOOG80040010000014','A',2);</v>
      </c>
      <c r="AF25" s="16" t="str">
        <f si="5" t="shared"/>
        <v>insert into tsp_test_unit_data.foog_unit_data (test_name,julien_barcode,unit, pillar_plate_id,row,col) values('AVOCADO_IGG_unit','1801300073','2.6350657966523','FOOG80040010000014','B',2);</v>
      </c>
      <c r="AG25" s="16" t="str">
        <f si="6" t="shared"/>
        <v>insert into tsp_test_unit_data.foog_unit_data (test_name,julien_barcode,unit, pillar_plate_id,row,col) values('AVOCADO_IGG_unit','1801310032','5.92054171956322','FOOG80040010000014','C',2);</v>
      </c>
      <c r="AH25" s="16" t="str">
        <f si="7" t="shared"/>
        <v>insert into tsp_test_unit_data.foog_unit_data (test_name,julien_barcode,unit, pillar_plate_id,row,col) values('AVOCADO_IGG_unit','1801310037','8.25747147321067','FOOG80040010000014','D',2);</v>
      </c>
      <c r="AI25" s="16" t="str">
        <f si="8" t="shared"/>
        <v>insert into tsp_test_unit_data.foog_unit_data (test_name,julien_barcode,unit, pillar_plate_id,row,col) values('AVOCADO_IGG_unit','1801310043','3.72448515937074','FOOG80040010000014','A',3);</v>
      </c>
      <c r="AJ25" s="16" t="str">
        <f si="9" t="shared"/>
        <v>insert into tsp_test_unit_data.foog_unit_data (test_name,julien_barcode,unit, pillar_plate_id,row,col) values('AVOCADO_IGG_unit','1801310017','3.43021671082035','FOOG80040010000014','B',3);</v>
      </c>
      <c r="AK25" s="16" t="str">
        <f si="10" t="shared"/>
        <v>insert into tsp_test_unit_data.foog_unit_data (test_name,julien_barcode,unit, pillar_plate_id,row,col) values('AVOCADO_IGG_unit','1801310096','6.7986512920992','FOOG80040010000014','C',3);</v>
      </c>
      <c r="AL25" s="16" t="str">
        <f si="11" t="shared"/>
        <v>insert into tsp_test_unit_data.foog_unit_data (test_name,julien_barcode,unit, pillar_plate_id,row,col) values('AVOCADO_IGG_unit','1801310054','2.82446197896398','FOOG80040010000014','D',3);</v>
      </c>
      <c r="AM25" s="16" t="str">
        <f si="12" t="shared"/>
        <v>insert into tsp_test_unit_data.foog_unit_data (test_name,julien_barcode,unit, pillar_plate_id,row,col) values('AVOCADO_IGG_unit','1801310058','1.8555674595348','FOOG80040010000014','A',4);</v>
      </c>
      <c r="AN25" s="16" t="str">
        <f si="13" t="shared"/>
        <v>insert into tsp_test_unit_data.foog_unit_data (test_name,julien_barcode,unit, pillar_plate_id,row,col) values('AVOCADO_IGG_unit','1801310066','6.30402985730175','FOOG80040010000014','B',4);</v>
      </c>
      <c r="AO25" s="16" t="str">
        <f si="14" t="shared"/>
        <v>insert into tsp_test_unit_data.foog_unit_data (test_name,julien_barcode,unit, pillar_plate_id,row,col) values('AVOCADO_IGG_unit','1801310123','19.546110042069','FOOG80040010000014','C',4);</v>
      </c>
      <c r="AP25" s="16" t="str">
        <f si="15" t="shared"/>
        <v>insert into tsp_test_unit_data.foog_unit_data (test_name,julien_barcode,unit, pillar_plate_id,row,col) values('AVOCADO_IGG_unit','1801310131','2.56619445762987','FOOG80040010000014','D',4);</v>
      </c>
      <c r="AQ25" s="16" t="str">
        <f si="16" t="shared"/>
        <v>insert into tsp_test_unit_data.foog_unit_data (test_name,julien_barcode,unit, pillar_plate_id,row,col) values('AVOCADO_IGG_unit','1801310133','1.60356096902091','FOOG80040010000014','A',5);</v>
      </c>
      <c r="AR25" s="16" t="str">
        <f si="17" t="shared"/>
        <v>insert into tsp_test_unit_data.foog_unit_data (test_name,julien_barcode,unit, pillar_plate_id,row,col) values('AVOCADO_IGG_unit','1801310139','2.64602260058769','FOOG80040010000014','B',5);</v>
      </c>
      <c r="AS25" s="16" t="str">
        <f si="18" t="shared"/>
        <v>insert into tsp_test_unit_data.foog_unit_data (test_name,julien_barcode,unit, pillar_plate_id,row,col) values('AVOCADO_IGG_unit','1801310102','3.00133609963522','FOOG80040010000014','C',5);</v>
      </c>
      <c r="AT25" s="16" t="str">
        <f si="19" t="shared"/>
        <v>insert into tsp_test_unit_data.foog_unit_data (test_name,julien_barcode,unit, pillar_plate_id,row,col) values('AVOCADO_IGG_unit','1801310105','3.00603187275039','FOOG80040010000014','D',5);</v>
      </c>
      <c r="AU25" s="16" t="str">
        <f si="20" t="shared"/>
        <v>insert into tsp_test_unit_data.foog_unit_data (test_name,julien_barcode,unit, pillar_plate_id,row,col) values('AVOCADO_IGG_unit','1801310111','2.2750565244896','FOOG80040010000014','A',6);</v>
      </c>
      <c r="AV25" s="16" t="str">
        <f si="21" t="shared"/>
        <v>insert into tsp_test_unit_data.foog_unit_data (test_name,julien_barcode,unit, pillar_plate_id,row,col) values('AVOCADO_IGG_unit','1801310120','1.79921818215281','FOOG80040010000014','B',6);</v>
      </c>
      <c r="AW25" s="16"/>
      <c r="AX25" s="16"/>
    </row>
    <row r="26" spans="1:50" x14ac:dyDescent="0.25">
      <c r="A26" s="7">
        <f>'[1]Run 1 IgG'!A27</f>
        <v>25</v>
      </c>
      <c r="B26" s="7" t="s">
        <v>89</v>
      </c>
      <c r="C26" s="10">
        <f>'Run 2 IgG'!Z28</f>
        <v>9.8729249796467808</v>
      </c>
      <c r="D26" s="10">
        <f>'Run 2 IgG'!AA28</f>
        <v>11.293982412730511</v>
      </c>
      <c r="E26" s="10">
        <f>'Run 2 IgG'!AB28</f>
        <v>7.8759871290743115</v>
      </c>
      <c r="F26" s="10">
        <f>'Run 2 IgG'!AC28</f>
        <v>7.610833555554315</v>
      </c>
      <c r="G26" s="10">
        <f>'Run 2 IgG'!AD28</f>
        <v>12.889046878436739</v>
      </c>
      <c r="H26" s="10">
        <f>'Run 2 IgG'!AE28</f>
        <v>9.6202004798855363</v>
      </c>
      <c r="I26" s="10">
        <f>'Run 2 IgG'!AF28</f>
        <v>7.8801301536605601</v>
      </c>
      <c r="J26" s="10">
        <f>'Run 2 IgG'!AG28</f>
        <v>11.745572092631757</v>
      </c>
      <c r="K26" s="10">
        <f>'Run 2 IgG'!AH28</f>
        <v>17.338655284069173</v>
      </c>
      <c r="L26" s="10">
        <f>'Run 2 IgG'!AI28</f>
        <v>11.641996477975507</v>
      </c>
      <c r="M26" s="10">
        <f>'Run 2 IgG'!AJ28</f>
        <v>19.393595478849139</v>
      </c>
      <c r="N26" s="10">
        <f>'Run 2 IgG'!AK28</f>
        <v>8.9987467919480455</v>
      </c>
      <c r="O26" s="10">
        <f>'Run 2 IgG'!AL28</f>
        <v>6.4880738926805801</v>
      </c>
      <c r="P26" s="10">
        <f>'Run 2 IgG'!AM28</f>
        <v>10.983255568761765</v>
      </c>
      <c r="Q26" s="10">
        <f>'Run 2 IgG'!AN28</f>
        <v>7.7226952193830627</v>
      </c>
      <c r="R26" s="10">
        <f>'Run 2 IgG'!AO28</f>
        <v>5.2948828118405986</v>
      </c>
      <c r="S26" s="10">
        <f>'Run 2 IgG'!AP28</f>
        <v>5.2948828118405986</v>
      </c>
      <c r="T26" s="10">
        <f>'Run 2 IgG'!AQ28</f>
        <v>11.364413830696758</v>
      </c>
      <c r="U26" s="10">
        <f>'Run 2 IgG'!AR28</f>
        <v>11.186263773488012</v>
      </c>
      <c r="V26" s="10">
        <f>'Run 2 IgG'!AS28</f>
        <v>11.637853453389255</v>
      </c>
      <c r="W26" s="10">
        <f>'Run 2 IgG'!AT28</f>
        <v>16.340186358782937</v>
      </c>
      <c r="X26" s="10">
        <f>'Run 2 IgG'!AU28</f>
        <v>7.3581090557930686</v>
      </c>
      <c r="Y26" s="10">
        <f>'Run 2 IgG'!AV28</f>
        <v>15.337574408910452</v>
      </c>
      <c r="Z26" s="10">
        <f>'Run 2 IgG'!AW28</f>
        <v>7.8801301536605601</v>
      </c>
      <c r="AA26" s="16" t="str">
        <f si="0" t="shared"/>
        <v>insert into tsp_test_unit_data.foog_unit_data (test_name,julien_barcode,unit, pillar_plate_id,row,col) values('AMARANTH_IGG_unit','1801300012','9.87292497964678','FOOG80040010000014','A',1);</v>
      </c>
      <c r="AB26" s="16" t="str">
        <f si="1" t="shared"/>
        <v>insert into tsp_test_unit_data.foog_unit_data (test_name,julien_barcode,unit, pillar_plate_id,row,col) values('AMARANTH_IGG_unit','1801300203','11.2939824127305','FOOG80040010000014','B',1);</v>
      </c>
      <c r="AC26" s="16" t="str">
        <f si="2" t="shared"/>
        <v>insert into tsp_test_unit_data.foog_unit_data (test_name,julien_barcode,unit, pillar_plate_id,row,col) values('AMARANTH_IGG_unit','1801300155','7.87598712907431','FOOG80040010000014','C',1);</v>
      </c>
      <c r="AD26" s="16" t="str">
        <f si="3" t="shared"/>
        <v>insert into tsp_test_unit_data.foog_unit_data (test_name,julien_barcode,unit, pillar_plate_id,row,col) values('AMARANTH_IGG_unit','1801300157','7.61083355555431','FOOG80040010000014','D',1);</v>
      </c>
      <c r="AE26" s="16" t="str">
        <f si="4" t="shared"/>
        <v>insert into tsp_test_unit_data.foog_unit_data (test_name,julien_barcode,unit, pillar_plate_id,row,col) values('AMARANTH_IGG_unit','1801300167','12.8890468784367','FOOG80040010000014','A',2);</v>
      </c>
      <c r="AF26" s="16" t="str">
        <f si="5" t="shared"/>
        <v>insert into tsp_test_unit_data.foog_unit_data (test_name,julien_barcode,unit, pillar_plate_id,row,col) values('AMARANTH_IGG_unit','1801300073','9.62020047988554','FOOG80040010000014','B',2);</v>
      </c>
      <c r="AG26" s="16" t="str">
        <f si="6" t="shared"/>
        <v>insert into tsp_test_unit_data.foog_unit_data (test_name,julien_barcode,unit, pillar_plate_id,row,col) values('AMARANTH_IGG_unit','1801310032','7.88013015366056','FOOG80040010000014','C',2);</v>
      </c>
      <c r="AH26" s="16" t="str">
        <f si="7" t="shared"/>
        <v>insert into tsp_test_unit_data.foog_unit_data (test_name,julien_barcode,unit, pillar_plate_id,row,col) values('AMARANTH_IGG_unit','1801310037','11.7455720926318','FOOG80040010000014','D',2);</v>
      </c>
      <c r="AI26" s="16" t="str">
        <f si="8" t="shared"/>
        <v>insert into tsp_test_unit_data.foog_unit_data (test_name,julien_barcode,unit, pillar_plate_id,row,col) values('AMARANTH_IGG_unit','1801310043','17.3386552840692','FOOG80040010000014','A',3);</v>
      </c>
      <c r="AJ26" s="16" t="str">
        <f si="9" t="shared"/>
        <v>insert into tsp_test_unit_data.foog_unit_data (test_name,julien_barcode,unit, pillar_plate_id,row,col) values('AMARANTH_IGG_unit','1801310017','11.6419964779755','FOOG80040010000014','B',3);</v>
      </c>
      <c r="AK26" s="16" t="str">
        <f si="10" t="shared"/>
        <v>insert into tsp_test_unit_data.foog_unit_data (test_name,julien_barcode,unit, pillar_plate_id,row,col) values('AMARANTH_IGG_unit','1801310096','19.3935954788491','FOOG80040010000014','C',3);</v>
      </c>
      <c r="AL26" s="16" t="str">
        <f si="11" t="shared"/>
        <v>insert into tsp_test_unit_data.foog_unit_data (test_name,julien_barcode,unit, pillar_plate_id,row,col) values('AMARANTH_IGG_unit','1801310054','8.99874679194805','FOOG80040010000014','D',3);</v>
      </c>
      <c r="AM26" s="16" t="str">
        <f si="12" t="shared"/>
        <v>insert into tsp_test_unit_data.foog_unit_data (test_name,julien_barcode,unit, pillar_plate_id,row,col) values('AMARANTH_IGG_unit','1801310058','6.48807389268058','FOOG80040010000014','A',4);</v>
      </c>
      <c r="AN26" s="16" t="str">
        <f si="13" t="shared"/>
        <v>insert into tsp_test_unit_data.foog_unit_data (test_name,julien_barcode,unit, pillar_plate_id,row,col) values('AMARANTH_IGG_unit','1801310066','10.9832555687618','FOOG80040010000014','B',4);</v>
      </c>
      <c r="AO26" s="16" t="str">
        <f si="14" t="shared"/>
        <v>insert into tsp_test_unit_data.foog_unit_data (test_name,julien_barcode,unit, pillar_plate_id,row,col) values('AMARANTH_IGG_unit','1801310123','7.72269521938306','FOOG80040010000014','C',4);</v>
      </c>
      <c r="AP26" s="16" t="str">
        <f si="15" t="shared"/>
        <v>insert into tsp_test_unit_data.foog_unit_data (test_name,julien_barcode,unit, pillar_plate_id,row,col) values('AMARANTH_IGG_unit','1801310131','5.2948828118406','FOOG80040010000014','D',4);</v>
      </c>
      <c r="AQ26" s="16" t="str">
        <f si="16" t="shared"/>
        <v>insert into tsp_test_unit_data.foog_unit_data (test_name,julien_barcode,unit, pillar_plate_id,row,col) values('AMARANTH_IGG_unit','1801310133','5.2948828118406','FOOG80040010000014','A',5);</v>
      </c>
      <c r="AR26" s="16" t="str">
        <f si="17" t="shared"/>
        <v>insert into tsp_test_unit_data.foog_unit_data (test_name,julien_barcode,unit, pillar_plate_id,row,col) values('AMARANTH_IGG_unit','1801310139','11.3644138306968','FOOG80040010000014','B',5);</v>
      </c>
      <c r="AS26" s="16" t="str">
        <f si="18" t="shared"/>
        <v>insert into tsp_test_unit_data.foog_unit_data (test_name,julien_barcode,unit, pillar_plate_id,row,col) values('AMARANTH_IGG_unit','1801310102','11.186263773488','FOOG80040010000014','C',5);</v>
      </c>
      <c r="AT26" s="16" t="str">
        <f si="19" t="shared"/>
        <v>insert into tsp_test_unit_data.foog_unit_data (test_name,julien_barcode,unit, pillar_plate_id,row,col) values('AMARANTH_IGG_unit','1801310105','11.6378534533893','FOOG80040010000014','D',5);</v>
      </c>
      <c r="AU26" s="16" t="str">
        <f si="20" t="shared"/>
        <v>insert into tsp_test_unit_data.foog_unit_data (test_name,julien_barcode,unit, pillar_plate_id,row,col) values('AMARANTH_IGG_unit','1801310111','16.3401863587829','FOOG80040010000014','A',6);</v>
      </c>
      <c r="AV26" s="16" t="str">
        <f si="21" t="shared"/>
        <v>insert into tsp_test_unit_data.foog_unit_data (test_name,julien_barcode,unit, pillar_plate_id,row,col) values('AMARANTH_IGG_unit','1801310120','7.35810905579307','FOOG80040010000014','B',6);</v>
      </c>
      <c r="AW26" s="16"/>
      <c r="AX26" s="16"/>
    </row>
    <row r="27" spans="1:50" x14ac:dyDescent="0.25">
      <c r="A27" s="7">
        <f>'[1]Run 1 IgG'!A28</f>
        <v>26</v>
      </c>
      <c r="B27" s="7" t="s">
        <v>90</v>
      </c>
      <c r="C27" s="10">
        <f>'Run 2 IgG'!Z29</f>
        <v>8.4448014551545185</v>
      </c>
      <c r="D27" s="10">
        <f>'Run 2 IgG'!AA29</f>
        <v>11.816648826101503</v>
      </c>
      <c r="E27" s="10">
        <f>'Run 2 IgG'!AB29</f>
        <v>8.1091086859230721</v>
      </c>
      <c r="F27" s="10">
        <f>'Run 2 IgG'!AC29</f>
        <v>4.5109795223830416</v>
      </c>
      <c r="G27" s="10">
        <f>'Run 2 IgG'!AD29</f>
        <v>6.0924654574289709</v>
      </c>
      <c r="H27" s="10">
        <f>'Run 2 IgG'!AE29</f>
        <v>5.6772010688241439</v>
      </c>
      <c r="I27" s="10">
        <f>'Run 2 IgG'!AF29</f>
        <v>7.4650758916197777</v>
      </c>
      <c r="J27" s="10">
        <f>'Run 2 IgG'!AG29</f>
        <v>7.6291923565773745</v>
      </c>
      <c r="K27" s="10">
        <f>'Run 2 IgG'!AH29</f>
        <v>8.5492392055820829</v>
      </c>
      <c r="L27" s="10">
        <f>'Run 2 IgG'!AI29</f>
        <v>7.2313342597104731</v>
      </c>
      <c r="M27" s="10">
        <f>'Run 2 IgG'!AJ29</f>
        <v>7.6117860648394462</v>
      </c>
      <c r="N27" s="10">
        <f>'Run 2 IgG'!AK29</f>
        <v>5.465838954863603</v>
      </c>
      <c r="O27" s="10">
        <f>'Run 2 IgG'!AL29</f>
        <v>4.0186301275102521</v>
      </c>
      <c r="P27" s="10">
        <f>'Run 2 IgG'!AM29</f>
        <v>6.7215785730997579</v>
      </c>
      <c r="Q27" s="10">
        <f>'Run 2 IgG'!AN29</f>
        <v>5.513084603866548</v>
      </c>
      <c r="R27" s="10">
        <f>'Run 2 IgG'!AO29</f>
        <v>9.9317960921945616</v>
      </c>
      <c r="S27" s="10">
        <f>'Run 2 IgG'!AP29</f>
        <v>4.6850424397623112</v>
      </c>
      <c r="T27" s="10">
        <f>'Run 2 IgG'!AQ29</f>
        <v>9.3275491075779566</v>
      </c>
      <c r="U27" s="10">
        <f>'Run 2 IgG'!AR29</f>
        <v>6.3411267679707848</v>
      </c>
      <c r="V27" s="10">
        <f>'Run 2 IgG'!AS29</f>
        <v>7.4625892785143604</v>
      </c>
      <c r="W27" s="10">
        <f>'Run 2 IgG'!AT29</f>
        <v>5.0978202152617191</v>
      </c>
      <c r="X27" s="10">
        <f>'Run 2 IgG'!AU29</f>
        <v>4.7720738984519455</v>
      </c>
      <c r="Y27" s="10">
        <f>'Run 2 IgG'!AV29</f>
        <v>8.9421240762381462</v>
      </c>
      <c r="Z27" s="10">
        <f>'Run 2 IgG'!AW29</f>
        <v>4.5706582369130766</v>
      </c>
      <c r="AA27" s="16" t="str">
        <f si="0" t="shared"/>
        <v>insert into tsp_test_unit_data.foog_unit_data (test_name,julien_barcode,unit, pillar_plate_id,row,col) values('PORK_IGG_unit','1801300012','8.44480145515452','FOOG80040010000014','A',1);</v>
      </c>
      <c r="AB27" s="16" t="str">
        <f si="1" t="shared"/>
        <v>insert into tsp_test_unit_data.foog_unit_data (test_name,julien_barcode,unit, pillar_plate_id,row,col) values('PORK_IGG_unit','1801300203','11.8166488261015','FOOG80040010000014','B',1);</v>
      </c>
      <c r="AC27" s="16" t="str">
        <f si="2" t="shared"/>
        <v>insert into tsp_test_unit_data.foog_unit_data (test_name,julien_barcode,unit, pillar_plate_id,row,col) values('PORK_IGG_unit','1801300155','8.10910868592307','FOOG80040010000014','C',1);</v>
      </c>
      <c r="AD27" s="16" t="str">
        <f si="3" t="shared"/>
        <v>insert into tsp_test_unit_data.foog_unit_data (test_name,julien_barcode,unit, pillar_plate_id,row,col) values('PORK_IGG_unit','1801300157','4.51097952238304','FOOG80040010000014','D',1);</v>
      </c>
      <c r="AE27" s="16" t="str">
        <f si="4" t="shared"/>
        <v>insert into tsp_test_unit_data.foog_unit_data (test_name,julien_barcode,unit, pillar_plate_id,row,col) values('PORK_IGG_unit','1801300167','6.09246545742897','FOOG80040010000014','A',2);</v>
      </c>
      <c r="AF27" s="16" t="str">
        <f si="5" t="shared"/>
        <v>insert into tsp_test_unit_data.foog_unit_data (test_name,julien_barcode,unit, pillar_plate_id,row,col) values('PORK_IGG_unit','1801300073','5.67720106882414','FOOG80040010000014','B',2);</v>
      </c>
      <c r="AG27" s="16" t="str">
        <f si="6" t="shared"/>
        <v>insert into tsp_test_unit_data.foog_unit_data (test_name,julien_barcode,unit, pillar_plate_id,row,col) values('PORK_IGG_unit','1801310032','7.46507589161978','FOOG80040010000014','C',2);</v>
      </c>
      <c r="AH27" s="16" t="str">
        <f si="7" t="shared"/>
        <v>insert into tsp_test_unit_data.foog_unit_data (test_name,julien_barcode,unit, pillar_plate_id,row,col) values('PORK_IGG_unit','1801310037','7.62919235657737','FOOG80040010000014','D',2);</v>
      </c>
      <c r="AI27" s="16" t="str">
        <f si="8" t="shared"/>
        <v>insert into tsp_test_unit_data.foog_unit_data (test_name,julien_barcode,unit, pillar_plate_id,row,col) values('PORK_IGG_unit','1801310043','8.54923920558208','FOOG80040010000014','A',3);</v>
      </c>
      <c r="AJ27" s="16" t="str">
        <f si="9" t="shared"/>
        <v>insert into tsp_test_unit_data.foog_unit_data (test_name,julien_barcode,unit, pillar_plate_id,row,col) values('PORK_IGG_unit','1801310017','7.23133425971047','FOOG80040010000014','B',3);</v>
      </c>
      <c r="AK27" s="16" t="str">
        <f si="10" t="shared"/>
        <v>insert into tsp_test_unit_data.foog_unit_data (test_name,julien_barcode,unit, pillar_plate_id,row,col) values('PORK_IGG_unit','1801310096','7.61178606483945','FOOG80040010000014','C',3);</v>
      </c>
      <c r="AL27" s="16" t="str">
        <f si="11" t="shared"/>
        <v>insert into tsp_test_unit_data.foog_unit_data (test_name,julien_barcode,unit, pillar_plate_id,row,col) values('PORK_IGG_unit','1801310054','5.4658389548636','FOOG80040010000014','D',3);</v>
      </c>
      <c r="AM27" s="16" t="str">
        <f si="12" t="shared"/>
        <v>insert into tsp_test_unit_data.foog_unit_data (test_name,julien_barcode,unit, pillar_plate_id,row,col) values('PORK_IGG_unit','1801310058','4.01863012751025','FOOG80040010000014','A',4);</v>
      </c>
      <c r="AN27" s="16" t="str">
        <f si="13" t="shared"/>
        <v>insert into tsp_test_unit_data.foog_unit_data (test_name,julien_barcode,unit, pillar_plate_id,row,col) values('PORK_IGG_unit','1801310066','6.72157857309976','FOOG80040010000014','B',4);</v>
      </c>
      <c r="AO27" s="16" t="str">
        <f si="14" t="shared"/>
        <v>insert into tsp_test_unit_data.foog_unit_data (test_name,julien_barcode,unit, pillar_plate_id,row,col) values('PORK_IGG_unit','1801310123','5.51308460386655','FOOG80040010000014','C',4);</v>
      </c>
      <c r="AP27" s="16" t="str">
        <f si="15" t="shared"/>
        <v>insert into tsp_test_unit_data.foog_unit_data (test_name,julien_barcode,unit, pillar_plate_id,row,col) values('PORK_IGG_unit','1801310131','9.93179609219456','FOOG80040010000014','D',4);</v>
      </c>
      <c r="AQ27" s="16" t="str">
        <f si="16" t="shared"/>
        <v>insert into tsp_test_unit_data.foog_unit_data (test_name,julien_barcode,unit, pillar_plate_id,row,col) values('PORK_IGG_unit','1801310133','4.68504243976231','FOOG80040010000014','A',5);</v>
      </c>
      <c r="AR27" s="16" t="str">
        <f si="17" t="shared"/>
        <v>insert into tsp_test_unit_data.foog_unit_data (test_name,julien_barcode,unit, pillar_plate_id,row,col) values('PORK_IGG_unit','1801310139','9.32754910757796','FOOG80040010000014','B',5);</v>
      </c>
      <c r="AS27" s="16" t="str">
        <f si="18" t="shared"/>
        <v>insert into tsp_test_unit_data.foog_unit_data (test_name,julien_barcode,unit, pillar_plate_id,row,col) values('PORK_IGG_unit','1801310102','6.34112676797078','FOOG80040010000014','C',5);</v>
      </c>
      <c r="AT27" s="16" t="str">
        <f si="19" t="shared"/>
        <v>insert into tsp_test_unit_data.foog_unit_data (test_name,julien_barcode,unit, pillar_plate_id,row,col) values('PORK_IGG_unit','1801310105','7.46258927851436','FOOG80040010000014','D',5);</v>
      </c>
      <c r="AU27" s="16" t="str">
        <f si="20" t="shared"/>
        <v>insert into tsp_test_unit_data.foog_unit_data (test_name,julien_barcode,unit, pillar_plate_id,row,col) values('PORK_IGG_unit','1801310111','5.09782021526172','FOOG80040010000014','A',6);</v>
      </c>
      <c r="AV27" s="16" t="str">
        <f si="21" t="shared"/>
        <v>insert into tsp_test_unit_data.foog_unit_data (test_name,julien_barcode,unit, pillar_plate_id,row,col) values('PORK_IGG_unit','1801310120','4.77207389845195','FOOG80040010000014','B',6);</v>
      </c>
      <c r="AW27" s="16"/>
      <c r="AX27" s="16"/>
    </row>
    <row r="28" spans="1:50" x14ac:dyDescent="0.25">
      <c r="A28" s="7">
        <f>'[1]Run 1 IgG'!A29</f>
        <v>27</v>
      </c>
      <c r="B28" s="7" t="s">
        <v>91</v>
      </c>
      <c r="C28" s="10">
        <f>'Run 2 IgG'!Z30</f>
        <v>9.066189269309417</v>
      </c>
      <c r="D28" s="10">
        <f>'Run 2 IgG'!AA30</f>
        <v>8.5055968453058526</v>
      </c>
      <c r="E28" s="10">
        <f>'Run 2 IgG'!AB30</f>
        <v>9.3818169366055422</v>
      </c>
      <c r="F28" s="10">
        <v>4</v>
      </c>
      <c r="G28" s="10">
        <v>4</v>
      </c>
      <c r="H28" s="10">
        <f>'Run 2 IgG'!AE30</f>
        <v>11.105991954969451</v>
      </c>
      <c r="I28" s="10">
        <f>'Run 2 IgG'!AF30</f>
        <v>9.5466970613124733</v>
      </c>
      <c r="J28" s="10">
        <f>'Run 2 IgG'!AG30</f>
        <v>9.9329876391972842</v>
      </c>
      <c r="K28" s="10">
        <f>'Run 2 IgG'!AH30</f>
        <v>20.946979969620273</v>
      </c>
      <c r="L28" s="10">
        <f>'Run 2 IgG'!AI30</f>
        <v>14.997162898053022</v>
      </c>
      <c r="M28" s="10">
        <f>'Run 2 IgG'!AJ30</f>
        <v>14.290533792166176</v>
      </c>
      <c r="N28" s="10">
        <f>'Run 2 IgG'!AK30</f>
        <v>6.9368802302370529</v>
      </c>
      <c r="O28" s="10">
        <f>'Run 2 IgG'!AL30</f>
        <v>6.0747927210550987</v>
      </c>
      <c r="P28" s="10">
        <f>'Run 2 IgG'!AM30</f>
        <v>8.9672611944852605</v>
      </c>
      <c r="Q28" s="10">
        <f>'Run 2 IgG'!AN30</f>
        <v>7.1724232655326681</v>
      </c>
      <c r="R28" s="10">
        <f>'Run 2 IgG'!AO30</f>
        <v>6.6259634236468408</v>
      </c>
      <c r="S28" s="10">
        <f>'Run 2 IgG'!AP30</f>
        <v>5.9099125963481685</v>
      </c>
      <c r="T28" s="10">
        <f>'Run 2 IgG'!AQ30</f>
        <v>10.997642158733468</v>
      </c>
      <c r="U28" s="10">
        <f>'Run 2 IgG'!AR30</f>
        <v>10.677303630731428</v>
      </c>
      <c r="V28" s="10">
        <f>'Run 2 IgG'!AS30</f>
        <v>9.6409142754307187</v>
      </c>
      <c r="W28" s="10">
        <f>'Run 2 IgG'!AT30</f>
        <v>5.7167673074057639</v>
      </c>
      <c r="X28" s="10">
        <f>'Run 2 IgG'!AU30</f>
        <v>6.2114076815265564</v>
      </c>
      <c r="Y28" s="10">
        <f>'Run 2 IgG'!AV30</f>
        <v>17.781281575247199</v>
      </c>
      <c r="Z28" s="10">
        <f>'Run 2 IgG'!AW30</f>
        <v>8.2888972528338858</v>
      </c>
      <c r="AA28" s="16" t="str">
        <f si="0" t="shared"/>
        <v>insert into tsp_test_unit_data.foog_unit_data (test_name,julien_barcode,unit, pillar_plate_id,row,col) values('CASOMORP_IGG_unit','1801300012','9.06618926930942','FOOG80040010000014','A',1);</v>
      </c>
      <c r="AB28" s="16" t="str">
        <f si="1" t="shared"/>
        <v>insert into tsp_test_unit_data.foog_unit_data (test_name,julien_barcode,unit, pillar_plate_id,row,col) values('CASOMORP_IGG_unit','1801300203','8.50559684530585','FOOG80040010000014','B',1);</v>
      </c>
      <c r="AC28" s="16" t="str">
        <f si="2" t="shared"/>
        <v>insert into tsp_test_unit_data.foog_unit_data (test_name,julien_barcode,unit, pillar_plate_id,row,col) values('CASOMORP_IGG_unit','1801300155','9.38181693660554','FOOG80040010000014','C',1);</v>
      </c>
      <c r="AD28" s="16" t="str">
        <f si="3" t="shared"/>
        <v>insert into tsp_test_unit_data.foog_unit_data (test_name,julien_barcode,unit, pillar_plate_id,row,col) values('CASOMORP_IGG_unit','1801300157','4','FOOG80040010000014','D',1);</v>
      </c>
      <c r="AE28" s="16" t="str">
        <f si="4" t="shared"/>
        <v>insert into tsp_test_unit_data.foog_unit_data (test_name,julien_barcode,unit, pillar_plate_id,row,col) values('CASOMORP_IGG_unit','1801300167','4','FOOG80040010000014','A',2);</v>
      </c>
      <c r="AF28" s="16" t="str">
        <f si="5" t="shared"/>
        <v>insert into tsp_test_unit_data.foog_unit_data (test_name,julien_barcode,unit, pillar_plate_id,row,col) values('CASOMORP_IGG_unit','1801300073','11.1059919549695','FOOG80040010000014','B',2);</v>
      </c>
      <c r="AG28" s="16" t="str">
        <f si="6" t="shared"/>
        <v>insert into tsp_test_unit_data.foog_unit_data (test_name,julien_barcode,unit, pillar_plate_id,row,col) values('CASOMORP_IGG_unit','1801310032','9.54669706131247','FOOG80040010000014','C',2);</v>
      </c>
      <c r="AH28" s="16" t="str">
        <f si="7" t="shared"/>
        <v>insert into tsp_test_unit_data.foog_unit_data (test_name,julien_barcode,unit, pillar_plate_id,row,col) values('CASOMORP_IGG_unit','1801310037','9.93298763919728','FOOG80040010000014','D',2);</v>
      </c>
      <c r="AI28" s="16" t="str">
        <f si="8" t="shared"/>
        <v>insert into tsp_test_unit_data.foog_unit_data (test_name,julien_barcode,unit, pillar_plate_id,row,col) values('CASOMORP_IGG_unit','1801310043','20.9469799696203','FOOG80040010000014','A',3);</v>
      </c>
      <c r="AJ28" s="16" t="str">
        <f si="9" t="shared"/>
        <v>insert into tsp_test_unit_data.foog_unit_data (test_name,julien_barcode,unit, pillar_plate_id,row,col) values('CASOMORP_IGG_unit','1801310017','14.997162898053','FOOG80040010000014','B',3);</v>
      </c>
      <c r="AK28" s="16" t="str">
        <f si="10" t="shared"/>
        <v>insert into tsp_test_unit_data.foog_unit_data (test_name,julien_barcode,unit, pillar_plate_id,row,col) values('CASOMORP_IGG_unit','1801310096','14.2905337921662','FOOG80040010000014','C',3);</v>
      </c>
      <c r="AL28" s="16" t="str">
        <f si="11" t="shared"/>
        <v>insert into tsp_test_unit_data.foog_unit_data (test_name,julien_barcode,unit, pillar_plate_id,row,col) values('CASOMORP_IGG_unit','1801310054','6.93688023023705','FOOG80040010000014','D',3);</v>
      </c>
      <c r="AM28" s="16" t="str">
        <f si="12" t="shared"/>
        <v>insert into tsp_test_unit_data.foog_unit_data (test_name,julien_barcode,unit, pillar_plate_id,row,col) values('CASOMORP_IGG_unit','1801310058','6.0747927210551','FOOG80040010000014','A',4);</v>
      </c>
      <c r="AN28" s="16" t="str">
        <f si="13" t="shared"/>
        <v>insert into tsp_test_unit_data.foog_unit_data (test_name,julien_barcode,unit, pillar_plate_id,row,col) values('CASOMORP_IGG_unit','1801310066','8.96726119448526','FOOG80040010000014','B',4);</v>
      </c>
      <c r="AO28" s="16" t="str">
        <f si="14" t="shared"/>
        <v>insert into tsp_test_unit_data.foog_unit_data (test_name,julien_barcode,unit, pillar_plate_id,row,col) values('CASOMORP_IGG_unit','1801310123','7.17242326553267','FOOG80040010000014','C',4);</v>
      </c>
      <c r="AP28" s="16" t="str">
        <f si="15" t="shared"/>
        <v>insert into tsp_test_unit_data.foog_unit_data (test_name,julien_barcode,unit, pillar_plate_id,row,col) values('CASOMORP_IGG_unit','1801310131','6.62596342364684','FOOG80040010000014','D',4);</v>
      </c>
      <c r="AQ28" s="16" t="str">
        <f si="16" t="shared"/>
        <v>insert into tsp_test_unit_data.foog_unit_data (test_name,julien_barcode,unit, pillar_plate_id,row,col) values('CASOMORP_IGG_unit','1801310133','5.90991259634817','FOOG80040010000014','A',5);</v>
      </c>
      <c r="AR28" s="16" t="str">
        <f si="17" t="shared"/>
        <v>insert into tsp_test_unit_data.foog_unit_data (test_name,julien_barcode,unit, pillar_plate_id,row,col) values('CASOMORP_IGG_unit','1801310139','10.9976421587335','FOOG80040010000014','B',5);</v>
      </c>
      <c r="AS28" s="16" t="str">
        <f si="18" t="shared"/>
        <v>insert into tsp_test_unit_data.foog_unit_data (test_name,julien_barcode,unit, pillar_plate_id,row,col) values('CASOMORP_IGG_unit','1801310102','10.6773036307314','FOOG80040010000014','C',5);</v>
      </c>
      <c r="AT28" s="16" t="str">
        <f si="19" t="shared"/>
        <v>insert into tsp_test_unit_data.foog_unit_data (test_name,julien_barcode,unit, pillar_plate_id,row,col) values('CASOMORP_IGG_unit','1801310105','9.64091427543072','FOOG80040010000014','D',5);</v>
      </c>
      <c r="AU28" s="16" t="str">
        <f si="20" t="shared"/>
        <v>insert into tsp_test_unit_data.foog_unit_data (test_name,julien_barcode,unit, pillar_plate_id,row,col) values('CASOMORP_IGG_unit','1801310111','5.71676730740576','FOOG80040010000014','A',6);</v>
      </c>
      <c r="AV28" s="16" t="str">
        <f si="21" t="shared"/>
        <v>insert into tsp_test_unit_data.foog_unit_data (test_name,julien_barcode,unit, pillar_plate_id,row,col) values('CASOMORP_IGG_unit','1801310120','6.21140768152656','FOOG80040010000014','B',6);</v>
      </c>
      <c r="AW28" s="16"/>
      <c r="AX28" s="16"/>
    </row>
    <row r="29" spans="1:50" x14ac:dyDescent="0.25">
      <c r="A29" s="7">
        <f>'[1]Run 1 IgG'!A30</f>
        <v>28</v>
      </c>
      <c r="B29" s="7" t="s">
        <v>92</v>
      </c>
      <c r="C29" s="10">
        <f>'Run 2 IgG'!Z31</f>
        <v>7.9050945572030011</v>
      </c>
      <c r="D29" s="10">
        <f>'Run 2 IgG'!AA31</f>
        <v>12.513644601915423</v>
      </c>
      <c r="E29" s="10">
        <f>'Run 2 IgG'!AB31</f>
        <v>8.6302634612974547</v>
      </c>
      <c r="F29" s="10">
        <f>'Run 2 IgG'!AC31</f>
        <v>6.0074563034978858</v>
      </c>
      <c r="G29" s="10">
        <f>'Run 2 IgG'!AD31</f>
        <v>5.524010367434915</v>
      </c>
      <c r="H29" s="10">
        <f>'Run 2 IgG'!AE31</f>
        <v>6.0616745393180329</v>
      </c>
      <c r="I29" s="10">
        <f>'Run 2 IgG'!AF31</f>
        <v>7.5481578380537062</v>
      </c>
      <c r="J29" s="10">
        <f>'Run 2 IgG'!AG31</f>
        <v>7.3290258016139491</v>
      </c>
      <c r="K29" s="10">
        <f>'Run 2 IgG'!AH31</f>
        <v>9.5790825881500155</v>
      </c>
      <c r="L29" s="10">
        <f>'Run 2 IgG'!AI31</f>
        <v>8.5286042691346822</v>
      </c>
      <c r="M29" s="10">
        <f>'Run 2 IgG'!AJ31</f>
        <v>14.745628643178108</v>
      </c>
      <c r="N29" s="10">
        <f>'Run 2 IgG'!AK31</f>
        <v>5.0383053382127727</v>
      </c>
      <c r="O29" s="10">
        <f>'Run 2 IgG'!AL31</f>
        <v>6.5473795685401752</v>
      </c>
      <c r="P29" s="10">
        <f>'Run 2 IgG'!AM31</f>
        <v>7.0308255046031443</v>
      </c>
      <c r="Q29" s="10">
        <f>'Run 2 IgG'!AN31</f>
        <v>6.3824657679205643</v>
      </c>
      <c r="R29" s="10">
        <f>'Run 2 IgG'!AO31</f>
        <v>9.8569510467282626</v>
      </c>
      <c r="S29" s="10">
        <f>'Run 2 IgG'!AP31</f>
        <v>5.133187250898029</v>
      </c>
      <c r="T29" s="10">
        <f>'Run 2 IgG'!AQ31</f>
        <v>8.2620312763522961</v>
      </c>
      <c r="U29" s="10">
        <f>'Run 2 IgG'!AR31</f>
        <v>5.8786879934250384</v>
      </c>
      <c r="V29" s="10">
        <f>'Run 2 IgG'!AS31</f>
        <v>7.9954582835699117</v>
      </c>
      <c r="W29" s="10">
        <f>'Run 2 IgG'!AT31</f>
        <v>6.6558160401804667</v>
      </c>
      <c r="X29" s="10">
        <f>'Run 2 IgG'!AU31</f>
        <v>4.6158549174474679</v>
      </c>
      <c r="Y29" s="10">
        <f>'Run 2 IgG'!AV31</f>
        <v>17.921913624975009</v>
      </c>
      <c r="Z29" s="10">
        <f>'Run 2 IgG'!AW31</f>
        <v>14.011423366446964</v>
      </c>
      <c r="AA29" s="16" t="str">
        <f si="0" t="shared"/>
        <v>insert into tsp_test_unit_data.foog_unit_data (test_name,julien_barcode,unit, pillar_plate_id,row,col) values('BLACKBER_IGG_unit','1801300012','7.905094557203','FOOG80040010000014','A',1);</v>
      </c>
      <c r="AB29" s="16" t="str">
        <f si="1" t="shared"/>
        <v>insert into tsp_test_unit_data.foog_unit_data (test_name,julien_barcode,unit, pillar_plate_id,row,col) values('BLACKBER_IGG_unit','1801300203','12.5136446019154','FOOG80040010000014','B',1);</v>
      </c>
      <c r="AC29" s="16" t="str">
        <f si="2" t="shared"/>
        <v>insert into tsp_test_unit_data.foog_unit_data (test_name,julien_barcode,unit, pillar_plate_id,row,col) values('BLACKBER_IGG_unit','1801300155','8.63026346129745','FOOG80040010000014','C',1);</v>
      </c>
      <c r="AD29" s="16" t="str">
        <f si="3" t="shared"/>
        <v>insert into tsp_test_unit_data.foog_unit_data (test_name,julien_barcode,unit, pillar_plate_id,row,col) values('BLACKBER_IGG_unit','1801300157','6.00745630349789','FOOG80040010000014','D',1);</v>
      </c>
      <c r="AE29" s="16" t="str">
        <f si="4" t="shared"/>
        <v>insert into tsp_test_unit_data.foog_unit_data (test_name,julien_barcode,unit, pillar_plate_id,row,col) values('BLACKBER_IGG_unit','1801300167','5.52401036743492','FOOG80040010000014','A',2);</v>
      </c>
      <c r="AF29" s="16" t="str">
        <f si="5" t="shared"/>
        <v>insert into tsp_test_unit_data.foog_unit_data (test_name,julien_barcode,unit, pillar_plate_id,row,col) values('BLACKBER_IGG_unit','1801300073','6.06167453931803','FOOG80040010000014','B',2);</v>
      </c>
      <c r="AG29" s="16" t="str">
        <f si="6" t="shared"/>
        <v>insert into tsp_test_unit_data.foog_unit_data (test_name,julien_barcode,unit, pillar_plate_id,row,col) values('BLACKBER_IGG_unit','1801310032','7.54815783805371','FOOG80040010000014','C',2);</v>
      </c>
      <c r="AH29" s="16" t="str">
        <f si="7" t="shared"/>
        <v>insert into tsp_test_unit_data.foog_unit_data (test_name,julien_barcode,unit, pillar_plate_id,row,col) values('BLACKBER_IGG_unit','1801310037','7.32902580161395','FOOG80040010000014','D',2);</v>
      </c>
      <c r="AI29" s="16" t="str">
        <f si="8" t="shared"/>
        <v>insert into tsp_test_unit_data.foog_unit_data (test_name,julien_barcode,unit, pillar_plate_id,row,col) values('BLACKBER_IGG_unit','1801310043','9.57908258815002','FOOG80040010000014','A',3);</v>
      </c>
      <c r="AJ29" s="16" t="str">
        <f si="9" t="shared"/>
        <v>insert into tsp_test_unit_data.foog_unit_data (test_name,julien_barcode,unit, pillar_plate_id,row,col) values('BLACKBER_IGG_unit','1801310017','8.52860426913468','FOOG80040010000014','B',3);</v>
      </c>
      <c r="AK29" s="16" t="str">
        <f si="10" t="shared"/>
        <v>insert into tsp_test_unit_data.foog_unit_data (test_name,julien_barcode,unit, pillar_plate_id,row,col) values('BLACKBER_IGG_unit','1801310096','14.7456286431781','FOOG80040010000014','C',3);</v>
      </c>
      <c r="AL29" s="16" t="str">
        <f si="11" t="shared"/>
        <v>insert into tsp_test_unit_data.foog_unit_data (test_name,julien_barcode,unit, pillar_plate_id,row,col) values('BLACKBER_IGG_unit','1801310054','5.03830533821277','FOOG80040010000014','D',3);</v>
      </c>
      <c r="AM29" s="16" t="str">
        <f si="12" t="shared"/>
        <v>insert into tsp_test_unit_data.foog_unit_data (test_name,julien_barcode,unit, pillar_plate_id,row,col) values('BLACKBER_IGG_unit','1801310058','6.54737956854018','FOOG80040010000014','A',4);</v>
      </c>
      <c r="AN29" s="16" t="str">
        <f si="13" t="shared"/>
        <v>insert into tsp_test_unit_data.foog_unit_data (test_name,julien_barcode,unit, pillar_plate_id,row,col) values('BLACKBER_IGG_unit','1801310066','7.03082550460314','FOOG80040010000014','B',4);</v>
      </c>
      <c r="AO29" s="16" t="str">
        <f si="14" t="shared"/>
        <v>insert into tsp_test_unit_data.foog_unit_data (test_name,julien_barcode,unit, pillar_plate_id,row,col) values('BLACKBER_IGG_unit','1801310123','6.38246576792056','FOOG80040010000014','C',4);</v>
      </c>
      <c r="AP29" s="16" t="str">
        <f si="15" t="shared"/>
        <v>insert into tsp_test_unit_data.foog_unit_data (test_name,julien_barcode,unit, pillar_plate_id,row,col) values('BLACKBER_IGG_unit','1801310131','9.85695104672826','FOOG80040010000014','D',4);</v>
      </c>
      <c r="AQ29" s="16" t="str">
        <f si="16" t="shared"/>
        <v>insert into tsp_test_unit_data.foog_unit_data (test_name,julien_barcode,unit, pillar_plate_id,row,col) values('BLACKBER_IGG_unit','1801310133','5.13318725089803','FOOG80040010000014','A',5);</v>
      </c>
      <c r="AR29" s="16" t="str">
        <f si="17" t="shared"/>
        <v>insert into tsp_test_unit_data.foog_unit_data (test_name,julien_barcode,unit, pillar_plate_id,row,col) values('BLACKBER_IGG_unit','1801310139','8.2620312763523','FOOG80040010000014','B',5);</v>
      </c>
      <c r="AS29" s="16" t="str">
        <f si="18" t="shared"/>
        <v>insert into tsp_test_unit_data.foog_unit_data (test_name,julien_barcode,unit, pillar_plate_id,row,col) values('BLACKBER_IGG_unit','1801310102','5.87868799342504','FOOG80040010000014','C',5);</v>
      </c>
      <c r="AT29" s="16" t="str">
        <f si="19" t="shared"/>
        <v>insert into tsp_test_unit_data.foog_unit_data (test_name,julien_barcode,unit, pillar_plate_id,row,col) values('BLACKBER_IGG_unit','1801310105','7.99545828356991','FOOG80040010000014','D',5);</v>
      </c>
      <c r="AU29" s="16" t="str">
        <f si="20" t="shared"/>
        <v>insert into tsp_test_unit_data.foog_unit_data (test_name,julien_barcode,unit, pillar_plate_id,row,col) values('BLACKBER_IGG_unit','1801310111','6.65581604018047','FOOG80040010000014','A',6);</v>
      </c>
      <c r="AV29" s="16" t="str">
        <f si="21" t="shared"/>
        <v>insert into tsp_test_unit_data.foog_unit_data (test_name,julien_barcode,unit, pillar_plate_id,row,col) values('BLACKBER_IGG_unit','1801310120','4.61585491744747','FOOG80040010000014','B',6);</v>
      </c>
      <c r="AW29" s="16"/>
      <c r="AX29" s="16"/>
    </row>
    <row r="30" spans="1:50" x14ac:dyDescent="0.25">
      <c r="A30" s="7">
        <f>'[1]Run 1 IgG'!A31</f>
        <v>29</v>
      </c>
      <c r="B30" s="7" t="s">
        <v>93</v>
      </c>
      <c r="C30" s="10">
        <f>'Run 2 IgG'!Z32</f>
        <v>12.32553927594096</v>
      </c>
      <c r="D30" s="10">
        <f>'Run 2 IgG'!AA32</f>
        <v>16.631060536438195</v>
      </c>
      <c r="E30" s="10">
        <f>'Run 2 IgG'!AB32</f>
        <v>13.134762983709592</v>
      </c>
      <c r="F30" s="10">
        <f>'Run 2 IgG'!AC32</f>
        <v>13.907331959070591</v>
      </c>
      <c r="G30" s="10">
        <f>'Run 2 IgG'!AD32</f>
        <v>17.3782531585939</v>
      </c>
      <c r="H30" s="10">
        <f>'Run 2 IgG'!AE32</f>
        <v>8.7192775259894475</v>
      </c>
      <c r="I30" s="10">
        <f>'Run 2 IgG'!AF32</f>
        <v>10.312348588321427</v>
      </c>
      <c r="J30" s="10">
        <f>'Run 2 IgG'!AG32</f>
        <v>34.636992932990459</v>
      </c>
      <c r="K30" s="10">
        <f>'Run 2 IgG'!AH32</f>
        <v>21.937537951144009</v>
      </c>
      <c r="L30" s="10">
        <f>'Run 2 IgG'!AI32</f>
        <v>14.445874565982818</v>
      </c>
      <c r="M30" s="10">
        <f>'Run 2 IgG'!AJ32</f>
        <v>22.664993409695608</v>
      </c>
      <c r="N30" s="10">
        <f>'Run 2 IgG'!AK32</f>
        <v>7.5068517617367885</v>
      </c>
      <c r="O30" s="10">
        <f>'Run 2 IgG'!AL32</f>
        <v>9.7766255762097884</v>
      </c>
      <c r="P30" s="10">
        <f>'Run 2 IgG'!AM32</f>
        <v>9.1422167460775849</v>
      </c>
      <c r="Q30" s="10">
        <f>'Run 2 IgG'!AN32</f>
        <v>13.171417716117233</v>
      </c>
      <c r="R30" s="10">
        <f>'Run 2 IgG'!AO32</f>
        <v>10.946757418453636</v>
      </c>
      <c r="S30" s="10">
        <f>'Run 2 IgG'!AP32</f>
        <v>10.963674987257161</v>
      </c>
      <c r="T30" s="10">
        <f>'Run 2 IgG'!AQ32</f>
        <v>11.569887869383489</v>
      </c>
      <c r="U30" s="10">
        <f>'Run 2 IgG'!AR32</f>
        <v>10.131894521083824</v>
      </c>
      <c r="V30" s="10">
        <f>'Run 2 IgG'!AS32</f>
        <v>42.836374613099139</v>
      </c>
      <c r="W30" s="10">
        <f>'Run 2 IgG'!AT32</f>
        <v>26.53629707090235</v>
      </c>
      <c r="X30" s="10">
        <f>'Run 2 IgG'!AU32</f>
        <v>9.1788714784852221</v>
      </c>
      <c r="Y30" s="10">
        <f>'Run 2 IgG'!AV32</f>
        <v>16.019208464710683</v>
      </c>
      <c r="Z30" s="10">
        <f>'Run 2 IgG'!AW32</f>
        <v>13.684583969824175</v>
      </c>
      <c r="AA30" s="16" t="str">
        <f si="0" t="shared"/>
        <v>insert into tsp_test_unit_data.foog_unit_data (test_name,julien_barcode,unit, pillar_plate_id,row,col) values('WHITE_POTAT_IGG_unit','1801300012','12.325539275941','FOOG80040010000014','A',1);</v>
      </c>
      <c r="AB30" s="16" t="str">
        <f si="1" t="shared"/>
        <v>insert into tsp_test_unit_data.foog_unit_data (test_name,julien_barcode,unit, pillar_plate_id,row,col) values('WHITE_POTAT_IGG_unit','1801300203','16.6310605364382','FOOG80040010000014','B',1);</v>
      </c>
      <c r="AC30" s="16" t="str">
        <f si="2" t="shared"/>
        <v>insert into tsp_test_unit_data.foog_unit_data (test_name,julien_barcode,unit, pillar_plate_id,row,col) values('WHITE_POTAT_IGG_unit','1801300155','13.1347629837096','FOOG80040010000014','C',1);</v>
      </c>
      <c r="AD30" s="16" t="str">
        <f si="3" t="shared"/>
        <v>insert into tsp_test_unit_data.foog_unit_data (test_name,julien_barcode,unit, pillar_plate_id,row,col) values('WHITE_POTAT_IGG_unit','1801300157','13.9073319590706','FOOG80040010000014','D',1);</v>
      </c>
      <c r="AE30" s="16" t="str">
        <f si="4" t="shared"/>
        <v>insert into tsp_test_unit_data.foog_unit_data (test_name,julien_barcode,unit, pillar_plate_id,row,col) values('WHITE_POTAT_IGG_unit','1801300167','17.3782531585939','FOOG80040010000014','A',2);</v>
      </c>
      <c r="AF30" s="16" t="str">
        <f si="5" t="shared"/>
        <v>insert into tsp_test_unit_data.foog_unit_data (test_name,julien_barcode,unit, pillar_plate_id,row,col) values('WHITE_POTAT_IGG_unit','1801300073','8.71927752598945','FOOG80040010000014','B',2);</v>
      </c>
      <c r="AG30" s="16" t="str">
        <f si="6" t="shared"/>
        <v>insert into tsp_test_unit_data.foog_unit_data (test_name,julien_barcode,unit, pillar_plate_id,row,col) values('WHITE_POTAT_IGG_unit','1801310032','10.3123485883214','FOOG80040010000014','C',2);</v>
      </c>
      <c r="AH30" s="16" t="str">
        <f si="7" t="shared"/>
        <v>insert into tsp_test_unit_data.foog_unit_data (test_name,julien_barcode,unit, pillar_plate_id,row,col) values('WHITE_POTAT_IGG_unit','1801310037','34.6369929329905','FOOG80040010000014','D',2);</v>
      </c>
      <c r="AI30" s="16" t="str">
        <f si="8" t="shared"/>
        <v>insert into tsp_test_unit_data.foog_unit_data (test_name,julien_barcode,unit, pillar_plate_id,row,col) values('WHITE_POTAT_IGG_unit','1801310043','21.937537951144','FOOG80040010000014','A',3);</v>
      </c>
      <c r="AJ30" s="16" t="str">
        <f si="9" t="shared"/>
        <v>insert into tsp_test_unit_data.foog_unit_data (test_name,julien_barcode,unit, pillar_plate_id,row,col) values('WHITE_POTAT_IGG_unit','1801310017','14.4458745659828','FOOG80040010000014','B',3);</v>
      </c>
      <c r="AK30" s="16" t="str">
        <f si="10" t="shared"/>
        <v>insert into tsp_test_unit_data.foog_unit_data (test_name,julien_barcode,unit, pillar_plate_id,row,col) values('WHITE_POTAT_IGG_unit','1801310096','22.6649934096956','FOOG80040010000014','C',3);</v>
      </c>
      <c r="AL30" s="16" t="str">
        <f si="11" t="shared"/>
        <v>insert into tsp_test_unit_data.foog_unit_data (test_name,julien_barcode,unit, pillar_plate_id,row,col) values('WHITE_POTAT_IGG_unit','1801310054','7.50685176173679','FOOG80040010000014','D',3);</v>
      </c>
      <c r="AM30" s="16" t="str">
        <f si="12" t="shared"/>
        <v>insert into tsp_test_unit_data.foog_unit_data (test_name,julien_barcode,unit, pillar_plate_id,row,col) values('WHITE_POTAT_IGG_unit','1801310058','9.77662557620979','FOOG80040010000014','A',4);</v>
      </c>
      <c r="AN30" s="16" t="str">
        <f si="13" t="shared"/>
        <v>insert into tsp_test_unit_data.foog_unit_data (test_name,julien_barcode,unit, pillar_plate_id,row,col) values('WHITE_POTAT_IGG_unit','1801310066','9.14221674607758','FOOG80040010000014','B',4);</v>
      </c>
      <c r="AO30" s="16" t="str">
        <f si="14" t="shared"/>
        <v>insert into tsp_test_unit_data.foog_unit_data (test_name,julien_barcode,unit, pillar_plate_id,row,col) values('WHITE_POTAT_IGG_unit','1801310123','13.1714177161172','FOOG80040010000014','C',4);</v>
      </c>
      <c r="AP30" s="16" t="str">
        <f si="15" t="shared"/>
        <v>insert into tsp_test_unit_data.foog_unit_data (test_name,julien_barcode,unit, pillar_plate_id,row,col) values('WHITE_POTAT_IGG_unit','1801310131','10.9467574184536','FOOG80040010000014','D',4);</v>
      </c>
      <c r="AQ30" s="16" t="str">
        <f si="16" t="shared"/>
        <v>insert into tsp_test_unit_data.foog_unit_data (test_name,julien_barcode,unit, pillar_plate_id,row,col) values('WHITE_POTAT_IGG_unit','1801310133','10.9636749872572','FOOG80040010000014','A',5);</v>
      </c>
      <c r="AR30" s="16" t="str">
        <f si="17" t="shared"/>
        <v>insert into tsp_test_unit_data.foog_unit_data (test_name,julien_barcode,unit, pillar_plate_id,row,col) values('WHITE_POTAT_IGG_unit','1801310139','11.5698878693835','FOOG80040010000014','B',5);</v>
      </c>
      <c r="AS30" s="16" t="str">
        <f si="18" t="shared"/>
        <v>insert into tsp_test_unit_data.foog_unit_data (test_name,julien_barcode,unit, pillar_plate_id,row,col) values('WHITE_POTAT_IGG_unit','1801310102','10.1318945210838','FOOG80040010000014','C',5);</v>
      </c>
      <c r="AT30" s="16" t="str">
        <f si="19" t="shared"/>
        <v>insert into tsp_test_unit_data.foog_unit_data (test_name,julien_barcode,unit, pillar_plate_id,row,col) values('WHITE_POTAT_IGG_unit','1801310105','42.8363746130991','FOOG80040010000014','D',5);</v>
      </c>
      <c r="AU30" s="16" t="str">
        <f si="20" t="shared"/>
        <v>insert into tsp_test_unit_data.foog_unit_data (test_name,julien_barcode,unit, pillar_plate_id,row,col) values('WHITE_POTAT_IGG_unit','1801310111','26.5362970709024','FOOG80040010000014','A',6);</v>
      </c>
      <c r="AV30" s="16" t="str">
        <f si="21" t="shared"/>
        <v>insert into tsp_test_unit_data.foog_unit_data (test_name,julien_barcode,unit, pillar_plate_id,row,col) values('WHITE_POTAT_IGG_unit','1801310120','9.17887147848522','FOOG80040010000014','B',6);</v>
      </c>
      <c r="AW30" s="16"/>
      <c r="AX30" s="16"/>
    </row>
    <row r="31" spans="1:50" x14ac:dyDescent="0.25">
      <c r="A31" s="7">
        <f>'[1]Run 1 IgG'!A32</f>
        <v>30</v>
      </c>
      <c r="B31" s="7" t="s">
        <v>94</v>
      </c>
      <c r="C31" s="10">
        <f>'Run 2 IgG'!Z33</f>
        <v>52.623115779653816</v>
      </c>
      <c r="D31" s="10">
        <f>'Run 2 IgG'!AA33</f>
        <v>7.385760649979308</v>
      </c>
      <c r="E31" s="10">
        <f>'Run 2 IgG'!AB33</f>
        <v>31.759374195365798</v>
      </c>
      <c r="F31" s="10">
        <f>'Run 2 IgG'!AC33</f>
        <v>6.2492522162797961</v>
      </c>
      <c r="G31" s="10">
        <f>'Run 2 IgG'!AD33</f>
        <v>149.35874298351254</v>
      </c>
      <c r="H31" s="10">
        <f>'Run 2 IgG'!AE33</f>
        <v>5.0756837249596467</v>
      </c>
      <c r="I31" s="10">
        <f>'Run 2 IgG'!AF33</f>
        <v>83.185477935019605</v>
      </c>
      <c r="J31" s="10">
        <f>'Run 2 IgG'!AG33</f>
        <v>47.800506482557111</v>
      </c>
      <c r="K31" s="10">
        <f>'Run 2 IgG'!AH33</f>
        <v>35.21817915972305</v>
      </c>
      <c r="L31" s="10">
        <f>'Run 2 IgG'!AI33</f>
        <v>22.578342015628888</v>
      </c>
      <c r="M31" s="10">
        <f>'Run 2 IgG'!AJ33</f>
        <v>70.857836963480267</v>
      </c>
      <c r="N31" s="10">
        <f>'Run 2 IgG'!AK33</f>
        <v>9.7495440302515561</v>
      </c>
      <c r="O31" s="10">
        <f>'Run 2 IgG'!AL33</f>
        <v>6.1627787484983116</v>
      </c>
      <c r="P31" s="10">
        <f>'Run 2 IgG'!AM33</f>
        <v>4.1630798060514778</v>
      </c>
      <c r="Q31" s="10">
        <f>'Run 2 IgG'!AN33</f>
        <v>7.8969062168012876</v>
      </c>
      <c r="R31" s="10">
        <f>'Run 2 IgG'!AO33</f>
        <v>6.8468456454125572</v>
      </c>
      <c r="S31" s="10">
        <f>'Run 2 IgG'!AP33</f>
        <v>27.138049272679435</v>
      </c>
      <c r="T31" s="10">
        <f>'Run 2 IgG'!AQ33</f>
        <v>48.568673380816989</v>
      </c>
      <c r="U31" s="10">
        <f>'Run 2 IgG'!AR33</f>
        <v>34.651296635873521</v>
      </c>
      <c r="V31" s="10">
        <f>'Run 2 IgG'!AS33</f>
        <v>36.154767677387483</v>
      </c>
      <c r="W31" s="10">
        <f>'Run 2 IgG'!AT33</f>
        <v>50.211811131105463</v>
      </c>
      <c r="X31" s="10">
        <f>'Run 2 IgG'!AU33</f>
        <v>4.7946449546698213</v>
      </c>
      <c r="Y31" s="10">
        <f>'Run 2 IgG'!AV33</f>
        <v>63.837530925372718</v>
      </c>
      <c r="Z31" s="10">
        <f>'Run 2 IgG'!AW33</f>
        <v>52.011046967671348</v>
      </c>
      <c r="AA31" s="16" t="str">
        <f si="0" t="shared"/>
        <v>insert into tsp_test_unit_data.foog_unit_data (test_name,julien_barcode,unit, pillar_plate_id,row,col) values('MUSTARD_IGG_unit','1801300012','52.6231157796538','FOOG80040010000014','A',1);</v>
      </c>
      <c r="AB31" s="16" t="str">
        <f si="1" t="shared"/>
        <v>insert into tsp_test_unit_data.foog_unit_data (test_name,julien_barcode,unit, pillar_plate_id,row,col) values('MUSTARD_IGG_unit','1801300203','7.38576064997931','FOOG80040010000014','B',1);</v>
      </c>
      <c r="AC31" s="16" t="str">
        <f si="2" t="shared"/>
        <v>insert into tsp_test_unit_data.foog_unit_data (test_name,julien_barcode,unit, pillar_plate_id,row,col) values('MUSTARD_IGG_unit','1801300155','31.7593741953658','FOOG80040010000014','C',1);</v>
      </c>
      <c r="AD31" s="16" t="str">
        <f si="3" t="shared"/>
        <v>insert into tsp_test_unit_data.foog_unit_data (test_name,julien_barcode,unit, pillar_plate_id,row,col) values('MUSTARD_IGG_unit','1801300157','6.2492522162798','FOOG80040010000014','D',1);</v>
      </c>
      <c r="AE31" s="16" t="str">
        <f si="4" t="shared"/>
        <v>insert into tsp_test_unit_data.foog_unit_data (test_name,julien_barcode,unit, pillar_plate_id,row,col) values('MUSTARD_IGG_unit','1801300167','149.358742983513','FOOG80040010000014','A',2);</v>
      </c>
      <c r="AF31" s="16" t="str">
        <f si="5" t="shared"/>
        <v>insert into tsp_test_unit_data.foog_unit_data (test_name,julien_barcode,unit, pillar_plate_id,row,col) values('MUSTARD_IGG_unit','1801300073','5.07568372495965','FOOG80040010000014','B',2);</v>
      </c>
      <c r="AG31" s="16" t="str">
        <f si="6" t="shared"/>
        <v>insert into tsp_test_unit_data.foog_unit_data (test_name,julien_barcode,unit, pillar_plate_id,row,col) values('MUSTARD_IGG_unit','1801310032','83.1854779350196','FOOG80040010000014','C',2);</v>
      </c>
      <c r="AH31" s="16" t="str">
        <f si="7" t="shared"/>
        <v>insert into tsp_test_unit_data.foog_unit_data (test_name,julien_barcode,unit, pillar_plate_id,row,col) values('MUSTARD_IGG_unit','1801310037','47.8005064825571','FOOG80040010000014','D',2);</v>
      </c>
      <c r="AI31" s="16" t="str">
        <f si="8" t="shared"/>
        <v>insert into tsp_test_unit_data.foog_unit_data (test_name,julien_barcode,unit, pillar_plate_id,row,col) values('MUSTARD_IGG_unit','1801310043','35.2181791597231','FOOG80040010000014','A',3);</v>
      </c>
      <c r="AJ31" s="16" t="str">
        <f si="9" t="shared"/>
        <v>insert into tsp_test_unit_data.foog_unit_data (test_name,julien_barcode,unit, pillar_plate_id,row,col) values('MUSTARD_IGG_unit','1801310017','22.5783420156289','FOOG80040010000014','B',3);</v>
      </c>
      <c r="AK31" s="16" t="str">
        <f si="10" t="shared"/>
        <v>insert into tsp_test_unit_data.foog_unit_data (test_name,julien_barcode,unit, pillar_plate_id,row,col) values('MUSTARD_IGG_unit','1801310096','70.8578369634803','FOOG80040010000014','C',3);</v>
      </c>
      <c r="AL31" s="16" t="str">
        <f si="11" t="shared"/>
        <v>insert into tsp_test_unit_data.foog_unit_data (test_name,julien_barcode,unit, pillar_plate_id,row,col) values('MUSTARD_IGG_unit','1801310054','9.74954403025156','FOOG80040010000014','D',3);</v>
      </c>
      <c r="AM31" s="16" t="str">
        <f si="12" t="shared"/>
        <v>insert into tsp_test_unit_data.foog_unit_data (test_name,julien_barcode,unit, pillar_plate_id,row,col) values('MUSTARD_IGG_unit','1801310058','6.16277874849831','FOOG80040010000014','A',4);</v>
      </c>
      <c r="AN31" s="16" t="str">
        <f si="13" t="shared"/>
        <v>insert into tsp_test_unit_data.foog_unit_data (test_name,julien_barcode,unit, pillar_plate_id,row,col) values('MUSTARD_IGG_unit','1801310066','4.16307980605148','FOOG80040010000014','B',4);</v>
      </c>
      <c r="AO31" s="16" t="str">
        <f si="14" t="shared"/>
        <v>insert into tsp_test_unit_data.foog_unit_data (test_name,julien_barcode,unit, pillar_plate_id,row,col) values('MUSTARD_IGG_unit','1801310123','7.89690621680129','FOOG80040010000014','C',4);</v>
      </c>
      <c r="AP31" s="16" t="str">
        <f si="15" t="shared"/>
        <v>insert into tsp_test_unit_data.foog_unit_data (test_name,julien_barcode,unit, pillar_plate_id,row,col) values('MUSTARD_IGG_unit','1801310131','6.84684564541256','FOOG80040010000014','D',4);</v>
      </c>
      <c r="AQ31" s="16" t="str">
        <f si="16" t="shared"/>
        <v>insert into tsp_test_unit_data.foog_unit_data (test_name,julien_barcode,unit, pillar_plate_id,row,col) values('MUSTARD_IGG_unit','1801310133','27.1380492726794','FOOG80040010000014','A',5);</v>
      </c>
      <c r="AR31" s="16" t="str">
        <f si="17" t="shared"/>
        <v>insert into tsp_test_unit_data.foog_unit_data (test_name,julien_barcode,unit, pillar_plate_id,row,col) values('MUSTARD_IGG_unit','1801310139','48.568673380817','FOOG80040010000014','B',5);</v>
      </c>
      <c r="AS31" s="16" t="str">
        <f si="18" t="shared"/>
        <v>insert into tsp_test_unit_data.foog_unit_data (test_name,julien_barcode,unit, pillar_plate_id,row,col) values('MUSTARD_IGG_unit','1801310102','34.6512966358735','FOOG80040010000014','C',5);</v>
      </c>
      <c r="AT31" s="16" t="str">
        <f si="19" t="shared"/>
        <v>insert into tsp_test_unit_data.foog_unit_data (test_name,julien_barcode,unit, pillar_plate_id,row,col) values('MUSTARD_IGG_unit','1801310105','36.1547676773875','FOOG80040010000014','D',5);</v>
      </c>
      <c r="AU31" s="16" t="str">
        <f si="20" t="shared"/>
        <v>insert into tsp_test_unit_data.foog_unit_data (test_name,julien_barcode,unit, pillar_plate_id,row,col) values('MUSTARD_IGG_unit','1801310111','50.2118111311055','FOOG80040010000014','A',6);</v>
      </c>
      <c r="AV31" s="16" t="str">
        <f si="21" t="shared"/>
        <v>insert into tsp_test_unit_data.foog_unit_data (test_name,julien_barcode,unit, pillar_plate_id,row,col) values('MUSTARD_IGG_unit','1801310120','4.79464495466982','FOOG80040010000014','B',6);</v>
      </c>
      <c r="AW31" s="16"/>
      <c r="AX31" s="16"/>
    </row>
    <row r="32" spans="1:50" x14ac:dyDescent="0.25">
      <c r="A32" s="7">
        <f>'[1]Run 1 IgG'!A33</f>
        <v>31</v>
      </c>
      <c r="B32" s="7" t="s">
        <v>95</v>
      </c>
      <c r="C32" s="10">
        <f>'Run 2 IgG'!Z34</f>
        <v>8.4192224181168989</v>
      </c>
      <c r="D32" s="10">
        <f>'Run 2 IgG'!AA34</f>
        <v>12.169365190458397</v>
      </c>
      <c r="E32" s="10">
        <f>'Run 2 IgG'!AB34</f>
        <v>15.252496004571528</v>
      </c>
      <c r="F32" s="10">
        <f>'Run 2 IgG'!AC34</f>
        <v>19.862796284196733</v>
      </c>
      <c r="G32" s="10">
        <f>'Run 2 IgG'!AD34</f>
        <v>16.903230635007198</v>
      </c>
      <c r="H32" s="10">
        <f>'Run 2 IgG'!AE34</f>
        <v>21.265200922989823</v>
      </c>
      <c r="I32" s="10">
        <f>'Run 2 IgG'!AF34</f>
        <v>6.096677182271363</v>
      </c>
      <c r="J32" s="10">
        <f>'Run 2 IgG'!AG34</f>
        <v>17.647020948139552</v>
      </c>
      <c r="K32" s="10">
        <f>'Run 2 IgG'!AH34</f>
        <v>6.9412390862151936</v>
      </c>
      <c r="L32" s="10">
        <f>'Run 2 IgG'!AI34</f>
        <v>17.205545407441637</v>
      </c>
      <c r="M32" s="10">
        <f>'Run 2 IgG'!AJ34</f>
        <v>20.057141495047439</v>
      </c>
      <c r="N32" s="10">
        <f>'Run 2 IgG'!AK34</f>
        <v>13.115898347009082</v>
      </c>
      <c r="O32" s="10">
        <f>'Run 2 IgG'!AL34</f>
        <v>7.3335284933027403</v>
      </c>
      <c r="P32" s="10">
        <f>'Run 2 IgG'!AM34</f>
        <v>9.849219278203611</v>
      </c>
      <c r="Q32" s="10">
        <f>'Run 2 IgG'!AN34</f>
        <v>12.295329678972747</v>
      </c>
      <c r="R32" s="10">
        <f>'Run 2 IgG'!AO34</f>
        <v>5.8063590277906707</v>
      </c>
      <c r="S32" s="10">
        <f>'Run 2 IgG'!AP34</f>
        <v>2.0202264015879297</v>
      </c>
      <c r="T32" s="10">
        <f>'Run 2 IgG'!AQ34</f>
        <v>11.297211065220946</v>
      </c>
      <c r="U32" s="10">
        <f>'Run 2 IgG'!AR34</f>
        <v>7.1703744891317722</v>
      </c>
      <c r="V32" s="10">
        <f>'Run 2 IgG'!AS34</f>
        <v>5.5592286979434702</v>
      </c>
      <c r="W32" s="10">
        <f>'Run 2 IgG'!AT34</f>
        <v>9.483322430614308</v>
      </c>
      <c r="X32" s="10">
        <f>'Run 2 IgG'!AU34</f>
        <v>18.900667524306172</v>
      </c>
      <c r="Y32" s="10">
        <f>'Run 2 IgG'!AV34</f>
        <v>15.806739754034666</v>
      </c>
      <c r="Z32" s="10">
        <f>'Run 2 IgG'!AW34</f>
        <v>10.537825148748723</v>
      </c>
      <c r="AA32" s="16" t="str">
        <f si="0" t="shared"/>
        <v>insert into tsp_test_unit_data.foog_unit_data (test_name,julien_barcode,unit, pillar_plate_id,row,col) values('NAVY_BEAN_IGG_unit','1801300012','8.4192224181169','FOOG80040010000014','A',1);</v>
      </c>
      <c r="AB32" s="16" t="str">
        <f si="1" t="shared"/>
        <v>insert into tsp_test_unit_data.foog_unit_data (test_name,julien_barcode,unit, pillar_plate_id,row,col) values('NAVY_BEAN_IGG_unit','1801300203','12.1693651904584','FOOG80040010000014','B',1);</v>
      </c>
      <c r="AC32" s="16" t="str">
        <f si="2" t="shared"/>
        <v>insert into tsp_test_unit_data.foog_unit_data (test_name,julien_barcode,unit, pillar_plate_id,row,col) values('NAVY_BEAN_IGG_unit','1801300155','15.2524960045715','FOOG80040010000014','C',1);</v>
      </c>
      <c r="AD32" s="16" t="str">
        <f si="3" t="shared"/>
        <v>insert into tsp_test_unit_data.foog_unit_data (test_name,julien_barcode,unit, pillar_plate_id,row,col) values('NAVY_BEAN_IGG_unit','1801300157','19.8627962841967','FOOG80040010000014','D',1);</v>
      </c>
      <c r="AE32" s="16" t="str">
        <f si="4" t="shared"/>
        <v>insert into tsp_test_unit_data.foog_unit_data (test_name,julien_barcode,unit, pillar_plate_id,row,col) values('NAVY_BEAN_IGG_unit','1801300167','16.9032306350072','FOOG80040010000014','A',2);</v>
      </c>
      <c r="AF32" s="16" t="str">
        <f si="5" t="shared"/>
        <v>insert into tsp_test_unit_data.foog_unit_data (test_name,julien_barcode,unit, pillar_plate_id,row,col) values('NAVY_BEAN_IGG_unit','1801300073','21.2652009229898','FOOG80040010000014','B',2);</v>
      </c>
      <c r="AG32" s="16" t="str">
        <f si="6" t="shared"/>
        <v>insert into tsp_test_unit_data.foog_unit_data (test_name,julien_barcode,unit, pillar_plate_id,row,col) values('NAVY_BEAN_IGG_unit','1801310032','6.09667718227136','FOOG80040010000014','C',2);</v>
      </c>
      <c r="AH32" s="16" t="str">
        <f si="7" t="shared"/>
        <v>insert into tsp_test_unit_data.foog_unit_data (test_name,julien_barcode,unit, pillar_plate_id,row,col) values('NAVY_BEAN_IGG_unit','1801310037','17.6470209481396','FOOG80040010000014','D',2);</v>
      </c>
      <c r="AI32" s="16" t="str">
        <f si="8" t="shared"/>
        <v>insert into tsp_test_unit_data.foog_unit_data (test_name,julien_barcode,unit, pillar_plate_id,row,col) values('NAVY_BEAN_IGG_unit','1801310043','6.94123908621519','FOOG80040010000014','A',3);</v>
      </c>
      <c r="AJ32" s="16" t="str">
        <f si="9" t="shared"/>
        <v>insert into tsp_test_unit_data.foog_unit_data (test_name,julien_barcode,unit, pillar_plate_id,row,col) values('NAVY_BEAN_IGG_unit','1801310017','17.2055454074416','FOOG80040010000014','B',3);</v>
      </c>
      <c r="AK32" s="16" t="str">
        <f si="10" t="shared"/>
        <v>insert into tsp_test_unit_data.foog_unit_data (test_name,julien_barcode,unit, pillar_plate_id,row,col) values('NAVY_BEAN_IGG_unit','1801310096','20.0571414950474','FOOG80040010000014','C',3);</v>
      </c>
      <c r="AL32" s="16" t="str">
        <f si="11" t="shared"/>
        <v>insert into tsp_test_unit_data.foog_unit_data (test_name,julien_barcode,unit, pillar_plate_id,row,col) values('NAVY_BEAN_IGG_unit','1801310054','13.1158983470091','FOOG80040010000014','D',3);</v>
      </c>
      <c r="AM32" s="16" t="str">
        <f si="12" t="shared"/>
        <v>insert into tsp_test_unit_data.foog_unit_data (test_name,julien_barcode,unit, pillar_plate_id,row,col) values('NAVY_BEAN_IGG_unit','1801310058','7.33352849330274','FOOG80040010000014','A',4);</v>
      </c>
      <c r="AN32" s="16" t="str">
        <f si="13" t="shared"/>
        <v>insert into tsp_test_unit_data.foog_unit_data (test_name,julien_barcode,unit, pillar_plate_id,row,col) values('NAVY_BEAN_IGG_unit','1801310066','9.84921927820361','FOOG80040010000014','B',4);</v>
      </c>
      <c r="AO32" s="16" t="str">
        <f si="14" t="shared"/>
        <v>insert into tsp_test_unit_data.foog_unit_data (test_name,julien_barcode,unit, pillar_plate_id,row,col) values('NAVY_BEAN_IGG_unit','1801310123','12.2953296789727','FOOG80040010000014','C',4);</v>
      </c>
      <c r="AP32" s="16" t="str">
        <f si="15" t="shared"/>
        <v>insert into tsp_test_unit_data.foog_unit_data (test_name,julien_barcode,unit, pillar_plate_id,row,col) values('NAVY_BEAN_IGG_unit','1801310131','5.80635902779067','FOOG80040010000014','D',4);</v>
      </c>
      <c r="AQ32" s="16" t="str">
        <f si="16" t="shared"/>
        <v>insert into tsp_test_unit_data.foog_unit_data (test_name,julien_barcode,unit, pillar_plate_id,row,col) values('NAVY_BEAN_IGG_unit','1801310133','2.02022640158793','FOOG80040010000014','A',5);</v>
      </c>
      <c r="AR32" s="16" t="str">
        <f si="17" t="shared"/>
        <v>insert into tsp_test_unit_data.foog_unit_data (test_name,julien_barcode,unit, pillar_plate_id,row,col) values('NAVY_BEAN_IGG_unit','1801310139','11.2972110652209','FOOG80040010000014','B',5);</v>
      </c>
      <c r="AS32" s="16" t="str">
        <f si="18" t="shared"/>
        <v>insert into tsp_test_unit_data.foog_unit_data (test_name,julien_barcode,unit, pillar_plate_id,row,col) values('NAVY_BEAN_IGG_unit','1801310102','7.17037448913177','FOOG80040010000014','C',5);</v>
      </c>
      <c r="AT32" s="16" t="str">
        <f si="19" t="shared"/>
        <v>insert into tsp_test_unit_data.foog_unit_data (test_name,julien_barcode,unit, pillar_plate_id,row,col) values('NAVY_BEAN_IGG_unit','1801310105','5.55922869794347','FOOG80040010000014','D',5);</v>
      </c>
      <c r="AU32" s="16" t="str">
        <f si="20" t="shared"/>
        <v>insert into tsp_test_unit_data.foog_unit_data (test_name,julien_barcode,unit, pillar_plate_id,row,col) values('NAVY_BEAN_IGG_unit','1801310111','9.48332243061431','FOOG80040010000014','A',6);</v>
      </c>
      <c r="AV32" s="16" t="str">
        <f si="21" t="shared"/>
        <v>insert into tsp_test_unit_data.foog_unit_data (test_name,julien_barcode,unit, pillar_plate_id,row,col) values('NAVY_BEAN_IGG_unit','1801310120','18.9006675243062','FOOG80040010000014','B',6);</v>
      </c>
      <c r="AW32" s="16"/>
      <c r="AX32" s="16"/>
    </row>
    <row r="33" spans="1:50" x14ac:dyDescent="0.25">
      <c r="A33" s="7">
        <f>'[1]Run 1 IgG'!A34</f>
        <v>32</v>
      </c>
      <c r="B33" s="7" t="s">
        <v>96</v>
      </c>
      <c r="C33" s="10">
        <f>'Run 2 IgG'!Z35</f>
        <v>4.2418716050469341</v>
      </c>
      <c r="D33" s="10">
        <f>'Run 2 IgG'!AA35</f>
        <v>4.5162510878344921</v>
      </c>
      <c r="E33" s="10">
        <f>'Run 2 IgG'!AB35</f>
        <v>5.0568043118682962</v>
      </c>
      <c r="F33" s="10">
        <f>'Run 2 IgG'!AC35</f>
        <v>4.1516084480925226</v>
      </c>
      <c r="G33" s="10">
        <f>'Run 2 IgG'!AD35</f>
        <v>3.9315920030161449</v>
      </c>
      <c r="H33" s="10">
        <f>'Run 2 IgG'!AE35</f>
        <v>4.1382741180878941</v>
      </c>
      <c r="I33" s="10">
        <f>'Run 2 IgG'!AF35</f>
        <v>4.2582830881295548</v>
      </c>
      <c r="J33" s="10">
        <f>'Run 2 IgG'!AG35</f>
        <v>4.1587884719411701</v>
      </c>
      <c r="K33" s="10">
        <f>'Run 2 IgG'!AH35</f>
        <v>3.9828778876493334</v>
      </c>
      <c r="L33" s="10">
        <f>'Run 2 IgG'!AI35</f>
        <v>4.4731709447426145</v>
      </c>
      <c r="M33" s="10">
        <f>'Run 2 IgG'!AJ35</f>
        <v>5.1362974330497382</v>
      </c>
      <c r="N33" s="10">
        <f>'Run 2 IgG'!AK35</f>
        <v>4.1131440346176316</v>
      </c>
      <c r="O33" s="10">
        <f>'Run 2 IgG'!AL35</f>
        <v>3.0951192246488435</v>
      </c>
      <c r="P33" s="10">
        <f>'Run 2 IgG'!AM35</f>
        <v>4.1705842254068033</v>
      </c>
      <c r="Q33" s="10">
        <f>'Run 2 IgG'!AN35</f>
        <v>3.7136269933250947</v>
      </c>
      <c r="R33" s="10">
        <f>'Run 2 IgG'!AO35</f>
        <v>3.1935881231445649</v>
      </c>
      <c r="S33" s="10">
        <f>'Run 2 IgG'!AP35</f>
        <v>3.1171721550411147</v>
      </c>
      <c r="T33" s="10">
        <f>'Run 2 IgG'!AQ35</f>
        <v>3.3925773555213361</v>
      </c>
      <c r="U33" s="10">
        <f>'Run 2 IgG'!AR35</f>
        <v>4.0423695138238314</v>
      </c>
      <c r="V33" s="10">
        <f>'Run 2 IgG'!AS35</f>
        <v>3.9921093468833071</v>
      </c>
      <c r="W33" s="10">
        <f>'Run 2 IgG'!AT35</f>
        <v>4.2839260304461488</v>
      </c>
      <c r="X33" s="10">
        <f>'Run 2 IgG'!AU35</f>
        <v>3.2412839958534301</v>
      </c>
      <c r="Y33" s="10">
        <f>'Run 2 IgG'!AV35</f>
        <v>4.0223680188168887</v>
      </c>
      <c r="Z33" s="10">
        <f>'Run 2 IgG'!AW35</f>
        <v>3.7136269933250947</v>
      </c>
      <c r="AA33" s="16" t="str">
        <f si="0" t="shared"/>
        <v>insert into tsp_test_unit_data.foog_unit_data (test_name,julien_barcode,unit, pillar_plate_id,row,col) values('ONION_IGG_unit','1801300012','4.24187160504693','FOOG80040010000014','A',1);</v>
      </c>
      <c r="AB33" s="16" t="str">
        <f si="1" t="shared"/>
        <v>insert into tsp_test_unit_data.foog_unit_data (test_name,julien_barcode,unit, pillar_plate_id,row,col) values('ONION_IGG_unit','1801300203','4.51625108783449','FOOG80040010000014','B',1);</v>
      </c>
      <c r="AC33" s="16" t="str">
        <f si="2" t="shared"/>
        <v>insert into tsp_test_unit_data.foog_unit_data (test_name,julien_barcode,unit, pillar_plate_id,row,col) values('ONION_IGG_unit','1801300155','5.0568043118683','FOOG80040010000014','C',1);</v>
      </c>
      <c r="AD33" s="16" t="str">
        <f si="3" t="shared"/>
        <v>insert into tsp_test_unit_data.foog_unit_data (test_name,julien_barcode,unit, pillar_plate_id,row,col) values('ONION_IGG_unit','1801300157','4.15160844809252','FOOG80040010000014','D',1);</v>
      </c>
      <c r="AE33" s="16" t="str">
        <f si="4" t="shared"/>
        <v>insert into tsp_test_unit_data.foog_unit_data (test_name,julien_barcode,unit, pillar_plate_id,row,col) values('ONION_IGG_unit','1801300167','3.93159200301614','FOOG80040010000014','A',2);</v>
      </c>
      <c r="AF33" s="16" t="str">
        <f si="5" t="shared"/>
        <v>insert into tsp_test_unit_data.foog_unit_data (test_name,julien_barcode,unit, pillar_plate_id,row,col) values('ONION_IGG_unit','1801300073','4.13827411808789','FOOG80040010000014','B',2);</v>
      </c>
      <c r="AG33" s="16" t="str">
        <f si="6" t="shared"/>
        <v>insert into tsp_test_unit_data.foog_unit_data (test_name,julien_barcode,unit, pillar_plate_id,row,col) values('ONION_IGG_unit','1801310032','4.25828308812955','FOOG80040010000014','C',2);</v>
      </c>
      <c r="AH33" s="16" t="str">
        <f si="7" t="shared"/>
        <v>insert into tsp_test_unit_data.foog_unit_data (test_name,julien_barcode,unit, pillar_plate_id,row,col) values('ONION_IGG_unit','1801310037','4.15878847194117','FOOG80040010000014','D',2);</v>
      </c>
      <c r="AI33" s="16" t="str">
        <f si="8" t="shared"/>
        <v>insert into tsp_test_unit_data.foog_unit_data (test_name,julien_barcode,unit, pillar_plate_id,row,col) values('ONION_IGG_unit','1801310043','3.98287788764933','FOOG80040010000014','A',3);</v>
      </c>
      <c r="AJ33" s="16" t="str">
        <f si="9" t="shared"/>
        <v>insert into tsp_test_unit_data.foog_unit_data (test_name,julien_barcode,unit, pillar_plate_id,row,col) values('ONION_IGG_unit','1801310017','4.47317094474261','FOOG80040010000014','B',3);</v>
      </c>
      <c r="AK33" s="16" t="str">
        <f si="10" t="shared"/>
        <v>insert into tsp_test_unit_data.foog_unit_data (test_name,julien_barcode,unit, pillar_plate_id,row,col) values('ONION_IGG_unit','1801310096','5.13629743304974','FOOG80040010000014','C',3);</v>
      </c>
      <c r="AL33" s="16" t="str">
        <f si="11" t="shared"/>
        <v>insert into tsp_test_unit_data.foog_unit_data (test_name,julien_barcode,unit, pillar_plate_id,row,col) values('ONION_IGG_unit','1801310054','4.11314403461763','FOOG80040010000014','D',3);</v>
      </c>
      <c r="AM33" s="16" t="str">
        <f si="12" t="shared"/>
        <v>insert into tsp_test_unit_data.foog_unit_data (test_name,julien_barcode,unit, pillar_plate_id,row,col) values('ONION_IGG_unit','1801310058','3.09511922464884','FOOG80040010000014','A',4);</v>
      </c>
      <c r="AN33" s="16" t="str">
        <f si="13" t="shared"/>
        <v>insert into tsp_test_unit_data.foog_unit_data (test_name,julien_barcode,unit, pillar_plate_id,row,col) values('ONION_IGG_unit','1801310066','4.1705842254068','FOOG80040010000014','B',4);</v>
      </c>
      <c r="AO33" s="16" t="str">
        <f si="14" t="shared"/>
        <v>insert into tsp_test_unit_data.foog_unit_data (test_name,julien_barcode,unit, pillar_plate_id,row,col) values('ONION_IGG_unit','1801310123','3.71362699332509','FOOG80040010000014','C',4);</v>
      </c>
      <c r="AP33" s="16" t="str">
        <f si="15" t="shared"/>
        <v>insert into tsp_test_unit_data.foog_unit_data (test_name,julien_barcode,unit, pillar_plate_id,row,col) values('ONION_IGG_unit','1801310131','3.19358812314456','FOOG80040010000014','D',4);</v>
      </c>
      <c r="AQ33" s="16" t="str">
        <f si="16" t="shared"/>
        <v>insert into tsp_test_unit_data.foog_unit_data (test_name,julien_barcode,unit, pillar_plate_id,row,col) values('ONION_IGG_unit','1801310133','3.11717215504111','FOOG80040010000014','A',5);</v>
      </c>
      <c r="AR33" s="16" t="str">
        <f si="17" t="shared"/>
        <v>insert into tsp_test_unit_data.foog_unit_data (test_name,julien_barcode,unit, pillar_plate_id,row,col) values('ONION_IGG_unit','1801310139','3.39257735552134','FOOG80040010000014','B',5);</v>
      </c>
      <c r="AS33" s="16" t="str">
        <f si="18" t="shared"/>
        <v>insert into tsp_test_unit_data.foog_unit_data (test_name,julien_barcode,unit, pillar_plate_id,row,col) values('ONION_IGG_unit','1801310102','4.04236951382383','FOOG80040010000014','C',5);</v>
      </c>
      <c r="AT33" s="16" t="str">
        <f si="19" t="shared"/>
        <v>insert into tsp_test_unit_data.foog_unit_data (test_name,julien_barcode,unit, pillar_plate_id,row,col) values('ONION_IGG_unit','1801310105','3.99210934688331','FOOG80040010000014','D',5);</v>
      </c>
      <c r="AU33" s="16" t="str">
        <f si="20" t="shared"/>
        <v>insert into tsp_test_unit_data.foog_unit_data (test_name,julien_barcode,unit, pillar_plate_id,row,col) values('ONION_IGG_unit','1801310111','4.28392603044615','FOOG80040010000014','A',6);</v>
      </c>
      <c r="AV33" s="16" t="str">
        <f si="21" t="shared"/>
        <v>insert into tsp_test_unit_data.foog_unit_data (test_name,julien_barcode,unit, pillar_plate_id,row,col) values('ONION_IGG_unit','1801310120','3.24128399585343','FOOG80040010000014','B',6);</v>
      </c>
      <c r="AW33" s="16"/>
      <c r="AX33" s="16"/>
    </row>
    <row r="34" spans="1:50" x14ac:dyDescent="0.25">
      <c r="A34" s="7">
        <f>'[1]Run 1 IgG'!A35</f>
        <v>33</v>
      </c>
      <c r="B34" s="7" t="s">
        <v>97</v>
      </c>
      <c r="C34" s="10">
        <f>'Run 2 IgG'!Z36</f>
        <v>6.3255076182051155</v>
      </c>
      <c r="D34" s="10">
        <f>'Run 2 IgG'!AA36</f>
        <v>8.3470310134017431</v>
      </c>
      <c r="E34" s="10">
        <f>'Run 2 IgG'!AB36</f>
        <v>5.5725412020649587</v>
      </c>
      <c r="F34" s="10">
        <f>'Run 2 IgG'!AC36</f>
        <v>5.3377177773704005</v>
      </c>
      <c r="G34" s="10">
        <f>'Run 2 IgG'!AD36</f>
        <v>7.4204994572699556</v>
      </c>
      <c r="H34" s="10">
        <f>'Run 2 IgG'!AE36</f>
        <v>5.1539429232616163</v>
      </c>
      <c r="I34" s="10">
        <f>'Run 2 IgG'!AF36</f>
        <v>11.208303394734342</v>
      </c>
      <c r="J34" s="10">
        <f>'Run 2 IgG'!AG36</f>
        <v>15.2054064716004</v>
      </c>
      <c r="K34" s="10">
        <f>'Run 2 IgG'!AH36</f>
        <v>5.0646079247365137</v>
      </c>
      <c r="L34" s="10">
        <f>'Run 2 IgG'!AI36</f>
        <v>6.8385457525921387</v>
      </c>
      <c r="M34" s="10">
        <f>'Run 2 IgG'!AJ36</f>
        <v>11.141940252972839</v>
      </c>
      <c r="N34" s="10">
        <f>'Run 2 IgG'!AK36</f>
        <v>6.1544949067427757</v>
      </c>
      <c r="O34" s="10">
        <f>'Run 2 IgG'!AL36</f>
        <v>3.4642352368725162</v>
      </c>
      <c r="P34" s="10">
        <f>'Run 2 IgG'!AM36</f>
        <v>4.8221272144540892</v>
      </c>
      <c r="Q34" s="10">
        <f>'Run 2 IgG'!AN36</f>
        <v>5.3402702058996887</v>
      </c>
      <c r="R34" s="10">
        <f>'Run 2 IgG'!AO36</f>
        <v>3.5841993777490839</v>
      </c>
      <c r="S34" s="10">
        <f>'Run 2 IgG'!AP36</f>
        <v>3.5305983786340218</v>
      </c>
      <c r="T34" s="10">
        <f>'Run 2 IgG'!AQ36</f>
        <v>3.7679742318578682</v>
      </c>
      <c r="U34" s="10">
        <f>'Run 2 IgG'!AR36</f>
        <v>4.944643783859946</v>
      </c>
      <c r="V34" s="10">
        <f>'Run 2 IgG'!AS36</f>
        <v>5.8864899111674651</v>
      </c>
      <c r="W34" s="10">
        <f>'Run 2 IgG'!AT36</f>
        <v>5.4015284906026171</v>
      </c>
      <c r="X34" s="10">
        <f>'Run 2 IgG'!AU36</f>
        <v>6.6726378981883752</v>
      </c>
      <c r="Y34" s="10">
        <f>'Run 2 IgG'!AV36</f>
        <v>5.5061780603034531</v>
      </c>
      <c r="Z34" s="10">
        <f>'Run 2 IgG'!AW36</f>
        <v>4.4469202206486544</v>
      </c>
      <c r="AA34" s="16" t="str">
        <f si="0" t="shared"/>
        <v>insert into tsp_test_unit_data.foog_unit_data (test_name,julien_barcode,unit, pillar_plate_id,row,col) values('ORANGE_IGG_unit','1801300012','6.32550761820512','FOOG80040010000014','A',1);</v>
      </c>
      <c r="AB34" s="16" t="str">
        <f si="1" t="shared"/>
        <v>insert into tsp_test_unit_data.foog_unit_data (test_name,julien_barcode,unit, pillar_plate_id,row,col) values('ORANGE_IGG_unit','1801300203','8.34703101340174','FOOG80040010000014','B',1);</v>
      </c>
      <c r="AC34" s="16" t="str">
        <f si="2" t="shared"/>
        <v>insert into tsp_test_unit_data.foog_unit_data (test_name,julien_barcode,unit, pillar_plate_id,row,col) values('ORANGE_IGG_unit','1801300155','5.57254120206496','FOOG80040010000014','C',1);</v>
      </c>
      <c r="AD34" s="16" t="str">
        <f si="3" t="shared"/>
        <v>insert into tsp_test_unit_data.foog_unit_data (test_name,julien_barcode,unit, pillar_plate_id,row,col) values('ORANGE_IGG_unit','1801300157','5.3377177773704','FOOG80040010000014','D',1);</v>
      </c>
      <c r="AE34" s="16" t="str">
        <f si="4" t="shared"/>
        <v>insert into tsp_test_unit_data.foog_unit_data (test_name,julien_barcode,unit, pillar_plate_id,row,col) values('ORANGE_IGG_unit','1801300167','7.42049945726996','FOOG80040010000014','A',2);</v>
      </c>
      <c r="AF34" s="16" t="str">
        <f si="5" t="shared"/>
        <v>insert into tsp_test_unit_data.foog_unit_data (test_name,julien_barcode,unit, pillar_plate_id,row,col) values('ORANGE_IGG_unit','1801300073','5.15394292326162','FOOG80040010000014','B',2);</v>
      </c>
      <c r="AG34" s="16" t="str">
        <f si="6" t="shared"/>
        <v>insert into tsp_test_unit_data.foog_unit_data (test_name,julien_barcode,unit, pillar_plate_id,row,col) values('ORANGE_IGG_unit','1801310032','11.2083033947343','FOOG80040010000014','C',2);</v>
      </c>
      <c r="AH34" s="16" t="str">
        <f si="7" t="shared"/>
        <v>insert into tsp_test_unit_data.foog_unit_data (test_name,julien_barcode,unit, pillar_plate_id,row,col) values('ORANGE_IGG_unit','1801310037','15.2054064716004','FOOG80040010000014','D',2);</v>
      </c>
      <c r="AI34" s="16" t="str">
        <f si="8" t="shared"/>
        <v>insert into tsp_test_unit_data.foog_unit_data (test_name,julien_barcode,unit, pillar_plate_id,row,col) values('ORANGE_IGG_unit','1801310043','5.06460792473651','FOOG80040010000014','A',3);</v>
      </c>
      <c r="AJ34" s="16" t="str">
        <f si="9" t="shared"/>
        <v>insert into tsp_test_unit_data.foog_unit_data (test_name,julien_barcode,unit, pillar_plate_id,row,col) values('ORANGE_IGG_unit','1801310017','6.83854575259214','FOOG80040010000014','B',3);</v>
      </c>
      <c r="AK34" s="16" t="str">
        <f si="10" t="shared"/>
        <v>insert into tsp_test_unit_data.foog_unit_data (test_name,julien_barcode,unit, pillar_plate_id,row,col) values('ORANGE_IGG_unit','1801310096','11.1419402529728','FOOG80040010000014','C',3);</v>
      </c>
      <c r="AL34" s="16" t="str">
        <f si="11" t="shared"/>
        <v>insert into tsp_test_unit_data.foog_unit_data (test_name,julien_barcode,unit, pillar_plate_id,row,col) values('ORANGE_IGG_unit','1801310054','6.15449490674278','FOOG80040010000014','D',3);</v>
      </c>
      <c r="AM34" s="16" t="str">
        <f si="12" t="shared"/>
        <v>insert into tsp_test_unit_data.foog_unit_data (test_name,julien_barcode,unit, pillar_plate_id,row,col) values('ORANGE_IGG_unit','1801310058','3.46423523687252','FOOG80040010000014','A',4);</v>
      </c>
      <c r="AN34" s="16" t="str">
        <f si="13" t="shared"/>
        <v>insert into tsp_test_unit_data.foog_unit_data (test_name,julien_barcode,unit, pillar_plate_id,row,col) values('ORANGE_IGG_unit','1801310066','4.82212721445409','FOOG80040010000014','B',4);</v>
      </c>
      <c r="AO34" s="16" t="str">
        <f si="14" t="shared"/>
        <v>insert into tsp_test_unit_data.foog_unit_data (test_name,julien_barcode,unit, pillar_plate_id,row,col) values('ORANGE_IGG_unit','1801310123','5.34027020589969','FOOG80040010000014','C',4);</v>
      </c>
      <c r="AP34" s="16" t="str">
        <f si="15" t="shared"/>
        <v>insert into tsp_test_unit_data.foog_unit_data (test_name,julien_barcode,unit, pillar_plate_id,row,col) values('ORANGE_IGG_unit','1801310131','3.58419937774908','FOOG80040010000014','D',4);</v>
      </c>
      <c r="AQ34" s="16" t="str">
        <f si="16" t="shared"/>
        <v>insert into tsp_test_unit_data.foog_unit_data (test_name,julien_barcode,unit, pillar_plate_id,row,col) values('ORANGE_IGG_unit','1801310133','3.53059837863402','FOOG80040010000014','A',5);</v>
      </c>
      <c r="AR34" s="16" t="str">
        <f si="17" t="shared"/>
        <v>insert into tsp_test_unit_data.foog_unit_data (test_name,julien_barcode,unit, pillar_plate_id,row,col) values('ORANGE_IGG_unit','1801310139','3.76797423185787','FOOG80040010000014','B',5);</v>
      </c>
      <c r="AS34" s="16" t="str">
        <f si="18" t="shared"/>
        <v>insert into tsp_test_unit_data.foog_unit_data (test_name,julien_barcode,unit, pillar_plate_id,row,col) values('ORANGE_IGG_unit','1801310102','4.94464378385995','FOOG80040010000014','C',5);</v>
      </c>
      <c r="AT34" s="16" t="str">
        <f si="19" t="shared"/>
        <v>insert into tsp_test_unit_data.foog_unit_data (test_name,julien_barcode,unit, pillar_plate_id,row,col) values('ORANGE_IGG_unit','1801310105','5.88648991116747','FOOG80040010000014','D',5);</v>
      </c>
      <c r="AU34" s="16" t="str">
        <f si="20" t="shared"/>
        <v>insert into tsp_test_unit_data.foog_unit_data (test_name,julien_barcode,unit, pillar_plate_id,row,col) values('ORANGE_IGG_unit','1801310111','5.40152849060262','FOOG80040010000014','A',6);</v>
      </c>
      <c r="AV34" s="16" t="str">
        <f si="21" t="shared"/>
        <v>insert into tsp_test_unit_data.foog_unit_data (test_name,julien_barcode,unit, pillar_plate_id,row,col) values('ORANGE_IGG_unit','1801310120','6.67263789818838','FOOG80040010000014','B',6);</v>
      </c>
      <c r="AW34" s="16"/>
      <c r="AX34" s="16"/>
    </row>
    <row r="35" spans="1:50" x14ac:dyDescent="0.25">
      <c r="A35" s="7">
        <f>'[1]Run 1 IgG'!A36</f>
        <v>34</v>
      </c>
      <c r="B35" s="7" t="s">
        <v>98</v>
      </c>
      <c r="C35" s="10">
        <f>'Run 2 IgG'!Z37</f>
        <v>12.053111576174887</v>
      </c>
      <c r="D35" s="10">
        <f>'Run 2 IgG'!AA37</f>
        <v>32.765996745104353</v>
      </c>
      <c r="E35" s="10">
        <f>'Run 2 IgG'!AB37</f>
        <v>15.662655999837602</v>
      </c>
      <c r="F35" s="10">
        <f>'Run 2 IgG'!AC37</f>
        <v>5.7743070026639778</v>
      </c>
      <c r="G35" s="10">
        <f>'Run 2 IgG'!AD37</f>
        <v>3.0067164712404071</v>
      </c>
      <c r="H35" s="10">
        <f>'Run 2 IgG'!AE37</f>
        <v>14.171311879277752</v>
      </c>
      <c r="I35" s="10">
        <f>'Run 2 IgG'!AF37</f>
        <v>8.0215659315845222</v>
      </c>
      <c r="J35" s="10">
        <f>'Run 2 IgG'!AG37</f>
        <v>4.1395644089733707</v>
      </c>
      <c r="K35" s="10">
        <f>'Run 2 IgG'!AH37</f>
        <v>16.44110485397599</v>
      </c>
      <c r="L35" s="10">
        <f>'Run 2 IgG'!AI37</f>
        <v>10.061921349273549</v>
      </c>
      <c r="M35" s="10">
        <f>'Run 2 IgG'!AJ37</f>
        <v>10.424514631332743</v>
      </c>
      <c r="N35" s="10">
        <f>'Run 2 IgG'!AK37</f>
        <v>4.9979066981417466</v>
      </c>
      <c r="O35" s="10">
        <f>'Run 2 IgG'!AL37</f>
        <v>11.223448981632664</v>
      </c>
      <c r="P35" s="10">
        <f>'Run 2 IgG'!AM37</f>
        <v>11.965023942680281</v>
      </c>
      <c r="Q35" s="10">
        <f>'Run 2 IgG'!AN37</f>
        <v>3.2013286847750031</v>
      </c>
      <c r="R35" s="10">
        <f>'Run 2 IgG'!AO37</f>
        <v>9.2875695943674721</v>
      </c>
      <c r="S35" s="10">
        <f>'Run 2 IgG'!AP37</f>
        <v>2.7096767768981289</v>
      </c>
      <c r="T35" s="10">
        <f>'Run 2 IgG'!AQ37</f>
        <v>20.134639811901007</v>
      </c>
      <c r="U35" s="10">
        <f>'Run 2 IgG'!AR37</f>
        <v>10.68672898220041</v>
      </c>
      <c r="V35" s="10">
        <f>'Run 2 IgG'!AS37</f>
        <v>5.8439576896132017</v>
      </c>
      <c r="W35" s="10">
        <f>'Run 2 IgG'!AT37</f>
        <v>4.3054969278818165</v>
      </c>
      <c r="X35" s="10">
        <f>'Run 2 IgG'!AU37</f>
        <v>3.9408550962064677</v>
      </c>
      <c r="Y35" s="10">
        <f>'Run 2 IgG'!AV37</f>
        <v>9.7689787541635784</v>
      </c>
      <c r="Z35" s="10">
        <f>'Run 2 IgG'!AW37</f>
        <v>3.9019326534995482</v>
      </c>
      <c r="AA35" s="16" t="str">
        <f si="0" t="shared"/>
        <v>insert into tsp_test_unit_data.foog_unit_data (test_name,julien_barcode,unit, pillar_plate_id,row,col) values('OYSTER_IGG_unit','1801300012','12.0531115761749','FOOG80040010000014','A',1);</v>
      </c>
      <c r="AB35" s="16" t="str">
        <f si="1" t="shared"/>
        <v>insert into tsp_test_unit_data.foog_unit_data (test_name,julien_barcode,unit, pillar_plate_id,row,col) values('OYSTER_IGG_unit','1801300203','32.7659967451044','FOOG80040010000014','B',1);</v>
      </c>
      <c r="AC35" s="16" t="str">
        <f si="2" t="shared"/>
        <v>insert into tsp_test_unit_data.foog_unit_data (test_name,julien_barcode,unit, pillar_plate_id,row,col) values('OYSTER_IGG_unit','1801300155','15.6626559998376','FOOG80040010000014','C',1);</v>
      </c>
      <c r="AD35" s="16" t="str">
        <f si="3" t="shared"/>
        <v>insert into tsp_test_unit_data.foog_unit_data (test_name,julien_barcode,unit, pillar_plate_id,row,col) values('OYSTER_IGG_unit','1801300157','5.77430700266398','FOOG80040010000014','D',1);</v>
      </c>
      <c r="AE35" s="16" t="str">
        <f si="4" t="shared"/>
        <v>insert into tsp_test_unit_data.foog_unit_data (test_name,julien_barcode,unit, pillar_plate_id,row,col) values('OYSTER_IGG_unit','1801300167','3.00671647124041','FOOG80040010000014','A',2);</v>
      </c>
      <c r="AF35" s="16" t="str">
        <f si="5" t="shared"/>
        <v>insert into tsp_test_unit_data.foog_unit_data (test_name,julien_barcode,unit, pillar_plate_id,row,col) values('OYSTER_IGG_unit','1801300073','14.1713118792778','FOOG80040010000014','B',2);</v>
      </c>
      <c r="AG35" s="16" t="str">
        <f si="6" t="shared"/>
        <v>insert into tsp_test_unit_data.foog_unit_data (test_name,julien_barcode,unit, pillar_plate_id,row,col) values('OYSTER_IGG_unit','1801310032','8.02156593158452','FOOG80040010000014','C',2);</v>
      </c>
      <c r="AH35" s="16" t="str">
        <f si="7" t="shared"/>
        <v>insert into tsp_test_unit_data.foog_unit_data (test_name,julien_barcode,unit, pillar_plate_id,row,col) values('OYSTER_IGG_unit','1801310037','4.13956440897337','FOOG80040010000014','D',2);</v>
      </c>
      <c r="AI35" s="16" t="str">
        <f si="8" t="shared"/>
        <v>insert into tsp_test_unit_data.foog_unit_data (test_name,julien_barcode,unit, pillar_plate_id,row,col) values('OYSTER_IGG_unit','1801310043','16.441104853976','FOOG80040010000014','A',3);</v>
      </c>
      <c r="AJ35" s="16" t="str">
        <f si="9" t="shared"/>
        <v>insert into tsp_test_unit_data.foog_unit_data (test_name,julien_barcode,unit, pillar_plate_id,row,col) values('OYSTER_IGG_unit','1801310017','10.0619213492735','FOOG80040010000014','B',3);</v>
      </c>
      <c r="AK35" s="16" t="str">
        <f si="10" t="shared"/>
        <v>insert into tsp_test_unit_data.foog_unit_data (test_name,julien_barcode,unit, pillar_plate_id,row,col) values('OYSTER_IGG_unit','1801310096','10.4245146313327','FOOG80040010000014','C',3);</v>
      </c>
      <c r="AL35" s="16" t="str">
        <f si="11" t="shared"/>
        <v>insert into tsp_test_unit_data.foog_unit_data (test_name,julien_barcode,unit, pillar_plate_id,row,col) values('OYSTER_IGG_unit','1801310054','4.99790669814175','FOOG80040010000014','D',3);</v>
      </c>
      <c r="AM35" s="16" t="str">
        <f si="12" t="shared"/>
        <v>insert into tsp_test_unit_data.foog_unit_data (test_name,julien_barcode,unit, pillar_plate_id,row,col) values('OYSTER_IGG_unit','1801310058','11.2234489816327','FOOG80040010000014','A',4);</v>
      </c>
      <c r="AN35" s="16" t="str">
        <f si="13" t="shared"/>
        <v>insert into tsp_test_unit_data.foog_unit_data (test_name,julien_barcode,unit, pillar_plate_id,row,col) values('OYSTER_IGG_unit','1801310066','11.9650239426803','FOOG80040010000014','B',4);</v>
      </c>
      <c r="AO35" s="16" t="str">
        <f si="14" t="shared"/>
        <v>insert into tsp_test_unit_data.foog_unit_data (test_name,julien_barcode,unit, pillar_plate_id,row,col) values('OYSTER_IGG_unit','1801310123','3.201328684775','FOOG80040010000014','C',4);</v>
      </c>
      <c r="AP35" s="16" t="str">
        <f si="15" t="shared"/>
        <v>insert into tsp_test_unit_data.foog_unit_data (test_name,julien_barcode,unit, pillar_plate_id,row,col) values('OYSTER_IGG_unit','1801310131','9.28756959436747','FOOG80040010000014','D',4);</v>
      </c>
      <c r="AQ35" s="16" t="str">
        <f si="16" t="shared"/>
        <v>insert into tsp_test_unit_data.foog_unit_data (test_name,julien_barcode,unit, pillar_plate_id,row,col) values('OYSTER_IGG_unit','1801310133','2.70967677689813','FOOG80040010000014','A',5);</v>
      </c>
      <c r="AR35" s="16" t="str">
        <f si="17" t="shared"/>
        <v>insert into tsp_test_unit_data.foog_unit_data (test_name,julien_barcode,unit, pillar_plate_id,row,col) values('OYSTER_IGG_unit','1801310139','20.134639811901','FOOG80040010000014','B',5);</v>
      </c>
      <c r="AS35" s="16" t="str">
        <f si="18" t="shared"/>
        <v>insert into tsp_test_unit_data.foog_unit_data (test_name,julien_barcode,unit, pillar_plate_id,row,col) values('OYSTER_IGG_unit','1801310102','10.6867289822004','FOOG80040010000014','C',5);</v>
      </c>
      <c r="AT35" s="16" t="str">
        <f si="19" t="shared"/>
        <v>insert into tsp_test_unit_data.foog_unit_data (test_name,julien_barcode,unit, pillar_plate_id,row,col) values('OYSTER_IGG_unit','1801310105','5.8439576896132','FOOG80040010000014','D',5);</v>
      </c>
      <c r="AU35" s="16" t="str">
        <f si="20" t="shared"/>
        <v>insert into tsp_test_unit_data.foog_unit_data (test_name,julien_barcode,unit, pillar_plate_id,row,col) values('OYSTER_IGG_unit','1801310111','4.30549692788182','FOOG80040010000014','A',6);</v>
      </c>
      <c r="AV35" s="16" t="str">
        <f si="21" t="shared"/>
        <v>insert into tsp_test_unit_data.foog_unit_data (test_name,julien_barcode,unit, pillar_plate_id,row,col) values('OYSTER_IGG_unit','1801310120','3.94085509620647','FOOG80040010000014','B',6);</v>
      </c>
      <c r="AW35" s="16"/>
      <c r="AX35" s="16"/>
    </row>
    <row r="36" spans="1:50" x14ac:dyDescent="0.25">
      <c r="A36" s="7">
        <f>'[1]Run 1 IgG'!A37</f>
        <v>35</v>
      </c>
      <c r="B36" s="7" t="s">
        <v>99</v>
      </c>
      <c r="C36" s="10">
        <f>'Run 2 IgG'!Z38</f>
        <v>6.4523406914671337</v>
      </c>
      <c r="D36" s="10">
        <f>'Run 2 IgG'!AA38</f>
        <v>4.6597344293834091</v>
      </c>
      <c r="E36" s="10">
        <f>'Run 2 IgG'!AB38</f>
        <v>9.8767618660658574</v>
      </c>
      <c r="F36" s="10">
        <f>'Run 2 IgG'!AC38</f>
        <v>3.5472321188538731</v>
      </c>
      <c r="G36" s="10">
        <f>'Run 2 IgG'!AD38</f>
        <v>23.296320986828377</v>
      </c>
      <c r="H36" s="10">
        <f>'Run 2 IgG'!AE38</f>
        <v>4.6532158611576495</v>
      </c>
      <c r="I36" s="10">
        <f>'Run 2 IgG'!AF38</f>
        <v>4.0491618722373159</v>
      </c>
      <c r="J36" s="10">
        <f>'Run 2 IgG'!AG38</f>
        <v>7.8494871478548101</v>
      </c>
      <c r="K36" s="10">
        <f>'Run 2 IgG'!AH38</f>
        <v>6.8782204822167206</v>
      </c>
      <c r="L36" s="10">
        <f>'Run 2 IgG'!AI38</f>
        <v>6.8021705195828659</v>
      </c>
      <c r="M36" s="10">
        <f>'Run 2 IgG'!AJ38</f>
        <v>23.589656556987535</v>
      </c>
      <c r="N36" s="10">
        <f>'Run 2 IgG'!AK38</f>
        <v>5.3832955024426568</v>
      </c>
      <c r="O36" s="10">
        <f>'Run 2 IgG'!AL38</f>
        <v>4.029606167560039</v>
      </c>
      <c r="P36" s="10">
        <f>'Run 2 IgG'!AM38</f>
        <v>8.018969921724544</v>
      </c>
      <c r="Q36" s="10">
        <f>'Run 2 IgG'!AN38</f>
        <v>7.0629132486132242</v>
      </c>
      <c r="R36" s="10">
        <f>'Run 2 IgG'!AO38</f>
        <v>2.9605609785355642</v>
      </c>
      <c r="S36" s="10">
        <f>'Run 2 IgG'!AP38</f>
        <v>3.3125636627265496</v>
      </c>
      <c r="T36" s="10">
        <f>'Run 2 IgG'!AQ38</f>
        <v>4.6075858835773369</v>
      </c>
      <c r="U36" s="10">
        <f>'Run 2 IgG'!AR38</f>
        <v>5.0160828257248999</v>
      </c>
      <c r="V36" s="10">
        <f>'Run 2 IgG'!AS38</f>
        <v>4.029606167560039</v>
      </c>
      <c r="W36" s="10">
        <f>'Run 2 IgG'!AT38</f>
        <v>5.8613238389983167</v>
      </c>
      <c r="X36" s="10">
        <f>'Run 2 IgG'!AU38</f>
        <v>4.7987972181996001</v>
      </c>
      <c r="Y36" s="10">
        <f>'Run 2 IgG'!AV38</f>
        <v>5.5701611249144154</v>
      </c>
      <c r="Z36" s="10">
        <f>'Run 2 IgG'!AW38</f>
        <v>3.7167148927236071</v>
      </c>
      <c r="AA36" s="16" t="str">
        <f si="0" t="shared"/>
        <v>insert into tsp_test_unit_data.foog_unit_data (test_name,julien_barcode,unit, pillar_plate_id,row,col) values('GREEN_PEAS_IGG_unit','1801300012','6.45234069146713','FOOG80040010000014','A',1);</v>
      </c>
      <c r="AB36" s="16" t="str">
        <f si="1" t="shared"/>
        <v>insert into tsp_test_unit_data.foog_unit_data (test_name,julien_barcode,unit, pillar_plate_id,row,col) values('GREEN_PEAS_IGG_unit','1801300203','4.65973442938341','FOOG80040010000014','B',1);</v>
      </c>
      <c r="AC36" s="16" t="str">
        <f si="2" t="shared"/>
        <v>insert into tsp_test_unit_data.foog_unit_data (test_name,julien_barcode,unit, pillar_plate_id,row,col) values('GREEN_PEAS_IGG_unit','1801300155','9.87676186606586','FOOG80040010000014','C',1);</v>
      </c>
      <c r="AD36" s="16" t="str">
        <f si="3" t="shared"/>
        <v>insert into tsp_test_unit_data.foog_unit_data (test_name,julien_barcode,unit, pillar_plate_id,row,col) values('GREEN_PEAS_IGG_unit','1801300157','3.54723211885387','FOOG80040010000014','D',1);</v>
      </c>
      <c r="AE36" s="16" t="str">
        <f si="4" t="shared"/>
        <v>insert into tsp_test_unit_data.foog_unit_data (test_name,julien_barcode,unit, pillar_plate_id,row,col) values('GREEN_PEAS_IGG_unit','1801300167','23.2963209868284','FOOG80040010000014','A',2);</v>
      </c>
      <c r="AF36" s="16" t="str">
        <f si="5" t="shared"/>
        <v>insert into tsp_test_unit_data.foog_unit_data (test_name,julien_barcode,unit, pillar_plate_id,row,col) values('GREEN_PEAS_IGG_unit','1801300073','4.65321586115765','FOOG80040010000014','B',2);</v>
      </c>
      <c r="AG36" s="16" t="str">
        <f si="6" t="shared"/>
        <v>insert into tsp_test_unit_data.foog_unit_data (test_name,julien_barcode,unit, pillar_plate_id,row,col) values('GREEN_PEAS_IGG_unit','1801310032','4.04916187223732','FOOG80040010000014','C',2);</v>
      </c>
      <c r="AH36" s="16" t="str">
        <f si="7" t="shared"/>
        <v>insert into tsp_test_unit_data.foog_unit_data (test_name,julien_barcode,unit, pillar_plate_id,row,col) values('GREEN_PEAS_IGG_unit','1801310037','7.84948714785481','FOOG80040010000014','D',2);</v>
      </c>
      <c r="AI36" s="16" t="str">
        <f si="8" t="shared"/>
        <v>insert into tsp_test_unit_data.foog_unit_data (test_name,julien_barcode,unit, pillar_plate_id,row,col) values('GREEN_PEAS_IGG_unit','1801310043','6.87822048221672','FOOG80040010000014','A',3);</v>
      </c>
      <c r="AJ36" s="16" t="str">
        <f si="9" t="shared"/>
        <v>insert into tsp_test_unit_data.foog_unit_data (test_name,julien_barcode,unit, pillar_plate_id,row,col) values('GREEN_PEAS_IGG_unit','1801310017','6.80217051958287','FOOG80040010000014','B',3);</v>
      </c>
      <c r="AK36" s="16" t="str">
        <f si="10" t="shared"/>
        <v>insert into tsp_test_unit_data.foog_unit_data (test_name,julien_barcode,unit, pillar_plate_id,row,col) values('GREEN_PEAS_IGG_unit','1801310096','23.5896565569875','FOOG80040010000014','C',3);</v>
      </c>
      <c r="AL36" s="16" t="str">
        <f si="11" t="shared"/>
        <v>insert into tsp_test_unit_data.foog_unit_data (test_name,julien_barcode,unit, pillar_plate_id,row,col) values('GREEN_PEAS_IGG_unit','1801310054','5.38329550244266','FOOG80040010000014','D',3);</v>
      </c>
      <c r="AM36" s="16" t="str">
        <f si="12" t="shared"/>
        <v>insert into tsp_test_unit_data.foog_unit_data (test_name,julien_barcode,unit, pillar_plate_id,row,col) values('GREEN_PEAS_IGG_unit','1801310058','4.02960616756004','FOOG80040010000014','A',4);</v>
      </c>
      <c r="AN36" s="16" t="str">
        <f si="13" t="shared"/>
        <v>insert into tsp_test_unit_data.foog_unit_data (test_name,julien_barcode,unit, pillar_plate_id,row,col) values('GREEN_PEAS_IGG_unit','1801310066','8.01896992172454','FOOG80040010000014','B',4);</v>
      </c>
      <c r="AO36" s="16" t="str">
        <f si="14" t="shared"/>
        <v>insert into tsp_test_unit_data.foog_unit_data (test_name,julien_barcode,unit, pillar_plate_id,row,col) values('GREEN_PEAS_IGG_unit','1801310123','7.06291324861322','FOOG80040010000014','C',4);</v>
      </c>
      <c r="AP36" s="16" t="str">
        <f si="15" t="shared"/>
        <v>insert into tsp_test_unit_data.foog_unit_data (test_name,julien_barcode,unit, pillar_plate_id,row,col) values('GREEN_PEAS_IGG_unit','1801310131','2.96056097853556','FOOG80040010000014','D',4);</v>
      </c>
      <c r="AQ36" s="16" t="str">
        <f si="16" t="shared"/>
        <v>insert into tsp_test_unit_data.foog_unit_data (test_name,julien_barcode,unit, pillar_plate_id,row,col) values('GREEN_PEAS_IGG_unit','1801310133','3.31256366272655','FOOG80040010000014','A',5);</v>
      </c>
      <c r="AR36" s="16" t="str">
        <f si="17" t="shared"/>
        <v>insert into tsp_test_unit_data.foog_unit_data (test_name,julien_barcode,unit, pillar_plate_id,row,col) values('GREEN_PEAS_IGG_unit','1801310139','4.60758588357734','FOOG80040010000014','B',5);</v>
      </c>
      <c r="AS36" s="16" t="str">
        <f si="18" t="shared"/>
        <v>insert into tsp_test_unit_data.foog_unit_data (test_name,julien_barcode,unit, pillar_plate_id,row,col) values('GREEN_PEAS_IGG_unit','1801310102','5.0160828257249','FOOG80040010000014','C',5);</v>
      </c>
      <c r="AT36" s="16" t="str">
        <f si="19" t="shared"/>
        <v>insert into tsp_test_unit_data.foog_unit_data (test_name,julien_barcode,unit, pillar_plate_id,row,col) values('GREEN_PEAS_IGG_unit','1801310105','4.02960616756004','FOOG80040010000014','D',5);</v>
      </c>
      <c r="AU36" s="16" t="str">
        <f si="20" t="shared"/>
        <v>insert into tsp_test_unit_data.foog_unit_data (test_name,julien_barcode,unit, pillar_plate_id,row,col) values('GREEN_PEAS_IGG_unit','1801310111','5.86132383899832','FOOG80040010000014','A',6);</v>
      </c>
      <c r="AV36" s="16" t="str">
        <f si="21" t="shared"/>
        <v>insert into tsp_test_unit_data.foog_unit_data (test_name,julien_barcode,unit, pillar_plate_id,row,col) values('GREEN_PEAS_IGG_unit','1801310120','4.7987972181996','FOOG80040010000014','B',6);</v>
      </c>
      <c r="AW36" s="16"/>
      <c r="AX36" s="16"/>
    </row>
    <row r="37" spans="1:50" x14ac:dyDescent="0.25">
      <c r="A37" s="7">
        <f>'[1]Run 1 IgG'!A38</f>
        <v>36</v>
      </c>
      <c r="B37" s="7" t="s">
        <v>100</v>
      </c>
      <c r="C37" s="10">
        <f>'Run 2 IgG'!Z39</f>
        <v>4.697902751900644</v>
      </c>
      <c r="D37" s="10">
        <f>'Run 2 IgG'!AA39</f>
        <v>4.2288440106810929</v>
      </c>
      <c r="E37" s="10">
        <f>'Run 2 IgG'!AB39</f>
        <v>4.1925765822362822</v>
      </c>
      <c r="F37" s="10">
        <f>'Run 2 IgG'!AC39</f>
        <v>4.0160750971382031</v>
      </c>
      <c r="G37" s="10">
        <f>'Run 2 IgG'!AD39</f>
        <v>5.0436522364078398</v>
      </c>
      <c r="H37" s="10">
        <f>'Run 2 IgG'!AE39</f>
        <v>5.2370785214468292</v>
      </c>
      <c r="I37" s="10">
        <f>'Run 2 IgG'!AF39</f>
        <v>5.4377582921747827</v>
      </c>
      <c r="J37" s="10">
        <f>'Run 2 IgG'!AG39</f>
        <v>23.240230001450861</v>
      </c>
      <c r="K37" s="10">
        <f>'Run 2 IgG'!AH39</f>
        <v>7.29465062854909</v>
      </c>
      <c r="L37" s="10">
        <f>'Run 2 IgG'!AI39</f>
        <v>6.7965779445736887</v>
      </c>
      <c r="M37" s="10">
        <f>'Run 2 IgG'!AJ39</f>
        <v>8.3754199962044495</v>
      </c>
      <c r="N37" s="10">
        <f>'Run 2 IgG'!AK39</f>
        <v>5.9116526905203095</v>
      </c>
      <c r="O37" s="10">
        <f>'Run 2 IgG'!AL39</f>
        <v>3.498659784658904</v>
      </c>
      <c r="P37" s="10">
        <f>'Run 2 IgG'!AM39</f>
        <v>5.4667722349306302</v>
      </c>
      <c r="Q37" s="10">
        <f>'Run 2 IgG'!AN39</f>
        <v>4.5165656096765909</v>
      </c>
      <c r="R37" s="10">
        <f>'Run 2 IgG'!AO39</f>
        <v>3.837155783477137</v>
      </c>
      <c r="S37" s="10">
        <f>'Run 2 IgG'!AP39</f>
        <v>3.2423699569822415</v>
      </c>
      <c r="T37" s="10">
        <f>'Run 2 IgG'!AQ39</f>
        <v>4.8840755512506728</v>
      </c>
      <c r="U37" s="10">
        <f>'Run 2 IgG'!AR39</f>
        <v>5.5610675488871388</v>
      </c>
      <c r="V37" s="10">
        <f>'Run 2 IgG'!AS39</f>
        <v>8.6510524523850112</v>
      </c>
      <c r="W37" s="10">
        <f>'Run 2 IgG'!AT39</f>
        <v>4.1901587536732947</v>
      </c>
      <c r="X37" s="10">
        <f>'Run 2 IgG'!AU39</f>
        <v>3.863751897669998</v>
      </c>
      <c r="Y37" s="10">
        <f>'Run 2 IgG'!AV39</f>
        <v>5.7980147480599022</v>
      </c>
      <c r="Z37" s="10">
        <f>'Run 2 IgG'!AW39</f>
        <v>3.9604650401894932</v>
      </c>
      <c r="AA37" s="16" t="str">
        <f si="0" t="shared"/>
        <v>insert into tsp_test_unit_data.foog_unit_data (test_name,julien_barcode,unit, pillar_plate_id,row,col) values('PEACH_IGG_unit','1801300012','4.69790275190064','FOOG80040010000014','A',1);</v>
      </c>
      <c r="AB37" s="16" t="str">
        <f si="1" t="shared"/>
        <v>insert into tsp_test_unit_data.foog_unit_data (test_name,julien_barcode,unit, pillar_plate_id,row,col) values('PEACH_IGG_unit','1801300203','4.22884401068109','FOOG80040010000014','B',1);</v>
      </c>
      <c r="AC37" s="16" t="str">
        <f si="2" t="shared"/>
        <v>insert into tsp_test_unit_data.foog_unit_data (test_name,julien_barcode,unit, pillar_plate_id,row,col) values('PEACH_IGG_unit','1801300155','4.19257658223628','FOOG80040010000014','C',1);</v>
      </c>
      <c r="AD37" s="16" t="str">
        <f si="3" t="shared"/>
        <v>insert into tsp_test_unit_data.foog_unit_data (test_name,julien_barcode,unit, pillar_plate_id,row,col) values('PEACH_IGG_unit','1801300157','4.0160750971382','FOOG80040010000014','D',1);</v>
      </c>
      <c r="AE37" s="16" t="str">
        <f si="4" t="shared"/>
        <v>insert into tsp_test_unit_data.foog_unit_data (test_name,julien_barcode,unit, pillar_plate_id,row,col) values('PEACH_IGG_unit','1801300167','5.04365223640784','FOOG80040010000014','A',2);</v>
      </c>
      <c r="AF37" s="16" t="str">
        <f si="5" t="shared"/>
        <v>insert into tsp_test_unit_data.foog_unit_data (test_name,julien_barcode,unit, pillar_plate_id,row,col) values('PEACH_IGG_unit','1801300073','5.23707852144683','FOOG80040010000014','B',2);</v>
      </c>
      <c r="AG37" s="16" t="str">
        <f si="6" t="shared"/>
        <v>insert into tsp_test_unit_data.foog_unit_data (test_name,julien_barcode,unit, pillar_plate_id,row,col) values('PEACH_IGG_unit','1801310032','5.43775829217478','FOOG80040010000014','C',2);</v>
      </c>
      <c r="AH37" s="16" t="str">
        <f si="7" t="shared"/>
        <v>insert into tsp_test_unit_data.foog_unit_data (test_name,julien_barcode,unit, pillar_plate_id,row,col) values('PEACH_IGG_unit','1801310037','23.2402300014509','FOOG80040010000014','D',2);</v>
      </c>
      <c r="AI37" s="16" t="str">
        <f si="8" t="shared"/>
        <v>insert into tsp_test_unit_data.foog_unit_data (test_name,julien_barcode,unit, pillar_plate_id,row,col) values('PEACH_IGG_unit','1801310043','7.29465062854909','FOOG80040010000014','A',3);</v>
      </c>
      <c r="AJ37" s="16" t="str">
        <f si="9" t="shared"/>
        <v>insert into tsp_test_unit_data.foog_unit_data (test_name,julien_barcode,unit, pillar_plate_id,row,col) values('PEACH_IGG_unit','1801310017','6.79657794457369','FOOG80040010000014','B',3);</v>
      </c>
      <c r="AK37" s="16" t="str">
        <f si="10" t="shared"/>
        <v>insert into tsp_test_unit_data.foog_unit_data (test_name,julien_barcode,unit, pillar_plate_id,row,col) values('PEACH_IGG_unit','1801310096','8.37541999620445','FOOG80040010000014','C',3);</v>
      </c>
      <c r="AL37" s="16" t="str">
        <f si="11" t="shared"/>
        <v>insert into tsp_test_unit_data.foog_unit_data (test_name,julien_barcode,unit, pillar_plate_id,row,col) values('PEACH_IGG_unit','1801310054','5.91165269052031','FOOG80040010000014','D',3);</v>
      </c>
      <c r="AM37" s="16" t="str">
        <f si="12" t="shared"/>
        <v>insert into tsp_test_unit_data.foog_unit_data (test_name,julien_barcode,unit, pillar_plate_id,row,col) values('PEACH_IGG_unit','1801310058','3.4986597846589','FOOG80040010000014','A',4);</v>
      </c>
      <c r="AN37" s="16" t="str">
        <f si="13" t="shared"/>
        <v>insert into tsp_test_unit_data.foog_unit_data (test_name,julien_barcode,unit, pillar_plate_id,row,col) values('PEACH_IGG_unit','1801310066','5.46677223493063','FOOG80040010000014','B',4);</v>
      </c>
      <c r="AO37" s="16" t="str">
        <f si="14" t="shared"/>
        <v>insert into tsp_test_unit_data.foog_unit_data (test_name,julien_barcode,unit, pillar_plate_id,row,col) values('PEACH_IGG_unit','1801310123','4.51656560967659','FOOG80040010000014','C',4);</v>
      </c>
      <c r="AP37" s="16" t="str">
        <f si="15" t="shared"/>
        <v>insert into tsp_test_unit_data.foog_unit_data (test_name,julien_barcode,unit, pillar_plate_id,row,col) values('PEACH_IGG_unit','1801310131','3.83715578347714','FOOG80040010000014','D',4);</v>
      </c>
      <c r="AQ37" s="16" t="str">
        <f si="16" t="shared"/>
        <v>insert into tsp_test_unit_data.foog_unit_data (test_name,julien_barcode,unit, pillar_plate_id,row,col) values('PEACH_IGG_unit','1801310133','3.24236995698224','FOOG80040010000014','A',5);</v>
      </c>
      <c r="AR37" s="16" t="str">
        <f si="17" t="shared"/>
        <v>insert into tsp_test_unit_data.foog_unit_data (test_name,julien_barcode,unit, pillar_plate_id,row,col) values('PEACH_IGG_unit','1801310139','4.88407555125067','FOOG80040010000014','B',5);</v>
      </c>
      <c r="AS37" s="16" t="str">
        <f si="18" t="shared"/>
        <v>insert into tsp_test_unit_data.foog_unit_data (test_name,julien_barcode,unit, pillar_plate_id,row,col) values('PEACH_IGG_unit','1801310102','5.56106754888714','FOOG80040010000014','C',5);</v>
      </c>
      <c r="AT37" s="16" t="str">
        <f si="19" t="shared"/>
        <v>insert into tsp_test_unit_data.foog_unit_data (test_name,julien_barcode,unit, pillar_plate_id,row,col) values('PEACH_IGG_unit','1801310105','8.65105245238501','FOOG80040010000014','D',5);</v>
      </c>
      <c r="AU37" s="16" t="str">
        <f si="20" t="shared"/>
        <v>insert into tsp_test_unit_data.foog_unit_data (test_name,julien_barcode,unit, pillar_plate_id,row,col) values('PEACH_IGG_unit','1801310111','4.19015875367329','FOOG80040010000014','A',6);</v>
      </c>
      <c r="AV37" s="16" t="str">
        <f si="21" t="shared"/>
        <v>insert into tsp_test_unit_data.foog_unit_data (test_name,julien_barcode,unit, pillar_plate_id,row,col) values('PEACH_IGG_unit','1801310120','3.86375189767','FOOG80040010000014','B',6);</v>
      </c>
      <c r="AW37" s="16"/>
      <c r="AX37" s="16"/>
    </row>
    <row r="38" spans="1:50" x14ac:dyDescent="0.25">
      <c r="A38" s="7">
        <f>'[1]Run 1 IgG'!A39</f>
        <v>37</v>
      </c>
      <c r="B38" s="7" t="s">
        <v>101</v>
      </c>
      <c r="C38" s="10">
        <f>'Run 2 IgG'!Z40</f>
        <v>25.791286897113608</v>
      </c>
      <c r="D38" s="10">
        <f>'Run 2 IgG'!AA40</f>
        <v>4.0970170418342384</v>
      </c>
      <c r="E38" s="10">
        <f>'Run 2 IgG'!AB40</f>
        <v>21.808609885392599</v>
      </c>
      <c r="F38" s="10">
        <f>'Run 2 IgG'!AC40</f>
        <v>4.1847060873284967</v>
      </c>
      <c r="G38" s="10">
        <f>'Run 2 IgG'!AD40</f>
        <v>17.419374571834563</v>
      </c>
      <c r="H38" s="10">
        <f>'Run 2 IgG'!AE40</f>
        <v>9.5114170145342278</v>
      </c>
      <c r="I38" s="10">
        <f>'Run 2 IgG'!AF40</f>
        <v>2.6764545048272637</v>
      </c>
      <c r="J38" s="10">
        <f>'Run 2 IgG'!AG40</f>
        <v>26.647450850393906</v>
      </c>
      <c r="K38" s="10">
        <f>'Run 2 IgG'!AH40</f>
        <v>44.451515778291657</v>
      </c>
      <c r="L38" s="10">
        <f>'Run 2 IgG'!AI40</f>
        <v>45.518133440758184</v>
      </c>
      <c r="M38" s="10">
        <f>'Run 2 IgG'!AJ40</f>
        <v>73.154531887984803</v>
      </c>
      <c r="N38" s="10">
        <f>'Run 2 IgG'!AK40</f>
        <v>2.0450933772686071</v>
      </c>
      <c r="O38" s="10">
        <f>'Run 2 IgG'!AL40</f>
        <v>2.3607739410479351</v>
      </c>
      <c r="P38" s="10">
        <f>'Run 2 IgG'!AM40</f>
        <v>3.1069280008899827</v>
      </c>
      <c r="Q38" s="10">
        <f>'Run 2 IgG'!AN40</f>
        <v>2.5377463783181646</v>
      </c>
      <c r="R38" s="10">
        <f>'Run 2 IgG'!AO40</f>
        <v>6.2350354056124146</v>
      </c>
      <c r="S38" s="10">
        <f>'Run 2 IgG'!AP40</f>
        <v>1.9159513284497913</v>
      </c>
      <c r="T38" s="10">
        <f>'Run 2 IgG'!AQ40</f>
        <v>5.5797590838280522</v>
      </c>
      <c r="U38" s="10">
        <f>'Run 2 IgG'!AR40</f>
        <v>16.174190125816104</v>
      </c>
      <c r="V38" s="10">
        <f>'Run 2 IgG'!AS40</f>
        <v>28.375722219771646</v>
      </c>
      <c r="W38" s="10">
        <f>'Run 2 IgG'!AT40</f>
        <v>2.3543965559210802</v>
      </c>
      <c r="X38" s="10">
        <f>'Run 2 IgG'!AU40</f>
        <v>3.387532946471608</v>
      </c>
      <c r="Y38" s="10">
        <f>'Run 2 IgG'!AV40</f>
        <v>11.131272836755429</v>
      </c>
      <c r="Z38" s="10">
        <f>'Run 2 IgG'!AW40</f>
        <v>6.6830467107739855</v>
      </c>
      <c r="AA38" s="16" t="str">
        <f si="0" t="shared"/>
        <v>insert into tsp_test_unit_data.foog_unit_data (test_name,julien_barcode,unit, pillar_plate_id,row,col) values('PEANUT_IGG_unit','1801300012','25.7912868971136','FOOG80040010000014','A',1);</v>
      </c>
      <c r="AB38" s="16" t="str">
        <f si="1" t="shared"/>
        <v>insert into tsp_test_unit_data.foog_unit_data (test_name,julien_barcode,unit, pillar_plate_id,row,col) values('PEANUT_IGG_unit','1801300203','4.09701704183424','FOOG80040010000014','B',1);</v>
      </c>
      <c r="AC38" s="16" t="str">
        <f si="2" t="shared"/>
        <v>insert into tsp_test_unit_data.foog_unit_data (test_name,julien_barcode,unit, pillar_plate_id,row,col) values('PEANUT_IGG_unit','1801300155','21.8086098853926','FOOG80040010000014','C',1);</v>
      </c>
      <c r="AD38" s="16" t="str">
        <f si="3" t="shared"/>
        <v>insert into tsp_test_unit_data.foog_unit_data (test_name,julien_barcode,unit, pillar_plate_id,row,col) values('PEANUT_IGG_unit','1801300157','4.1847060873285','FOOG80040010000014','D',1);</v>
      </c>
      <c r="AE38" s="16" t="str">
        <f si="4" t="shared"/>
        <v>insert into tsp_test_unit_data.foog_unit_data (test_name,julien_barcode,unit, pillar_plate_id,row,col) values('PEANUT_IGG_unit','1801300167','17.4193745718346','FOOG80040010000014','A',2);</v>
      </c>
      <c r="AF38" s="16" t="str">
        <f si="5" t="shared"/>
        <v>insert into tsp_test_unit_data.foog_unit_data (test_name,julien_barcode,unit, pillar_plate_id,row,col) values('PEANUT_IGG_unit','1801300073','9.51141701453423','FOOG80040010000014','B',2);</v>
      </c>
      <c r="AG38" s="16" t="str">
        <f si="6" t="shared"/>
        <v>insert into tsp_test_unit_data.foog_unit_data (test_name,julien_barcode,unit, pillar_plate_id,row,col) values('PEANUT_IGG_unit','1801310032','2.67645450482726','FOOG80040010000014','C',2);</v>
      </c>
      <c r="AH38" s="16" t="str">
        <f si="7" t="shared"/>
        <v>insert into tsp_test_unit_data.foog_unit_data (test_name,julien_barcode,unit, pillar_plate_id,row,col) values('PEANUT_IGG_unit','1801310037','26.6474508503939','FOOG80040010000014','D',2);</v>
      </c>
      <c r="AI38" s="16" t="str">
        <f si="8" t="shared"/>
        <v>insert into tsp_test_unit_data.foog_unit_data (test_name,julien_barcode,unit, pillar_plate_id,row,col) values('PEANUT_IGG_unit','1801310043','44.4515157782917','FOOG80040010000014','A',3);</v>
      </c>
      <c r="AJ38" s="16" t="str">
        <f si="9" t="shared"/>
        <v>insert into tsp_test_unit_data.foog_unit_data (test_name,julien_barcode,unit, pillar_plate_id,row,col) values('PEANUT_IGG_unit','1801310017','45.5181334407582','FOOG80040010000014','B',3);</v>
      </c>
      <c r="AK38" s="16" t="str">
        <f si="10" t="shared"/>
        <v>insert into tsp_test_unit_data.foog_unit_data (test_name,julien_barcode,unit, pillar_plate_id,row,col) values('PEANUT_IGG_unit','1801310096','73.1545318879848','FOOG80040010000014','C',3);</v>
      </c>
      <c r="AL38" s="16" t="str">
        <f si="11" t="shared"/>
        <v>insert into tsp_test_unit_data.foog_unit_data (test_name,julien_barcode,unit, pillar_plate_id,row,col) values('PEANUT_IGG_unit','1801310054','2.04509337726861','FOOG80040010000014','D',3);</v>
      </c>
      <c r="AM38" s="16" t="str">
        <f si="12" t="shared"/>
        <v>insert into tsp_test_unit_data.foog_unit_data (test_name,julien_barcode,unit, pillar_plate_id,row,col) values('PEANUT_IGG_unit','1801310058','2.36077394104794','FOOG80040010000014','A',4);</v>
      </c>
      <c r="AN38" s="16" t="str">
        <f si="13" t="shared"/>
        <v>insert into tsp_test_unit_data.foog_unit_data (test_name,julien_barcode,unit, pillar_plate_id,row,col) values('PEANUT_IGG_unit','1801310066','3.10692800088998','FOOG80040010000014','B',4);</v>
      </c>
      <c r="AO38" s="16" t="str">
        <f si="14" t="shared"/>
        <v>insert into tsp_test_unit_data.foog_unit_data (test_name,julien_barcode,unit, pillar_plate_id,row,col) values('PEANUT_IGG_unit','1801310123','2.53774637831816','FOOG80040010000014','C',4);</v>
      </c>
      <c r="AP38" s="16" t="str">
        <f si="15" t="shared"/>
        <v>insert into tsp_test_unit_data.foog_unit_data (test_name,julien_barcode,unit, pillar_plate_id,row,col) values('PEANUT_IGG_unit','1801310131','6.23503540561241','FOOG80040010000014','D',4);</v>
      </c>
      <c r="AQ38" s="16" t="str">
        <f si="16" t="shared"/>
        <v>insert into tsp_test_unit_data.foog_unit_data (test_name,julien_barcode,unit, pillar_plate_id,row,col) values('PEANUT_IGG_unit','1801310133','1.91595132844979','FOOG80040010000014','A',5);</v>
      </c>
      <c r="AR38" s="16" t="str">
        <f si="17" t="shared"/>
        <v>insert into tsp_test_unit_data.foog_unit_data (test_name,julien_barcode,unit, pillar_plate_id,row,col) values('PEANUT_IGG_unit','1801310139','5.57975908382805','FOOG80040010000014','B',5);</v>
      </c>
      <c r="AS38" s="16" t="str">
        <f si="18" t="shared"/>
        <v>insert into tsp_test_unit_data.foog_unit_data (test_name,julien_barcode,unit, pillar_plate_id,row,col) values('PEANUT_IGG_unit','1801310102','16.1741901258161','FOOG80040010000014','C',5);</v>
      </c>
      <c r="AT38" s="16" t="str">
        <f si="19" t="shared"/>
        <v>insert into tsp_test_unit_data.foog_unit_data (test_name,julien_barcode,unit, pillar_plate_id,row,col) values('PEANUT_IGG_unit','1801310105','28.3757222197716','FOOG80040010000014','D',5);</v>
      </c>
      <c r="AU38" s="16" t="str">
        <f si="20" t="shared"/>
        <v>insert into tsp_test_unit_data.foog_unit_data (test_name,julien_barcode,unit, pillar_plate_id,row,col) values('PEANUT_IGG_unit','1801310111','2.35439655592108','FOOG80040010000014','A',6);</v>
      </c>
      <c r="AV38" s="16" t="str">
        <f si="21" t="shared"/>
        <v>insert into tsp_test_unit_data.foog_unit_data (test_name,julien_barcode,unit, pillar_plate_id,row,col) values('PEANUT_IGG_unit','1801310120','3.38753294647161','FOOG80040010000014','B',6);</v>
      </c>
      <c r="AW38" s="16"/>
      <c r="AX38" s="16"/>
    </row>
    <row r="39" spans="1:50" x14ac:dyDescent="0.25">
      <c r="A39" s="7">
        <f>'[1]Run 1 IgG'!A40</f>
        <v>38</v>
      </c>
      <c r="B39" s="7" t="s">
        <v>102</v>
      </c>
      <c r="C39" s="10">
        <f>'Run 2 IgG'!Z41</f>
        <v>7.1318619182372052</v>
      </c>
      <c r="D39" s="10">
        <f>'Run 2 IgG'!AA41</f>
        <v>8.4648188750924156</v>
      </c>
      <c r="E39" s="10">
        <f>'Run 2 IgG'!AB41</f>
        <v>9.1671846562045847</v>
      </c>
      <c r="F39" s="10">
        <f>'Run 2 IgG'!AC41</f>
        <v>6.062932973989855</v>
      </c>
      <c r="G39" s="10">
        <f>'Run 2 IgG'!AD41</f>
        <v>12.840506423845959</v>
      </c>
      <c r="H39" s="10">
        <f>'Run 2 IgG'!AE41</f>
        <v>5.3733840866936022</v>
      </c>
      <c r="I39" s="10">
        <f>'Run 2 IgG'!AF41</f>
        <v>14.991181206156575</v>
      </c>
      <c r="J39" s="10">
        <f>'Run 2 IgG'!AG41</f>
        <v>11.176873606540131</v>
      </c>
      <c r="K39" s="10">
        <f>'Run 2 IgG'!AH41</f>
        <v>10.856451261142244</v>
      </c>
      <c r="L39" s="10">
        <f>'Run 2 IgG'!AI41</f>
        <v>9.4978605166552015</v>
      </c>
      <c r="M39" s="10">
        <f>'Run 2 IgG'!AJ41</f>
        <v>20.94847345179409</v>
      </c>
      <c r="N39" s="10">
        <f>'Run 2 IgG'!AK41</f>
        <v>6.496143984967798</v>
      </c>
      <c r="O39" s="10">
        <f>'Run 2 IgG'!AL41</f>
        <v>4.7966238649774056</v>
      </c>
      <c r="P39" s="10">
        <f>'Run 2 IgG'!AM41</f>
        <v>6.2192990785440232</v>
      </c>
      <c r="Q39" s="10">
        <f>'Run 2 IgG'!AN41</f>
        <v>5.265722178639912</v>
      </c>
      <c r="R39" s="10">
        <f>'Run 2 IgG'!AO41</f>
        <v>5.6912430533283063</v>
      </c>
      <c r="S39" s="10">
        <f>'Run 2 IgG'!AP41</f>
        <v>4.2967650061567024</v>
      </c>
      <c r="T39" s="10">
        <f>'Run 2 IgG'!AQ41</f>
        <v>6.7191579373647281</v>
      </c>
      <c r="U39" s="10">
        <f>'Run 2 IgG'!AR41</f>
        <v>6.4218060008354882</v>
      </c>
      <c r="V39" s="10">
        <f>'Run 2 IgG'!AS41</f>
        <v>21.379121084008851</v>
      </c>
      <c r="W39" s="10">
        <f>'Run 2 IgG'!AT41</f>
        <v>4.1609059317079975</v>
      </c>
      <c r="X39" s="10">
        <f>'Run 2 IgG'!AU41</f>
        <v>6.3038905777290655</v>
      </c>
      <c r="Y39" s="10">
        <f>'Run 2 IgG'!AV41</f>
        <v>9.3030437306532878</v>
      </c>
      <c r="Z39" s="10">
        <f>'Run 2 IgG'!AW41</f>
        <v>7.6163405044788108</v>
      </c>
      <c r="AA39" s="16" t="str">
        <f si="0" t="shared"/>
        <v>insert into tsp_test_unit_data.foog_unit_data (test_name,julien_barcode,unit, pillar_plate_id,row,col) values('PEAR_IGG_unit','1801300012','7.13186191823721','FOOG80040010000014','A',1);</v>
      </c>
      <c r="AB39" s="16" t="str">
        <f si="1" t="shared"/>
        <v>insert into tsp_test_unit_data.foog_unit_data (test_name,julien_barcode,unit, pillar_plate_id,row,col) values('PEAR_IGG_unit','1801300203','8.46481887509242','FOOG80040010000014','B',1);</v>
      </c>
      <c r="AC39" s="16" t="str">
        <f si="2" t="shared"/>
        <v>insert into tsp_test_unit_data.foog_unit_data (test_name,julien_barcode,unit, pillar_plate_id,row,col) values('PEAR_IGG_unit','1801300155','9.16718465620458','FOOG80040010000014','C',1);</v>
      </c>
      <c r="AD39" s="16" t="str">
        <f si="3" t="shared"/>
        <v>insert into tsp_test_unit_data.foog_unit_data (test_name,julien_barcode,unit, pillar_plate_id,row,col) values('PEAR_IGG_unit','1801300157','6.06293297398985','FOOG80040010000014','D',1);</v>
      </c>
      <c r="AE39" s="16" t="str">
        <f si="4" t="shared"/>
        <v>insert into tsp_test_unit_data.foog_unit_data (test_name,julien_barcode,unit, pillar_plate_id,row,col) values('PEAR_IGG_unit','1801300167','12.840506423846','FOOG80040010000014','A',2);</v>
      </c>
      <c r="AF39" s="16" t="str">
        <f si="5" t="shared"/>
        <v>insert into tsp_test_unit_data.foog_unit_data (test_name,julien_barcode,unit, pillar_plate_id,row,col) values('PEAR_IGG_unit','1801300073','5.3733840866936','FOOG80040010000014','B',2);</v>
      </c>
      <c r="AG39" s="16" t="str">
        <f si="6" t="shared"/>
        <v>insert into tsp_test_unit_data.foog_unit_data (test_name,julien_barcode,unit, pillar_plate_id,row,col) values('PEAR_IGG_unit','1801310032','14.9911812061566','FOOG80040010000014','C',2);</v>
      </c>
      <c r="AH39" s="16" t="str">
        <f si="7" t="shared"/>
        <v>insert into tsp_test_unit_data.foog_unit_data (test_name,julien_barcode,unit, pillar_plate_id,row,col) values('PEAR_IGG_unit','1801310037','11.1768736065401','FOOG80040010000014','D',2);</v>
      </c>
      <c r="AI39" s="16" t="str">
        <f si="8" t="shared"/>
        <v>insert into tsp_test_unit_data.foog_unit_data (test_name,julien_barcode,unit, pillar_plate_id,row,col) values('PEAR_IGG_unit','1801310043','10.8564512611422','FOOG80040010000014','A',3);</v>
      </c>
      <c r="AJ39" s="16" t="str">
        <f si="9" t="shared"/>
        <v>insert into tsp_test_unit_data.foog_unit_data (test_name,julien_barcode,unit, pillar_plate_id,row,col) values('PEAR_IGG_unit','1801310017','9.4978605166552','FOOG80040010000014','B',3);</v>
      </c>
      <c r="AK39" s="16" t="str">
        <f si="10" t="shared"/>
        <v>insert into tsp_test_unit_data.foog_unit_data (test_name,julien_barcode,unit, pillar_plate_id,row,col) values('PEAR_IGG_unit','1801310096','20.9484734517941','FOOG80040010000014','C',3);</v>
      </c>
      <c r="AL39" s="16" t="str">
        <f si="11" t="shared"/>
        <v>insert into tsp_test_unit_data.foog_unit_data (test_name,julien_barcode,unit, pillar_plate_id,row,col) values('PEAR_IGG_unit','1801310054','6.4961439849678','FOOG80040010000014','D',3);</v>
      </c>
      <c r="AM39" s="16" t="str">
        <f si="12" t="shared"/>
        <v>insert into tsp_test_unit_data.foog_unit_data (test_name,julien_barcode,unit, pillar_plate_id,row,col) values('PEAR_IGG_unit','1801310058','4.79662386497741','FOOG80040010000014','A',4);</v>
      </c>
      <c r="AN39" s="16" t="str">
        <f si="13" t="shared"/>
        <v>insert into tsp_test_unit_data.foog_unit_data (test_name,julien_barcode,unit, pillar_plate_id,row,col) values('PEAR_IGG_unit','1801310066','6.21929907854402','FOOG80040010000014','B',4);</v>
      </c>
      <c r="AO39" s="16" t="str">
        <f si="14" t="shared"/>
        <v>insert into tsp_test_unit_data.foog_unit_data (test_name,julien_barcode,unit, pillar_plate_id,row,col) values('PEAR_IGG_unit','1801310123','5.26572217863991','FOOG80040010000014','C',4);</v>
      </c>
      <c r="AP39" s="16" t="str">
        <f si="15" t="shared"/>
        <v>insert into tsp_test_unit_data.foog_unit_data (test_name,julien_barcode,unit, pillar_plate_id,row,col) values('PEAR_IGG_unit','1801310131','5.69124305332831','FOOG80040010000014','D',4);</v>
      </c>
      <c r="AQ39" s="16" t="str">
        <f si="16" t="shared"/>
        <v>insert into tsp_test_unit_data.foog_unit_data (test_name,julien_barcode,unit, pillar_plate_id,row,col) values('PEAR_IGG_unit','1801310133','4.2967650061567','FOOG80040010000014','A',5);</v>
      </c>
      <c r="AR39" s="16" t="str">
        <f si="17" t="shared"/>
        <v>insert into tsp_test_unit_data.foog_unit_data (test_name,julien_barcode,unit, pillar_plate_id,row,col) values('PEAR_IGG_unit','1801310139','6.71915793736473','FOOG80040010000014','B',5);</v>
      </c>
      <c r="AS39" s="16" t="str">
        <f si="18" t="shared"/>
        <v>insert into tsp_test_unit_data.foog_unit_data (test_name,julien_barcode,unit, pillar_plate_id,row,col) values('PEAR_IGG_unit','1801310102','6.42180600083549','FOOG80040010000014','C',5);</v>
      </c>
      <c r="AT39" s="16" t="str">
        <f si="19" t="shared"/>
        <v>insert into tsp_test_unit_data.foog_unit_data (test_name,julien_barcode,unit, pillar_plate_id,row,col) values('PEAR_IGG_unit','1801310105','21.3791210840089','FOOG80040010000014','D',5);</v>
      </c>
      <c r="AU39" s="16" t="str">
        <f si="20" t="shared"/>
        <v>insert into tsp_test_unit_data.foog_unit_data (test_name,julien_barcode,unit, pillar_plate_id,row,col) values('PEAR_IGG_unit','1801310111','4.160905931708','FOOG80040010000014','A',6);</v>
      </c>
      <c r="AV39" s="16" t="str">
        <f si="21" t="shared"/>
        <v>insert into tsp_test_unit_data.foog_unit_data (test_name,julien_barcode,unit, pillar_plate_id,row,col) values('PEAR_IGG_unit','1801310120','6.30389057772907','FOOG80040010000014','B',6);</v>
      </c>
      <c r="AW39" s="16"/>
      <c r="AX39" s="16"/>
    </row>
    <row r="40" spans="1:50" x14ac:dyDescent="0.25">
      <c r="A40" s="7">
        <f>'[1]Run 1 IgG'!A41</f>
        <v>39</v>
      </c>
      <c r="B40" s="7" t="s">
        <v>103</v>
      </c>
      <c r="C40" s="10">
        <f>'Run 2 IgG'!Z42</f>
        <v>9.5642173455743364</v>
      </c>
      <c r="D40" s="10">
        <f>'Run 2 IgG'!AA42</f>
        <v>26.940602885889493</v>
      </c>
      <c r="E40" s="10">
        <f>'Run 2 IgG'!AB42</f>
        <v>17.66251068041494</v>
      </c>
      <c r="F40" s="10">
        <f>'Run 2 IgG'!AC42</f>
        <v>16.649422519761881</v>
      </c>
      <c r="G40" s="10">
        <f>'Run 2 IgG'!AD42</f>
        <v>21.144199738861854</v>
      </c>
      <c r="H40" s="10">
        <f>'Run 2 IgG'!AE42</f>
        <v>10.22785421030593</v>
      </c>
      <c r="I40" s="10">
        <f>'Run 2 IgG'!AF42</f>
        <v>37.62611820062574</v>
      </c>
      <c r="J40" s="10">
        <f>'Run 2 IgG'!AG42</f>
        <v>39.331697002737855</v>
      </c>
      <c r="K40" s="10">
        <f>'Run 2 IgG'!AH42</f>
        <v>12.991404825758265</v>
      </c>
      <c r="L40" s="10">
        <f>'Run 2 IgG'!AI42</f>
        <v>19.890663438813288</v>
      </c>
      <c r="M40" s="10">
        <f>'Run 2 IgG'!AJ42</f>
        <v>45.919976022174694</v>
      </c>
      <c r="N40" s="10">
        <f>'Run 2 IgG'!AK42</f>
        <v>14.418063786171597</v>
      </c>
      <c r="O40" s="10">
        <f>'Run 2 IgG'!AL42</f>
        <v>17.575949350232559</v>
      </c>
      <c r="P40" s="10">
        <f>'Run 2 IgG'!AM42</f>
        <v>7.0314969439416837</v>
      </c>
      <c r="Q40" s="10">
        <f>'Run 2 IgG'!AN42</f>
        <v>8.1535882611207064</v>
      </c>
      <c r="R40" s="10">
        <f>'Run 2 IgG'!AO42</f>
        <v>9.3782707844418116</v>
      </c>
      <c r="S40" s="10">
        <f>'Run 2 IgG'!AP42</f>
        <v>8.4549499291630728</v>
      </c>
      <c r="T40" s="10">
        <f>'Run 2 IgG'!AQ42</f>
        <v>14.648893999991278</v>
      </c>
      <c r="U40" s="10">
        <f>'Run 2 IgG'!AR42</f>
        <v>7.3969781158228498</v>
      </c>
      <c r="V40" s="10">
        <f>'Run 2 IgG'!AS42</f>
        <v>44.365078054083753</v>
      </c>
      <c r="W40" s="10">
        <f>'Run 2 IgG'!AT42</f>
        <v>11.571157815728817</v>
      </c>
      <c r="X40" s="10">
        <f>'Run 2 IgG'!AU42</f>
        <v>9.7148981795955187</v>
      </c>
      <c r="Y40" s="10">
        <f>'Run 2 IgG'!AV42</f>
        <v>13.279942593032874</v>
      </c>
      <c r="Z40" s="10">
        <f>'Run 2 IgG'!AW42</f>
        <v>11.035759958674827</v>
      </c>
      <c r="AA40" s="16" t="str">
        <f si="0" t="shared"/>
        <v>insert into tsp_test_unit_data.foog_unit_data (test_name,julien_barcode,unit, pillar_plate_id,row,col) values('PECAN_IGG_unit','1801300012','9.56421734557434','FOOG80040010000014','A',1);</v>
      </c>
      <c r="AB40" s="16" t="str">
        <f si="1" t="shared"/>
        <v>insert into tsp_test_unit_data.foog_unit_data (test_name,julien_barcode,unit, pillar_plate_id,row,col) values('PECAN_IGG_unit','1801300203','26.9406028858895','FOOG80040010000014','B',1);</v>
      </c>
      <c r="AC40" s="16" t="str">
        <f si="2" t="shared"/>
        <v>insert into tsp_test_unit_data.foog_unit_data (test_name,julien_barcode,unit, pillar_plate_id,row,col) values('PECAN_IGG_unit','1801300155','17.6625106804149','FOOG80040010000014','C',1);</v>
      </c>
      <c r="AD40" s="16" t="str">
        <f si="3" t="shared"/>
        <v>insert into tsp_test_unit_data.foog_unit_data (test_name,julien_barcode,unit, pillar_plate_id,row,col) values('PECAN_IGG_unit','1801300157','16.6494225197619','FOOG80040010000014','D',1);</v>
      </c>
      <c r="AE40" s="16" t="str">
        <f si="4" t="shared"/>
        <v>insert into tsp_test_unit_data.foog_unit_data (test_name,julien_barcode,unit, pillar_plate_id,row,col) values('PECAN_IGG_unit','1801300167','21.1441997388619','FOOG80040010000014','A',2);</v>
      </c>
      <c r="AF40" s="16" t="str">
        <f si="5" t="shared"/>
        <v>insert into tsp_test_unit_data.foog_unit_data (test_name,julien_barcode,unit, pillar_plate_id,row,col) values('PECAN_IGG_unit','1801300073','10.2278542103059','FOOG80040010000014','B',2);</v>
      </c>
      <c r="AG40" s="16" t="str">
        <f si="6" t="shared"/>
        <v>insert into tsp_test_unit_data.foog_unit_data (test_name,julien_barcode,unit, pillar_plate_id,row,col) values('PECAN_IGG_unit','1801310032','37.6261182006257','FOOG80040010000014','C',2);</v>
      </c>
      <c r="AH40" s="16" t="str">
        <f si="7" t="shared"/>
        <v>insert into tsp_test_unit_data.foog_unit_data (test_name,julien_barcode,unit, pillar_plate_id,row,col) values('PECAN_IGG_unit','1801310037','39.3316970027379','FOOG80040010000014','D',2);</v>
      </c>
      <c r="AI40" s="16" t="str">
        <f si="8" t="shared"/>
        <v>insert into tsp_test_unit_data.foog_unit_data (test_name,julien_barcode,unit, pillar_plate_id,row,col) values('PECAN_IGG_unit','1801310043','12.9914048257583','FOOG80040010000014','A',3);</v>
      </c>
      <c r="AJ40" s="16" t="str">
        <f si="9" t="shared"/>
        <v>insert into tsp_test_unit_data.foog_unit_data (test_name,julien_barcode,unit, pillar_plate_id,row,col) values('PECAN_IGG_unit','1801310017','19.8906634388133','FOOG80040010000014','B',3);</v>
      </c>
      <c r="AK40" s="16" t="str">
        <f si="10" t="shared"/>
        <v>insert into tsp_test_unit_data.foog_unit_data (test_name,julien_barcode,unit, pillar_plate_id,row,col) values('PECAN_IGG_unit','1801310096','45.9199760221747','FOOG80040010000014','C',3);</v>
      </c>
      <c r="AL40" s="16" t="str">
        <f si="11" t="shared"/>
        <v>insert into tsp_test_unit_data.foog_unit_data (test_name,julien_barcode,unit, pillar_plate_id,row,col) values('PECAN_IGG_unit','1801310054','14.4180637861716','FOOG80040010000014','D',3);</v>
      </c>
      <c r="AM40" s="16" t="str">
        <f si="12" t="shared"/>
        <v>insert into tsp_test_unit_data.foog_unit_data (test_name,julien_barcode,unit, pillar_plate_id,row,col) values('PECAN_IGG_unit','1801310058','17.5759493502326','FOOG80040010000014','A',4);</v>
      </c>
      <c r="AN40" s="16" t="str">
        <f si="13" t="shared"/>
        <v>insert into tsp_test_unit_data.foog_unit_data (test_name,julien_barcode,unit, pillar_plate_id,row,col) values('PECAN_IGG_unit','1801310066','7.03149694394168','FOOG80040010000014','B',4);</v>
      </c>
      <c r="AO40" s="16" t="str">
        <f si="14" t="shared"/>
        <v>insert into tsp_test_unit_data.foog_unit_data (test_name,julien_barcode,unit, pillar_plate_id,row,col) values('PECAN_IGG_unit','1801310123','8.15358826112071','FOOG80040010000014','C',4);</v>
      </c>
      <c r="AP40" s="16" t="str">
        <f si="15" t="shared"/>
        <v>insert into tsp_test_unit_data.foog_unit_data (test_name,julien_barcode,unit, pillar_plate_id,row,col) values('PECAN_IGG_unit','1801310131','9.37827078444181','FOOG80040010000014','D',4);</v>
      </c>
      <c r="AQ40" s="16" t="str">
        <f si="16" t="shared"/>
        <v>insert into tsp_test_unit_data.foog_unit_data (test_name,julien_barcode,unit, pillar_plate_id,row,col) values('PECAN_IGG_unit','1801310133','8.45494992916307','FOOG80040010000014','A',5);</v>
      </c>
      <c r="AR40" s="16" t="str">
        <f si="17" t="shared"/>
        <v>insert into tsp_test_unit_data.foog_unit_data (test_name,julien_barcode,unit, pillar_plate_id,row,col) values('PECAN_IGG_unit','1801310139','14.6488939999913','FOOG80040010000014','B',5);</v>
      </c>
      <c r="AS40" s="16" t="str">
        <f si="18" t="shared"/>
        <v>insert into tsp_test_unit_data.foog_unit_data (test_name,julien_barcode,unit, pillar_plate_id,row,col) values('PECAN_IGG_unit','1801310102','7.39697811582285','FOOG80040010000014','C',5);</v>
      </c>
      <c r="AT40" s="16" t="str">
        <f si="19" t="shared"/>
        <v>insert into tsp_test_unit_data.foog_unit_data (test_name,julien_barcode,unit, pillar_plate_id,row,col) values('PECAN_IGG_unit','1801310105','44.3650780540838','FOOG80040010000014','D',5);</v>
      </c>
      <c r="AU40" s="16" t="str">
        <f si="20" t="shared"/>
        <v>insert into tsp_test_unit_data.foog_unit_data (test_name,julien_barcode,unit, pillar_plate_id,row,col) values('PECAN_IGG_unit','1801310111','11.5711578157288','FOOG80040010000014','A',6);</v>
      </c>
      <c r="AV40" s="16" t="str">
        <f si="21" t="shared"/>
        <v>insert into tsp_test_unit_data.foog_unit_data (test_name,julien_barcode,unit, pillar_plate_id,row,col) values('PECAN_IGG_unit','1801310120','9.71489817959552','FOOG80040010000014','B',6);</v>
      </c>
      <c r="AW40" s="16"/>
      <c r="AX40" s="16"/>
    </row>
    <row r="41" spans="1:50" x14ac:dyDescent="0.25">
      <c r="A41" s="7">
        <f>'[1]Run 1 IgG'!A42</f>
        <v>40</v>
      </c>
      <c r="B41" s="7" t="s">
        <v>104</v>
      </c>
      <c r="C41" s="10">
        <f>'Run 2 IgG'!Z43</f>
        <v>7.0248699231341112</v>
      </c>
      <c r="D41" s="10">
        <f>'Run 2 IgG'!AA43</f>
        <v>11.017990428238448</v>
      </c>
      <c r="E41" s="10">
        <f>'Run 2 IgG'!AB43</f>
        <v>6.9651561095025452</v>
      </c>
      <c r="F41" s="10">
        <f>'Run 2 IgG'!AC43</f>
        <v>6.9979023943972747</v>
      </c>
      <c r="G41" s="10">
        <f>'Run 2 IgG'!AD43</f>
        <v>13.429657998132624</v>
      </c>
      <c r="H41" s="10">
        <f>'Run 2 IgG'!AE43</f>
        <v>7.2617989256077395</v>
      </c>
      <c r="I41" s="10">
        <f>'Run 2 IgG'!AF43</f>
        <v>21.86664198865698</v>
      </c>
      <c r="J41" s="10">
        <f>'Run 2 IgG'!AG43</f>
        <v>6.5433069099763284</v>
      </c>
      <c r="K41" s="10">
        <f>'Run 2 IgG'!AH43</f>
        <v>8.3674676038180102</v>
      </c>
      <c r="L41" s="10">
        <f>'Run 2 IgG'!AI43</f>
        <v>8.8374731046600061</v>
      </c>
      <c r="M41" s="10">
        <f>'Run 2 IgG'!AJ43</f>
        <v>17.904341516394741</v>
      </c>
      <c r="N41" s="10">
        <f>'Run 2 IgG'!AK43</f>
        <v>5.6148534206081235</v>
      </c>
      <c r="O41" s="10">
        <f>'Run 2 IgG'!AL43</f>
        <v>7.2579464215024787</v>
      </c>
      <c r="P41" s="10">
        <f>'Run 2 IgG'!AM43</f>
        <v>5.4857945330818367</v>
      </c>
      <c r="Q41" s="10">
        <f>'Run 2 IgG'!AN43</f>
        <v>9.6310889503440311</v>
      </c>
      <c r="R41" s="10">
        <f>'Run 2 IgG'!AO43</f>
        <v>8.1459486177654306</v>
      </c>
      <c r="S41" s="10">
        <f>'Run 2 IgG'!AP43</f>
        <v>5.6649359739765321</v>
      </c>
      <c r="T41" s="10">
        <f>'Run 2 IgG'!AQ43</f>
        <v>9.0936646276599458</v>
      </c>
      <c r="U41" s="10">
        <f>'Run 2 IgG'!AR43</f>
        <v>5.928832505186997</v>
      </c>
      <c r="V41" s="10">
        <f>'Run 2 IgG'!AS43</f>
        <v>50.367467359387213</v>
      </c>
      <c r="W41" s="10">
        <f>'Run 2 IgG'!AT43</f>
        <v>14.460202846290281</v>
      </c>
      <c r="X41" s="10">
        <f>'Run 2 IgG'!AU43</f>
        <v>6.2543691020816583</v>
      </c>
      <c r="Y41" s="10">
        <f>'Run 2 IgG'!AV43</f>
        <v>13.497076819974716</v>
      </c>
      <c r="Z41" s="10">
        <f>'Run 2 IgG'!AW43</f>
        <v>17.135766947394924</v>
      </c>
      <c r="AA41" s="16" t="str">
        <f si="0" t="shared"/>
        <v>insert into tsp_test_unit_data.foog_unit_data (test_name,julien_barcode,unit, pillar_plate_id,row,col) values('HOPS_IGG_unit','1801300012','7.02486992313411','FOOG80040010000014','A',1);</v>
      </c>
      <c r="AB41" s="16" t="str">
        <f si="1" t="shared"/>
        <v>insert into tsp_test_unit_data.foog_unit_data (test_name,julien_barcode,unit, pillar_plate_id,row,col) values('HOPS_IGG_unit','1801300203','11.0179904282384','FOOG80040010000014','B',1);</v>
      </c>
      <c r="AC41" s="16" t="str">
        <f si="2" t="shared"/>
        <v>insert into tsp_test_unit_data.foog_unit_data (test_name,julien_barcode,unit, pillar_plate_id,row,col) values('HOPS_IGG_unit','1801300155','6.96515610950255','FOOG80040010000014','C',1);</v>
      </c>
      <c r="AD41" s="16" t="str">
        <f si="3" t="shared"/>
        <v>insert into tsp_test_unit_data.foog_unit_data (test_name,julien_barcode,unit, pillar_plate_id,row,col) values('HOPS_IGG_unit','1801300157','6.99790239439727','FOOG80040010000014','D',1);</v>
      </c>
      <c r="AE41" s="16" t="str">
        <f si="4" t="shared"/>
        <v>insert into tsp_test_unit_data.foog_unit_data (test_name,julien_barcode,unit, pillar_plate_id,row,col) values('HOPS_IGG_unit','1801300167','13.4296579981326','FOOG80040010000014','A',2);</v>
      </c>
      <c r="AF41" s="16" t="str">
        <f si="5" t="shared"/>
        <v>insert into tsp_test_unit_data.foog_unit_data (test_name,julien_barcode,unit, pillar_plate_id,row,col) values('HOPS_IGG_unit','1801300073','7.26179892560774','FOOG80040010000014','B',2);</v>
      </c>
      <c r="AG41" s="16" t="str">
        <f si="6" t="shared"/>
        <v>insert into tsp_test_unit_data.foog_unit_data (test_name,julien_barcode,unit, pillar_plate_id,row,col) values('HOPS_IGG_unit','1801310032','21.866641988657','FOOG80040010000014','C',2);</v>
      </c>
      <c r="AH41" s="16" t="str">
        <f si="7" t="shared"/>
        <v>insert into tsp_test_unit_data.foog_unit_data (test_name,julien_barcode,unit, pillar_plate_id,row,col) values('HOPS_IGG_unit','1801310037','6.54330690997633','FOOG80040010000014','D',2);</v>
      </c>
      <c r="AI41" s="16" t="str">
        <f si="8" t="shared"/>
        <v>insert into tsp_test_unit_data.foog_unit_data (test_name,julien_barcode,unit, pillar_plate_id,row,col) values('HOPS_IGG_unit','1801310043','8.36746760381801','FOOG80040010000014','A',3);</v>
      </c>
      <c r="AJ41" s="16" t="str">
        <f si="9" t="shared"/>
        <v>insert into tsp_test_unit_data.foog_unit_data (test_name,julien_barcode,unit, pillar_plate_id,row,col) values('HOPS_IGG_unit','1801310017','8.83747310466001','FOOG80040010000014','B',3);</v>
      </c>
      <c r="AK41" s="16" t="str">
        <f si="10" t="shared"/>
        <v>insert into tsp_test_unit_data.foog_unit_data (test_name,julien_barcode,unit, pillar_plate_id,row,col) values('HOPS_IGG_unit','1801310096','17.9043415163947','FOOG80040010000014','C',3);</v>
      </c>
      <c r="AL41" s="16" t="str">
        <f si="11" t="shared"/>
        <v>insert into tsp_test_unit_data.foog_unit_data (test_name,julien_barcode,unit, pillar_plate_id,row,col) values('HOPS_IGG_unit','1801310054','5.61485342060812','FOOG80040010000014','D',3);</v>
      </c>
      <c r="AM41" s="16" t="str">
        <f si="12" t="shared"/>
        <v>insert into tsp_test_unit_data.foog_unit_data (test_name,julien_barcode,unit, pillar_plate_id,row,col) values('HOPS_IGG_unit','1801310058','7.25794642150248','FOOG80040010000014','A',4);</v>
      </c>
      <c r="AN41" s="16" t="str">
        <f si="13" t="shared"/>
        <v>insert into tsp_test_unit_data.foog_unit_data (test_name,julien_barcode,unit, pillar_plate_id,row,col) values('HOPS_IGG_unit','1801310066','5.48579453308184','FOOG80040010000014','B',4);</v>
      </c>
      <c r="AO41" s="16" t="str">
        <f si="14" t="shared"/>
        <v>insert into tsp_test_unit_data.foog_unit_data (test_name,julien_barcode,unit, pillar_plate_id,row,col) values('HOPS_IGG_unit','1801310123','9.63108895034403','FOOG80040010000014','C',4);</v>
      </c>
      <c r="AP41" s="16" t="str">
        <f si="15" t="shared"/>
        <v>insert into tsp_test_unit_data.foog_unit_data (test_name,julien_barcode,unit, pillar_plate_id,row,col) values('HOPS_IGG_unit','1801310131','8.14594861776543','FOOG80040010000014','D',4);</v>
      </c>
      <c r="AQ41" s="16" t="str">
        <f si="16" t="shared"/>
        <v>insert into tsp_test_unit_data.foog_unit_data (test_name,julien_barcode,unit, pillar_plate_id,row,col) values('HOPS_IGG_unit','1801310133','5.66493597397653','FOOG80040010000014','A',5);</v>
      </c>
      <c r="AR41" s="16" t="str">
        <f si="17" t="shared"/>
        <v>insert into tsp_test_unit_data.foog_unit_data (test_name,julien_barcode,unit, pillar_plate_id,row,col) values('HOPS_IGG_unit','1801310139','9.09366462765995','FOOG80040010000014','B',5);</v>
      </c>
      <c r="AS41" s="16" t="str">
        <f si="18" t="shared"/>
        <v>insert into tsp_test_unit_data.foog_unit_data (test_name,julien_barcode,unit, pillar_plate_id,row,col) values('HOPS_IGG_unit','1801310102','5.928832505187','FOOG80040010000014','C',5);</v>
      </c>
      <c r="AT41" s="16" t="str">
        <f si="19" t="shared"/>
        <v>insert into tsp_test_unit_data.foog_unit_data (test_name,julien_barcode,unit, pillar_plate_id,row,col) values('HOPS_IGG_unit','1801310105','50.3674673593872','FOOG80040010000014','D',5);</v>
      </c>
      <c r="AU41" s="16" t="str">
        <f si="20" t="shared"/>
        <v>insert into tsp_test_unit_data.foog_unit_data (test_name,julien_barcode,unit, pillar_plate_id,row,col) values('HOPS_IGG_unit','1801310111','14.4602028462903','FOOG80040010000014','A',6);</v>
      </c>
      <c r="AV41" s="16" t="str">
        <f si="21" t="shared"/>
        <v>insert into tsp_test_unit_data.foog_unit_data (test_name,julien_barcode,unit, pillar_plate_id,row,col) values('HOPS_IGG_unit','1801310120','6.25436910208166','FOOG80040010000014','B',6);</v>
      </c>
      <c r="AW41" s="16"/>
      <c r="AX41" s="16"/>
    </row>
    <row r="42" spans="1:50" x14ac:dyDescent="0.25">
      <c r="A42" s="7">
        <f>'[1]Run 1 IgG'!A43</f>
        <v>41</v>
      </c>
      <c r="B42" s="7" t="s">
        <v>105</v>
      </c>
      <c r="C42" s="10">
        <f>'Run 2 IgG'!Z44</f>
        <v>7.0861000391492377</v>
      </c>
      <c r="D42" s="10">
        <f>'Run 2 IgG'!AA44</f>
        <v>9.6194698344790375</v>
      </c>
      <c r="E42" s="10">
        <f>'Run 2 IgG'!AB44</f>
        <v>8.2691753726118336</v>
      </c>
      <c r="F42" s="10">
        <f>'Run 2 IgG'!AC44</f>
        <v>8.2336413078258541</v>
      </c>
      <c r="G42" s="10">
        <f>'Run 2 IgG'!AD44</f>
        <v>9.1491660358410787</v>
      </c>
      <c r="H42" s="10">
        <f>'Run 2 IgG'!AE44</f>
        <v>8.0831440922617066</v>
      </c>
      <c r="I42" s="10">
        <f>'Run 2 IgG'!AF44</f>
        <v>7.5145990556860438</v>
      </c>
      <c r="J42" s="10">
        <f>'Run 2 IgG'!AG44</f>
        <v>10.332241369303674</v>
      </c>
      <c r="K42" s="10">
        <f>'Run 2 IgG'!AH44</f>
        <v>7.6797279449855917</v>
      </c>
      <c r="L42" s="10">
        <f>'Run 2 IgG'!AI44</f>
        <v>9.8096815930392758</v>
      </c>
      <c r="M42" s="10">
        <f>'Run 2 IgG'!AJ44</f>
        <v>20.018409382140547</v>
      </c>
      <c r="N42" s="10">
        <f>'Run 2 IgG'!AK44</f>
        <v>7.6901791405108799</v>
      </c>
      <c r="O42" s="10">
        <f>'Run 2 IgG'!AL44</f>
        <v>3.8044246442088192</v>
      </c>
      <c r="P42" s="10">
        <f>'Run 2 IgG'!AM44</f>
        <v>6.9293321062699169</v>
      </c>
      <c r="Q42" s="10">
        <f>'Run 2 IgG'!AN44</f>
        <v>6.5384573936241477</v>
      </c>
      <c r="R42" s="10">
        <f>'Run 2 IgG'!AO44</f>
        <v>5.2989456043249969</v>
      </c>
      <c r="S42" s="10">
        <f>'Run 2 IgG'!AP44</f>
        <v>5.5832181226128279</v>
      </c>
      <c r="T42" s="10">
        <f>'Run 2 IgG'!AQ44</f>
        <v>7.3390189708612041</v>
      </c>
      <c r="U42" s="10">
        <f>'Run 2 IgG'!AR44</f>
        <v>6.2311922451806812</v>
      </c>
      <c r="V42" s="10">
        <f>'Run 2 IgG'!AS44</f>
        <v>8.7729229969307116</v>
      </c>
      <c r="W42" s="10">
        <f>'Run 2 IgG'!AT44</f>
        <v>20.279689270272748</v>
      </c>
      <c r="X42" s="10">
        <f>'Run 2 IgG'!AU44</f>
        <v>5.9218368576321581</v>
      </c>
      <c r="Y42" s="10">
        <f>'Run 2 IgG'!AV44</f>
        <v>6.4569380685269016</v>
      </c>
      <c r="Z42" s="10">
        <f>'Run 2 IgG'!AW44</f>
        <v>7.3661920792269537</v>
      </c>
      <c r="AA42" s="16" t="str">
        <f si="0" t="shared"/>
        <v>insert into tsp_test_unit_data.foog_unit_data (test_name,julien_barcode,unit, pillar_plate_id,row,col) values('GREEN_PEPPE_IGG_unit','1801300012','7.08610003914924','FOOG80040010000014','A',1);</v>
      </c>
      <c r="AB42" s="16" t="str">
        <f si="1" t="shared"/>
        <v>insert into tsp_test_unit_data.foog_unit_data (test_name,julien_barcode,unit, pillar_plate_id,row,col) values('GREEN_PEPPE_IGG_unit','1801300203','9.61946983447904','FOOG80040010000014','B',1);</v>
      </c>
      <c r="AC42" s="16" t="str">
        <f si="2" t="shared"/>
        <v>insert into tsp_test_unit_data.foog_unit_data (test_name,julien_barcode,unit, pillar_plate_id,row,col) values('GREEN_PEPPE_IGG_unit','1801300155','8.26917537261183','FOOG80040010000014','C',1);</v>
      </c>
      <c r="AD42" s="16" t="str">
        <f si="3" t="shared"/>
        <v>insert into tsp_test_unit_data.foog_unit_data (test_name,julien_barcode,unit, pillar_plate_id,row,col) values('GREEN_PEPPE_IGG_unit','1801300157','8.23364130782585','FOOG80040010000014','D',1);</v>
      </c>
      <c r="AE42" s="16" t="str">
        <f si="4" t="shared"/>
        <v>insert into tsp_test_unit_data.foog_unit_data (test_name,julien_barcode,unit, pillar_plate_id,row,col) values('GREEN_PEPPE_IGG_unit','1801300167','9.14916603584108','FOOG80040010000014','A',2);</v>
      </c>
      <c r="AF42" s="16" t="str">
        <f si="5" t="shared"/>
        <v>insert into tsp_test_unit_data.foog_unit_data (test_name,julien_barcode,unit, pillar_plate_id,row,col) values('GREEN_PEPPE_IGG_unit','1801300073','8.08314409226171','FOOG80040010000014','B',2);</v>
      </c>
      <c r="AG42" s="16" t="str">
        <f si="6" t="shared"/>
        <v>insert into tsp_test_unit_data.foog_unit_data (test_name,julien_barcode,unit, pillar_plate_id,row,col) values('GREEN_PEPPE_IGG_unit','1801310032','7.51459905568604','FOOG80040010000014','C',2);</v>
      </c>
      <c r="AH42" s="16" t="str">
        <f si="7" t="shared"/>
        <v>insert into tsp_test_unit_data.foog_unit_data (test_name,julien_barcode,unit, pillar_plate_id,row,col) values('GREEN_PEPPE_IGG_unit','1801310037','10.3322413693037','FOOG80040010000014','D',2);</v>
      </c>
      <c r="AI42" s="16" t="str">
        <f si="8" t="shared"/>
        <v>insert into tsp_test_unit_data.foog_unit_data (test_name,julien_barcode,unit, pillar_plate_id,row,col) values('GREEN_PEPPE_IGG_unit','1801310043','7.67972794498559','FOOG80040010000014','A',3);</v>
      </c>
      <c r="AJ42" s="16" t="str">
        <f si="9" t="shared"/>
        <v>insert into tsp_test_unit_data.foog_unit_data (test_name,julien_barcode,unit, pillar_plate_id,row,col) values('GREEN_PEPPE_IGG_unit','1801310017','9.80968159303928','FOOG80040010000014','B',3);</v>
      </c>
      <c r="AK42" s="16" t="str">
        <f si="10" t="shared"/>
        <v>insert into tsp_test_unit_data.foog_unit_data (test_name,julien_barcode,unit, pillar_plate_id,row,col) values('GREEN_PEPPE_IGG_unit','1801310096','20.0184093821405','FOOG80040010000014','C',3);</v>
      </c>
      <c r="AL42" s="16" t="str">
        <f si="11" t="shared"/>
        <v>insert into tsp_test_unit_data.foog_unit_data (test_name,julien_barcode,unit, pillar_plate_id,row,col) values('GREEN_PEPPE_IGG_unit','1801310054','7.69017914051088','FOOG80040010000014','D',3);</v>
      </c>
      <c r="AM42" s="16" t="str">
        <f si="12" t="shared"/>
        <v>insert into tsp_test_unit_data.foog_unit_data (test_name,julien_barcode,unit, pillar_plate_id,row,col) values('GREEN_PEPPE_IGG_unit','1801310058','3.80442464420882','FOOG80040010000014','A',4);</v>
      </c>
      <c r="AN42" s="16" t="str">
        <f si="13" t="shared"/>
        <v>insert into tsp_test_unit_data.foog_unit_data (test_name,julien_barcode,unit, pillar_plate_id,row,col) values('GREEN_PEPPE_IGG_unit','1801310066','6.92933210626992','FOOG80040010000014','B',4);</v>
      </c>
      <c r="AO42" s="16" t="str">
        <f si="14" t="shared"/>
        <v>insert into tsp_test_unit_data.foog_unit_data (test_name,julien_barcode,unit, pillar_plate_id,row,col) values('GREEN_PEPPE_IGG_unit','1801310123','6.53845739362415','FOOG80040010000014','C',4);</v>
      </c>
      <c r="AP42" s="16" t="str">
        <f si="15" t="shared"/>
        <v>insert into tsp_test_unit_data.foog_unit_data (test_name,julien_barcode,unit, pillar_plate_id,row,col) values('GREEN_PEPPE_IGG_unit','1801310131','5.298945604325','FOOG80040010000014','D',4);</v>
      </c>
      <c r="AQ42" s="16" t="str">
        <f si="16" t="shared"/>
        <v>insert into tsp_test_unit_data.foog_unit_data (test_name,julien_barcode,unit, pillar_plate_id,row,col) values('GREEN_PEPPE_IGG_unit','1801310133','5.58321812261283','FOOG80040010000014','A',5);</v>
      </c>
      <c r="AR42" s="16" t="str">
        <f si="17" t="shared"/>
        <v>insert into tsp_test_unit_data.foog_unit_data (test_name,julien_barcode,unit, pillar_plate_id,row,col) values('GREEN_PEPPE_IGG_unit','1801310139','7.3390189708612','FOOG80040010000014','B',5);</v>
      </c>
      <c r="AS42" s="16" t="str">
        <f si="18" t="shared"/>
        <v>insert into tsp_test_unit_data.foog_unit_data (test_name,julien_barcode,unit, pillar_plate_id,row,col) values('GREEN_PEPPE_IGG_unit','1801310102','6.23119224518068','FOOG80040010000014','C',5);</v>
      </c>
      <c r="AT42" s="16" t="str">
        <f si="19" t="shared"/>
        <v>insert into tsp_test_unit_data.foog_unit_data (test_name,julien_barcode,unit, pillar_plate_id,row,col) values('GREEN_PEPPE_IGG_unit','1801310105','8.77292299693071','FOOG80040010000014','D',5);</v>
      </c>
      <c r="AU42" s="16" t="str">
        <f si="20" t="shared"/>
        <v>insert into tsp_test_unit_data.foog_unit_data (test_name,julien_barcode,unit, pillar_plate_id,row,col) values('GREEN_PEPPE_IGG_unit','1801310111','20.2796892702727','FOOG80040010000014','A',6);</v>
      </c>
      <c r="AV42" s="16" t="str">
        <f si="21" t="shared"/>
        <v>insert into tsp_test_unit_data.foog_unit_data (test_name,julien_barcode,unit, pillar_plate_id,row,col) values('GREEN_PEPPE_IGG_unit','1801310120','5.92183685763216','FOOG80040010000014','B',6);</v>
      </c>
      <c r="AW42" s="16"/>
      <c r="AX42" s="16"/>
    </row>
    <row r="43" spans="1:50" x14ac:dyDescent="0.25">
      <c r="A43" s="7">
        <f>'[1]Run 1 IgG'!A44</f>
        <v>42</v>
      </c>
      <c r="B43" s="7" t="s">
        <v>106</v>
      </c>
      <c r="C43" s="10">
        <f>'Run 2 IgG'!Z45</f>
        <v>7.8729888690059155</v>
      </c>
      <c r="D43" s="10">
        <f>'Run 2 IgG'!AA45</f>
        <v>23.171159884497708</v>
      </c>
      <c r="E43" s="10">
        <f>'Run 2 IgG'!AB45</f>
        <v>7.3924545138910753</v>
      </c>
      <c r="F43" s="10">
        <f>'Run 2 IgG'!AC45</f>
        <v>5.7767447981426248</v>
      </c>
      <c r="G43" s="10">
        <f>'Run 2 IgG'!AD45</f>
        <v>8.2328092798406995</v>
      </c>
      <c r="H43" s="10">
        <f>'Run 2 IgG'!AE45</f>
        <v>4.9271043441714575</v>
      </c>
      <c r="I43" s="10">
        <f>'Run 2 IgG'!AF45</f>
        <v>5.7790662201480103</v>
      </c>
      <c r="J43" s="10">
        <f>'Run 2 IgG'!AG45</f>
        <v>5.6815664959218113</v>
      </c>
      <c r="K43" s="10">
        <f>'Run 2 IgG'!AH45</f>
        <v>5.5562097076309831</v>
      </c>
      <c r="L43" s="10">
        <f>'Run 2 IgG'!AI45</f>
        <v>8.3953088202176982</v>
      </c>
      <c r="M43" s="10">
        <f>'Run 2 IgG'!AJ45</f>
        <v>14.551719978500588</v>
      </c>
      <c r="N43" s="10">
        <f>'Run 2 IgG'!AK45</f>
        <v>5.8324589262718822</v>
      </c>
      <c r="O43" s="10">
        <f>'Run 2 IgG'!AL45</f>
        <v>3.4088943526492068</v>
      </c>
      <c r="P43" s="10">
        <f>'Run 2 IgG'!AM45</f>
        <v>6.7447777743884636</v>
      </c>
      <c r="Q43" s="10">
        <f>'Run 2 IgG'!AN45</f>
        <v>5.532995487577125</v>
      </c>
      <c r="R43" s="10">
        <f>'Run 2 IgG'!AO45</f>
        <v>3.376394444573807</v>
      </c>
      <c r="S43" s="10">
        <f>'Run 2 IgG'!AP45</f>
        <v>4.2306777425557467</v>
      </c>
      <c r="T43" s="10">
        <f>'Run 2 IgG'!AQ45</f>
        <v>3.7153220573601202</v>
      </c>
      <c r="U43" s="10">
        <f>'Run 2 IgG'!AR45</f>
        <v>3.2672876103206794</v>
      </c>
      <c r="V43" s="10">
        <f>'Run 2 IgG'!AS45</f>
        <v>6.4406714916829362</v>
      </c>
      <c r="W43" s="10">
        <f>'Run 2 IgG'!AT45</f>
        <v>18.270638031128485</v>
      </c>
      <c r="X43" s="10">
        <f>'Run 2 IgG'!AU45</f>
        <v>3.274251876336836</v>
      </c>
      <c r="Y43" s="10">
        <f>'Run 2 IgG'!AV45</f>
        <v>4.1796064584372603</v>
      </c>
      <c r="Z43" s="10">
        <f>'Run 2 IgG'!AW45</f>
        <v>3.5853224250585205</v>
      </c>
      <c r="AA43" s="16" t="str">
        <f si="0" t="shared"/>
        <v>insert into tsp_test_unit_data.foog_unit_data (test_name,julien_barcode,unit, pillar_plate_id,row,col) values('LETTUCE_IGG_unit','1801300012','7.87298886900592','FOOG80040010000014','A',1);</v>
      </c>
      <c r="AB43" s="16" t="str">
        <f si="1" t="shared"/>
        <v>insert into tsp_test_unit_data.foog_unit_data (test_name,julien_barcode,unit, pillar_plate_id,row,col) values('LETTUCE_IGG_unit','1801300203','23.1711598844977','FOOG80040010000014','B',1);</v>
      </c>
      <c r="AC43" s="16" t="str">
        <f si="2" t="shared"/>
        <v>insert into tsp_test_unit_data.foog_unit_data (test_name,julien_barcode,unit, pillar_plate_id,row,col) values('LETTUCE_IGG_unit','1801300155','7.39245451389108','FOOG80040010000014','C',1);</v>
      </c>
      <c r="AD43" s="16" t="str">
        <f si="3" t="shared"/>
        <v>insert into tsp_test_unit_data.foog_unit_data (test_name,julien_barcode,unit, pillar_plate_id,row,col) values('LETTUCE_IGG_unit','1801300157','5.77674479814262','FOOG80040010000014','D',1);</v>
      </c>
      <c r="AE43" s="16" t="str">
        <f si="4" t="shared"/>
        <v>insert into tsp_test_unit_data.foog_unit_data (test_name,julien_barcode,unit, pillar_plate_id,row,col) values('LETTUCE_IGG_unit','1801300167','8.2328092798407','FOOG80040010000014','A',2);</v>
      </c>
      <c r="AF43" s="16" t="str">
        <f si="5" t="shared"/>
        <v>insert into tsp_test_unit_data.foog_unit_data (test_name,julien_barcode,unit, pillar_plate_id,row,col) values('LETTUCE_IGG_unit','1801300073','4.92710434417146','FOOG80040010000014','B',2);</v>
      </c>
      <c r="AG43" s="16" t="str">
        <f si="6" t="shared"/>
        <v>insert into tsp_test_unit_data.foog_unit_data (test_name,julien_barcode,unit, pillar_plate_id,row,col) values('LETTUCE_IGG_unit','1801310032','5.77906622014801','FOOG80040010000014','C',2);</v>
      </c>
      <c r="AH43" s="16" t="str">
        <f si="7" t="shared"/>
        <v>insert into tsp_test_unit_data.foog_unit_data (test_name,julien_barcode,unit, pillar_plate_id,row,col) values('LETTUCE_IGG_unit','1801310037','5.68156649592181','FOOG80040010000014','D',2);</v>
      </c>
      <c r="AI43" s="16" t="str">
        <f si="8" t="shared"/>
        <v>insert into tsp_test_unit_data.foog_unit_data (test_name,julien_barcode,unit, pillar_plate_id,row,col) values('LETTUCE_IGG_unit','1801310043','5.55620970763098','FOOG80040010000014','A',3);</v>
      </c>
      <c r="AJ43" s="16" t="str">
        <f si="9" t="shared"/>
        <v>insert into tsp_test_unit_data.foog_unit_data (test_name,julien_barcode,unit, pillar_plate_id,row,col) values('LETTUCE_IGG_unit','1801310017','8.3953088202177','FOOG80040010000014','B',3);</v>
      </c>
      <c r="AK43" s="16" t="str">
        <f si="10" t="shared"/>
        <v>insert into tsp_test_unit_data.foog_unit_data (test_name,julien_barcode,unit, pillar_plate_id,row,col) values('LETTUCE_IGG_unit','1801310096','14.5517199785006','FOOG80040010000014','C',3);</v>
      </c>
      <c r="AL43" s="16" t="str">
        <f si="11" t="shared"/>
        <v>insert into tsp_test_unit_data.foog_unit_data (test_name,julien_barcode,unit, pillar_plate_id,row,col) values('LETTUCE_IGG_unit','1801310054','5.83245892627188','FOOG80040010000014','D',3);</v>
      </c>
      <c r="AM43" s="16" t="str">
        <f si="12" t="shared"/>
        <v>insert into tsp_test_unit_data.foog_unit_data (test_name,julien_barcode,unit, pillar_plate_id,row,col) values('LETTUCE_IGG_unit','1801310058','3.40889435264921','FOOG80040010000014','A',4);</v>
      </c>
      <c r="AN43" s="16" t="str">
        <f si="13" t="shared"/>
        <v>insert into tsp_test_unit_data.foog_unit_data (test_name,julien_barcode,unit, pillar_plate_id,row,col) values('LETTUCE_IGG_unit','1801310066','6.74477777438846','FOOG80040010000014','B',4);</v>
      </c>
      <c r="AO43" s="16" t="str">
        <f si="14" t="shared"/>
        <v>insert into tsp_test_unit_data.foog_unit_data (test_name,julien_barcode,unit, pillar_plate_id,row,col) values('LETTUCE_IGG_unit','1801310123','5.53299548757713','FOOG80040010000014','C',4);</v>
      </c>
      <c r="AP43" s="16" t="str">
        <f si="15" t="shared"/>
        <v>insert into tsp_test_unit_data.foog_unit_data (test_name,julien_barcode,unit, pillar_plate_id,row,col) values('LETTUCE_IGG_unit','1801310131','3.37639444457381','FOOG80040010000014','D',4);</v>
      </c>
      <c r="AQ43" s="16" t="str">
        <f si="16" t="shared"/>
        <v>insert into tsp_test_unit_data.foog_unit_data (test_name,julien_barcode,unit, pillar_plate_id,row,col) values('LETTUCE_IGG_unit','1801310133','4.23067774255575','FOOG80040010000014','A',5);</v>
      </c>
      <c r="AR43" s="16" t="str">
        <f si="17" t="shared"/>
        <v>insert into tsp_test_unit_data.foog_unit_data (test_name,julien_barcode,unit, pillar_plate_id,row,col) values('LETTUCE_IGG_unit','1801310139','3.71532205736012','FOOG80040010000014','B',5);</v>
      </c>
      <c r="AS43" s="16" t="str">
        <f si="18" t="shared"/>
        <v>insert into tsp_test_unit_data.foog_unit_data (test_name,julien_barcode,unit, pillar_plate_id,row,col) values('LETTUCE_IGG_unit','1801310102','3.26728761032068','FOOG80040010000014','C',5);</v>
      </c>
      <c r="AT43" s="16" t="str">
        <f si="19" t="shared"/>
        <v>insert into tsp_test_unit_data.foog_unit_data (test_name,julien_barcode,unit, pillar_plate_id,row,col) values('LETTUCE_IGG_unit','1801310105','6.44067149168294','FOOG80040010000014','D',5);</v>
      </c>
      <c r="AU43" s="16" t="str">
        <f si="20" t="shared"/>
        <v>insert into tsp_test_unit_data.foog_unit_data (test_name,julien_barcode,unit, pillar_plate_id,row,col) values('LETTUCE_IGG_unit','1801310111','18.2706380311285','FOOG80040010000014','A',6);</v>
      </c>
      <c r="AV43" s="16" t="str">
        <f si="21" t="shared"/>
        <v>insert into tsp_test_unit_data.foog_unit_data (test_name,julien_barcode,unit, pillar_plate_id,row,col) values('LETTUCE_IGG_unit','1801310120','3.27425187633684','FOOG80040010000014','B',6);</v>
      </c>
      <c r="AW43" s="16"/>
      <c r="AX43" s="16"/>
    </row>
    <row r="44" spans="1:50" x14ac:dyDescent="0.25">
      <c r="A44" s="7">
        <f>'[1]Run 1 IgG'!A45</f>
        <v>43</v>
      </c>
      <c r="B44" s="7" t="s">
        <v>107</v>
      </c>
      <c r="C44" s="10">
        <f>'Run 2 IgG'!Z46</f>
        <v>5.0620420224114318</v>
      </c>
      <c r="D44" s="10">
        <f>'Run 2 IgG'!AA46</f>
        <v>10.106707511883441</v>
      </c>
      <c r="E44" s="10">
        <f>'Run 2 IgG'!AB46</f>
        <v>5.976671688858497</v>
      </c>
      <c r="F44" s="10">
        <f>'Run 2 IgG'!AC46</f>
        <v>4.7609527533325835</v>
      </c>
      <c r="G44" s="10">
        <f>'Run 2 IgG'!AD46</f>
        <v>5.1557773608982416</v>
      </c>
      <c r="H44" s="10">
        <f>'Run 2 IgG'!AE46</f>
        <v>4.5592797523458088</v>
      </c>
      <c r="I44" s="10">
        <f>'Run 2 IgG'!AF46</f>
        <v>4.8149215845825664</v>
      </c>
      <c r="J44" s="10">
        <f>'Run 2 IgG'!AG46</f>
        <v>5.2892792066218828</v>
      </c>
      <c r="K44" s="10">
        <f>'Run 2 IgG'!AH46</f>
        <v>4.1048053839249068</v>
      </c>
      <c r="L44" s="10">
        <f>'Run 2 IgG'!AI46</f>
        <v>5.1699796849113948</v>
      </c>
      <c r="M44" s="10">
        <f>'Run 2 IgG'!AJ46</f>
        <v>6.3856986204373083</v>
      </c>
      <c r="N44" s="10">
        <f>'Run 2 IgG'!AK46</f>
        <v>5.0847657408324762</v>
      </c>
      <c r="O44" s="10">
        <f>'Run 2 IgG'!AL46</f>
        <v>3.5367124233987797</v>
      </c>
      <c r="P44" s="10">
        <f>'Run 2 IgG'!AM46</f>
        <v>7.6298222039895265</v>
      </c>
      <c r="Q44" s="10">
        <f>'Run 2 IgG'!AN46</f>
        <v>3.8207589036618432</v>
      </c>
      <c r="R44" s="10">
        <f>'Run 2 IgG'!AO46</f>
        <v>3.440136620109338</v>
      </c>
      <c r="S44" s="10">
        <f>'Run 2 IgG'!AP46</f>
        <v>3.3066347743856981</v>
      </c>
      <c r="T44" s="10">
        <f>'Run 2 IgG'!AQ46</f>
        <v>3.7781519316223835</v>
      </c>
      <c r="U44" s="10">
        <f>'Run 2 IgG'!AR46</f>
        <v>4.3547662865564032</v>
      </c>
      <c r="V44" s="10">
        <f>'Run 2 IgG'!AS46</f>
        <v>4.3064783849116814</v>
      </c>
      <c r="W44" s="10">
        <f>'Run 2 IgG'!AT46</f>
        <v>5.8829363503716845</v>
      </c>
      <c r="X44" s="10">
        <f>'Run 2 IgG'!AU46</f>
        <v>3.3606036056356805</v>
      </c>
      <c r="Y44" s="10">
        <f>'Run 2 IgG'!AV46</f>
        <v>4.0423151582670327</v>
      </c>
      <c r="Z44" s="10">
        <f>'Run 2 IgG'!AW46</f>
        <v>3.8718872701091946</v>
      </c>
      <c r="AA44" s="16" t="str">
        <f si="0" t="shared"/>
        <v>insert into tsp_test_unit_data.foog_unit_data (test_name,julien_barcode,unit, pillar_plate_id,row,col) values('LOBSTER_IGG_unit','1801300012','5.06204202241143','FOOG80040010000014','A',1);</v>
      </c>
      <c r="AB44" s="16" t="str">
        <f si="1" t="shared"/>
        <v>insert into tsp_test_unit_data.foog_unit_data (test_name,julien_barcode,unit, pillar_plate_id,row,col) values('LOBSTER_IGG_unit','1801300203','10.1067075118834','FOOG80040010000014','B',1);</v>
      </c>
      <c r="AC44" s="16" t="str">
        <f si="2" t="shared"/>
        <v>insert into tsp_test_unit_data.foog_unit_data (test_name,julien_barcode,unit, pillar_plate_id,row,col) values('LOBSTER_IGG_unit','1801300155','5.9766716888585','FOOG80040010000014','C',1);</v>
      </c>
      <c r="AD44" s="16" t="str">
        <f si="3" t="shared"/>
        <v>insert into tsp_test_unit_data.foog_unit_data (test_name,julien_barcode,unit, pillar_plate_id,row,col) values('LOBSTER_IGG_unit','1801300157','4.76095275333258','FOOG80040010000014','D',1);</v>
      </c>
      <c r="AE44" s="16" t="str">
        <f si="4" t="shared"/>
        <v>insert into tsp_test_unit_data.foog_unit_data (test_name,julien_barcode,unit, pillar_plate_id,row,col) values('LOBSTER_IGG_unit','1801300167','5.15577736089824','FOOG80040010000014','A',2);</v>
      </c>
      <c r="AF44" s="16" t="str">
        <f si="5" t="shared"/>
        <v>insert into tsp_test_unit_data.foog_unit_data (test_name,julien_barcode,unit, pillar_plate_id,row,col) values('LOBSTER_IGG_unit','1801300073','4.55927975234581','FOOG80040010000014','B',2);</v>
      </c>
      <c r="AG44" s="16" t="str">
        <f si="6" t="shared"/>
        <v>insert into tsp_test_unit_data.foog_unit_data (test_name,julien_barcode,unit, pillar_plate_id,row,col) values('LOBSTER_IGG_unit','1801310032','4.81492158458257','FOOG80040010000014','C',2);</v>
      </c>
      <c r="AH44" s="16" t="str">
        <f si="7" t="shared"/>
        <v>insert into tsp_test_unit_data.foog_unit_data (test_name,julien_barcode,unit, pillar_plate_id,row,col) values('LOBSTER_IGG_unit','1801310037','5.28927920662188','FOOG80040010000014','D',2);</v>
      </c>
      <c r="AI44" s="16" t="str">
        <f si="8" t="shared"/>
        <v>insert into tsp_test_unit_data.foog_unit_data (test_name,julien_barcode,unit, pillar_plate_id,row,col) values('LOBSTER_IGG_unit','1801310043','4.10480538392491','FOOG80040010000014','A',3);</v>
      </c>
      <c r="AJ44" s="16" t="str">
        <f si="9" t="shared"/>
        <v>insert into tsp_test_unit_data.foog_unit_data (test_name,julien_barcode,unit, pillar_plate_id,row,col) values('LOBSTER_IGG_unit','1801310017','5.16997968491139','FOOG80040010000014','B',3);</v>
      </c>
      <c r="AK44" s="16" t="str">
        <f si="10" t="shared"/>
        <v>insert into tsp_test_unit_data.foog_unit_data (test_name,julien_barcode,unit, pillar_plate_id,row,col) values('LOBSTER_IGG_unit','1801310096','6.38569862043731','FOOG80040010000014','C',3);</v>
      </c>
      <c r="AL44" s="16" t="str">
        <f si="11" t="shared"/>
        <v>insert into tsp_test_unit_data.foog_unit_data (test_name,julien_barcode,unit, pillar_plate_id,row,col) values('LOBSTER_IGG_unit','1801310054','5.08476574083248','FOOG80040010000014','D',3);</v>
      </c>
      <c r="AM44" s="16" t="str">
        <f si="12" t="shared"/>
        <v>insert into tsp_test_unit_data.foog_unit_data (test_name,julien_barcode,unit, pillar_plate_id,row,col) values('LOBSTER_IGG_unit','1801310058','3.53671242339878','FOOG80040010000014','A',4);</v>
      </c>
      <c r="AN44" s="16" t="str">
        <f si="13" t="shared"/>
        <v>insert into tsp_test_unit_data.foog_unit_data (test_name,julien_barcode,unit, pillar_plate_id,row,col) values('LOBSTER_IGG_unit','1801310066','7.62982220398953','FOOG80040010000014','B',4);</v>
      </c>
      <c r="AO44" s="16" t="str">
        <f si="14" t="shared"/>
        <v>insert into tsp_test_unit_data.foog_unit_data (test_name,julien_barcode,unit, pillar_plate_id,row,col) values('LOBSTER_IGG_unit','1801310123','3.82075890366184','FOOG80040010000014','C',4);</v>
      </c>
      <c r="AP44" s="16" t="str">
        <f si="15" t="shared"/>
        <v>insert into tsp_test_unit_data.foog_unit_data (test_name,julien_barcode,unit, pillar_plate_id,row,col) values('LOBSTER_IGG_unit','1801310131','3.44013662010934','FOOG80040010000014','D',4);</v>
      </c>
      <c r="AQ44" s="16" t="str">
        <f si="16" t="shared"/>
        <v>insert into tsp_test_unit_data.foog_unit_data (test_name,julien_barcode,unit, pillar_plate_id,row,col) values('LOBSTER_IGG_unit','1801310133','3.3066347743857','FOOG80040010000014','A',5);</v>
      </c>
      <c r="AR44" s="16" t="str">
        <f si="17" t="shared"/>
        <v>insert into tsp_test_unit_data.foog_unit_data (test_name,julien_barcode,unit, pillar_plate_id,row,col) values('LOBSTER_IGG_unit','1801310139','3.77815193162238','FOOG80040010000014','B',5);</v>
      </c>
      <c r="AS44" s="16" t="str">
        <f si="18" t="shared"/>
        <v>insert into tsp_test_unit_data.foog_unit_data (test_name,julien_barcode,unit, pillar_plate_id,row,col) values('LOBSTER_IGG_unit','1801310102','4.3547662865564','FOOG80040010000014','C',5);</v>
      </c>
      <c r="AT44" s="16" t="str">
        <f si="19" t="shared"/>
        <v>insert into tsp_test_unit_data.foog_unit_data (test_name,julien_barcode,unit, pillar_plate_id,row,col) values('LOBSTER_IGG_unit','1801310105','4.30647838491168','FOOG80040010000014','D',5);</v>
      </c>
      <c r="AU44" s="16" t="str">
        <f si="20" t="shared"/>
        <v>insert into tsp_test_unit_data.foog_unit_data (test_name,julien_barcode,unit, pillar_plate_id,row,col) values('LOBSTER_IGG_unit','1801310111','5.88293635037168','FOOG80040010000014','A',6);</v>
      </c>
      <c r="AV44" s="16" t="str">
        <f si="21" t="shared"/>
        <v>insert into tsp_test_unit_data.foog_unit_data (test_name,julien_barcode,unit, pillar_plate_id,row,col) values('LOBSTER_IGG_unit','1801310120','3.36060360563568','FOOG80040010000014','B',6);</v>
      </c>
      <c r="AW44" s="16"/>
      <c r="AX44" s="16"/>
    </row>
    <row r="45" spans="1:50" x14ac:dyDescent="0.25">
      <c r="A45" s="7">
        <f>'[1]Run 1 IgG'!A46</f>
        <v>44</v>
      </c>
      <c r="B45" s="7" t="s">
        <v>108</v>
      </c>
      <c r="C45" s="10">
        <f>'Run 2 IgG'!Z47</f>
        <v>4.0964178435535441</v>
      </c>
      <c r="D45" s="10">
        <f>'Run 2 IgG'!AA47</f>
        <v>5.368368811860937</v>
      </c>
      <c r="E45" s="10">
        <f>'Run 2 IgG'!AB47</f>
        <v>5.9193208355662792</v>
      </c>
      <c r="F45" s="10">
        <f>'Run 2 IgG'!AC47</f>
        <v>3.4842489283253868</v>
      </c>
      <c r="G45" s="10">
        <f>'Run 2 IgG'!AD47</f>
        <v>3.094274656402265</v>
      </c>
      <c r="H45" s="10">
        <f>'Run 2 IgG'!AE47</f>
        <v>3.8923615384774912</v>
      </c>
      <c r="I45" s="10">
        <f>'Run 2 IgG'!AF47</f>
        <v>4.2778012258433682</v>
      </c>
      <c r="J45" s="10">
        <f>'Run 2 IgG'!AG47</f>
        <v>3.978518645065158</v>
      </c>
      <c r="K45" s="10">
        <f>'Run 2 IgG'!AH47</f>
        <v>3.4048936985735887</v>
      </c>
      <c r="L45" s="10">
        <f>'Run 2 IgG'!AI47</f>
        <v>4.2914049795151055</v>
      </c>
      <c r="M45" s="10">
        <f>'Run 2 IgG'!AJ47</f>
        <v>7.6220573368120048</v>
      </c>
      <c r="N45" s="10">
        <f>'Run 2 IgG'!AK47</f>
        <v>4.5589454683925954</v>
      </c>
      <c r="O45" s="10">
        <f>'Run 2 IgG'!AL47</f>
        <v>3.1078784100740018</v>
      </c>
      <c r="P45" s="10">
        <f>'Run 2 IgG'!AM47</f>
        <v>5.5157428099714192</v>
      </c>
      <c r="Q45" s="10">
        <f>'Run 2 IgG'!AN47</f>
        <v>4.0488047057024659</v>
      </c>
      <c r="R45" s="10">
        <f>'Run 2 IgG'!AO47</f>
        <v>2.9559698274062733</v>
      </c>
      <c r="S45" s="10">
        <f>'Run 2 IgG'!AP47</f>
        <v>2.8947529358834578</v>
      </c>
      <c r="T45" s="10">
        <f>'Run 2 IgG'!AQ47</f>
        <v>3.3414095147721503</v>
      </c>
      <c r="U45" s="10">
        <f>'Run 2 IgG'!AR47</f>
        <v>4.3911658397745086</v>
      </c>
      <c r="V45" s="10">
        <f>'Run 2 IgG'!AS47</f>
        <v>3.5341293584550884</v>
      </c>
      <c r="W45" s="10">
        <f>'Run 2 IgG'!AT47</f>
        <v>4.9625234939874545</v>
      </c>
      <c r="X45" s="10">
        <f>'Run 2 IgG'!AU47</f>
        <v>2.729240599543993</v>
      </c>
      <c r="Y45" s="10">
        <f>'Run 2 IgG'!AV47</f>
        <v>3.6021481268137729</v>
      </c>
      <c r="Z45" s="10">
        <f>'Run 2 IgG'!AW47</f>
        <v>3.2665888695775975</v>
      </c>
      <c r="AA45" s="16" t="str">
        <f si="0" t="shared"/>
        <v>insert into tsp_test_unit_data.foog_unit_data (test_name,julien_barcode,unit, pillar_plate_id,row,col) values('MACKEREL_IGG_unit','1801300012','4.09641784355354','FOOG80040010000014','A',1);</v>
      </c>
      <c r="AB45" s="16" t="str">
        <f si="1" t="shared"/>
        <v>insert into tsp_test_unit_data.foog_unit_data (test_name,julien_barcode,unit, pillar_plate_id,row,col) values('MACKEREL_IGG_unit','1801300203','5.36836881186094','FOOG80040010000014','B',1);</v>
      </c>
      <c r="AC45" s="16" t="str">
        <f si="2" t="shared"/>
        <v>insert into tsp_test_unit_data.foog_unit_data (test_name,julien_barcode,unit, pillar_plate_id,row,col) values('MACKEREL_IGG_unit','1801300155','5.91932083556628','FOOG80040010000014','C',1);</v>
      </c>
      <c r="AD45" s="16" t="str">
        <f si="3" t="shared"/>
        <v>insert into tsp_test_unit_data.foog_unit_data (test_name,julien_barcode,unit, pillar_plate_id,row,col) values('MACKEREL_IGG_unit','1801300157','3.48424892832539','FOOG80040010000014','D',1);</v>
      </c>
      <c r="AE45" s="16" t="str">
        <f si="4" t="shared"/>
        <v>insert into tsp_test_unit_data.foog_unit_data (test_name,julien_barcode,unit, pillar_plate_id,row,col) values('MACKEREL_IGG_unit','1801300167','3.09427465640226','FOOG80040010000014','A',2);</v>
      </c>
      <c r="AF45" s="16" t="str">
        <f si="5" t="shared"/>
        <v>insert into tsp_test_unit_data.foog_unit_data (test_name,julien_barcode,unit, pillar_plate_id,row,col) values('MACKEREL_IGG_unit','1801300073','3.89236153847749','FOOG80040010000014','B',2);</v>
      </c>
      <c r="AG45" s="16" t="str">
        <f si="6" t="shared"/>
        <v>insert into tsp_test_unit_data.foog_unit_data (test_name,julien_barcode,unit, pillar_plate_id,row,col) values('MACKEREL_IGG_unit','1801310032','4.27780122584337','FOOG80040010000014','C',2);</v>
      </c>
      <c r="AH45" s="16" t="str">
        <f si="7" t="shared"/>
        <v>insert into tsp_test_unit_data.foog_unit_data (test_name,julien_barcode,unit, pillar_plate_id,row,col) values('MACKEREL_IGG_unit','1801310037','3.97851864506516','FOOG80040010000014','D',2);</v>
      </c>
      <c r="AI45" s="16" t="str">
        <f si="8" t="shared"/>
        <v>insert into tsp_test_unit_data.foog_unit_data (test_name,julien_barcode,unit, pillar_plate_id,row,col) values('MACKEREL_IGG_unit','1801310043','3.40489369857359','FOOG80040010000014','A',3);</v>
      </c>
      <c r="AJ45" s="16" t="str">
        <f si="9" t="shared"/>
        <v>insert into tsp_test_unit_data.foog_unit_data (test_name,julien_barcode,unit, pillar_plate_id,row,col) values('MACKEREL_IGG_unit','1801310017','4.29140497951511','FOOG80040010000014','B',3);</v>
      </c>
      <c r="AK45" s="16" t="str">
        <f si="10" t="shared"/>
        <v>insert into tsp_test_unit_data.foog_unit_data (test_name,julien_barcode,unit, pillar_plate_id,row,col) values('MACKEREL_IGG_unit','1801310096','7.622057336812','FOOG80040010000014','C',3);</v>
      </c>
      <c r="AL45" s="16" t="str">
        <f si="11" t="shared"/>
        <v>insert into tsp_test_unit_data.foog_unit_data (test_name,julien_barcode,unit, pillar_plate_id,row,col) values('MACKEREL_IGG_unit','1801310054','4.5589454683926','FOOG80040010000014','D',3);</v>
      </c>
      <c r="AM45" s="16" t="str">
        <f si="12" t="shared"/>
        <v>insert into tsp_test_unit_data.foog_unit_data (test_name,julien_barcode,unit, pillar_plate_id,row,col) values('MACKEREL_IGG_unit','1801310058','3.107878410074','FOOG80040010000014','A',4);</v>
      </c>
      <c r="AN45" s="16" t="str">
        <f si="13" t="shared"/>
        <v>insert into tsp_test_unit_data.foog_unit_data (test_name,julien_barcode,unit, pillar_plate_id,row,col) values('MACKEREL_IGG_unit','1801310066','5.51574280997142','FOOG80040010000014','B',4);</v>
      </c>
      <c r="AO45" s="16" t="str">
        <f si="14" t="shared"/>
        <v>insert into tsp_test_unit_data.foog_unit_data (test_name,julien_barcode,unit, pillar_plate_id,row,col) values('MACKEREL_IGG_unit','1801310123','4.04880470570247','FOOG80040010000014','C',4);</v>
      </c>
      <c r="AP45" s="16" t="str">
        <f si="15" t="shared"/>
        <v>insert into tsp_test_unit_data.foog_unit_data (test_name,julien_barcode,unit, pillar_plate_id,row,col) values('MACKEREL_IGG_unit','1801310131','2.95596982740627','FOOG80040010000014','D',4);</v>
      </c>
      <c r="AQ45" s="16" t="str">
        <f si="16" t="shared"/>
        <v>insert into tsp_test_unit_data.foog_unit_data (test_name,julien_barcode,unit, pillar_plate_id,row,col) values('MACKEREL_IGG_unit','1801310133','2.89475293588346','FOOG80040010000014','A',5);</v>
      </c>
      <c r="AR45" s="16" t="str">
        <f si="17" t="shared"/>
        <v>insert into tsp_test_unit_data.foog_unit_data (test_name,julien_barcode,unit, pillar_plate_id,row,col) values('MACKEREL_IGG_unit','1801310139','3.34140951477215','FOOG80040010000014','B',5);</v>
      </c>
      <c r="AS45" s="16" t="str">
        <f si="18" t="shared"/>
        <v>insert into tsp_test_unit_data.foog_unit_data (test_name,julien_barcode,unit, pillar_plate_id,row,col) values('MACKEREL_IGG_unit','1801310102','4.39116583977451','FOOG80040010000014','C',5);</v>
      </c>
      <c r="AT45" s="16" t="str">
        <f si="19" t="shared"/>
        <v>insert into tsp_test_unit_data.foog_unit_data (test_name,julien_barcode,unit, pillar_plate_id,row,col) values('MACKEREL_IGG_unit','1801310105','3.53412935845509','FOOG80040010000014','D',5);</v>
      </c>
      <c r="AU45" s="16" t="str">
        <f si="20" t="shared"/>
        <v>insert into tsp_test_unit_data.foog_unit_data (test_name,julien_barcode,unit, pillar_plate_id,row,col) values('MACKEREL_IGG_unit','1801310111','4.96252349398745','FOOG80040010000014','A',6);</v>
      </c>
      <c r="AV45" s="16" t="str">
        <f si="21" t="shared"/>
        <v>insert into tsp_test_unit_data.foog_unit_data (test_name,julien_barcode,unit, pillar_plate_id,row,col) values('MACKEREL_IGG_unit','1801310120','2.72924059954399','FOOG80040010000014','B',6);</v>
      </c>
      <c r="AW45" s="16"/>
      <c r="AX45" s="16"/>
    </row>
    <row r="46" spans="1:50" x14ac:dyDescent="0.25">
      <c r="A46" s="7">
        <f>'[1]Run 1 IgG'!A47</f>
        <v>45</v>
      </c>
      <c r="B46" s="7" t="s">
        <v>109</v>
      </c>
      <c r="C46" s="10">
        <f>'Run 2 IgG'!Z48</f>
        <v>4.521341303867989</v>
      </c>
      <c r="D46" s="10">
        <f>'Run 2 IgG'!AA48</f>
        <v>7.5215730161063785</v>
      </c>
      <c r="E46" s="10">
        <f>'Run 2 IgG'!AB48</f>
        <v>3.9633113355085512</v>
      </c>
      <c r="F46" s="10">
        <f>'Run 2 IgG'!AC48</f>
        <v>3.3965279558807304</v>
      </c>
      <c r="G46" s="10">
        <f>'Run 2 IgG'!AD48</f>
        <v>3.9151675735324423</v>
      </c>
      <c r="H46" s="10">
        <f>'Run 2 IgG'!AE48</f>
        <v>4.7204814102237096</v>
      </c>
      <c r="I46" s="10">
        <f>'Run 2 IgG'!AF48</f>
        <v>4.9239982222136218</v>
      </c>
      <c r="J46" s="10">
        <f>'Run 2 IgG'!AG48</f>
        <v>3.6022331206877385</v>
      </c>
      <c r="K46" s="10">
        <f>'Run 2 IgG'!AH48</f>
        <v>4.0027016862162759</v>
      </c>
      <c r="L46" s="10">
        <f>'Run 2 IgG'!AI48</f>
        <v>5.1669053849112609</v>
      </c>
      <c r="M46" s="10">
        <f>'Run 2 IgG'!AJ48</f>
        <v>5.5914458314278521</v>
      </c>
      <c r="N46" s="10">
        <f>'Run 2 IgG'!AK48</f>
        <v>5.482028190573061</v>
      </c>
      <c r="O46" s="10">
        <f>'Run 2 IgG'!AL48</f>
        <v>3.1339256178292296</v>
      </c>
      <c r="P46" s="10">
        <f>'Run 2 IgG'!AM48</f>
        <v>4.4622557778064014</v>
      </c>
      <c r="Q46" s="10">
        <f>'Run 2 IgG'!AN48</f>
        <v>3.7225925256280092</v>
      </c>
      <c r="R46" s="10">
        <f>'Run 2 IgG'!AO48</f>
        <v>2.8691349269606334</v>
      </c>
      <c r="S46" s="10">
        <f>'Run 2 IgG'!AP48</f>
        <v>2.8406863403383875</v>
      </c>
      <c r="T46" s="10">
        <f>'Run 2 IgG'!AQ48</f>
        <v>3.2739801981233629</v>
      </c>
      <c r="U46" s="10">
        <f>'Run 2 IgG'!AR48</f>
        <v>4.042092036924001</v>
      </c>
      <c r="V46" s="10">
        <f>'Run 2 IgG'!AS48</f>
        <v>3.5497126530774383</v>
      </c>
      <c r="W46" s="10">
        <f>'Run 2 IgG'!AT48</f>
        <v>3.8823422812760051</v>
      </c>
      <c r="X46" s="10">
        <f>'Run 2 IgG'!AU48</f>
        <v>3.1164187952924634</v>
      </c>
      <c r="Y46" s="10">
        <f>'Run 2 IgG'!AV48</f>
        <v>3.6153632375903135</v>
      </c>
      <c r="Z46" s="10">
        <f>'Run 2 IgG'!AW48</f>
        <v>3.2674151396720754</v>
      </c>
      <c r="AA46" s="16" t="str">
        <f si="0" t="shared"/>
        <v>insert into tsp_test_unit_data.foog_unit_data (test_name,julien_barcode,unit, pillar_plate_id,row,col) values('MALT_IGG_unit','1801300012','4.52134130386799','FOOG80040010000014','A',1);</v>
      </c>
      <c r="AB46" s="16" t="str">
        <f si="1" t="shared"/>
        <v>insert into tsp_test_unit_data.foog_unit_data (test_name,julien_barcode,unit, pillar_plate_id,row,col) values('MALT_IGG_unit','1801300203','7.52157301610638','FOOG80040010000014','B',1);</v>
      </c>
      <c r="AC46" s="16" t="str">
        <f si="2" t="shared"/>
        <v>insert into tsp_test_unit_data.foog_unit_data (test_name,julien_barcode,unit, pillar_plate_id,row,col) values('MALT_IGG_unit','1801300155','3.96331133550855','FOOG80040010000014','C',1);</v>
      </c>
      <c r="AD46" s="16" t="str">
        <f si="3" t="shared"/>
        <v>insert into tsp_test_unit_data.foog_unit_data (test_name,julien_barcode,unit, pillar_plate_id,row,col) values('MALT_IGG_unit','1801300157','3.39652795588073','FOOG80040010000014','D',1);</v>
      </c>
      <c r="AE46" s="16" t="str">
        <f si="4" t="shared"/>
        <v>insert into tsp_test_unit_data.foog_unit_data (test_name,julien_barcode,unit, pillar_plate_id,row,col) values('MALT_IGG_unit','1801300167','3.91516757353244','FOOG80040010000014','A',2);</v>
      </c>
      <c r="AF46" s="16" t="str">
        <f si="5" t="shared"/>
        <v>insert into tsp_test_unit_data.foog_unit_data (test_name,julien_barcode,unit, pillar_plate_id,row,col) values('MALT_IGG_unit','1801300073','4.72048141022371','FOOG80040010000014','B',2);</v>
      </c>
      <c r="AG46" s="16" t="str">
        <f si="6" t="shared"/>
        <v>insert into tsp_test_unit_data.foog_unit_data (test_name,julien_barcode,unit, pillar_plate_id,row,col) values('MALT_IGG_unit','1801310032','4.92399822221362','FOOG80040010000014','C',2);</v>
      </c>
      <c r="AH46" s="16" t="str">
        <f si="7" t="shared"/>
        <v>insert into tsp_test_unit_data.foog_unit_data (test_name,julien_barcode,unit, pillar_plate_id,row,col) values('MALT_IGG_unit','1801310037','3.60223312068774','FOOG80040010000014','D',2);</v>
      </c>
      <c r="AI46" s="16" t="str">
        <f si="8" t="shared"/>
        <v>insert into tsp_test_unit_data.foog_unit_data (test_name,julien_barcode,unit, pillar_plate_id,row,col) values('MALT_IGG_unit','1801310043','4.00270168621628','FOOG80040010000014','A',3);</v>
      </c>
      <c r="AJ46" s="16" t="str">
        <f si="9" t="shared"/>
        <v>insert into tsp_test_unit_data.foog_unit_data (test_name,julien_barcode,unit, pillar_plate_id,row,col) values('MALT_IGG_unit','1801310017','5.16690538491126','FOOG80040010000014','B',3);</v>
      </c>
      <c r="AK46" s="16" t="str">
        <f si="10" t="shared"/>
        <v>insert into tsp_test_unit_data.foog_unit_data (test_name,julien_barcode,unit, pillar_plate_id,row,col) values('MALT_IGG_unit','1801310096','5.59144583142785','FOOG80040010000014','C',3);</v>
      </c>
      <c r="AL46" s="16" t="str">
        <f si="11" t="shared"/>
        <v>insert into tsp_test_unit_data.foog_unit_data (test_name,julien_barcode,unit, pillar_plate_id,row,col) values('MALT_IGG_unit','1801310054','5.48202819057306','FOOG80040010000014','D',3);</v>
      </c>
      <c r="AM46" s="16" t="str">
        <f si="12" t="shared"/>
        <v>insert into tsp_test_unit_data.foog_unit_data (test_name,julien_barcode,unit, pillar_plate_id,row,col) values('MALT_IGG_unit','1801310058','3.13392561782923','FOOG80040010000014','A',4);</v>
      </c>
      <c r="AN46" s="16" t="str">
        <f si="13" t="shared"/>
        <v>insert into tsp_test_unit_data.foog_unit_data (test_name,julien_barcode,unit, pillar_plate_id,row,col) values('MALT_IGG_unit','1801310066','4.4622557778064','FOOG80040010000014','B',4);</v>
      </c>
      <c r="AO46" s="16" t="str">
        <f si="14" t="shared"/>
        <v>insert into tsp_test_unit_data.foog_unit_data (test_name,julien_barcode,unit, pillar_plate_id,row,col) values('MALT_IGG_unit','1801310123','3.72259252562801','FOOG80040010000014','C',4);</v>
      </c>
      <c r="AP46" s="16" t="str">
        <f si="15" t="shared"/>
        <v>insert into tsp_test_unit_data.foog_unit_data (test_name,julien_barcode,unit, pillar_plate_id,row,col) values('MALT_IGG_unit','1801310131','2.86913492696063','FOOG80040010000014','D',4);</v>
      </c>
      <c r="AQ46" s="16" t="str">
        <f si="16" t="shared"/>
        <v>insert into tsp_test_unit_data.foog_unit_data (test_name,julien_barcode,unit, pillar_plate_id,row,col) values('MALT_IGG_unit','1801310133','2.84068634033839','FOOG80040010000014','A',5);</v>
      </c>
      <c r="AR46" s="16" t="str">
        <f si="17" t="shared"/>
        <v>insert into tsp_test_unit_data.foog_unit_data (test_name,julien_barcode,unit, pillar_plate_id,row,col) values('MALT_IGG_unit','1801310139','3.27398019812336','FOOG80040010000014','B',5);</v>
      </c>
      <c r="AS46" s="16" t="str">
        <f si="18" t="shared"/>
        <v>insert into tsp_test_unit_data.foog_unit_data (test_name,julien_barcode,unit, pillar_plate_id,row,col) values('MALT_IGG_unit','1801310102','4.042092036924','FOOG80040010000014','C',5);</v>
      </c>
      <c r="AT46" s="16" t="str">
        <f si="19" t="shared"/>
        <v>insert into tsp_test_unit_data.foog_unit_data (test_name,julien_barcode,unit, pillar_plate_id,row,col) values('MALT_IGG_unit','1801310105','3.54971265307744','FOOG80040010000014','D',5);</v>
      </c>
      <c r="AU46" s="16" t="str">
        <f si="20" t="shared"/>
        <v>insert into tsp_test_unit_data.foog_unit_data (test_name,julien_barcode,unit, pillar_plate_id,row,col) values('MALT_IGG_unit','1801310111','3.88234228127601','FOOG80040010000014','A',6);</v>
      </c>
      <c r="AV46" s="16" t="str">
        <f si="21" t="shared"/>
        <v>insert into tsp_test_unit_data.foog_unit_data (test_name,julien_barcode,unit, pillar_plate_id,row,col) values('MALT_IGG_unit','1801310120','3.11641879529246','FOOG80040010000014','B',6);</v>
      </c>
      <c r="AW46" s="16"/>
      <c r="AX46" s="16"/>
    </row>
    <row r="47" spans="1:50" x14ac:dyDescent="0.25">
      <c r="A47" s="7">
        <f>'[1]Run 1 IgG'!A48</f>
        <v>46</v>
      </c>
      <c r="B47" s="7" t="s">
        <v>110</v>
      </c>
      <c r="C47" s="10">
        <f>'Run 2 IgG'!Z49</f>
        <v>5.7804772806959379</v>
      </c>
      <c r="D47" s="10">
        <f>'Run 2 IgG'!AA49</f>
        <v>8.4796327316806206</v>
      </c>
      <c r="E47" s="10">
        <f>'Run 2 IgG'!AB49</f>
        <v>6.616930778062863</v>
      </c>
      <c r="F47" s="10">
        <f>'Run 2 IgG'!AC49</f>
        <v>10.959168301671063</v>
      </c>
      <c r="G47" s="10">
        <f>'Run 2 IgG'!AD49</f>
        <v>13.913191268871277</v>
      </c>
      <c r="H47" s="10">
        <f>'Run 2 IgG'!AE49</f>
        <v>19.558235617389713</v>
      </c>
      <c r="I47" s="10">
        <f>'Run 2 IgG'!AF49</f>
        <v>5.529676799313636</v>
      </c>
      <c r="J47" s="10">
        <f>'Run 2 IgG'!AG49</f>
        <v>12.800179402844948</v>
      </c>
      <c r="K47" s="10">
        <f>'Run 2 IgG'!AH49</f>
        <v>3.9191310053559256</v>
      </c>
      <c r="L47" s="10">
        <f>'Run 2 IgG'!AI49</f>
        <v>22.845755440914505</v>
      </c>
      <c r="M47" s="10">
        <f>'Run 2 IgG'!AJ49</f>
        <v>22.491923410423791</v>
      </c>
      <c r="N47" s="10">
        <f>'Run 2 IgG'!AK49</f>
        <v>23.928942384830499</v>
      </c>
      <c r="O47" s="10">
        <f>'Run 2 IgG'!AL49</f>
        <v>6.336305374570232</v>
      </c>
      <c r="P47" s="10">
        <f>'Run 2 IgG'!AM49</f>
        <v>20.015099196988825</v>
      </c>
      <c r="Q47" s="10">
        <f>'Run 2 IgG'!AN49</f>
        <v>10.76801766450942</v>
      </c>
      <c r="R47" s="10">
        <f>'Run 2 IgG'!AO49</f>
        <v>1.2498004764815729</v>
      </c>
      <c r="S47" s="10">
        <f>'Run 2 IgG'!AP49</f>
        <v>9.3406905567493689E-2</v>
      </c>
      <c r="T47" s="10">
        <f>'Run 2 IgG'!AQ49</f>
        <v>5.368351084262315</v>
      </c>
      <c r="U47" s="10">
        <f>'Run 2 IgG'!AR49</f>
        <v>8.650448194676132</v>
      </c>
      <c r="V47" s="10">
        <f>'Run 2 IgG'!AS49</f>
        <v>2.5444732317253553</v>
      </c>
      <c r="W47" s="10">
        <f>'Run 2 IgG'!AT49</f>
        <v>1.3853683042557912</v>
      </c>
      <c r="X47" s="10">
        <f>'Run 2 IgG'!AU49</f>
        <v>12.865251960176572</v>
      </c>
      <c r="Y47" s="10">
        <f>'Run 2 IgG'!AV49</f>
        <v>6.677936300561262</v>
      </c>
      <c r="Z47" s="10">
        <f>'Run 2 IgG'!AW49</f>
        <v>2.6529274939447287</v>
      </c>
      <c r="AA47" s="16" t="str">
        <f si="0" t="shared"/>
        <v>insert into tsp_test_unit_data.foog_unit_data (test_name,julien_barcode,unit, pillar_plate_id,row,col) values('KIDNEY_BEAN_IGG_unit','1801300012','5.78047728069594','FOOG80040010000014','A',1);</v>
      </c>
      <c r="AB47" s="16" t="str">
        <f si="1" t="shared"/>
        <v>insert into tsp_test_unit_data.foog_unit_data (test_name,julien_barcode,unit, pillar_plate_id,row,col) values('KIDNEY_BEAN_IGG_unit','1801300203','8.47963273168062','FOOG80040010000014','B',1);</v>
      </c>
      <c r="AC47" s="16" t="str">
        <f si="2" t="shared"/>
        <v>insert into tsp_test_unit_data.foog_unit_data (test_name,julien_barcode,unit, pillar_plate_id,row,col) values('KIDNEY_BEAN_IGG_unit','1801300155','6.61693077806286','FOOG80040010000014','C',1);</v>
      </c>
      <c r="AD47" s="16" t="str">
        <f si="3" t="shared"/>
        <v>insert into tsp_test_unit_data.foog_unit_data (test_name,julien_barcode,unit, pillar_plate_id,row,col) values('KIDNEY_BEAN_IGG_unit','1801300157','10.9591683016711','FOOG80040010000014','D',1);</v>
      </c>
      <c r="AE47" s="16" t="str">
        <f si="4" t="shared"/>
        <v>insert into tsp_test_unit_data.foog_unit_data (test_name,julien_barcode,unit, pillar_plate_id,row,col) values('KIDNEY_BEAN_IGG_unit','1801300167','13.9131912688713','FOOG80040010000014','A',2);</v>
      </c>
      <c r="AF47" s="16" t="str">
        <f si="5" t="shared"/>
        <v>insert into tsp_test_unit_data.foog_unit_data (test_name,julien_barcode,unit, pillar_plate_id,row,col) values('KIDNEY_BEAN_IGG_unit','1801300073','19.5582356173897','FOOG80040010000014','B',2);</v>
      </c>
      <c r="AG47" s="16" t="str">
        <f si="6" t="shared"/>
        <v>insert into tsp_test_unit_data.foog_unit_data (test_name,julien_barcode,unit, pillar_plate_id,row,col) values('KIDNEY_BEAN_IGG_unit','1801310032','5.52967679931364','FOOG80040010000014','C',2);</v>
      </c>
      <c r="AH47" s="16" t="str">
        <f si="7" t="shared"/>
        <v>insert into tsp_test_unit_data.foog_unit_data (test_name,julien_barcode,unit, pillar_plate_id,row,col) values('KIDNEY_BEAN_IGG_unit','1801310037','12.8001794028449','FOOG80040010000014','D',2);</v>
      </c>
      <c r="AI47" s="16" t="str">
        <f si="8" t="shared"/>
        <v>insert into tsp_test_unit_data.foog_unit_data (test_name,julien_barcode,unit, pillar_plate_id,row,col) values('KIDNEY_BEAN_IGG_unit','1801310043','3.91913100535593','FOOG80040010000014','A',3);</v>
      </c>
      <c r="AJ47" s="16" t="str">
        <f si="9" t="shared"/>
        <v>insert into tsp_test_unit_data.foog_unit_data (test_name,julien_barcode,unit, pillar_plate_id,row,col) values('KIDNEY_BEAN_IGG_unit','1801310017','22.8457554409145','FOOG80040010000014','B',3);</v>
      </c>
      <c r="AK47" s="16" t="str">
        <f si="10" t="shared"/>
        <v>insert into tsp_test_unit_data.foog_unit_data (test_name,julien_barcode,unit, pillar_plate_id,row,col) values('KIDNEY_BEAN_IGG_unit','1801310096','22.4919234104238','FOOG80040010000014','C',3);</v>
      </c>
      <c r="AL47" s="16" t="str">
        <f si="11" t="shared"/>
        <v>insert into tsp_test_unit_data.foog_unit_data (test_name,julien_barcode,unit, pillar_plate_id,row,col) values('KIDNEY_BEAN_IGG_unit','1801310054','23.9289423848305','FOOG80040010000014','D',3);</v>
      </c>
      <c r="AM47" s="16" t="str">
        <f si="12" t="shared"/>
        <v>insert into tsp_test_unit_data.foog_unit_data (test_name,julien_barcode,unit, pillar_plate_id,row,col) values('KIDNEY_BEAN_IGG_unit','1801310058','6.33630537457023','FOOG80040010000014','A',4);</v>
      </c>
      <c r="AN47" s="16" t="str">
        <f si="13" t="shared"/>
        <v>insert into tsp_test_unit_data.foog_unit_data (test_name,julien_barcode,unit, pillar_plate_id,row,col) values('KIDNEY_BEAN_IGG_unit','1801310066','20.0150991969888','FOOG80040010000014','B',4);</v>
      </c>
      <c r="AO47" s="16" t="str">
        <f si="14" t="shared"/>
        <v>insert into tsp_test_unit_data.foog_unit_data (test_name,julien_barcode,unit, pillar_plate_id,row,col) values('KIDNEY_BEAN_IGG_unit','1801310123','10.7680176645094','FOOG80040010000014','C',4);</v>
      </c>
      <c r="AP47" s="16" t="str">
        <f si="15" t="shared"/>
        <v>insert into tsp_test_unit_data.foog_unit_data (test_name,julien_barcode,unit, pillar_plate_id,row,col) values('KIDNEY_BEAN_IGG_unit','1801310131','1.24980047648157','FOOG80040010000014','D',4);</v>
      </c>
      <c r="AQ47" s="16" t="str">
        <f si="16" t="shared"/>
        <v>insert into tsp_test_unit_data.foog_unit_data (test_name,julien_barcode,unit, pillar_plate_id,row,col) values('KIDNEY_BEAN_IGG_unit','1801310133','0.0934069055674937','FOOG80040010000014','A',5);</v>
      </c>
      <c r="AR47" s="16" t="str">
        <f si="17" t="shared"/>
        <v>insert into tsp_test_unit_data.foog_unit_data (test_name,julien_barcode,unit, pillar_plate_id,row,col) values('KIDNEY_BEAN_IGG_unit','1801310139','5.36835108426231','FOOG80040010000014','B',5);</v>
      </c>
      <c r="AS47" s="16" t="str">
        <f si="18" t="shared"/>
        <v>insert into tsp_test_unit_data.foog_unit_data (test_name,julien_barcode,unit, pillar_plate_id,row,col) values('KIDNEY_BEAN_IGG_unit','1801310102','8.65044819467613','FOOG80040010000014','C',5);</v>
      </c>
      <c r="AT47" s="16" t="str">
        <f si="19" t="shared"/>
        <v>insert into tsp_test_unit_data.foog_unit_data (test_name,julien_barcode,unit, pillar_plate_id,row,col) values('KIDNEY_BEAN_IGG_unit','1801310105','2.54447323172536','FOOG80040010000014','D',5);</v>
      </c>
      <c r="AU47" s="16" t="str">
        <f si="20" t="shared"/>
        <v>insert into tsp_test_unit_data.foog_unit_data (test_name,julien_barcode,unit, pillar_plate_id,row,col) values('KIDNEY_BEAN_IGG_unit','1801310111','1.38536830425579','FOOG80040010000014','A',6);</v>
      </c>
      <c r="AV47" s="16" t="str">
        <f si="21" t="shared"/>
        <v>insert into tsp_test_unit_data.foog_unit_data (test_name,julien_barcode,unit, pillar_plate_id,row,col) values('KIDNEY_BEAN_IGG_unit','1801310120','12.8652519601766','FOOG80040010000014','B',6);</v>
      </c>
      <c r="AW47" s="16"/>
      <c r="AX47" s="16"/>
    </row>
    <row r="48" spans="1:50" x14ac:dyDescent="0.25">
      <c r="A48" s="7">
        <f>'[1]Run 1 IgG'!A49</f>
        <v>47</v>
      </c>
      <c r="B48" s="7" t="s">
        <v>111</v>
      </c>
      <c r="C48" s="10">
        <f>'Run 2 IgG'!Z50</f>
        <v>13.036623405812579</v>
      </c>
      <c r="D48" s="10">
        <f>'Run 2 IgG'!AA50</f>
        <v>7.2071300101808635</v>
      </c>
      <c r="E48" s="10">
        <f>'Run 2 IgG'!AB50</f>
        <v>3.2945634964790278</v>
      </c>
      <c r="F48" s="10">
        <f>'Run 2 IgG'!AC50</f>
        <v>2.5108287889997318</v>
      </c>
      <c r="G48" s="10">
        <f>'Run 2 IgG'!AD50</f>
        <v>1.6395600752305408</v>
      </c>
      <c r="H48" s="10">
        <f>'Run 2 IgG'!AE50</f>
        <v>1.7135229177545608</v>
      </c>
      <c r="I48" s="10">
        <f>'Run 2 IgG'!AF50</f>
        <v>3.2314575849677074</v>
      </c>
      <c r="J48" s="10">
        <f>'Run 2 IgG'!AG50</f>
        <v>2.2495838865066329</v>
      </c>
      <c r="K48" s="10">
        <f>'Run 2 IgG'!AH50</f>
        <v>3.2769209835833899</v>
      </c>
      <c r="L48" s="10">
        <f>'Run 2 IgG'!AI50</f>
        <v>4.5437891211278441</v>
      </c>
      <c r="M48" s="10">
        <f>'Run 2 IgG'!AJ50</f>
        <v>3.4750599745651685</v>
      </c>
      <c r="N48" s="10">
        <f>'Run 2 IgG'!AK50</f>
        <v>1.9381256780797964</v>
      </c>
      <c r="O48" s="10">
        <f>'Run 2 IgG'!AL50</f>
        <v>3.7329120861167984</v>
      </c>
      <c r="P48" s="10">
        <f>'Run 2 IgG'!AM50</f>
        <v>4.0165494088235913</v>
      </c>
      <c r="Q48" s="10">
        <f>'Run 2 IgG'!AN50</f>
        <v>1.4482066661316999</v>
      </c>
      <c r="R48" s="10">
        <f>'Run 2 IgG'!AO50</f>
        <v>2.3004757506286655</v>
      </c>
      <c r="S48" s="10">
        <f>'Run 2 IgG'!AP50</f>
        <v>0.39372724152319255</v>
      </c>
      <c r="T48" s="10">
        <f>'Run 2 IgG'!AQ50</f>
        <v>1.4583850389561059</v>
      </c>
      <c r="U48" s="10">
        <f>'Run 2 IgG'!AR50</f>
        <v>2.5298284182719577</v>
      </c>
      <c r="V48" s="10">
        <f>'Run 2 IgG'!AS50</f>
        <v>9.6506180462267022</v>
      </c>
      <c r="W48" s="10">
        <f>'Run 2 IgG'!AT50</f>
        <v>1.2398893023255146</v>
      </c>
      <c r="X48" s="10">
        <f>'Run 2 IgG'!AU50</f>
        <v>1.7725574801361184</v>
      </c>
      <c r="Y48" s="10">
        <f>'Run 2 IgG'!AV50</f>
        <v>3.0095690573956473</v>
      </c>
      <c r="Z48" s="10">
        <f>'Run 2 IgG'!AW50</f>
        <v>1.5683114654596959</v>
      </c>
      <c r="AA48" s="16" t="str">
        <f si="0" t="shared"/>
        <v>insert into tsp_test_unit_data.foog_unit_data (test_name,julien_barcode,unit, pillar_plate_id,row,col) values('MUSHROOM_IGG_unit','1801300012','13.0366234058126','FOOG80040010000014','A',1);</v>
      </c>
      <c r="AB48" s="16" t="str">
        <f si="1" t="shared"/>
        <v>insert into tsp_test_unit_data.foog_unit_data (test_name,julien_barcode,unit, pillar_plate_id,row,col) values('MUSHROOM_IGG_unit','1801300203','7.20713001018086','FOOG80040010000014','B',1);</v>
      </c>
      <c r="AC48" s="16" t="str">
        <f si="2" t="shared"/>
        <v>insert into tsp_test_unit_data.foog_unit_data (test_name,julien_barcode,unit, pillar_plate_id,row,col) values('MUSHROOM_IGG_unit','1801300155','3.29456349647903','FOOG80040010000014','C',1);</v>
      </c>
      <c r="AD48" s="16" t="str">
        <f si="3" t="shared"/>
        <v>insert into tsp_test_unit_data.foog_unit_data (test_name,julien_barcode,unit, pillar_plate_id,row,col) values('MUSHROOM_IGG_unit','1801300157','2.51082878899973','FOOG80040010000014','D',1);</v>
      </c>
      <c r="AE48" s="16" t="str">
        <f si="4" t="shared"/>
        <v>insert into tsp_test_unit_data.foog_unit_data (test_name,julien_barcode,unit, pillar_plate_id,row,col) values('MUSHROOM_IGG_unit','1801300167','1.63956007523054','FOOG80040010000014','A',2);</v>
      </c>
      <c r="AF48" s="16" t="str">
        <f si="5" t="shared"/>
        <v>insert into tsp_test_unit_data.foog_unit_data (test_name,julien_barcode,unit, pillar_plate_id,row,col) values('MUSHROOM_IGG_unit','1801300073','1.71352291775456','FOOG80040010000014','B',2);</v>
      </c>
      <c r="AG48" s="16" t="str">
        <f si="6" t="shared"/>
        <v>insert into tsp_test_unit_data.foog_unit_data (test_name,julien_barcode,unit, pillar_plate_id,row,col) values('MUSHROOM_IGG_unit','1801310032','3.23145758496771','FOOG80040010000014','C',2);</v>
      </c>
      <c r="AH48" s="16" t="str">
        <f si="7" t="shared"/>
        <v>insert into tsp_test_unit_data.foog_unit_data (test_name,julien_barcode,unit, pillar_plate_id,row,col) values('MUSHROOM_IGG_unit','1801310037','2.24958388650663','FOOG80040010000014','D',2);</v>
      </c>
      <c r="AI48" s="16" t="str">
        <f si="8" t="shared"/>
        <v>insert into tsp_test_unit_data.foog_unit_data (test_name,julien_barcode,unit, pillar_plate_id,row,col) values('MUSHROOM_IGG_unit','1801310043','3.27692098358339','FOOG80040010000014','A',3);</v>
      </c>
      <c r="AJ48" s="16" t="str">
        <f si="9" t="shared"/>
        <v>insert into tsp_test_unit_data.foog_unit_data (test_name,julien_barcode,unit, pillar_plate_id,row,col) values('MUSHROOM_IGG_unit','1801310017','4.54378912112784','FOOG80040010000014','B',3);</v>
      </c>
      <c r="AK48" s="16" t="str">
        <f si="10" t="shared"/>
        <v>insert into tsp_test_unit_data.foog_unit_data (test_name,julien_barcode,unit, pillar_plate_id,row,col) values('MUSHROOM_IGG_unit','1801310096','3.47505997456517','FOOG80040010000014','C',3);</v>
      </c>
      <c r="AL48" s="16" t="str">
        <f si="11" t="shared"/>
        <v>insert into tsp_test_unit_data.foog_unit_data (test_name,julien_barcode,unit, pillar_plate_id,row,col) values('MUSHROOM_IGG_unit','1801310054','1.9381256780798','FOOG80040010000014','D',3);</v>
      </c>
      <c r="AM48" s="16" t="str">
        <f si="12" t="shared"/>
        <v>insert into tsp_test_unit_data.foog_unit_data (test_name,julien_barcode,unit, pillar_plate_id,row,col) values('MUSHROOM_IGG_unit','1801310058','3.7329120861168','FOOG80040010000014','A',4);</v>
      </c>
      <c r="AN48" s="16" t="str">
        <f si="13" t="shared"/>
        <v>insert into tsp_test_unit_data.foog_unit_data (test_name,julien_barcode,unit, pillar_plate_id,row,col) values('MUSHROOM_IGG_unit','1801310066','4.01654940882359','FOOG80040010000014','B',4);</v>
      </c>
      <c r="AO48" s="16" t="str">
        <f si="14" t="shared"/>
        <v>insert into tsp_test_unit_data.foog_unit_data (test_name,julien_barcode,unit, pillar_plate_id,row,col) values('MUSHROOM_IGG_unit','1801310123','1.4482066661317','FOOG80040010000014','C',4);</v>
      </c>
      <c r="AP48" s="16" t="str">
        <f si="15" t="shared"/>
        <v>insert into tsp_test_unit_data.foog_unit_data (test_name,julien_barcode,unit, pillar_plate_id,row,col) values('MUSHROOM_IGG_unit','1801310131','2.30047575062867','FOOG80040010000014','D',4);</v>
      </c>
      <c r="AQ48" s="16" t="str">
        <f si="16" t="shared"/>
        <v>insert into tsp_test_unit_data.foog_unit_data (test_name,julien_barcode,unit, pillar_plate_id,row,col) values('MUSHROOM_IGG_unit','1801310133','0.393727241523193','FOOG80040010000014','A',5);</v>
      </c>
      <c r="AR48" s="16" t="str">
        <f si="17" t="shared"/>
        <v>insert into tsp_test_unit_data.foog_unit_data (test_name,julien_barcode,unit, pillar_plate_id,row,col) values('MUSHROOM_IGG_unit','1801310139','1.45838503895611','FOOG80040010000014','B',5);</v>
      </c>
      <c r="AS48" s="16" t="str">
        <f si="18" t="shared"/>
        <v>insert into tsp_test_unit_data.foog_unit_data (test_name,julien_barcode,unit, pillar_plate_id,row,col) values('MUSHROOM_IGG_unit','1801310102','2.52982841827196','FOOG80040010000014','C',5);</v>
      </c>
      <c r="AT48" s="16" t="str">
        <f si="19" t="shared"/>
        <v>insert into tsp_test_unit_data.foog_unit_data (test_name,julien_barcode,unit, pillar_plate_id,row,col) values('MUSHROOM_IGG_unit','1801310105','9.6506180462267','FOOG80040010000014','D',5);</v>
      </c>
      <c r="AU48" s="16" t="str">
        <f si="20" t="shared"/>
        <v>insert into tsp_test_unit_data.foog_unit_data (test_name,julien_barcode,unit, pillar_plate_id,row,col) values('MUSHROOM_IGG_unit','1801310111','1.23988930232551','FOOG80040010000014','A',6);</v>
      </c>
      <c r="AV48" s="16" t="str">
        <f si="21" t="shared"/>
        <v>insert into tsp_test_unit_data.foog_unit_data (test_name,julien_barcode,unit, pillar_plate_id,row,col) values('MUSHROOM_IGG_unit','1801310120','1.77255748013612','FOOG80040010000014','B',6);</v>
      </c>
      <c r="AW48" s="16"/>
      <c r="AX48" s="16"/>
    </row>
    <row r="49" spans="1:50" x14ac:dyDescent="0.25">
      <c r="A49" s="7">
        <f>'[1]Run 1 IgG'!A50</f>
        <v>48</v>
      </c>
      <c r="B49" s="7" t="s">
        <v>112</v>
      </c>
      <c r="C49" s="10">
        <f>'Run 2 IgG'!Z51</f>
        <v>17.428177883362217</v>
      </c>
      <c r="D49" s="10">
        <f>'Run 2 IgG'!AA51</f>
        <v>20.63804593255108</v>
      </c>
      <c r="E49" s="10">
        <f>'Run 2 IgG'!AB51</f>
        <v>27.035529912736841</v>
      </c>
      <c r="F49" s="10">
        <f>'Run 2 IgG'!AC51</f>
        <v>8.4342163576764264</v>
      </c>
      <c r="G49" s="10">
        <f>'Run 2 IgG'!AD51</f>
        <v>7.1307747280456191</v>
      </c>
      <c r="H49" s="10">
        <f>'Run 2 IgG'!AE51</f>
        <v>5.8211354561936863</v>
      </c>
      <c r="I49" s="10">
        <f>'Run 2 IgG'!AF51</f>
        <v>42.893872810866874</v>
      </c>
      <c r="J49" s="10">
        <f>'Run 2 IgG'!AG51</f>
        <v>17.659970781195042</v>
      </c>
      <c r="K49" s="10">
        <f>'Run 2 IgG'!AH51</f>
        <v>16.310008944216719</v>
      </c>
      <c r="L49" s="10">
        <f>'Run 2 IgG'!AI51</f>
        <v>9.8309338639937991</v>
      </c>
      <c r="M49" s="10">
        <f>'Run 2 IgG'!AJ51</f>
        <v>6.977770435711542</v>
      </c>
      <c r="N49" s="10">
        <f>'Run 2 IgG'!AK51</f>
        <v>6.5858332943343569</v>
      </c>
      <c r="O49" s="10">
        <f>'Run 2 IgG'!AL51</f>
        <v>5.8846612889602392</v>
      </c>
      <c r="P49" s="10">
        <f>'Run 2 IgG'!AM51</f>
        <v>9.1337752233861522</v>
      </c>
      <c r="Q49" s="10">
        <f>'Run 2 IgG'!AN51</f>
        <v>7.6405308007333268</v>
      </c>
      <c r="R49" s="10">
        <f>'Run 2 IgG'!AO51</f>
        <v>19.423451147907123</v>
      </c>
      <c r="S49" s="10">
        <f>'Run 2 IgG'!AP51</f>
        <v>5.2106676974126609</v>
      </c>
      <c r="T49" s="10">
        <f>'Run 2 IgG'!AQ51</f>
        <v>6.0853099558692305</v>
      </c>
      <c r="U49" s="10">
        <f>'Run 2 IgG'!AR51</f>
        <v>4.906595875938609</v>
      </c>
      <c r="V49" s="10">
        <f>'Run 2 IgG'!AS51</f>
        <v>51.520277296612996</v>
      </c>
      <c r="W49" s="10">
        <f>'Run 2 IgG'!AT51</f>
        <v>0.85604933179318909</v>
      </c>
      <c r="X49" s="10">
        <f>'Run 2 IgG'!AU51</f>
        <v>6.1120372879478424</v>
      </c>
      <c r="Y49" s="10">
        <f>'Run 2 IgG'!AV51</f>
        <v>5.5813641727638279</v>
      </c>
      <c r="Z49" s="10">
        <f>'Run 2 IgG'!AW51</f>
        <v>6.543160774955</v>
      </c>
      <c r="AA49" s="16" t="str">
        <f si="0" t="shared"/>
        <v>insert into tsp_test_unit_data.foog_unit_data (test_name,julien_barcode,unit, pillar_plate_id,row,col) values('NUTMEG_IGG_unit','1801300012','17.4281778833622','FOOG80040010000014','A',1);</v>
      </c>
      <c r="AB49" s="16" t="str">
        <f si="1" t="shared"/>
        <v>insert into tsp_test_unit_data.foog_unit_data (test_name,julien_barcode,unit, pillar_plate_id,row,col) values('NUTMEG_IGG_unit','1801300203','20.6380459325511','FOOG80040010000014','B',1);</v>
      </c>
      <c r="AC49" s="16" t="str">
        <f si="2" t="shared"/>
        <v>insert into tsp_test_unit_data.foog_unit_data (test_name,julien_barcode,unit, pillar_plate_id,row,col) values('NUTMEG_IGG_unit','1801300155','27.0355299127368','FOOG80040010000014','C',1);</v>
      </c>
      <c r="AD49" s="16" t="str">
        <f si="3" t="shared"/>
        <v>insert into tsp_test_unit_data.foog_unit_data (test_name,julien_barcode,unit, pillar_plate_id,row,col) values('NUTMEG_IGG_unit','1801300157','8.43421635767643','FOOG80040010000014','D',1);</v>
      </c>
      <c r="AE49" s="16" t="str">
        <f si="4" t="shared"/>
        <v>insert into tsp_test_unit_data.foog_unit_data (test_name,julien_barcode,unit, pillar_plate_id,row,col) values('NUTMEG_IGG_unit','1801300167','7.13077472804562','FOOG80040010000014','A',2);</v>
      </c>
      <c r="AF49" s="16" t="str">
        <f si="5" t="shared"/>
        <v>insert into tsp_test_unit_data.foog_unit_data (test_name,julien_barcode,unit, pillar_plate_id,row,col) values('NUTMEG_IGG_unit','1801300073','5.82113545619369','FOOG80040010000014','B',2);</v>
      </c>
      <c r="AG49" s="16" t="str">
        <f si="6" t="shared"/>
        <v>insert into tsp_test_unit_data.foog_unit_data (test_name,julien_barcode,unit, pillar_plate_id,row,col) values('NUTMEG_IGG_unit','1801310032','42.8938728108669','FOOG80040010000014','C',2);</v>
      </c>
      <c r="AH49" s="16" t="str">
        <f si="7" t="shared"/>
        <v>insert into tsp_test_unit_data.foog_unit_data (test_name,julien_barcode,unit, pillar_plate_id,row,col) values('NUTMEG_IGG_unit','1801310037','17.659970781195','FOOG80040010000014','D',2);</v>
      </c>
      <c r="AI49" s="16" t="str">
        <f si="8" t="shared"/>
        <v>insert into tsp_test_unit_data.foog_unit_data (test_name,julien_barcode,unit, pillar_plate_id,row,col) values('NUTMEG_IGG_unit','1801310043','16.3100089442167','FOOG80040010000014','A',3);</v>
      </c>
      <c r="AJ49" s="16" t="str">
        <f si="9" t="shared"/>
        <v>insert into tsp_test_unit_data.foog_unit_data (test_name,julien_barcode,unit, pillar_plate_id,row,col) values('NUTMEG_IGG_unit','1801310017','9.8309338639938','FOOG80040010000014','B',3);</v>
      </c>
      <c r="AK49" s="16" t="str">
        <f si="10" t="shared"/>
        <v>insert into tsp_test_unit_data.foog_unit_data (test_name,julien_barcode,unit, pillar_plate_id,row,col) values('NUTMEG_IGG_unit','1801310096','6.97777043571154','FOOG80040010000014','C',3);</v>
      </c>
      <c r="AL49" s="16" t="str">
        <f si="11" t="shared"/>
        <v>insert into tsp_test_unit_data.foog_unit_data (test_name,julien_barcode,unit, pillar_plate_id,row,col) values('NUTMEG_IGG_unit','1801310054','6.58583329433436','FOOG80040010000014','D',3);</v>
      </c>
      <c r="AM49" s="16" t="str">
        <f si="12" t="shared"/>
        <v>insert into tsp_test_unit_data.foog_unit_data (test_name,julien_barcode,unit, pillar_plate_id,row,col) values('NUTMEG_IGG_unit','1801310058','5.88466128896024','FOOG80040010000014','A',4);</v>
      </c>
      <c r="AN49" s="16" t="str">
        <f si="13" t="shared"/>
        <v>insert into tsp_test_unit_data.foog_unit_data (test_name,julien_barcode,unit, pillar_plate_id,row,col) values('NUTMEG_IGG_unit','1801310066','9.13377522338615','FOOG80040010000014','B',4);</v>
      </c>
      <c r="AO49" s="16" t="str">
        <f si="14" t="shared"/>
        <v>insert into tsp_test_unit_data.foog_unit_data (test_name,julien_barcode,unit, pillar_plate_id,row,col) values('NUTMEG_IGG_unit','1801310123','7.64053080073333','FOOG80040010000014','C',4);</v>
      </c>
      <c r="AP49" s="16" t="str">
        <f si="15" t="shared"/>
        <v>insert into tsp_test_unit_data.foog_unit_data (test_name,julien_barcode,unit, pillar_plate_id,row,col) values('NUTMEG_IGG_unit','1801310131','19.4234511479071','FOOG80040010000014','D',4);</v>
      </c>
      <c r="AQ49" s="16" t="str">
        <f si="16" t="shared"/>
        <v>insert into tsp_test_unit_data.foog_unit_data (test_name,julien_barcode,unit, pillar_plate_id,row,col) values('NUTMEG_IGG_unit','1801310133','5.21066769741266','FOOG80040010000014','A',5);</v>
      </c>
      <c r="AR49" s="16" t="str">
        <f si="17" t="shared"/>
        <v>insert into tsp_test_unit_data.foog_unit_data (test_name,julien_barcode,unit, pillar_plate_id,row,col) values('NUTMEG_IGG_unit','1801310139','6.08530995586923','FOOG80040010000014','B',5);</v>
      </c>
      <c r="AS49" s="16" t="str">
        <f si="18" t="shared"/>
        <v>insert into tsp_test_unit_data.foog_unit_data (test_name,julien_barcode,unit, pillar_plate_id,row,col) values('NUTMEG_IGG_unit','1801310102','4.90659587593861','FOOG80040010000014','C',5);</v>
      </c>
      <c r="AT49" s="16" t="str">
        <f si="19" t="shared"/>
        <v>insert into tsp_test_unit_data.foog_unit_data (test_name,julien_barcode,unit, pillar_plate_id,row,col) values('NUTMEG_IGG_unit','1801310105','51.520277296613','FOOG80040010000014','D',5);</v>
      </c>
      <c r="AU49" s="16" t="str">
        <f si="20" t="shared"/>
        <v>insert into tsp_test_unit_data.foog_unit_data (test_name,julien_barcode,unit, pillar_plate_id,row,col) values('NUTMEG_IGG_unit','1801310111','0.856049331793189','FOOG80040010000014','A',6);</v>
      </c>
      <c r="AV49" s="16" t="str">
        <f si="21" t="shared"/>
        <v>insert into tsp_test_unit_data.foog_unit_data (test_name,julien_barcode,unit, pillar_plate_id,row,col) values('NUTMEG_IGG_unit','1801310120','6.11203728794784','FOOG80040010000014','B',6);</v>
      </c>
      <c r="AW49" s="16"/>
      <c r="AX49" s="16"/>
    </row>
    <row r="50" spans="1:50" x14ac:dyDescent="0.25">
      <c r="A50" s="7">
        <f>'[1]Run 1 IgG'!A51</f>
        <v>49</v>
      </c>
      <c r="B50" s="7" t="s">
        <v>113</v>
      </c>
      <c r="C50" s="10">
        <f>'Run 2 IgG'!Z52</f>
        <v>10.111028662420798</v>
      </c>
      <c r="D50" s="10">
        <f>'Run 2 IgG'!AA52</f>
        <v>11.906649750343929</v>
      </c>
      <c r="E50" s="10">
        <f>'Run 2 IgG'!AB52</f>
        <v>9.1361235174016624</v>
      </c>
      <c r="F50" s="10">
        <f>'Run 2 IgG'!AC52</f>
        <v>8.7779751808430824</v>
      </c>
      <c r="G50" s="10">
        <f>'Run 2 IgG'!AD52</f>
        <v>9.7401938725236299</v>
      </c>
      <c r="H50" s="10">
        <f>'Run 2 IgG'!AE52</f>
        <v>8.2646617611433193</v>
      </c>
      <c r="I50" s="10">
        <f>'Run 2 IgG'!AF52</f>
        <v>10.314011915838195</v>
      </c>
      <c r="J50" s="10">
        <f>'Run 2 IgG'!AG52</f>
        <v>8.5827989756340486</v>
      </c>
      <c r="K50" s="10">
        <f>'Run 2 IgG'!AH52</f>
        <v>10.675087895474912</v>
      </c>
      <c r="L50" s="10">
        <f>'Run 2 IgG'!AI52</f>
        <v>13.952096380934623</v>
      </c>
      <c r="M50" s="10">
        <f>'Run 2 IgG'!AJ52</f>
        <v>12.820074390722215</v>
      </c>
      <c r="N50" s="10">
        <f>'Run 2 IgG'!AK52</f>
        <v>6.9540535431646449</v>
      </c>
      <c r="O50" s="10">
        <f>'Run 2 IgG'!AL52</f>
        <v>8.5613295930610533</v>
      </c>
      <c r="P50" s="10">
        <f>'Run 2 IgG'!AM52</f>
        <v>9.9617188654358859</v>
      </c>
      <c r="Q50" s="10">
        <f>'Run 2 IgG'!AN52</f>
        <v>7.1580126776080863</v>
      </c>
      <c r="R50" s="10">
        <f>'Run 2 IgG'!AO52</f>
        <v>11.627547776895007</v>
      </c>
      <c r="S50" s="10">
        <f>'Run 2 IgG'!AP52</f>
        <v>7.0477381216649819</v>
      </c>
      <c r="T50" s="10">
        <f>'Run 2 IgG'!AQ52</f>
        <v>8.3378528380967083</v>
      </c>
      <c r="U50" s="10">
        <f>'Run 2 IgG'!AR52</f>
        <v>6.85353779748199</v>
      </c>
      <c r="V50" s="10">
        <f>'Run 2 IgG'!AS52</f>
        <v>11.056657376658578</v>
      </c>
      <c r="W50" s="10">
        <f>'Run 2 IgG'!AT52</f>
        <v>10.331577774307009</v>
      </c>
      <c r="X50" s="10">
        <f>'Run 2 IgG'!AU52</f>
        <v>5.573181891310715</v>
      </c>
      <c r="Y50" s="10">
        <f>'Run 2 IgG'!AV52</f>
        <v>7.4244281977184192</v>
      </c>
      <c r="Z50" s="10">
        <f>'Run 2 IgG'!AW52</f>
        <v>8.8950809039685037</v>
      </c>
      <c r="AA50" s="16" t="str">
        <f si="0" t="shared"/>
        <v>insert into tsp_test_unit_data.foog_unit_data (test_name,julien_barcode,unit, pillar_plate_id,row,col) values('OLIVE_IGG_unit','1801300012','10.1110286624208','FOOG80040010000014','A',1);</v>
      </c>
      <c r="AB50" s="16" t="str">
        <f si="1" t="shared"/>
        <v>insert into tsp_test_unit_data.foog_unit_data (test_name,julien_barcode,unit, pillar_plate_id,row,col) values('OLIVE_IGG_unit','1801300203','11.9066497503439','FOOG80040010000014','B',1);</v>
      </c>
      <c r="AC50" s="16" t="str">
        <f si="2" t="shared"/>
        <v>insert into tsp_test_unit_data.foog_unit_data (test_name,julien_barcode,unit, pillar_plate_id,row,col) values('OLIVE_IGG_unit','1801300155','9.13612351740166','FOOG80040010000014','C',1);</v>
      </c>
      <c r="AD50" s="16" t="str">
        <f si="3" t="shared"/>
        <v>insert into tsp_test_unit_data.foog_unit_data (test_name,julien_barcode,unit, pillar_plate_id,row,col) values('OLIVE_IGG_unit','1801300157','8.77797518084308','FOOG80040010000014','D',1);</v>
      </c>
      <c r="AE50" s="16" t="str">
        <f si="4" t="shared"/>
        <v>insert into tsp_test_unit_data.foog_unit_data (test_name,julien_barcode,unit, pillar_plate_id,row,col) values('OLIVE_IGG_unit','1801300167','9.74019387252363','FOOG80040010000014','A',2);</v>
      </c>
      <c r="AF50" s="16" t="str">
        <f si="5" t="shared"/>
        <v>insert into tsp_test_unit_data.foog_unit_data (test_name,julien_barcode,unit, pillar_plate_id,row,col) values('OLIVE_IGG_unit','1801300073','8.26466176114332','FOOG80040010000014','B',2);</v>
      </c>
      <c r="AG50" s="16" t="str">
        <f si="6" t="shared"/>
        <v>insert into tsp_test_unit_data.foog_unit_data (test_name,julien_barcode,unit, pillar_plate_id,row,col) values('OLIVE_IGG_unit','1801310032','10.3140119158382','FOOG80040010000014','C',2);</v>
      </c>
      <c r="AH50" s="16" t="str">
        <f si="7" t="shared"/>
        <v>insert into tsp_test_unit_data.foog_unit_data (test_name,julien_barcode,unit, pillar_plate_id,row,col) values('OLIVE_IGG_unit','1801310037','8.58279897563405','FOOG80040010000014','D',2);</v>
      </c>
      <c r="AI50" s="16" t="str">
        <f si="8" t="shared"/>
        <v>insert into tsp_test_unit_data.foog_unit_data (test_name,julien_barcode,unit, pillar_plate_id,row,col) values('OLIVE_IGG_unit','1801310043','10.6750878954749','FOOG80040010000014','A',3);</v>
      </c>
      <c r="AJ50" s="16" t="str">
        <f si="9" t="shared"/>
        <v>insert into tsp_test_unit_data.foog_unit_data (test_name,julien_barcode,unit, pillar_plate_id,row,col) values('OLIVE_IGG_unit','1801310017','13.9520963809346','FOOG80040010000014','B',3);</v>
      </c>
      <c r="AK50" s="16" t="str">
        <f si="10" t="shared"/>
        <v>insert into tsp_test_unit_data.foog_unit_data (test_name,julien_barcode,unit, pillar_plate_id,row,col) values('OLIVE_IGG_unit','1801310096','12.8200743907222','FOOG80040010000014','C',3);</v>
      </c>
      <c r="AL50" s="16" t="str">
        <f si="11" t="shared"/>
        <v>insert into tsp_test_unit_data.foog_unit_data (test_name,julien_barcode,unit, pillar_plate_id,row,col) values('OLIVE_IGG_unit','1801310054','6.95405354316464','FOOG80040010000014','D',3);</v>
      </c>
      <c r="AM50" s="16" t="str">
        <f si="12" t="shared"/>
        <v>insert into tsp_test_unit_data.foog_unit_data (test_name,julien_barcode,unit, pillar_plate_id,row,col) values('OLIVE_IGG_unit','1801310058','8.56132959306105','FOOG80040010000014','A',4);</v>
      </c>
      <c r="AN50" s="16" t="str">
        <f si="13" t="shared"/>
        <v>insert into tsp_test_unit_data.foog_unit_data (test_name,julien_barcode,unit, pillar_plate_id,row,col) values('OLIVE_IGG_unit','1801310066','9.96171886543589','FOOG80040010000014','B',4);</v>
      </c>
      <c r="AO50" s="16" t="str">
        <f si="14" t="shared"/>
        <v>insert into tsp_test_unit_data.foog_unit_data (test_name,julien_barcode,unit, pillar_plate_id,row,col) values('OLIVE_IGG_unit','1801310123','7.15801267760809','FOOG80040010000014','C',4);</v>
      </c>
      <c r="AP50" s="16" t="str">
        <f si="15" t="shared"/>
        <v>insert into tsp_test_unit_data.foog_unit_data (test_name,julien_barcode,unit, pillar_plate_id,row,col) values('OLIVE_IGG_unit','1801310131','11.627547776895','FOOG80040010000014','D',4);</v>
      </c>
      <c r="AQ50" s="16" t="str">
        <f si="16" t="shared"/>
        <v>insert into tsp_test_unit_data.foog_unit_data (test_name,julien_barcode,unit, pillar_plate_id,row,col) values('OLIVE_IGG_unit','1801310133','7.04773812166498','FOOG80040010000014','A',5);</v>
      </c>
      <c r="AR50" s="16" t="str">
        <f si="17" t="shared"/>
        <v>insert into tsp_test_unit_data.foog_unit_data (test_name,julien_barcode,unit, pillar_plate_id,row,col) values('OLIVE_IGG_unit','1801310139','8.33785283809671','FOOG80040010000014','B',5);</v>
      </c>
      <c r="AS50" s="16" t="str">
        <f si="18" t="shared"/>
        <v>insert into tsp_test_unit_data.foog_unit_data (test_name,julien_barcode,unit, pillar_plate_id,row,col) values('OLIVE_IGG_unit','1801310102','6.85353779748199','FOOG80040010000014','C',5);</v>
      </c>
      <c r="AT50" s="16" t="str">
        <f si="19" t="shared"/>
        <v>insert into tsp_test_unit_data.foog_unit_data (test_name,julien_barcode,unit, pillar_plate_id,row,col) values('OLIVE_IGG_unit','1801310105','11.0566573766586','FOOG80040010000014','D',5);</v>
      </c>
      <c r="AU50" s="16" t="str">
        <f si="20" t="shared"/>
        <v>insert into tsp_test_unit_data.foog_unit_data (test_name,julien_barcode,unit, pillar_plate_id,row,col) values('OLIVE_IGG_unit','1801310111','10.331577774307','FOOG80040010000014','A',6);</v>
      </c>
      <c r="AV50" s="16" t="str">
        <f si="21" t="shared"/>
        <v>insert into tsp_test_unit_data.foog_unit_data (test_name,julien_barcode,unit, pillar_plate_id,row,col) values('OLIVE_IGG_unit','1801310120','5.57318189131071','FOOG80040010000014','B',6);</v>
      </c>
      <c r="AW50" s="16"/>
      <c r="AX50" s="16"/>
    </row>
    <row r="51" spans="1:50" x14ac:dyDescent="0.25">
      <c r="A51" s="7">
        <f>'[1]Run 1 IgG'!A52</f>
        <v>50</v>
      </c>
      <c r="B51" s="7" t="s">
        <v>114</v>
      </c>
      <c r="C51" s="10">
        <f>'Run 2 IgG'!Z53</f>
        <v>5.1541894602281744</v>
      </c>
      <c r="D51" s="10">
        <f>'Run 2 IgG'!AA53</f>
        <v>13.431632150946248</v>
      </c>
      <c r="E51" s="10">
        <f>'Run 2 IgG'!AB53</f>
        <v>5.8146422559717852</v>
      </c>
      <c r="F51" s="10">
        <f>'Run 2 IgG'!AC53</f>
        <v>4.4066056887927951</v>
      </c>
      <c r="G51" s="10">
        <f>'Run 2 IgG'!AD53</f>
        <v>17.725446633036636</v>
      </c>
      <c r="H51" s="10">
        <f>'Run 2 IgG'!AE53</f>
        <v>7.7977432627164509</v>
      </c>
      <c r="I51" s="10">
        <f>'Run 2 IgG'!AF53</f>
        <v>4.7150493427416578</v>
      </c>
      <c r="J51" s="10">
        <f>'Run 2 IgG'!AG53</f>
        <v>6.4280443248418404</v>
      </c>
      <c r="K51" s="10">
        <f>'Run 2 IgG'!AH53</f>
        <v>5.0322060942596973</v>
      </c>
      <c r="L51" s="10">
        <f>'Run 2 IgG'!AI53</f>
        <v>6.3182592954702104</v>
      </c>
      <c r="M51" s="10">
        <f>'Run 2 IgG'!AJ53</f>
        <v>31.648976548581356</v>
      </c>
      <c r="N51" s="10">
        <f>'Run 2 IgG'!AK53</f>
        <v>4.0981620348439307</v>
      </c>
      <c r="O51" s="10">
        <f>'Run 2 IgG'!AL53</f>
        <v>8.425086287697189</v>
      </c>
      <c r="P51" s="10">
        <f>'Run 2 IgG'!AM53</f>
        <v>4.1068751324131076</v>
      </c>
      <c r="Q51" s="10">
        <f>'Run 2 IgG'!AN53</f>
        <v>4.4954792839983986</v>
      </c>
      <c r="R51" s="10">
        <f>'Run 2 IgG'!AO53</f>
        <v>8.9182476101126031</v>
      </c>
      <c r="S51" s="10">
        <f>'Run 2 IgG'!AP53</f>
        <v>4.3369009082393788</v>
      </c>
      <c r="T51" s="10">
        <f>'Run 2 IgG'!AQ53</f>
        <v>4.3665254399745796</v>
      </c>
      <c r="U51" s="10">
        <f>'Run 2 IgG'!AR53</f>
        <v>4.3351582887255438</v>
      </c>
      <c r="V51" s="10">
        <f>'Run 2 IgG'!AS53</f>
        <v>13.778413434199489</v>
      </c>
      <c r="W51" s="10">
        <f>'Run 2 IgG'!AT53</f>
        <v>10.000414328204377</v>
      </c>
      <c r="X51" s="10">
        <f>'Run 2 IgG'!AU53</f>
        <v>11.966089139810689</v>
      </c>
      <c r="Y51" s="10">
        <f>'Run 2 IgG'!AV53</f>
        <v>12.096785603348346</v>
      </c>
      <c r="Z51" s="10">
        <f>'Run 2 IgG'!AW53</f>
        <v>15.371167669845034</v>
      </c>
      <c r="AA51" s="16" t="str">
        <f si="0" t="shared"/>
        <v>insert into tsp_test_unit_data.foog_unit_data (test_name,julien_barcode,unit, pillar_plate_id,row,col) values('CORN_IGG_unit','1801300012','5.15418946022817','FOOG80040010000014','A',1);</v>
      </c>
      <c r="AB51" s="16" t="str">
        <f si="1" t="shared"/>
        <v>insert into tsp_test_unit_data.foog_unit_data (test_name,julien_barcode,unit, pillar_plate_id,row,col) values('CORN_IGG_unit','1801300203','13.4316321509462','FOOG80040010000014','B',1);</v>
      </c>
      <c r="AC51" s="16" t="str">
        <f si="2" t="shared"/>
        <v>insert into tsp_test_unit_data.foog_unit_data (test_name,julien_barcode,unit, pillar_plate_id,row,col) values('CORN_IGG_unit','1801300155','5.81464225597179','FOOG80040010000014','C',1);</v>
      </c>
      <c r="AD51" s="16" t="str">
        <f si="3" t="shared"/>
        <v>insert into tsp_test_unit_data.foog_unit_data (test_name,julien_barcode,unit, pillar_plate_id,row,col) values('CORN_IGG_unit','1801300157','4.4066056887928','FOOG80040010000014','D',1);</v>
      </c>
      <c r="AE51" s="16" t="str">
        <f si="4" t="shared"/>
        <v>insert into tsp_test_unit_data.foog_unit_data (test_name,julien_barcode,unit, pillar_plate_id,row,col) values('CORN_IGG_unit','1801300167','17.7254466330366','FOOG80040010000014','A',2);</v>
      </c>
      <c r="AF51" s="16" t="str">
        <f si="5" t="shared"/>
        <v>insert into tsp_test_unit_data.foog_unit_data (test_name,julien_barcode,unit, pillar_plate_id,row,col) values('CORN_IGG_unit','1801300073','7.79774326271645','FOOG80040010000014','B',2);</v>
      </c>
      <c r="AG51" s="16" t="str">
        <f si="6" t="shared"/>
        <v>insert into tsp_test_unit_data.foog_unit_data (test_name,julien_barcode,unit, pillar_plate_id,row,col) values('CORN_IGG_unit','1801310032','4.71504934274166','FOOG80040010000014','C',2);</v>
      </c>
      <c r="AH51" s="16" t="str">
        <f si="7" t="shared"/>
        <v>insert into tsp_test_unit_data.foog_unit_data (test_name,julien_barcode,unit, pillar_plate_id,row,col) values('CORN_IGG_unit','1801310037','6.42804432484184','FOOG80040010000014','D',2);</v>
      </c>
      <c r="AI51" s="16" t="str">
        <f si="8" t="shared"/>
        <v>insert into tsp_test_unit_data.foog_unit_data (test_name,julien_barcode,unit, pillar_plate_id,row,col) values('CORN_IGG_unit','1801310043','5.0322060942597','FOOG80040010000014','A',3);</v>
      </c>
      <c r="AJ51" s="16" t="str">
        <f si="9" t="shared"/>
        <v>insert into tsp_test_unit_data.foog_unit_data (test_name,julien_barcode,unit, pillar_plate_id,row,col) values('CORN_IGG_unit','1801310017','6.31825929547021','FOOG80040010000014','B',3);</v>
      </c>
      <c r="AK51" s="16" t="str">
        <f si="10" t="shared"/>
        <v>insert into tsp_test_unit_data.foog_unit_data (test_name,julien_barcode,unit, pillar_plate_id,row,col) values('CORN_IGG_unit','1801310096','31.6489765485814','FOOG80040010000014','C',3);</v>
      </c>
      <c r="AL51" s="16" t="str">
        <f si="11" t="shared"/>
        <v>insert into tsp_test_unit_data.foog_unit_data (test_name,julien_barcode,unit, pillar_plate_id,row,col) values('CORN_IGG_unit','1801310054','4.09816203484393','FOOG80040010000014','D',3);</v>
      </c>
      <c r="AM51" s="16" t="str">
        <f si="12" t="shared"/>
        <v>insert into tsp_test_unit_data.foog_unit_data (test_name,julien_barcode,unit, pillar_plate_id,row,col) values('CORN_IGG_unit','1801310058','8.42508628769719','FOOG80040010000014','A',4);</v>
      </c>
      <c r="AN51" s="16" t="str">
        <f si="13" t="shared"/>
        <v>insert into tsp_test_unit_data.foog_unit_data (test_name,julien_barcode,unit, pillar_plate_id,row,col) values('CORN_IGG_unit','1801310066','4.10687513241311','FOOG80040010000014','B',4);</v>
      </c>
      <c r="AO51" s="16" t="str">
        <f si="14" t="shared"/>
        <v>insert into tsp_test_unit_data.foog_unit_data (test_name,julien_barcode,unit, pillar_plate_id,row,col) values('CORN_IGG_unit','1801310123','4.4954792839984','FOOG80040010000014','C',4);</v>
      </c>
      <c r="AP51" s="16" t="str">
        <f si="15" t="shared"/>
        <v>insert into tsp_test_unit_data.foog_unit_data (test_name,julien_barcode,unit, pillar_plate_id,row,col) values('CORN_IGG_unit','1801310131','8.9182476101126','FOOG80040010000014','D',4);</v>
      </c>
      <c r="AQ51" s="16" t="str">
        <f si="16" t="shared"/>
        <v>insert into tsp_test_unit_data.foog_unit_data (test_name,julien_barcode,unit, pillar_plate_id,row,col) values('CORN_IGG_unit','1801310133','4.33690090823938','FOOG80040010000014','A',5);</v>
      </c>
      <c r="AR51" s="16" t="str">
        <f si="17" t="shared"/>
        <v>insert into tsp_test_unit_data.foog_unit_data (test_name,julien_barcode,unit, pillar_plate_id,row,col) values('CORN_IGG_unit','1801310139','4.36652543997458','FOOG80040010000014','B',5);</v>
      </c>
      <c r="AS51" s="16" t="str">
        <f si="18" t="shared"/>
        <v>insert into tsp_test_unit_data.foog_unit_data (test_name,julien_barcode,unit, pillar_plate_id,row,col) values('CORN_IGG_unit','1801310102','4.33515828872554','FOOG80040010000014','C',5);</v>
      </c>
      <c r="AT51" s="16" t="str">
        <f si="19" t="shared"/>
        <v>insert into tsp_test_unit_data.foog_unit_data (test_name,julien_barcode,unit, pillar_plate_id,row,col) values('CORN_IGG_unit','1801310105','13.7784134341995','FOOG80040010000014','D',5);</v>
      </c>
      <c r="AU51" s="16" t="str">
        <f si="20" t="shared"/>
        <v>insert into tsp_test_unit_data.foog_unit_data (test_name,julien_barcode,unit, pillar_plate_id,row,col) values('CORN_IGG_unit','1801310111','10.0004143282044','FOOG80040010000014','A',6);</v>
      </c>
      <c r="AV51" s="16" t="str">
        <f si="21" t="shared"/>
        <v>insert into tsp_test_unit_data.foog_unit_data (test_name,julien_barcode,unit, pillar_plate_id,row,col) values('CORN_IGG_unit','1801310120','11.9660891398107','FOOG80040010000014','B',6);</v>
      </c>
      <c r="AW51" s="16"/>
      <c r="AX51" s="16"/>
    </row>
    <row r="52" spans="1:50" x14ac:dyDescent="0.25">
      <c r="A52" s="7">
        <f>'[1]Run 1 IgG'!A53</f>
        <v>51</v>
      </c>
      <c r="B52" s="7" t="s">
        <v>115</v>
      </c>
      <c r="C52" s="10">
        <f>'Run 2 IgG'!Z54</f>
        <v>10.21562264061051</v>
      </c>
      <c r="D52" s="10">
        <f>'Run 2 IgG'!AA54</f>
        <v>14.117121150399319</v>
      </c>
      <c r="E52" s="10">
        <f>'Run 2 IgG'!AB54</f>
        <v>7.4445381859717781</v>
      </c>
      <c r="F52" s="10">
        <f>'Run 2 IgG'!AC54</f>
        <v>10.337299153491248</v>
      </c>
      <c r="G52" s="10">
        <f>'Run 2 IgG'!AD54</f>
        <v>9.4718258925169696</v>
      </c>
      <c r="H52" s="10">
        <f>'Run 2 IgG'!AE54</f>
        <v>7.373887307524897</v>
      </c>
      <c r="I52" s="10">
        <f>'Run 2 IgG'!AF54</f>
        <v>8.1235716288223454</v>
      </c>
      <c r="J52" s="10">
        <f>'Run 2 IgG'!AG54</f>
        <v>9.9624569928425242</v>
      </c>
      <c r="K52" s="10">
        <f>'Run 2 IgG'!AH54</f>
        <v>6.1394594591058018</v>
      </c>
      <c r="L52" s="10">
        <f>'Run 2 IgG'!AI54</f>
        <v>12.974931948841428</v>
      </c>
      <c r="M52" s="10">
        <f>'Run 2 IgG'!AJ54</f>
        <v>9.3521119040375336</v>
      </c>
      <c r="N52" s="10">
        <f>'Run 2 IgG'!AK54</f>
        <v>6.9970826224748714</v>
      </c>
      <c r="O52" s="10">
        <f>'Run 2 IgG'!AL54</f>
        <v>3.9473197028512237</v>
      </c>
      <c r="P52" s="10">
        <f>'Run 2 IgG'!AM54</f>
        <v>7.6721910165228344</v>
      </c>
      <c r="Q52" s="10">
        <f>'Run 2 IgG'!AN54</f>
        <v>5.3603372717888211</v>
      </c>
      <c r="R52" s="10">
        <f>'Run 2 IgG'!AO54</f>
        <v>5.6036902975502958</v>
      </c>
      <c r="S52" s="10">
        <f>'Run 2 IgG'!AP54</f>
        <v>4.9246568546997285</v>
      </c>
      <c r="T52" s="10">
        <f>'Run 2 IgG'!AQ54</f>
        <v>6.9558696100475235</v>
      </c>
      <c r="U52" s="10">
        <f>'Run 2 IgG'!AR54</f>
        <v>5.7371419568388466</v>
      </c>
      <c r="V52" s="10">
        <f>'Run 2 IgG'!AS54</f>
        <v>7.1423094281712354</v>
      </c>
      <c r="W52" s="10">
        <f>'Run 2 IgG'!AT54</f>
        <v>13.726578794540181</v>
      </c>
      <c r="X52" s="10">
        <f>'Run 2 IgG'!AU54</f>
        <v>5.1895976488755275</v>
      </c>
      <c r="Y52" s="10">
        <f>'Run 2 IgG'!AV54</f>
        <v>5.5389269923073225</v>
      </c>
      <c r="Z52" s="10">
        <f>'Run 2 IgG'!AW54</f>
        <v>5.9412444945742777</v>
      </c>
      <c r="AA52" s="16" t="str">
        <f si="0" t="shared"/>
        <v>insert into tsp_test_unit_data.foog_unit_data (test_name,julien_barcode,unit, pillar_plate_id,row,col) values('CODFISH_IGG_unit','1801300012','10.2156226406105','FOOG80040010000014','A',1);</v>
      </c>
      <c r="AB52" s="16" t="str">
        <f si="1" t="shared"/>
        <v>insert into tsp_test_unit_data.foog_unit_data (test_name,julien_barcode,unit, pillar_plate_id,row,col) values('CODFISH_IGG_unit','1801300203','14.1171211503993','FOOG80040010000014','B',1);</v>
      </c>
      <c r="AC52" s="16" t="str">
        <f si="2" t="shared"/>
        <v>insert into tsp_test_unit_data.foog_unit_data (test_name,julien_barcode,unit, pillar_plate_id,row,col) values('CODFISH_IGG_unit','1801300155','7.44453818597178','FOOG80040010000014','C',1);</v>
      </c>
      <c r="AD52" s="16" t="str">
        <f si="3" t="shared"/>
        <v>insert into tsp_test_unit_data.foog_unit_data (test_name,julien_barcode,unit, pillar_plate_id,row,col) values('CODFISH_IGG_unit','1801300157','10.3372991534912','FOOG80040010000014','D',1);</v>
      </c>
      <c r="AE52" s="16" t="str">
        <f si="4" t="shared"/>
        <v>insert into tsp_test_unit_data.foog_unit_data (test_name,julien_barcode,unit, pillar_plate_id,row,col) values('CODFISH_IGG_unit','1801300167','9.47182589251697','FOOG80040010000014','A',2);</v>
      </c>
      <c r="AF52" s="16" t="str">
        <f si="5" t="shared"/>
        <v>insert into tsp_test_unit_data.foog_unit_data (test_name,julien_barcode,unit, pillar_plate_id,row,col) values('CODFISH_IGG_unit','1801300073','7.3738873075249','FOOG80040010000014','B',2);</v>
      </c>
      <c r="AG52" s="16" t="str">
        <f si="6" t="shared"/>
        <v>insert into tsp_test_unit_data.foog_unit_data (test_name,julien_barcode,unit, pillar_plate_id,row,col) values('CODFISH_IGG_unit','1801310032','8.12357162882235','FOOG80040010000014','C',2);</v>
      </c>
      <c r="AH52" s="16" t="str">
        <f si="7" t="shared"/>
        <v>insert into tsp_test_unit_data.foog_unit_data (test_name,julien_barcode,unit, pillar_plate_id,row,col) values('CODFISH_IGG_unit','1801310037','9.96245699284252','FOOG80040010000014','D',2);</v>
      </c>
      <c r="AI52" s="16" t="str">
        <f si="8" t="shared"/>
        <v>insert into tsp_test_unit_data.foog_unit_data (test_name,julien_barcode,unit, pillar_plate_id,row,col) values('CODFISH_IGG_unit','1801310043','6.1394594591058','FOOG80040010000014','A',3);</v>
      </c>
      <c r="AJ52" s="16" t="str">
        <f si="9" t="shared"/>
        <v>insert into tsp_test_unit_data.foog_unit_data (test_name,julien_barcode,unit, pillar_plate_id,row,col) values('CODFISH_IGG_unit','1801310017','12.9749319488414','FOOG80040010000014','B',3);</v>
      </c>
      <c r="AK52" s="16" t="str">
        <f si="10" t="shared"/>
        <v>insert into tsp_test_unit_data.foog_unit_data (test_name,julien_barcode,unit, pillar_plate_id,row,col) values('CODFISH_IGG_unit','1801310096','9.35211190403753','FOOG80040010000014','C',3);</v>
      </c>
      <c r="AL52" s="16" t="str">
        <f si="11" t="shared"/>
        <v>insert into tsp_test_unit_data.foog_unit_data (test_name,julien_barcode,unit, pillar_plate_id,row,col) values('CODFISH_IGG_unit','1801310054','6.99708262247487','FOOG80040010000014','D',3);</v>
      </c>
      <c r="AM52" s="16" t="str">
        <f si="12" t="shared"/>
        <v>insert into tsp_test_unit_data.foog_unit_data (test_name,julien_barcode,unit, pillar_plate_id,row,col) values('CODFISH_IGG_unit','1801310058','3.94731970285122','FOOG80040010000014','A',4);</v>
      </c>
      <c r="AN52" s="16" t="str">
        <f si="13" t="shared"/>
        <v>insert into tsp_test_unit_data.foog_unit_data (test_name,julien_barcode,unit, pillar_plate_id,row,col) values('CODFISH_IGG_unit','1801310066','7.67219101652283','FOOG80040010000014','B',4);</v>
      </c>
      <c r="AO52" s="16" t="str">
        <f si="14" t="shared"/>
        <v>insert into tsp_test_unit_data.foog_unit_data (test_name,julien_barcode,unit, pillar_plate_id,row,col) values('CODFISH_IGG_unit','1801310123','5.36033727178882','FOOG80040010000014','C',4);</v>
      </c>
      <c r="AP52" s="16" t="str">
        <f si="15" t="shared"/>
        <v>insert into tsp_test_unit_data.foog_unit_data (test_name,julien_barcode,unit, pillar_plate_id,row,col) values('CODFISH_IGG_unit','1801310131','5.6036902975503','FOOG80040010000014','D',4);</v>
      </c>
      <c r="AQ52" s="16" t="str">
        <f si="16" t="shared"/>
        <v>insert into tsp_test_unit_data.foog_unit_data (test_name,julien_barcode,unit, pillar_plate_id,row,col) values('CODFISH_IGG_unit','1801310133','4.92465685469973','FOOG80040010000014','A',5);</v>
      </c>
      <c r="AR52" s="16" t="str">
        <f si="17" t="shared"/>
        <v>insert into tsp_test_unit_data.foog_unit_data (test_name,julien_barcode,unit, pillar_plate_id,row,col) values('CODFISH_IGG_unit','1801310139','6.95586961004752','FOOG80040010000014','B',5);</v>
      </c>
      <c r="AS52" s="16" t="str">
        <f si="18" t="shared"/>
        <v>insert into tsp_test_unit_data.foog_unit_data (test_name,julien_barcode,unit, pillar_plate_id,row,col) values('CODFISH_IGG_unit','1801310102','5.73714195683885','FOOG80040010000014','C',5);</v>
      </c>
      <c r="AT52" s="16" t="str">
        <f si="19" t="shared"/>
        <v>insert into tsp_test_unit_data.foog_unit_data (test_name,julien_barcode,unit, pillar_plate_id,row,col) values('CODFISH_IGG_unit','1801310105','7.14230942817124','FOOG80040010000014','D',5);</v>
      </c>
      <c r="AU52" s="16" t="str">
        <f si="20" t="shared"/>
        <v>insert into tsp_test_unit_data.foog_unit_data (test_name,julien_barcode,unit, pillar_plate_id,row,col) values('CODFISH_IGG_unit','1801310111','13.7265787945402','FOOG80040010000014','A',6);</v>
      </c>
      <c r="AV52" s="16" t="str">
        <f si="21" t="shared"/>
        <v>insert into tsp_test_unit_data.foog_unit_data (test_name,julien_barcode,unit, pillar_plate_id,row,col) values('CODFISH_IGG_unit','1801310120','5.18959764887553','FOOG80040010000014','B',6);</v>
      </c>
      <c r="AW52" s="16"/>
      <c r="AX52" s="16"/>
    </row>
    <row r="53" spans="1:50" x14ac:dyDescent="0.25">
      <c r="A53" s="7">
        <f>'[1]Run 1 IgG'!A54</f>
        <v>52</v>
      </c>
      <c r="B53" s="7" t="s">
        <v>116</v>
      </c>
      <c r="C53" s="10">
        <f>'Run 2 IgG'!Z55</f>
        <v>7.9238462937429714</v>
      </c>
      <c r="D53" s="10">
        <f>'Run 2 IgG'!AA55</f>
        <v>10.208753144849441</v>
      </c>
      <c r="E53" s="10">
        <f>'Run 2 IgG'!AB55</f>
        <v>8.2044116001113938</v>
      </c>
      <c r="F53" s="10">
        <f>'Run 2 IgG'!AC55</f>
        <v>17.0422187507167</v>
      </c>
      <c r="G53" s="10">
        <f>'Run 2 IgG'!AD55</f>
        <v>4.7441061549008499</v>
      </c>
      <c r="H53" s="10">
        <f>'Run 2 IgG'!AE55</f>
        <v>5.0586793771927177</v>
      </c>
      <c r="I53" s="10">
        <f>'Run 2 IgG'!AF55</f>
        <v>9.1757626986747933</v>
      </c>
      <c r="J53" s="10">
        <f>'Run 2 IgG'!AG55</f>
        <v>5.9450106859475058</v>
      </c>
      <c r="K53" s="10">
        <f>'Run 2 IgG'!AH55</f>
        <v>5.2882328096759723</v>
      </c>
      <c r="L53" s="10">
        <f>'Run 2 IgG'!AI55</f>
        <v>10.370290745485804</v>
      </c>
      <c r="M53" s="10">
        <f>'Run 2 IgG'!AJ55</f>
        <v>12.925135429234622</v>
      </c>
      <c r="N53" s="10">
        <f>'Run 2 IgG'!AK55</f>
        <v>7.6199005451771793</v>
      </c>
      <c r="O53" s="10">
        <f>'Run 2 IgG'!AL55</f>
        <v>3.6452253716245293</v>
      </c>
      <c r="P53" s="10">
        <f>'Run 2 IgG'!AM55</f>
        <v>8.3893296429451247</v>
      </c>
      <c r="Q53" s="10">
        <f>'Run 2 IgG'!AN55</f>
        <v>4.5443096488506098</v>
      </c>
      <c r="R53" s="10">
        <f>'Run 2 IgG'!AO55</f>
        <v>3.4773112867525184</v>
      </c>
      <c r="S53" s="10">
        <f>'Run 2 IgG'!AP55</f>
        <v>4.9247732082441518</v>
      </c>
      <c r="T53" s="10">
        <f>'Run 2 IgG'!AQ55</f>
        <v>3.9661750781520428</v>
      </c>
      <c r="U53" s="10">
        <f>'Run 2 IgG'!AR55</f>
        <v>4.5931960279905626</v>
      </c>
      <c r="V53" s="10">
        <f>'Run 2 IgG'!AS55</f>
        <v>5.7643436326042048</v>
      </c>
      <c r="W53" s="10">
        <f>'Run 2 IgG'!AT55</f>
        <v>11.318261401851837</v>
      </c>
      <c r="X53" s="10">
        <f>'Run 2 IgG'!AU55</f>
        <v>3.1733655381867276</v>
      </c>
      <c r="Y53" s="10">
        <f>'Run 2 IgG'!AV55</f>
        <v>4.5995725122262083</v>
      </c>
      <c r="Z53" s="10">
        <f>'Run 2 IgG'!AW55</f>
        <v>3.8577748461460608</v>
      </c>
      <c r="AA53" s="16" t="str">
        <f si="0" t="shared"/>
        <v>insert into tsp_test_unit_data.foog_unit_data (test_name,julien_barcode,unit, pillar_plate_id,row,col) values('GINGER_IGG_unit','1801300012','7.92384629374297','FOOG80040010000014','A',1);</v>
      </c>
      <c r="AB53" s="16" t="str">
        <f si="1" t="shared"/>
        <v>insert into tsp_test_unit_data.foog_unit_data (test_name,julien_barcode,unit, pillar_plate_id,row,col) values('GINGER_IGG_unit','1801300203','10.2087531448494','FOOG80040010000014','B',1);</v>
      </c>
      <c r="AC53" s="16" t="str">
        <f si="2" t="shared"/>
        <v>insert into tsp_test_unit_data.foog_unit_data (test_name,julien_barcode,unit, pillar_plate_id,row,col) values('GINGER_IGG_unit','1801300155','8.20441160011139','FOOG80040010000014','C',1);</v>
      </c>
      <c r="AD53" s="16" t="str">
        <f si="3" t="shared"/>
        <v>insert into tsp_test_unit_data.foog_unit_data (test_name,julien_barcode,unit, pillar_plate_id,row,col) values('GINGER_IGG_unit','1801300157','17.0422187507167','FOOG80040010000014','D',1);</v>
      </c>
      <c r="AE53" s="16" t="str">
        <f si="4" t="shared"/>
        <v>insert into tsp_test_unit_data.foog_unit_data (test_name,julien_barcode,unit, pillar_plate_id,row,col) values('GINGER_IGG_unit','1801300167','4.74410615490085','FOOG80040010000014','A',2);</v>
      </c>
      <c r="AF53" s="16" t="str">
        <f si="5" t="shared"/>
        <v>insert into tsp_test_unit_data.foog_unit_data (test_name,julien_barcode,unit, pillar_plate_id,row,col) values('GINGER_IGG_unit','1801300073','5.05867937719272','FOOG80040010000014','B',2);</v>
      </c>
      <c r="AG53" s="16" t="str">
        <f si="6" t="shared"/>
        <v>insert into tsp_test_unit_data.foog_unit_data (test_name,julien_barcode,unit, pillar_plate_id,row,col) values('GINGER_IGG_unit','1801310032','9.17576269867479','FOOG80040010000014','C',2);</v>
      </c>
      <c r="AH53" s="16" t="str">
        <f si="7" t="shared"/>
        <v>insert into tsp_test_unit_data.foog_unit_data (test_name,julien_barcode,unit, pillar_plate_id,row,col) values('GINGER_IGG_unit','1801310037','5.94501068594751','FOOG80040010000014','D',2);</v>
      </c>
      <c r="AI53" s="16" t="str">
        <f si="8" t="shared"/>
        <v>insert into tsp_test_unit_data.foog_unit_data (test_name,julien_barcode,unit, pillar_plate_id,row,col) values('GINGER_IGG_unit','1801310043','5.28823280967597','FOOG80040010000014','A',3);</v>
      </c>
      <c r="AJ53" s="16" t="str">
        <f si="9" t="shared"/>
        <v>insert into tsp_test_unit_data.foog_unit_data (test_name,julien_barcode,unit, pillar_plate_id,row,col) values('GINGER_IGG_unit','1801310017','10.3702907454858','FOOG80040010000014','B',3);</v>
      </c>
      <c r="AK53" s="16" t="str">
        <f si="10" t="shared"/>
        <v>insert into tsp_test_unit_data.foog_unit_data (test_name,julien_barcode,unit, pillar_plate_id,row,col) values('GINGER_IGG_unit','1801310096','12.9251354292346','FOOG80040010000014','C',3);</v>
      </c>
      <c r="AL53" s="16" t="str">
        <f si="11" t="shared"/>
        <v>insert into tsp_test_unit_data.foog_unit_data (test_name,julien_barcode,unit, pillar_plate_id,row,col) values('GINGER_IGG_unit','1801310054','7.61990054517718','FOOG80040010000014','D',3);</v>
      </c>
      <c r="AM53" s="16" t="str">
        <f si="12" t="shared"/>
        <v>insert into tsp_test_unit_data.foog_unit_data (test_name,julien_barcode,unit, pillar_plate_id,row,col) values('GINGER_IGG_unit','1801310058','3.64522537162453','FOOG80040010000014','A',4);</v>
      </c>
      <c r="AN53" s="16" t="str">
        <f si="13" t="shared"/>
        <v>insert into tsp_test_unit_data.foog_unit_data (test_name,julien_barcode,unit, pillar_plate_id,row,col) values('GINGER_IGG_unit','1801310066','8.38932964294512','FOOG80040010000014','B',4);</v>
      </c>
      <c r="AO53" s="16" t="str">
        <f si="14" t="shared"/>
        <v>insert into tsp_test_unit_data.foog_unit_data (test_name,julien_barcode,unit, pillar_plate_id,row,col) values('GINGER_IGG_unit','1801310123','4.54430964885061','FOOG80040010000014','C',4);</v>
      </c>
      <c r="AP53" s="16" t="str">
        <f si="15" t="shared"/>
        <v>insert into tsp_test_unit_data.foog_unit_data (test_name,julien_barcode,unit, pillar_plate_id,row,col) values('GINGER_IGG_unit','1801310131','3.47731128675252','FOOG80040010000014','D',4);</v>
      </c>
      <c r="AQ53" s="16" t="str">
        <f si="16" t="shared"/>
        <v>insert into tsp_test_unit_data.foog_unit_data (test_name,julien_barcode,unit, pillar_plate_id,row,col) values('GINGER_IGG_unit','1801310133','4.92477320824415','FOOG80040010000014','A',5);</v>
      </c>
      <c r="AR53" s="16" t="str">
        <f si="17" t="shared"/>
        <v>insert into tsp_test_unit_data.foog_unit_data (test_name,julien_barcode,unit, pillar_plate_id,row,col) values('GINGER_IGG_unit','1801310139','3.96617507815204','FOOG80040010000014','B',5);</v>
      </c>
      <c r="AS53" s="16" t="str">
        <f si="18" t="shared"/>
        <v>insert into tsp_test_unit_data.foog_unit_data (test_name,julien_barcode,unit, pillar_plate_id,row,col) values('GINGER_IGG_unit','1801310102','4.59319602799056','FOOG80040010000014','C',5);</v>
      </c>
      <c r="AT53" s="16" t="str">
        <f si="19" t="shared"/>
        <v>insert into tsp_test_unit_data.foog_unit_data (test_name,julien_barcode,unit, pillar_plate_id,row,col) values('GINGER_IGG_unit','1801310105','5.7643436326042','FOOG80040010000014','D',5);</v>
      </c>
      <c r="AU53" s="16" t="str">
        <f si="20" t="shared"/>
        <v>insert into tsp_test_unit_data.foog_unit_data (test_name,julien_barcode,unit, pillar_plate_id,row,col) values('GINGER_IGG_unit','1801310111','11.3182614018518','FOOG80040010000014','A',6);</v>
      </c>
      <c r="AV53" s="16" t="str">
        <f si="21" t="shared"/>
        <v>insert into tsp_test_unit_data.foog_unit_data (test_name,julien_barcode,unit, pillar_plate_id,row,col) values('GINGER_IGG_unit','1801310120','3.17336553818673','FOOG80040010000014','B',6);</v>
      </c>
      <c r="AW53" s="16"/>
      <c r="AX53" s="16"/>
    </row>
    <row r="54" spans="1:50" x14ac:dyDescent="0.25">
      <c r="A54" s="7">
        <f>'[1]Run 1 IgG'!A55</f>
        <v>53</v>
      </c>
      <c r="B54" s="7" t="s">
        <v>117</v>
      </c>
      <c r="C54" s="10">
        <f>'Run 2 IgG'!Z56</f>
        <v>7.1748723828840149</v>
      </c>
      <c r="D54" s="10">
        <f>'Run 2 IgG'!AA56</f>
        <v>14.875948863673242</v>
      </c>
      <c r="E54" s="10">
        <f>'Run 2 IgG'!AB56</f>
        <v>7.954147979154353</v>
      </c>
      <c r="F54" s="10">
        <f>'Run 2 IgG'!AC56</f>
        <v>6.2244617537072484</v>
      </c>
      <c r="G54" s="10">
        <f>'Run 2 IgG'!AD56</f>
        <v>7.0831929009698564</v>
      </c>
      <c r="H54" s="10">
        <f>'Run 2 IgG'!AE56</f>
        <v>7.7707890153260397</v>
      </c>
      <c r="I54" s="10">
        <f>'Run 2 IgG'!AF56</f>
        <v>6.6003476295552943</v>
      </c>
      <c r="J54" s="10">
        <f>'Run 2 IgG'!AG56</f>
        <v>15.872199233807088</v>
      </c>
      <c r="K54" s="10">
        <f>'Run 2 IgG'!AH56</f>
        <v>4.8278776458815829</v>
      </c>
      <c r="L54" s="10">
        <f>'Run 2 IgG'!AI56</f>
        <v>8.2505783040101282</v>
      </c>
      <c r="M54" s="10">
        <f>'Run 2 IgG'!AJ56</f>
        <v>14.099729250133381</v>
      </c>
      <c r="N54" s="10">
        <f>'Run 2 IgG'!AK56</f>
        <v>8.5042248706392982</v>
      </c>
      <c r="O54" s="10">
        <f>'Run 2 IgG'!AL56</f>
        <v>3.8316272757477376</v>
      </c>
      <c r="P54" s="10">
        <f>'Run 2 IgG'!AM56</f>
        <v>10.811491832145595</v>
      </c>
      <c r="Q54" s="10">
        <f>'Run 2 IgG'!AN56</f>
        <v>5.7905122059802361</v>
      </c>
      <c r="R54" s="10">
        <f>'Run 2 IgG'!AO56</f>
        <v>3.9477546195056705</v>
      </c>
      <c r="S54" s="10">
        <f>'Run 2 IgG'!AP56</f>
        <v>5.1365319016592466</v>
      </c>
      <c r="T54" s="10">
        <f>'Run 2 IgG'!AQ56</f>
        <v>4.3786481845022109</v>
      </c>
      <c r="U54" s="10">
        <f>'Run 2 IgG'!AR56</f>
        <v>6.0655506517227087</v>
      </c>
      <c r="V54" s="10">
        <f>'Run 2 IgG'!AS56</f>
        <v>7.4529668113569585</v>
      </c>
      <c r="W54" s="10">
        <f>'Run 2 IgG'!AT56</f>
        <v>13.406021170316253</v>
      </c>
      <c r="X54" s="10">
        <f>'Run 2 IgG'!AU56</f>
        <v>4.2686328062052219</v>
      </c>
      <c r="Y54" s="10">
        <f>'Run 2 IgG'!AV56</f>
        <v>4.5131114246429753</v>
      </c>
      <c r="Z54" s="10">
        <f>'Run 2 IgG'!AW56</f>
        <v>4.6200708202094924</v>
      </c>
      <c r="AA54" s="16" t="str">
        <f si="0" t="shared"/>
        <v>insert into tsp_test_unit_data.foog_unit_data (test_name,julien_barcode,unit, pillar_plate_id,row,col) values('CUCUMBER_IGG_unit','1801300012','7.17487238288401','FOOG80040010000014','A',1);</v>
      </c>
      <c r="AB54" s="16" t="str">
        <f si="1" t="shared"/>
        <v>insert into tsp_test_unit_data.foog_unit_data (test_name,julien_barcode,unit, pillar_plate_id,row,col) values('CUCUMBER_IGG_unit','1801300203','14.8759488636732','FOOG80040010000014','B',1);</v>
      </c>
      <c r="AC54" s="16" t="str">
        <f si="2" t="shared"/>
        <v>insert into tsp_test_unit_data.foog_unit_data (test_name,julien_barcode,unit, pillar_plate_id,row,col) values('CUCUMBER_IGG_unit','1801300155','7.95414797915435','FOOG80040010000014','C',1);</v>
      </c>
      <c r="AD54" s="16" t="str">
        <f si="3" t="shared"/>
        <v>insert into tsp_test_unit_data.foog_unit_data (test_name,julien_barcode,unit, pillar_plate_id,row,col) values('CUCUMBER_IGG_unit','1801300157','6.22446175370725','FOOG80040010000014','D',1);</v>
      </c>
      <c r="AE54" s="16" t="str">
        <f si="4" t="shared"/>
        <v>insert into tsp_test_unit_data.foog_unit_data (test_name,julien_barcode,unit, pillar_plate_id,row,col) values('CUCUMBER_IGG_unit','1801300167','7.08319290096986','FOOG80040010000014','A',2);</v>
      </c>
      <c r="AF54" s="16" t="str">
        <f si="5" t="shared"/>
        <v>insert into tsp_test_unit_data.foog_unit_data (test_name,julien_barcode,unit, pillar_plate_id,row,col) values('CUCUMBER_IGG_unit','1801300073','7.77078901532604','FOOG80040010000014','B',2);</v>
      </c>
      <c r="AG54" s="16" t="str">
        <f si="6" t="shared"/>
        <v>insert into tsp_test_unit_data.foog_unit_data (test_name,julien_barcode,unit, pillar_plate_id,row,col) values('CUCUMBER_IGG_unit','1801310032','6.60034762955529','FOOG80040010000014','C',2);</v>
      </c>
      <c r="AH54" s="16" t="str">
        <f si="7" t="shared"/>
        <v>insert into tsp_test_unit_data.foog_unit_data (test_name,julien_barcode,unit, pillar_plate_id,row,col) values('CUCUMBER_IGG_unit','1801310037','15.8721992338071','FOOG80040010000014','D',2);</v>
      </c>
      <c r="AI54" s="16" t="str">
        <f si="8" t="shared"/>
        <v>insert into tsp_test_unit_data.foog_unit_data (test_name,julien_barcode,unit, pillar_plate_id,row,col) values('CUCUMBER_IGG_unit','1801310043','4.82787764588158','FOOG80040010000014','A',3);</v>
      </c>
      <c r="AJ54" s="16" t="str">
        <f si="9" t="shared"/>
        <v>insert into tsp_test_unit_data.foog_unit_data (test_name,julien_barcode,unit, pillar_plate_id,row,col) values('CUCUMBER_IGG_unit','1801310017','8.25057830401013','FOOG80040010000014','B',3);</v>
      </c>
      <c r="AK54" s="16" t="str">
        <f si="10" t="shared"/>
        <v>insert into tsp_test_unit_data.foog_unit_data (test_name,julien_barcode,unit, pillar_plate_id,row,col) values('CUCUMBER_IGG_unit','1801310096','14.0997292501334','FOOG80040010000014','C',3);</v>
      </c>
      <c r="AL54" s="16" t="str">
        <f si="11" t="shared"/>
        <v>insert into tsp_test_unit_data.foog_unit_data (test_name,julien_barcode,unit, pillar_plate_id,row,col) values('CUCUMBER_IGG_unit','1801310054','8.5042248706393','FOOG80040010000014','D',3);</v>
      </c>
      <c r="AM54" s="16" t="str">
        <f si="12" t="shared"/>
        <v>insert into tsp_test_unit_data.foog_unit_data (test_name,julien_barcode,unit, pillar_plate_id,row,col) values('CUCUMBER_IGG_unit','1801310058','3.83162727574774','FOOG80040010000014','A',4);</v>
      </c>
      <c r="AN54" s="16" t="str">
        <f si="13" t="shared"/>
        <v>insert into tsp_test_unit_data.foog_unit_data (test_name,julien_barcode,unit, pillar_plate_id,row,col) values('CUCUMBER_IGG_unit','1801310066','10.8114918321456','FOOG80040010000014','B',4);</v>
      </c>
      <c r="AO54" s="16" t="str">
        <f si="14" t="shared"/>
        <v>insert into tsp_test_unit_data.foog_unit_data (test_name,julien_barcode,unit, pillar_plate_id,row,col) values('CUCUMBER_IGG_unit','1801310123','5.79051220598024','FOOG80040010000014','C',4);</v>
      </c>
      <c r="AP54" s="16" t="str">
        <f si="15" t="shared"/>
        <v>insert into tsp_test_unit_data.foog_unit_data (test_name,julien_barcode,unit, pillar_plate_id,row,col) values('CUCUMBER_IGG_unit','1801310131','3.94775461950567','FOOG80040010000014','D',4);</v>
      </c>
      <c r="AQ54" s="16" t="str">
        <f si="16" t="shared"/>
        <v>insert into tsp_test_unit_data.foog_unit_data (test_name,julien_barcode,unit, pillar_plate_id,row,col) values('CUCUMBER_IGG_unit','1801310133','5.13653190165925','FOOG80040010000014','A',5);</v>
      </c>
      <c r="AR54" s="16" t="str">
        <f si="17" t="shared"/>
        <v>insert into tsp_test_unit_data.foog_unit_data (test_name,julien_barcode,unit, pillar_plate_id,row,col) values('CUCUMBER_IGG_unit','1801310139','4.37864818450221','FOOG80040010000014','B',5);</v>
      </c>
      <c r="AS54" s="16" t="str">
        <f si="18" t="shared"/>
        <v>insert into tsp_test_unit_data.foog_unit_data (test_name,julien_barcode,unit, pillar_plate_id,row,col) values('CUCUMBER_IGG_unit','1801310102','6.06555065172271','FOOG80040010000014','C',5);</v>
      </c>
      <c r="AT54" s="16" t="str">
        <f si="19" t="shared"/>
        <v>insert into tsp_test_unit_data.foog_unit_data (test_name,julien_barcode,unit, pillar_plate_id,row,col) values('CUCUMBER_IGG_unit','1801310105','7.45296681135696','FOOG80040010000014','D',5);</v>
      </c>
      <c r="AU54" s="16" t="str">
        <f si="20" t="shared"/>
        <v>insert into tsp_test_unit_data.foog_unit_data (test_name,julien_barcode,unit, pillar_plate_id,row,col) values('CUCUMBER_IGG_unit','1801310111','13.4060211703163','FOOG80040010000014','A',6);</v>
      </c>
      <c r="AV54" s="16" t="str">
        <f si="21" t="shared"/>
        <v>insert into tsp_test_unit_data.foog_unit_data (test_name,julien_barcode,unit, pillar_plate_id,row,col) values('CUCUMBER_IGG_unit','1801310120','4.26863280620522','FOOG80040010000014','B',6);</v>
      </c>
      <c r="AW54" s="16"/>
      <c r="AX54" s="16"/>
    </row>
    <row r="55" spans="1:50" x14ac:dyDescent="0.25">
      <c r="A55" s="7">
        <f>'[1]Run 1 IgG'!A56</f>
        <v>54</v>
      </c>
      <c r="B55" s="7" t="s">
        <v>118</v>
      </c>
      <c r="C55" s="10">
        <f>'Run 2 IgG'!Z57</f>
        <v>5.127178907647358</v>
      </c>
      <c r="D55" s="10">
        <f>'Run 2 IgG'!AA57</f>
        <v>5.5346651031734408</v>
      </c>
      <c r="E55" s="10">
        <f>'Run 2 IgG'!AB57</f>
        <v>5.1121977975177231</v>
      </c>
      <c r="F55" s="10">
        <f>'Run 2 IgG'!AC57</f>
        <v>5.1990882362696071</v>
      </c>
      <c r="G55" s="10">
        <f>'Run 2 IgG'!AD57</f>
        <v>5.1930957922177541</v>
      </c>
      <c r="H55" s="10">
        <f>'Run 2 IgG'!AE57</f>
        <v>4.6447871614730989</v>
      </c>
      <c r="I55" s="10">
        <f>'Run 2 IgG'!AF57</f>
        <v>5.0702506891547436</v>
      </c>
      <c r="J55" s="10">
        <f>'Run 2 IgG'!AG57</f>
        <v>7.2155456597185319</v>
      </c>
      <c r="K55" s="10">
        <f>'Run 2 IgG'!AH57</f>
        <v>4.476998728021182</v>
      </c>
      <c r="L55" s="10">
        <f>'Run 2 IgG'!AI57</f>
        <v>7.6230318552446139</v>
      </c>
      <c r="M55" s="10">
        <f>'Run 2 IgG'!AJ57</f>
        <v>10.244726127930809</v>
      </c>
      <c r="N55" s="10">
        <f>'Run 2 IgG'!AK57</f>
        <v>9.7922966020158171</v>
      </c>
      <c r="O55" s="10">
        <f>'Run 2 IgG'!AL57</f>
        <v>3.2155892551058822</v>
      </c>
      <c r="P55" s="10">
        <f>'Run 2 IgG'!AM57</f>
        <v>6.4994485955219607</v>
      </c>
      <c r="Q55" s="10">
        <f>'Run 2 IgG'!AN57</f>
        <v>4.9084546997546825</v>
      </c>
      <c r="R55" s="10">
        <f>'Run 2 IgG'!AO57</f>
        <v>3.4103436867911419</v>
      </c>
      <c r="S55" s="10">
        <f>'Run 2 IgG'!AP57</f>
        <v>4.0095880919765579</v>
      </c>
      <c r="T55" s="10">
        <f>'Run 2 IgG'!AQ57</f>
        <v>3.6710150030467985</v>
      </c>
      <c r="U55" s="10">
        <f>'Run 2 IgG'!AR57</f>
        <v>3.3863739105837252</v>
      </c>
      <c r="V55" s="10">
        <f>'Run 2 IgG'!AS57</f>
        <v>11.889652020164775</v>
      </c>
      <c r="W55" s="10">
        <f>'Run 2 IgG'!AT57</f>
        <v>8.2312649265078122</v>
      </c>
      <c r="X55" s="10">
        <f>'Run 2 IgG'!AU57</f>
        <v>3.9077165430950371</v>
      </c>
      <c r="Y55" s="10">
        <f>'Run 2 IgG'!AV57</f>
        <v>4.0275654241321206</v>
      </c>
      <c r="Z55" s="10">
        <f>'Run 2 IgG'!AW57</f>
        <v>3.9167052091728181</v>
      </c>
      <c r="AA55" s="16" t="str">
        <f si="0" t="shared"/>
        <v>insert into tsp_test_unit_data.foog_unit_data (test_name,julien_barcode,unit, pillar_plate_id,row,col) values('CARROT_IGG_unit','1801300012','5.12717890764736','FOOG80040010000014','A',1);</v>
      </c>
      <c r="AB55" s="16" t="str">
        <f si="1" t="shared"/>
        <v>insert into tsp_test_unit_data.foog_unit_data (test_name,julien_barcode,unit, pillar_plate_id,row,col) values('CARROT_IGG_unit','1801300203','5.53466510317344','FOOG80040010000014','B',1);</v>
      </c>
      <c r="AC55" s="16" t="str">
        <f si="2" t="shared"/>
        <v>insert into tsp_test_unit_data.foog_unit_data (test_name,julien_barcode,unit, pillar_plate_id,row,col) values('CARROT_IGG_unit','1801300155','5.11219779751772','FOOG80040010000014','C',1);</v>
      </c>
      <c r="AD55" s="16" t="str">
        <f si="3" t="shared"/>
        <v>insert into tsp_test_unit_data.foog_unit_data (test_name,julien_barcode,unit, pillar_plate_id,row,col) values('CARROT_IGG_unit','1801300157','5.19908823626961','FOOG80040010000014','D',1);</v>
      </c>
      <c r="AE55" s="16" t="str">
        <f si="4" t="shared"/>
        <v>insert into tsp_test_unit_data.foog_unit_data (test_name,julien_barcode,unit, pillar_plate_id,row,col) values('CARROT_IGG_unit','1801300167','5.19309579221775','FOOG80040010000014','A',2);</v>
      </c>
      <c r="AF55" s="16" t="str">
        <f si="5" t="shared"/>
        <v>insert into tsp_test_unit_data.foog_unit_data (test_name,julien_barcode,unit, pillar_plate_id,row,col) values('CARROT_IGG_unit','1801300073','4.6447871614731','FOOG80040010000014','B',2);</v>
      </c>
      <c r="AG55" s="16" t="str">
        <f si="6" t="shared"/>
        <v>insert into tsp_test_unit_data.foog_unit_data (test_name,julien_barcode,unit, pillar_plate_id,row,col) values('CARROT_IGG_unit','1801310032','5.07025068915474','FOOG80040010000014','C',2);</v>
      </c>
      <c r="AH55" s="16" t="str">
        <f si="7" t="shared"/>
        <v>insert into tsp_test_unit_data.foog_unit_data (test_name,julien_barcode,unit, pillar_plate_id,row,col) values('CARROT_IGG_unit','1801310037','7.21554565971853','FOOG80040010000014','D',2);</v>
      </c>
      <c r="AI55" s="16" t="str">
        <f si="8" t="shared"/>
        <v>insert into tsp_test_unit_data.foog_unit_data (test_name,julien_barcode,unit, pillar_plate_id,row,col) values('CARROT_IGG_unit','1801310043','4.47699872802118','FOOG80040010000014','A',3);</v>
      </c>
      <c r="AJ55" s="16" t="str">
        <f si="9" t="shared"/>
        <v>insert into tsp_test_unit_data.foog_unit_data (test_name,julien_barcode,unit, pillar_plate_id,row,col) values('CARROT_IGG_unit','1801310017','7.62303185524461','FOOG80040010000014','B',3);</v>
      </c>
      <c r="AK55" s="16" t="str">
        <f si="10" t="shared"/>
        <v>insert into tsp_test_unit_data.foog_unit_data (test_name,julien_barcode,unit, pillar_plate_id,row,col) values('CARROT_IGG_unit','1801310096','10.2447261279308','FOOG80040010000014','C',3);</v>
      </c>
      <c r="AL55" s="16" t="str">
        <f si="11" t="shared"/>
        <v>insert into tsp_test_unit_data.foog_unit_data (test_name,julien_barcode,unit, pillar_plate_id,row,col) values('CARROT_IGG_unit','1801310054','9.79229660201582','FOOG80040010000014','D',3);</v>
      </c>
      <c r="AM55" s="16" t="str">
        <f si="12" t="shared"/>
        <v>insert into tsp_test_unit_data.foog_unit_data (test_name,julien_barcode,unit, pillar_plate_id,row,col) values('CARROT_IGG_unit','1801310058','3.21558925510588','FOOG80040010000014','A',4);</v>
      </c>
      <c r="AN55" s="16" t="str">
        <f si="13" t="shared"/>
        <v>insert into tsp_test_unit_data.foog_unit_data (test_name,julien_barcode,unit, pillar_plate_id,row,col) values('CARROT_IGG_unit','1801310066','6.49944859552196','FOOG80040010000014','B',4);</v>
      </c>
      <c r="AO55" s="16" t="str">
        <f si="14" t="shared"/>
        <v>insert into tsp_test_unit_data.foog_unit_data (test_name,julien_barcode,unit, pillar_plate_id,row,col) values('CARROT_IGG_unit','1801310123','4.90845469975468','FOOG80040010000014','C',4);</v>
      </c>
      <c r="AP55" s="16" t="str">
        <f si="15" t="shared"/>
        <v>insert into tsp_test_unit_data.foog_unit_data (test_name,julien_barcode,unit, pillar_plate_id,row,col) values('CARROT_IGG_unit','1801310131','3.41034368679114','FOOG80040010000014','D',4);</v>
      </c>
      <c r="AQ55" s="16" t="str">
        <f si="16" t="shared"/>
        <v>insert into tsp_test_unit_data.foog_unit_data (test_name,julien_barcode,unit, pillar_plate_id,row,col) values('CARROT_IGG_unit','1801310133','4.00958809197656','FOOG80040010000014','A',5);</v>
      </c>
      <c r="AR55" s="16" t="str">
        <f si="17" t="shared"/>
        <v>insert into tsp_test_unit_data.foog_unit_data (test_name,julien_barcode,unit, pillar_plate_id,row,col) values('CARROT_IGG_unit','1801310139','3.6710150030468','FOOG80040010000014','B',5);</v>
      </c>
      <c r="AS55" s="16" t="str">
        <f si="18" t="shared"/>
        <v>insert into tsp_test_unit_data.foog_unit_data (test_name,julien_barcode,unit, pillar_plate_id,row,col) values('CARROT_IGG_unit','1801310102','3.38637391058373','FOOG80040010000014','C',5);</v>
      </c>
      <c r="AT55" s="16" t="str">
        <f si="19" t="shared"/>
        <v>insert into tsp_test_unit_data.foog_unit_data (test_name,julien_barcode,unit, pillar_plate_id,row,col) values('CARROT_IGG_unit','1801310105','11.8896520201648','FOOG80040010000014','D',5);</v>
      </c>
      <c r="AU55" s="16" t="str">
        <f si="20" t="shared"/>
        <v>insert into tsp_test_unit_data.foog_unit_data (test_name,julien_barcode,unit, pillar_plate_id,row,col) values('CARROT_IGG_unit','1801310111','8.23126492650781','FOOG80040010000014','A',6);</v>
      </c>
      <c r="AV55" s="16" t="str">
        <f si="21" t="shared"/>
        <v>insert into tsp_test_unit_data.foog_unit_data (test_name,julien_barcode,unit, pillar_plate_id,row,col) values('CARROT_IGG_unit','1801310120','3.90771654309504','FOOG80040010000014','B',6);</v>
      </c>
      <c r="AW55" s="16"/>
      <c r="AX55" s="16"/>
    </row>
    <row r="56" spans="1:50" x14ac:dyDescent="0.25">
      <c r="A56" s="7">
        <f>'[1]Run 1 IgG'!A57</f>
        <v>55</v>
      </c>
      <c r="B56" s="7" t="s">
        <v>119</v>
      </c>
      <c r="C56" s="10">
        <f>'Run 2 IgG'!Z58</f>
        <v>3.7344830021593598</v>
      </c>
      <c r="D56" s="10">
        <f>'Run 2 IgG'!AA58</f>
        <v>3.9194266294554985</v>
      </c>
      <c r="E56" s="10">
        <f>'Run 2 IgG'!AB58</f>
        <v>3.8669698915315029</v>
      </c>
      <c r="F56" s="10">
        <f>'Run 2 IgG'!AC58</f>
        <v>3.5629898204847583</v>
      </c>
      <c r="G56" s="10">
        <f>'Run 2 IgG'!AD58</f>
        <v>3.7526411037484353</v>
      </c>
      <c r="H56" s="10">
        <f>'Run 2 IgG'!AE58</f>
        <v>3.3894790719669263</v>
      </c>
      <c r="I56" s="10">
        <f>'Run 2 IgG'!AF58</f>
        <v>4.5549601850731394</v>
      </c>
      <c r="J56" s="10">
        <f>'Run 2 IgG'!AG58</f>
        <v>3.7163249005702843</v>
      </c>
      <c r="K56" s="10">
        <f>'Run 2 IgG'!AH58</f>
        <v>3.6282244817492142</v>
      </c>
      <c r="L56" s="10">
        <f>'Run 2 IgG'!AI58</f>
        <v>4.4325611299171488</v>
      </c>
      <c r="M56" s="10">
        <f>'Run 2 IgG'!AJ58</f>
        <v>5.8905894352918002</v>
      </c>
      <c r="N56" s="10">
        <f>'Run 2 IgG'!AK58</f>
        <v>4.3881746593660758</v>
      </c>
      <c r="O56" s="10">
        <f>'Run 2 IgG'!AL58</f>
        <v>3.0128665945638797</v>
      </c>
      <c r="P56" s="10">
        <f>'Run 2 IgG'!AM58</f>
        <v>5.1225689903020166</v>
      </c>
      <c r="Q56" s="10">
        <f>'Run 2 IgG'!AN58</f>
        <v>3.5051529043121477</v>
      </c>
      <c r="R56" s="10">
        <f>'Run 2 IgG'!AO58</f>
        <v>3.027662084747571</v>
      </c>
      <c r="S56" s="10">
        <f>'Run 2 IgG'!AP58</f>
        <v>3.1816696871141734</v>
      </c>
      <c r="T56" s="10">
        <f>'Run 2 IgG'!AQ58</f>
        <v>3.1688917637737131</v>
      </c>
      <c r="U56" s="10">
        <f>'Run 2 IgG'!AR58</f>
        <v>3.4668191342907662</v>
      </c>
      <c r="V56" s="10">
        <f>'Run 2 IgG'!AS58</f>
        <v>3.5549195531118358</v>
      </c>
      <c r="W56" s="10">
        <f>'Run 2 IgG'!AT58</f>
        <v>3.3457651236969297</v>
      </c>
      <c r="X56" s="10">
        <f>'Run 2 IgG'!AU58</f>
        <v>3.0982769242606421</v>
      </c>
      <c r="Y56" s="10">
        <f>'Run 2 IgG'!AV58</f>
        <v>3.2818755069946275</v>
      </c>
      <c r="Z56" s="10">
        <f>'Run 2 IgG'!AW58</f>
        <v>3.0982769242606421</v>
      </c>
      <c r="AA56" s="16" t="str">
        <f si="0" t="shared"/>
        <v>insert into tsp_test_unit_data.foog_unit_data (test_name,julien_barcode,unit, pillar_plate_id,row,col) values('BLUEBERR_IGG_unit','1801300012','3.73448300215936','FOOG80040010000014','A',1);</v>
      </c>
      <c r="AB56" s="16" t="str">
        <f si="1" t="shared"/>
        <v>insert into tsp_test_unit_data.foog_unit_data (test_name,julien_barcode,unit, pillar_plate_id,row,col) values('BLUEBERR_IGG_unit','1801300203','3.9194266294555','FOOG80040010000014','B',1);</v>
      </c>
      <c r="AC56" s="16" t="str">
        <f si="2" t="shared"/>
        <v>insert into tsp_test_unit_data.foog_unit_data (test_name,julien_barcode,unit, pillar_plate_id,row,col) values('BLUEBERR_IGG_unit','1801300155','3.8669698915315','FOOG80040010000014','C',1);</v>
      </c>
      <c r="AD56" s="16" t="str">
        <f si="3" t="shared"/>
        <v>insert into tsp_test_unit_data.foog_unit_data (test_name,julien_barcode,unit, pillar_plate_id,row,col) values('BLUEBERR_IGG_unit','1801300157','3.56298982048476','FOOG80040010000014','D',1);</v>
      </c>
      <c r="AE56" s="16" t="str">
        <f si="4" t="shared"/>
        <v>insert into tsp_test_unit_data.foog_unit_data (test_name,julien_barcode,unit, pillar_plate_id,row,col) values('BLUEBERR_IGG_unit','1801300167','3.75264110374844','FOOG80040010000014','A',2);</v>
      </c>
      <c r="AF56" s="16" t="str">
        <f si="5" t="shared"/>
        <v>insert into tsp_test_unit_data.foog_unit_data (test_name,julien_barcode,unit, pillar_plate_id,row,col) values('BLUEBERR_IGG_unit','1801300073','3.38947907196693','FOOG80040010000014','B',2);</v>
      </c>
      <c r="AG56" s="16" t="str">
        <f si="6" t="shared"/>
        <v>insert into tsp_test_unit_data.foog_unit_data (test_name,julien_barcode,unit, pillar_plate_id,row,col) values('BLUEBERR_IGG_unit','1801310032','4.55496018507314','FOOG80040010000014','C',2);</v>
      </c>
      <c r="AH56" s="16" t="str">
        <f si="7" t="shared"/>
        <v>insert into tsp_test_unit_data.foog_unit_data (test_name,julien_barcode,unit, pillar_plate_id,row,col) values('BLUEBERR_IGG_unit','1801310037','3.71632490057028','FOOG80040010000014','D',2);</v>
      </c>
      <c r="AI56" s="16" t="str">
        <f si="8" t="shared"/>
        <v>insert into tsp_test_unit_data.foog_unit_data (test_name,julien_barcode,unit, pillar_plate_id,row,col) values('BLUEBERR_IGG_unit','1801310043','3.62822448174921','FOOG80040010000014','A',3);</v>
      </c>
      <c r="AJ56" s="16" t="str">
        <f si="9" t="shared"/>
        <v>insert into tsp_test_unit_data.foog_unit_data (test_name,julien_barcode,unit, pillar_plate_id,row,col) values('BLUEBERR_IGG_unit','1801310017','4.43256112991715','FOOG80040010000014','B',3);</v>
      </c>
      <c r="AK56" s="16" t="str">
        <f si="10" t="shared"/>
        <v>insert into tsp_test_unit_data.foog_unit_data (test_name,julien_barcode,unit, pillar_plate_id,row,col) values('BLUEBERR_IGG_unit','1801310096','5.8905894352918','FOOG80040010000014','C',3);</v>
      </c>
      <c r="AL56" s="16" t="str">
        <f si="11" t="shared"/>
        <v>insert into tsp_test_unit_data.foog_unit_data (test_name,julien_barcode,unit, pillar_plate_id,row,col) values('BLUEBERR_IGG_unit','1801310054','4.38817465936608','FOOG80040010000014','D',3);</v>
      </c>
      <c r="AM56" s="16" t="str">
        <f si="12" t="shared"/>
        <v>insert into tsp_test_unit_data.foog_unit_data (test_name,julien_barcode,unit, pillar_plate_id,row,col) values('BLUEBERR_IGG_unit','1801310058','3.01286659456388','FOOG80040010000014','A',4);</v>
      </c>
      <c r="AN56" s="16" t="str">
        <f si="13" t="shared"/>
        <v>insert into tsp_test_unit_data.foog_unit_data (test_name,julien_barcode,unit, pillar_plate_id,row,col) values('BLUEBERR_IGG_unit','1801310066','5.12256899030202','FOOG80040010000014','B',4);</v>
      </c>
      <c r="AO56" s="16" t="str">
        <f si="14" t="shared"/>
        <v>insert into tsp_test_unit_data.foog_unit_data (test_name,julien_barcode,unit, pillar_plate_id,row,col) values('BLUEBERR_IGG_unit','1801310123','3.50515290431215','FOOG80040010000014','C',4);</v>
      </c>
      <c r="AP56" s="16" t="str">
        <f si="15" t="shared"/>
        <v>insert into tsp_test_unit_data.foog_unit_data (test_name,julien_barcode,unit, pillar_plate_id,row,col) values('BLUEBERR_IGG_unit','1801310131','3.02766208474757','FOOG80040010000014','D',4);</v>
      </c>
      <c r="AQ56" s="16" t="str">
        <f si="16" t="shared"/>
        <v>insert into tsp_test_unit_data.foog_unit_data (test_name,julien_barcode,unit, pillar_plate_id,row,col) values('BLUEBERR_IGG_unit','1801310133','3.18166968711417','FOOG80040010000014','A',5);</v>
      </c>
      <c r="AR56" s="16" t="str">
        <f si="17" t="shared"/>
        <v>insert into tsp_test_unit_data.foog_unit_data (test_name,julien_barcode,unit, pillar_plate_id,row,col) values('BLUEBERR_IGG_unit','1801310139','3.16889176377371','FOOG80040010000014','B',5);</v>
      </c>
      <c r="AS56" s="16" t="str">
        <f si="18" t="shared"/>
        <v>insert into tsp_test_unit_data.foog_unit_data (test_name,julien_barcode,unit, pillar_plate_id,row,col) values('BLUEBERR_IGG_unit','1801310102','3.46681913429077','FOOG80040010000014','C',5);</v>
      </c>
      <c r="AT56" s="16" t="str">
        <f si="19" t="shared"/>
        <v>insert into tsp_test_unit_data.foog_unit_data (test_name,julien_barcode,unit, pillar_plate_id,row,col) values('BLUEBERR_IGG_unit','1801310105','3.55491955311184','FOOG80040010000014','D',5);</v>
      </c>
      <c r="AU56" s="16" t="str">
        <f si="20" t="shared"/>
        <v>insert into tsp_test_unit_data.foog_unit_data (test_name,julien_barcode,unit, pillar_plate_id,row,col) values('BLUEBERR_IGG_unit','1801310111','3.34576512369693','FOOG80040010000014','A',6);</v>
      </c>
      <c r="AV56" s="16" t="str">
        <f si="21" t="shared"/>
        <v>insert into tsp_test_unit_data.foog_unit_data (test_name,julien_barcode,unit, pillar_plate_id,row,col) values('BLUEBERR_IGG_unit','1801310120','3.09827692426064','FOOG80040010000014','B',6);</v>
      </c>
      <c r="AW56" s="16"/>
      <c r="AX56" s="16"/>
    </row>
    <row r="57" spans="1:50" x14ac:dyDescent="0.25">
      <c r="A57" s="7">
        <f>'[1]Run 1 IgG'!A58</f>
        <v>56</v>
      </c>
      <c r="B57" s="7" t="s">
        <v>120</v>
      </c>
      <c r="C57" s="10">
        <f>'Run 2 IgG'!Z59</f>
        <v>5.7540170604548404</v>
      </c>
      <c r="D57" s="10">
        <f>'Run 2 IgG'!AA59</f>
        <v>8.9946433090431235</v>
      </c>
      <c r="E57" s="10">
        <f>'Run 2 IgG'!AB59</f>
        <v>4.1134305284457575</v>
      </c>
      <c r="F57" s="10">
        <f>'Run 2 IgG'!AC59</f>
        <v>5.6417335715720887</v>
      </c>
      <c r="G57" s="10">
        <f>'Run 2 IgG'!AD59</f>
        <v>13.785405501373829</v>
      </c>
      <c r="H57" s="10">
        <f>'Run 2 IgG'!AE59</f>
        <v>6.7333786023766118</v>
      </c>
      <c r="I57" s="10">
        <f>'Run 2 IgG'!AF59</f>
        <v>19.596076051056187</v>
      </c>
      <c r="J57" s="10">
        <f>'Run 2 IgG'!AG59</f>
        <v>45.577227784203828</v>
      </c>
      <c r="K57" s="10">
        <f>'Run 2 IgG'!AH59</f>
        <v>5.7945638758847222</v>
      </c>
      <c r="L57" s="10">
        <f>'Run 2 IgG'!AI59</f>
        <v>8.8730028627534772</v>
      </c>
      <c r="M57" s="10">
        <f>'Run 2 IgG'!AJ59</f>
        <v>16.98860392033453</v>
      </c>
      <c r="N57" s="10">
        <f>'Run 2 IgG'!AK59</f>
        <v>7.7595249313328631</v>
      </c>
      <c r="O57" s="10">
        <f>'Run 2 IgG'!AL59</f>
        <v>2.7067679316090718</v>
      </c>
      <c r="P57" s="10">
        <f>'Run 2 IgG'!AM59</f>
        <v>6.3372674054846847</v>
      </c>
      <c r="Q57" s="10">
        <f>'Run 2 IgG'!AN59</f>
        <v>6.3746952351122683</v>
      </c>
      <c r="R57" s="10">
        <f>'Run 2 IgG'!AO59</f>
        <v>3.2931372624412152</v>
      </c>
      <c r="S57" s="10">
        <f>'Run 2 IgG'!AP59</f>
        <v>4.65613405804572</v>
      </c>
      <c r="T57" s="10">
        <f>'Run 2 IgG'!AQ59</f>
        <v>3.5270611976136133</v>
      </c>
      <c r="U57" s="10">
        <f>'Run 2 IgG'!AR59</f>
        <v>4.8339162487767426</v>
      </c>
      <c r="V57" s="10">
        <f>'Run 2 IgG'!AS59</f>
        <v>7.6098136128225287</v>
      </c>
      <c r="W57" s="10">
        <f>'Run 2 IgG'!AT59</f>
        <v>6.0253688252548212</v>
      </c>
      <c r="X57" s="10">
        <f>'Run 2 IgG'!AU59</f>
        <v>8.4488207936408628</v>
      </c>
      <c r="Y57" s="10">
        <f>'Run 2 IgG'!AV59</f>
        <v>4.0635267556089785</v>
      </c>
      <c r="Z57" s="10">
        <f>'Run 2 IgG'!AW59</f>
        <v>3.6549396155078573</v>
      </c>
      <c r="AA57" s="16" t="str">
        <f si="0" t="shared"/>
        <v>insert into tsp_test_unit_data.foog_unit_data (test_name,julien_barcode,unit, pillar_plate_id,row,col) values('GRAPEFRU_IGG_unit','1801300012','5.75401706045484','FOOG80040010000014','A',1);</v>
      </c>
      <c r="AB57" s="16" t="str">
        <f si="1" t="shared"/>
        <v>insert into tsp_test_unit_data.foog_unit_data (test_name,julien_barcode,unit, pillar_plate_id,row,col) values('GRAPEFRU_IGG_unit','1801300203','8.99464330904312','FOOG80040010000014','B',1);</v>
      </c>
      <c r="AC57" s="16" t="str">
        <f si="2" t="shared"/>
        <v>insert into tsp_test_unit_data.foog_unit_data (test_name,julien_barcode,unit, pillar_plate_id,row,col) values('GRAPEFRU_IGG_unit','1801300155','4.11343052844576','FOOG80040010000014','C',1);</v>
      </c>
      <c r="AD57" s="16" t="str">
        <f si="3" t="shared"/>
        <v>insert into tsp_test_unit_data.foog_unit_data (test_name,julien_barcode,unit, pillar_plate_id,row,col) values('GRAPEFRU_IGG_unit','1801300157','5.64173357157209','FOOG80040010000014','D',1);</v>
      </c>
      <c r="AE57" s="16" t="str">
        <f si="4" t="shared"/>
        <v>insert into tsp_test_unit_data.foog_unit_data (test_name,julien_barcode,unit, pillar_plate_id,row,col) values('GRAPEFRU_IGG_unit','1801300167','13.7854055013738','FOOG80040010000014','A',2);</v>
      </c>
      <c r="AF57" s="16" t="str">
        <f si="5" t="shared"/>
        <v>insert into tsp_test_unit_data.foog_unit_data (test_name,julien_barcode,unit, pillar_plate_id,row,col) values('GRAPEFRU_IGG_unit','1801300073','6.73337860237661','FOOG80040010000014','B',2);</v>
      </c>
      <c r="AG57" s="16" t="str">
        <f si="6" t="shared"/>
        <v>insert into tsp_test_unit_data.foog_unit_data (test_name,julien_barcode,unit, pillar_plate_id,row,col) values('GRAPEFRU_IGG_unit','1801310032','19.5960760510562','FOOG80040010000014','C',2);</v>
      </c>
      <c r="AH57" s="16" t="str">
        <f si="7" t="shared"/>
        <v>insert into tsp_test_unit_data.foog_unit_data (test_name,julien_barcode,unit, pillar_plate_id,row,col) values('GRAPEFRU_IGG_unit','1801310037','45.5772277842038','FOOG80040010000014','D',2);</v>
      </c>
      <c r="AI57" s="16" t="str">
        <f si="8" t="shared"/>
        <v>insert into tsp_test_unit_data.foog_unit_data (test_name,julien_barcode,unit, pillar_plate_id,row,col) values('GRAPEFRU_IGG_unit','1801310043','5.79456387588472','FOOG80040010000014','A',3);</v>
      </c>
      <c r="AJ57" s="16" t="str">
        <f si="9" t="shared"/>
        <v>insert into tsp_test_unit_data.foog_unit_data (test_name,julien_barcode,unit, pillar_plate_id,row,col) values('GRAPEFRU_IGG_unit','1801310017','8.87300286275348','FOOG80040010000014','B',3);</v>
      </c>
      <c r="AK57" s="16" t="str">
        <f si="10" t="shared"/>
        <v>insert into tsp_test_unit_data.foog_unit_data (test_name,julien_barcode,unit, pillar_plate_id,row,col) values('GRAPEFRU_IGG_unit','1801310096','16.9886039203345','FOOG80040010000014','C',3);</v>
      </c>
      <c r="AL57" s="16" t="str">
        <f si="11" t="shared"/>
        <v>insert into tsp_test_unit_data.foog_unit_data (test_name,julien_barcode,unit, pillar_plate_id,row,col) values('GRAPEFRU_IGG_unit','1801310054','7.75952493133286','FOOG80040010000014','D',3);</v>
      </c>
      <c r="AM57" s="16" t="str">
        <f si="12" t="shared"/>
        <v>insert into tsp_test_unit_data.foog_unit_data (test_name,julien_barcode,unit, pillar_plate_id,row,col) values('GRAPEFRU_IGG_unit','1801310058','2.70676793160907','FOOG80040010000014','A',4);</v>
      </c>
      <c r="AN57" s="16" t="str">
        <f si="13" t="shared"/>
        <v>insert into tsp_test_unit_data.foog_unit_data (test_name,julien_barcode,unit, pillar_plate_id,row,col) values('GRAPEFRU_IGG_unit','1801310066','6.33726740548468','FOOG80040010000014','B',4);</v>
      </c>
      <c r="AO57" s="16" t="str">
        <f si="14" t="shared"/>
        <v>insert into tsp_test_unit_data.foog_unit_data (test_name,julien_barcode,unit, pillar_plate_id,row,col) values('GRAPEFRU_IGG_unit','1801310123','6.37469523511227','FOOG80040010000014','C',4);</v>
      </c>
      <c r="AP57" s="16" t="str">
        <f si="15" t="shared"/>
        <v>insert into tsp_test_unit_data.foog_unit_data (test_name,julien_barcode,unit, pillar_plate_id,row,col) values('GRAPEFRU_IGG_unit','1801310131','3.29313726244122','FOOG80040010000014','D',4);</v>
      </c>
      <c r="AQ57" s="16" t="str">
        <f si="16" t="shared"/>
        <v>insert into tsp_test_unit_data.foog_unit_data (test_name,julien_barcode,unit, pillar_plate_id,row,col) values('GRAPEFRU_IGG_unit','1801310133','4.65613405804572','FOOG80040010000014','A',5);</v>
      </c>
      <c r="AR57" s="16" t="str">
        <f si="17" t="shared"/>
        <v>insert into tsp_test_unit_data.foog_unit_data (test_name,julien_barcode,unit, pillar_plate_id,row,col) values('GRAPEFRU_IGG_unit','1801310139','3.52706119761361','FOOG80040010000014','B',5);</v>
      </c>
      <c r="AS57" s="16" t="str">
        <f si="18" t="shared"/>
        <v>insert into tsp_test_unit_data.foog_unit_data (test_name,julien_barcode,unit, pillar_plate_id,row,col) values('GRAPEFRU_IGG_unit','1801310102','4.83391624877674','FOOG80040010000014','C',5);</v>
      </c>
      <c r="AT57" s="16" t="str">
        <f si="19" t="shared"/>
        <v>insert into tsp_test_unit_data.foog_unit_data (test_name,julien_barcode,unit, pillar_plate_id,row,col) values('GRAPEFRU_IGG_unit','1801310105','7.60981361282253','FOOG80040010000014','D',5);</v>
      </c>
      <c r="AU57" s="16" t="str">
        <f si="20" t="shared"/>
        <v>insert into tsp_test_unit_data.foog_unit_data (test_name,julien_barcode,unit, pillar_plate_id,row,col) values('GRAPEFRU_IGG_unit','1801310111','6.02536882525482','FOOG80040010000014','A',6);</v>
      </c>
      <c r="AV57" s="16" t="str">
        <f si="21" t="shared"/>
        <v>insert into tsp_test_unit_data.foog_unit_data (test_name,julien_barcode,unit, pillar_plate_id,row,col) values('GRAPEFRU_IGG_unit','1801310120','8.44882079364086','FOOG80040010000014','B',6);</v>
      </c>
      <c r="AW57" s="16"/>
      <c r="AX57" s="16"/>
    </row>
    <row r="58" spans="1:50" x14ac:dyDescent="0.25">
      <c r="A58" s="7">
        <f>'[1]Run 1 IgG'!A59</f>
        <v>57</v>
      </c>
      <c r="B58" s="7" t="s">
        <v>121</v>
      </c>
      <c r="C58" s="10">
        <f>'Run 2 IgG'!Z60</f>
        <v>7.7346176969108731</v>
      </c>
      <c r="D58" s="10">
        <f>'Run 2 IgG'!AA60</f>
        <v>9.2206284953420585</v>
      </c>
      <c r="E58" s="10">
        <f>'Run 2 IgG'!AB60</f>
        <v>7.8943424660320769</v>
      </c>
      <c r="F58" s="10">
        <f>'Run 2 IgG'!AC60</f>
        <v>5.216100355231915</v>
      </c>
      <c r="G58" s="10">
        <f>'Run 2 IgG'!AD60</f>
        <v>13.35635912437319</v>
      </c>
      <c r="H58" s="10">
        <f>'Run 2 IgG'!AE60</f>
        <v>12.589109786987413</v>
      </c>
      <c r="I58" s="10">
        <f>'Run 2 IgG'!AF60</f>
        <v>16.25137056469498</v>
      </c>
      <c r="J58" s="10">
        <f>'Run 2 IgG'!AG60</f>
        <v>7.7032431886906361</v>
      </c>
      <c r="K58" s="10">
        <f>'Run 2 IgG'!AH60</f>
        <v>8.8127598884789879</v>
      </c>
      <c r="L58" s="10">
        <f>'Run 2 IgG'!AI60</f>
        <v>14.776768678343879</v>
      </c>
      <c r="M58" s="10">
        <f>'Run 2 IgG'!AJ60</f>
        <v>22.834312834904534</v>
      </c>
      <c r="N58" s="10">
        <f>'Run 2 IgG'!AK60</f>
        <v>6.0232808848979911</v>
      </c>
      <c r="O58" s="10">
        <f>'Run 2 IgG'!AL60</f>
        <v>3.2480630214171011</v>
      </c>
      <c r="P58" s="10">
        <f>'Run 2 IgG'!AM60</f>
        <v>6.7791213102036805</v>
      </c>
      <c r="Q58" s="10">
        <f>'Run 2 IgG'!AN60</f>
        <v>8.5560593666770561</v>
      </c>
      <c r="R58" s="10">
        <f>'Run 2 IgG'!AO60</f>
        <v>6.037542024998098</v>
      </c>
      <c r="S58" s="10">
        <f>'Run 2 IgG'!AP60</f>
        <v>4.7654483280685227</v>
      </c>
      <c r="T58" s="10">
        <f>'Run 2 IgG'!AQ60</f>
        <v>4.4802255260663761</v>
      </c>
      <c r="U58" s="10">
        <f>'Run 2 IgG'!AR60</f>
        <v>6.8789492909044316</v>
      </c>
      <c r="V58" s="10">
        <f>'Run 2 IgG'!AS60</f>
        <v>12.11563993566385</v>
      </c>
      <c r="W58" s="10">
        <f>'Run 2 IgG'!AT60</f>
        <v>14.562851576842272</v>
      </c>
      <c r="X58" s="10">
        <f>'Run 2 IgG'!AU60</f>
        <v>3.8898143259219315</v>
      </c>
      <c r="Y58" s="10">
        <f>'Run 2 IgG'!AV60</f>
        <v>5.3244850199927312</v>
      </c>
      <c r="Z58" s="10">
        <f>'Run 2 IgG'!AW60</f>
        <v>5.0620800421507557</v>
      </c>
      <c r="AA58" s="16" t="str">
        <f si="0" t="shared"/>
        <v>insert into tsp_test_unit_data.foog_unit_data (test_name,julien_barcode,unit, pillar_plate_id,row,col) values('ENGLISH_WALNU_IGG_unit','1801300012','7.73461769691087','FOOG80040010000014','A',1);</v>
      </c>
      <c r="AB58" s="16" t="str">
        <f si="1" t="shared"/>
        <v>insert into tsp_test_unit_data.foog_unit_data (test_name,julien_barcode,unit, pillar_plate_id,row,col) values('ENGLISH_WALNU_IGG_unit','1801300203','9.22062849534206','FOOG80040010000014','B',1);</v>
      </c>
      <c r="AC58" s="16" t="str">
        <f si="2" t="shared"/>
        <v>insert into tsp_test_unit_data.foog_unit_data (test_name,julien_barcode,unit, pillar_plate_id,row,col) values('ENGLISH_WALNU_IGG_unit','1801300155','7.89434246603208','FOOG80040010000014','C',1);</v>
      </c>
      <c r="AD58" s="16" t="str">
        <f si="3" t="shared"/>
        <v>insert into tsp_test_unit_data.foog_unit_data (test_name,julien_barcode,unit, pillar_plate_id,row,col) values('ENGLISH_WALNU_IGG_unit','1801300157','5.21610035523191','FOOG80040010000014','D',1);</v>
      </c>
      <c r="AE58" s="16" t="str">
        <f si="4" t="shared"/>
        <v>insert into tsp_test_unit_data.foog_unit_data (test_name,julien_barcode,unit, pillar_plate_id,row,col) values('ENGLISH_WALNU_IGG_unit','1801300167','13.3563591243732','FOOG80040010000014','A',2);</v>
      </c>
      <c r="AF58" s="16" t="str">
        <f si="5" t="shared"/>
        <v>insert into tsp_test_unit_data.foog_unit_data (test_name,julien_barcode,unit, pillar_plate_id,row,col) values('ENGLISH_WALNU_IGG_unit','1801300073','12.5891097869874','FOOG80040010000014','B',2);</v>
      </c>
      <c r="AG58" s="16" t="str">
        <f si="6" t="shared"/>
        <v>insert into tsp_test_unit_data.foog_unit_data (test_name,julien_barcode,unit, pillar_plate_id,row,col) values('ENGLISH_WALNU_IGG_unit','1801310032','16.251370564695','FOOG80040010000014','C',2);</v>
      </c>
      <c r="AH58" s="16" t="str">
        <f si="7" t="shared"/>
        <v>insert into tsp_test_unit_data.foog_unit_data (test_name,julien_barcode,unit, pillar_plate_id,row,col) values('ENGLISH_WALNU_IGG_unit','1801310037','7.70324318869064','FOOG80040010000014','D',2);</v>
      </c>
      <c r="AI58" s="16" t="str">
        <f si="8" t="shared"/>
        <v>insert into tsp_test_unit_data.foog_unit_data (test_name,julien_barcode,unit, pillar_plate_id,row,col) values('ENGLISH_WALNU_IGG_unit','1801310043','8.81275988847899','FOOG80040010000014','A',3);</v>
      </c>
      <c r="AJ58" s="16" t="str">
        <f si="9" t="shared"/>
        <v>insert into tsp_test_unit_data.foog_unit_data (test_name,julien_barcode,unit, pillar_plate_id,row,col) values('ENGLISH_WALNU_IGG_unit','1801310017','14.7767686783439','FOOG80040010000014','B',3);</v>
      </c>
      <c r="AK58" s="16" t="str">
        <f si="10" t="shared"/>
        <v>insert into tsp_test_unit_data.foog_unit_data (test_name,julien_barcode,unit, pillar_plate_id,row,col) values('ENGLISH_WALNU_IGG_unit','1801310096','22.8343128349045','FOOG80040010000014','C',3);</v>
      </c>
      <c r="AL58" s="16" t="str">
        <f si="11" t="shared"/>
        <v>insert into tsp_test_unit_data.foog_unit_data (test_name,julien_barcode,unit, pillar_plate_id,row,col) values('ENGLISH_WALNU_IGG_unit','1801310054','6.02328088489799','FOOG80040010000014','D',3);</v>
      </c>
      <c r="AM58" s="16" t="str">
        <f si="12" t="shared"/>
        <v>insert into tsp_test_unit_data.foog_unit_data (test_name,julien_barcode,unit, pillar_plate_id,row,col) values('ENGLISH_WALNU_IGG_unit','1801310058','3.2480630214171','FOOG80040010000014','A',4);</v>
      </c>
      <c r="AN58" s="16" t="str">
        <f si="13" t="shared"/>
        <v>insert into tsp_test_unit_data.foog_unit_data (test_name,julien_barcode,unit, pillar_plate_id,row,col) values('ENGLISH_WALNU_IGG_unit','1801310066','6.77912131020368','FOOG80040010000014','B',4);</v>
      </c>
      <c r="AO58" s="16" t="str">
        <f si="14" t="shared"/>
        <v>insert into tsp_test_unit_data.foog_unit_data (test_name,julien_barcode,unit, pillar_plate_id,row,col) values('ENGLISH_WALNU_IGG_unit','1801310123','8.55605936667706','FOOG80040010000014','C',4);</v>
      </c>
      <c r="AP58" s="16" t="str">
        <f si="15" t="shared"/>
        <v>insert into tsp_test_unit_data.foog_unit_data (test_name,julien_barcode,unit, pillar_plate_id,row,col) values('ENGLISH_WALNU_IGG_unit','1801310131','6.0375420249981','FOOG80040010000014','D',4);</v>
      </c>
      <c r="AQ58" s="16" t="str">
        <f si="16" t="shared"/>
        <v>insert into tsp_test_unit_data.foog_unit_data (test_name,julien_barcode,unit, pillar_plate_id,row,col) values('ENGLISH_WALNU_IGG_unit','1801310133','4.76544832806852','FOOG80040010000014','A',5);</v>
      </c>
      <c r="AR58" s="16" t="str">
        <f si="17" t="shared"/>
        <v>insert into tsp_test_unit_data.foog_unit_data (test_name,julien_barcode,unit, pillar_plate_id,row,col) values('ENGLISH_WALNU_IGG_unit','1801310139','4.48022552606638','FOOG80040010000014','B',5);</v>
      </c>
      <c r="AS58" s="16" t="str">
        <f si="18" t="shared"/>
        <v>insert into tsp_test_unit_data.foog_unit_data (test_name,julien_barcode,unit, pillar_plate_id,row,col) values('ENGLISH_WALNU_IGG_unit','1801310102','6.87894929090443','FOOG80040010000014','C',5);</v>
      </c>
      <c r="AT58" s="16" t="str">
        <f si="19" t="shared"/>
        <v>insert into tsp_test_unit_data.foog_unit_data (test_name,julien_barcode,unit, pillar_plate_id,row,col) values('ENGLISH_WALNU_IGG_unit','1801310105','12.1156399356639','FOOG80040010000014','D',5);</v>
      </c>
      <c r="AU58" s="16" t="str">
        <f si="20" t="shared"/>
        <v>insert into tsp_test_unit_data.foog_unit_data (test_name,julien_barcode,unit, pillar_plate_id,row,col) values('ENGLISH_WALNU_IGG_unit','1801310111','14.5628515768423','FOOG80040010000014','A',6);</v>
      </c>
      <c r="AV58" s="16" t="str">
        <f si="21" t="shared"/>
        <v>insert into tsp_test_unit_data.foog_unit_data (test_name,julien_barcode,unit, pillar_plate_id,row,col) values('ENGLISH_WALNU_IGG_unit','1801310120','3.88981432592193','FOOG80040010000014','B',6);</v>
      </c>
      <c r="AW58" s="16"/>
      <c r="AX58" s="16"/>
    </row>
    <row r="59" spans="1:50" x14ac:dyDescent="0.25">
      <c r="A59" s="7">
        <f>'[1]Run 1 IgG'!A60</f>
        <v>58</v>
      </c>
      <c r="B59" s="7" t="s">
        <v>122</v>
      </c>
      <c r="C59" s="10">
        <f>'Run 2 IgG'!Z61</f>
        <v>5.2474040572878646</v>
      </c>
      <c r="D59" s="10">
        <f>'Run 2 IgG'!AA61</f>
        <v>30.911023511014008</v>
      </c>
      <c r="E59" s="10">
        <f>'Run 2 IgG'!AB61</f>
        <v>6.2701568109669417</v>
      </c>
      <c r="F59" s="10">
        <f>'Run 2 IgG'!AC61</f>
        <v>5.5281597151605526</v>
      </c>
      <c r="G59" s="10">
        <f>'Run 2 IgG'!AD61</f>
        <v>7.3858870877077525</v>
      </c>
      <c r="H59" s="10">
        <f>'Run 2 IgG'!AE61</f>
        <v>5.2054730174757093</v>
      </c>
      <c r="I59" s="10">
        <f>'Run 2 IgG'!AF61</f>
        <v>5.3239737821622333</v>
      </c>
      <c r="J59" s="10">
        <f>'Run 2 IgG'!AG61</f>
        <v>7.0303847936481807</v>
      </c>
      <c r="K59" s="10">
        <f>'Run 2 IgG'!AH61</f>
        <v>5.6995300517841416</v>
      </c>
      <c r="L59" s="10">
        <f>'Run 2 IgG'!AI61</f>
        <v>7.1051314298350645</v>
      </c>
      <c r="M59" s="10">
        <f>'Run 2 IgG'!AJ61</f>
        <v>8.0494913699522872</v>
      </c>
      <c r="N59" s="10">
        <f>'Run 2 IgG'!AK61</f>
        <v>3.9293109362362197</v>
      </c>
      <c r="O59" s="10">
        <f>'Run 2 IgG'!AL61</f>
        <v>3.1690829535549812</v>
      </c>
      <c r="P59" s="10">
        <f>'Run 2 IgG'!AM61</f>
        <v>4.7260006926671592</v>
      </c>
      <c r="Q59" s="10">
        <f>'Run 2 IgG'!AN61</f>
        <v>4.6512540564802745</v>
      </c>
      <c r="R59" s="10">
        <f>'Run 2 IgG'!AO61</f>
        <v>8.2336233273882709</v>
      </c>
      <c r="S59" s="10">
        <f>'Run 2 IgG'!AP61</f>
        <v>3.9821805081732844</v>
      </c>
      <c r="T59" s="10">
        <f>'Run 2 IgG'!AQ61</f>
        <v>4.0168191932354995</v>
      </c>
      <c r="U59" s="10">
        <f>'Run 2 IgG'!AR61</f>
        <v>5.4679977884735473</v>
      </c>
      <c r="V59" s="10">
        <f>'Run 2 IgG'!AS61</f>
        <v>7.4989185863318211</v>
      </c>
      <c r="W59" s="10">
        <f>'Run 2 IgG'!AT61</f>
        <v>7.3257251610207481</v>
      </c>
      <c r="X59" s="10">
        <f>'Run 2 IgG'!AU61</f>
        <v>3.2055447273046811</v>
      </c>
      <c r="Y59" s="10">
        <f>'Run 2 IgG'!AV61</f>
        <v>4.7879857080416475</v>
      </c>
      <c r="Z59" s="10">
        <f>'Run 2 IgG'!AW61</f>
        <v>5.3385584916621127</v>
      </c>
      <c r="AA59" s="16" t="str">
        <f si="0" t="shared"/>
        <v>insert into tsp_test_unit_data.foog_unit_data (test_name,julien_barcode,unit, pillar_plate_id,row,col) values('HALIBUT_IGG_unit','1801300012','5.24740405728786','FOOG80040010000014','A',1);</v>
      </c>
      <c r="AB59" s="16" t="str">
        <f si="1" t="shared"/>
        <v>insert into tsp_test_unit_data.foog_unit_data (test_name,julien_barcode,unit, pillar_plate_id,row,col) values('HALIBUT_IGG_unit','1801300203','30.911023511014','FOOG80040010000014','B',1);</v>
      </c>
      <c r="AC59" s="16" t="str">
        <f si="2" t="shared"/>
        <v>insert into tsp_test_unit_data.foog_unit_data (test_name,julien_barcode,unit, pillar_plate_id,row,col) values('HALIBUT_IGG_unit','1801300155','6.27015681096694','FOOG80040010000014','C',1);</v>
      </c>
      <c r="AD59" s="16" t="str">
        <f si="3" t="shared"/>
        <v>insert into tsp_test_unit_data.foog_unit_data (test_name,julien_barcode,unit, pillar_plate_id,row,col) values('HALIBUT_IGG_unit','1801300157','5.52815971516055','FOOG80040010000014','D',1);</v>
      </c>
      <c r="AE59" s="16" t="str">
        <f si="4" t="shared"/>
        <v>insert into tsp_test_unit_data.foog_unit_data (test_name,julien_barcode,unit, pillar_plate_id,row,col) values('HALIBUT_IGG_unit','1801300167','7.38588708770775','FOOG80040010000014','A',2);</v>
      </c>
      <c r="AF59" s="16" t="str">
        <f si="5" t="shared"/>
        <v>insert into tsp_test_unit_data.foog_unit_data (test_name,julien_barcode,unit, pillar_plate_id,row,col) values('HALIBUT_IGG_unit','1801300073','5.20547301747571','FOOG80040010000014','B',2);</v>
      </c>
      <c r="AG59" s="16" t="str">
        <f si="6" t="shared"/>
        <v>insert into tsp_test_unit_data.foog_unit_data (test_name,julien_barcode,unit, pillar_plate_id,row,col) values('HALIBUT_IGG_unit','1801310032','5.32397378216223','FOOG80040010000014','C',2);</v>
      </c>
      <c r="AH59" s="16" t="str">
        <f si="7" t="shared"/>
        <v>insert into tsp_test_unit_data.foog_unit_data (test_name,julien_barcode,unit, pillar_plate_id,row,col) values('HALIBUT_IGG_unit','1801310037','7.03038479364818','FOOG80040010000014','D',2);</v>
      </c>
      <c r="AI59" s="16" t="str">
        <f si="8" t="shared"/>
        <v>insert into tsp_test_unit_data.foog_unit_data (test_name,julien_barcode,unit, pillar_plate_id,row,col) values('HALIBUT_IGG_unit','1801310043','5.69953005178414','FOOG80040010000014','A',3);</v>
      </c>
      <c r="AJ59" s="16" t="str">
        <f si="9" t="shared"/>
        <v>insert into tsp_test_unit_data.foog_unit_data (test_name,julien_barcode,unit, pillar_plate_id,row,col) values('HALIBUT_IGG_unit','1801310017','7.10513142983506','FOOG80040010000014','B',3);</v>
      </c>
      <c r="AK59" s="16" t="str">
        <f si="10" t="shared"/>
        <v>insert into tsp_test_unit_data.foog_unit_data (test_name,julien_barcode,unit, pillar_plate_id,row,col) values('HALIBUT_IGG_unit','1801310096','8.04949136995229','FOOG80040010000014','C',3);</v>
      </c>
      <c r="AL59" s="16" t="str">
        <f si="11" t="shared"/>
        <v>insert into tsp_test_unit_data.foog_unit_data (test_name,julien_barcode,unit, pillar_plate_id,row,col) values('HALIBUT_IGG_unit','1801310054','3.92931093623622','FOOG80040010000014','D',3);</v>
      </c>
      <c r="AM59" s="16" t="str">
        <f si="12" t="shared"/>
        <v>insert into tsp_test_unit_data.foog_unit_data (test_name,julien_barcode,unit, pillar_plate_id,row,col) values('HALIBUT_IGG_unit','1801310058','3.16908295355498','FOOG80040010000014','A',4);</v>
      </c>
      <c r="AN59" s="16" t="str">
        <f si="13" t="shared"/>
        <v>insert into tsp_test_unit_data.foog_unit_data (test_name,julien_barcode,unit, pillar_plate_id,row,col) values('HALIBUT_IGG_unit','1801310066','4.72600069266716','FOOG80040010000014','B',4);</v>
      </c>
      <c r="AO59" s="16" t="str">
        <f si="14" t="shared"/>
        <v>insert into tsp_test_unit_data.foog_unit_data (test_name,julien_barcode,unit, pillar_plate_id,row,col) values('HALIBUT_IGG_unit','1801310123','4.65125405648027','FOOG80040010000014','C',4);</v>
      </c>
      <c r="AP59" s="16" t="str">
        <f si="15" t="shared"/>
        <v>insert into tsp_test_unit_data.foog_unit_data (test_name,julien_barcode,unit, pillar_plate_id,row,col) values('HALIBUT_IGG_unit','1801310131','8.23362332738827','FOOG80040010000014','D',4);</v>
      </c>
      <c r="AQ59" s="16" t="str">
        <f si="16" t="shared"/>
        <v>insert into tsp_test_unit_data.foog_unit_data (test_name,julien_barcode,unit, pillar_plate_id,row,col) values('HALIBUT_IGG_unit','1801310133','3.98218050817328','FOOG80040010000014','A',5);</v>
      </c>
      <c r="AR59" s="16" t="str">
        <f si="17" t="shared"/>
        <v>insert into tsp_test_unit_data.foog_unit_data (test_name,julien_barcode,unit, pillar_plate_id,row,col) values('HALIBUT_IGG_unit','1801310139','4.0168191932355','FOOG80040010000014','B',5);</v>
      </c>
      <c r="AS59" s="16" t="str">
        <f si="18" t="shared"/>
        <v>insert into tsp_test_unit_data.foog_unit_data (test_name,julien_barcode,unit, pillar_plate_id,row,col) values('HALIBUT_IGG_unit','1801310102','5.46799778847355','FOOG80040010000014','C',5);</v>
      </c>
      <c r="AT59" s="16" t="str">
        <f si="19" t="shared"/>
        <v>insert into tsp_test_unit_data.foog_unit_data (test_name,julien_barcode,unit, pillar_plate_id,row,col) values('HALIBUT_IGG_unit','1801310105','7.49891858633182','FOOG80040010000014','D',5);</v>
      </c>
      <c r="AU59" s="16" t="str">
        <f si="20" t="shared"/>
        <v>insert into tsp_test_unit_data.foog_unit_data (test_name,julien_barcode,unit, pillar_plate_id,row,col) values('HALIBUT_IGG_unit','1801310111','7.32572516102075','FOOG80040010000014','A',6);</v>
      </c>
      <c r="AV59" s="16" t="str">
        <f si="21" t="shared"/>
        <v>insert into tsp_test_unit_data.foog_unit_data (test_name,julien_barcode,unit, pillar_plate_id,row,col) values('HALIBUT_IGG_unit','1801310120','3.20554472730468','FOOG80040010000014','B',6);</v>
      </c>
      <c r="AW59" s="16"/>
      <c r="AX59" s="16"/>
    </row>
    <row r="60" spans="1:50" x14ac:dyDescent="0.25">
      <c r="A60" s="7">
        <f>'[1]Run 1 IgG'!A61</f>
        <v>59</v>
      </c>
      <c r="B60" s="7" t="s">
        <v>123</v>
      </c>
      <c r="C60" s="10">
        <f>'Run 2 IgG'!Z62</f>
        <v>8.0312212885892702</v>
      </c>
      <c r="D60" s="10">
        <f>'Run 2 IgG'!AA62</f>
        <v>13.653811651828018</v>
      </c>
      <c r="E60" s="10">
        <f>'Run 2 IgG'!AB62</f>
        <v>6.9395965443281948</v>
      </c>
      <c r="F60" s="10">
        <f>'Run 2 IgG'!AC62</f>
        <v>6.5546361626599676</v>
      </c>
      <c r="G60" s="10">
        <f>'Run 2 IgG'!AD62</f>
        <v>4.653329488880745</v>
      </c>
      <c r="H60" s="10">
        <f>'Run 2 IgG'!AE62</f>
        <v>5.0943169683504514</v>
      </c>
      <c r="I60" s="10">
        <f>'Run 2 IgG'!AF62</f>
        <v>6.1443732206942991</v>
      </c>
      <c r="J60" s="10">
        <f>'Run 2 IgG'!AG62</f>
        <v>8.6258314555791582</v>
      </c>
      <c r="K60" s="10">
        <f>'Run 2 IgG'!AH62</f>
        <v>7.8757912753335528</v>
      </c>
      <c r="L60" s="10">
        <f>'Run 2 IgG'!AI62</f>
        <v>7.9571209334324742</v>
      </c>
      <c r="M60" s="10">
        <f>'Run 2 IgG'!AJ62</f>
        <v>11.400076459620134</v>
      </c>
      <c r="N60" s="10">
        <f>'Run 2 IgG'!AK62</f>
        <v>4.2268006152952919</v>
      </c>
      <c r="O60" s="10">
        <f>'Run 2 IgG'!AL62</f>
        <v>7.6281876495657261</v>
      </c>
      <c r="P60" s="10">
        <f>'Run 2 IgG'!AM62</f>
        <v>5.5407264250267518</v>
      </c>
      <c r="Q60" s="10">
        <f>'Run 2 IgG'!AN62</f>
        <v>5.7070003926956572</v>
      </c>
      <c r="R60" s="10">
        <f>'Run 2 IgG'!AO62</f>
        <v>8.28424689156369</v>
      </c>
      <c r="S60" s="10">
        <f>'Run 2 IgG'!AP62</f>
        <v>4.4942848241539659</v>
      </c>
      <c r="T60" s="10">
        <f>'Run 2 IgG'!AQ62</f>
        <v>5.8009813309432987</v>
      </c>
      <c r="U60" s="10">
        <f>'Run 2 IgG'!AR62</f>
        <v>5.3220400110274291</v>
      </c>
      <c r="V60" s="10">
        <f>'Run 2 IgG'!AS62</f>
        <v>9.9090327278065793</v>
      </c>
      <c r="W60" s="10">
        <f>'Run 2 IgG'!AT62</f>
        <v>5.0419045220200349</v>
      </c>
      <c r="X60" s="10">
        <f>'Run 2 IgG'!AU62</f>
        <v>4.0623339733619179</v>
      </c>
      <c r="Y60" s="10">
        <f>'Run 2 IgG'!AV62</f>
        <v>6.1407585692232356</v>
      </c>
      <c r="Z60" s="10">
        <f>'Run 2 IgG'!AW62</f>
        <v>7.651682884127637</v>
      </c>
      <c r="AA60" s="16" t="str">
        <f si="0" t="shared"/>
        <v>insert into tsp_test_unit_data.foog_unit_data (test_name,julien_barcode,unit, pillar_plate_id,row,col) values('LAKE_TROUT_IGG_unit','1801300012','8.03122128858927','FOOG80040010000014','A',1);</v>
      </c>
      <c r="AB60" s="16" t="str">
        <f si="1" t="shared"/>
        <v>insert into tsp_test_unit_data.foog_unit_data (test_name,julien_barcode,unit, pillar_plate_id,row,col) values('LAKE_TROUT_IGG_unit','1801300203','13.653811651828','FOOG80040010000014','B',1);</v>
      </c>
      <c r="AC60" s="16" t="str">
        <f si="2" t="shared"/>
        <v>insert into tsp_test_unit_data.foog_unit_data (test_name,julien_barcode,unit, pillar_plate_id,row,col) values('LAKE_TROUT_IGG_unit','1801300155','6.93959654432819','FOOG80040010000014','C',1);</v>
      </c>
      <c r="AD60" s="16" t="str">
        <f si="3" t="shared"/>
        <v>insert into tsp_test_unit_data.foog_unit_data (test_name,julien_barcode,unit, pillar_plate_id,row,col) values('LAKE_TROUT_IGG_unit','1801300157','6.55463616265997','FOOG80040010000014','D',1);</v>
      </c>
      <c r="AE60" s="16" t="str">
        <f si="4" t="shared"/>
        <v>insert into tsp_test_unit_data.foog_unit_data (test_name,julien_barcode,unit, pillar_plate_id,row,col) values('LAKE_TROUT_IGG_unit','1801300167','4.65332948888075','FOOG80040010000014','A',2);</v>
      </c>
      <c r="AF60" s="16" t="str">
        <f si="5" t="shared"/>
        <v>insert into tsp_test_unit_data.foog_unit_data (test_name,julien_barcode,unit, pillar_plate_id,row,col) values('LAKE_TROUT_IGG_unit','1801300073','5.09431696835045','FOOG80040010000014','B',2);</v>
      </c>
      <c r="AG60" s="16" t="str">
        <f si="6" t="shared"/>
        <v>insert into tsp_test_unit_data.foog_unit_data (test_name,julien_barcode,unit, pillar_plate_id,row,col) values('LAKE_TROUT_IGG_unit','1801310032','6.1443732206943','FOOG80040010000014','C',2);</v>
      </c>
      <c r="AH60" s="16" t="str">
        <f si="7" t="shared"/>
        <v>insert into tsp_test_unit_data.foog_unit_data (test_name,julien_barcode,unit, pillar_plate_id,row,col) values('LAKE_TROUT_IGG_unit','1801310037','8.62583145557916','FOOG80040010000014','D',2);</v>
      </c>
      <c r="AI60" s="16" t="str">
        <f si="8" t="shared"/>
        <v>insert into tsp_test_unit_data.foog_unit_data (test_name,julien_barcode,unit, pillar_plate_id,row,col) values('LAKE_TROUT_IGG_unit','1801310043','7.87579127533355','FOOG80040010000014','A',3);</v>
      </c>
      <c r="AJ60" s="16" t="str">
        <f si="9" t="shared"/>
        <v>insert into tsp_test_unit_data.foog_unit_data (test_name,julien_barcode,unit, pillar_plate_id,row,col) values('LAKE_TROUT_IGG_unit','1801310017','7.95712093343247','FOOG80040010000014','B',3);</v>
      </c>
      <c r="AK60" s="16" t="str">
        <f si="10" t="shared"/>
        <v>insert into tsp_test_unit_data.foog_unit_data (test_name,julien_barcode,unit, pillar_plate_id,row,col) values('LAKE_TROUT_IGG_unit','1801310096','11.4000764596201','FOOG80040010000014','C',3);</v>
      </c>
      <c r="AL60" s="16" t="str">
        <f si="11" t="shared"/>
        <v>insert into tsp_test_unit_data.foog_unit_data (test_name,julien_barcode,unit, pillar_plate_id,row,col) values('LAKE_TROUT_IGG_unit','1801310054','4.22680061529529','FOOG80040010000014','D',3);</v>
      </c>
      <c r="AM60" s="16" t="str">
        <f si="12" t="shared"/>
        <v>insert into tsp_test_unit_data.foog_unit_data (test_name,julien_barcode,unit, pillar_plate_id,row,col) values('LAKE_TROUT_IGG_unit','1801310058','7.62818764956573','FOOG80040010000014','A',4);</v>
      </c>
      <c r="AN60" s="16" t="str">
        <f si="13" t="shared"/>
        <v>insert into tsp_test_unit_data.foog_unit_data (test_name,julien_barcode,unit, pillar_plate_id,row,col) values('LAKE_TROUT_IGG_unit','1801310066','5.54072642502675','FOOG80040010000014','B',4);</v>
      </c>
      <c r="AO60" s="16" t="str">
        <f si="14" t="shared"/>
        <v>insert into tsp_test_unit_data.foog_unit_data (test_name,julien_barcode,unit, pillar_plate_id,row,col) values('LAKE_TROUT_IGG_unit','1801310123','5.70700039269566','FOOG80040010000014','C',4);</v>
      </c>
      <c r="AP60" s="16" t="str">
        <f si="15" t="shared"/>
        <v>insert into tsp_test_unit_data.foog_unit_data (test_name,julien_barcode,unit, pillar_plate_id,row,col) values('LAKE_TROUT_IGG_unit','1801310131','8.28424689156369','FOOG80040010000014','D',4);</v>
      </c>
      <c r="AQ60" s="16" t="str">
        <f si="16" t="shared"/>
        <v>insert into tsp_test_unit_data.foog_unit_data (test_name,julien_barcode,unit, pillar_plate_id,row,col) values('LAKE_TROUT_IGG_unit','1801310133','4.49428482415397','FOOG80040010000014','A',5);</v>
      </c>
      <c r="AR60" s="16" t="str">
        <f si="17" t="shared"/>
        <v>insert into tsp_test_unit_data.foog_unit_data (test_name,julien_barcode,unit, pillar_plate_id,row,col) values('LAKE_TROUT_IGG_unit','1801310139','5.8009813309433','FOOG80040010000014','B',5);</v>
      </c>
      <c r="AS60" s="16" t="str">
        <f si="18" t="shared"/>
        <v>insert into tsp_test_unit_data.foog_unit_data (test_name,julien_barcode,unit, pillar_plate_id,row,col) values('LAKE_TROUT_IGG_unit','1801310102','5.32204001102743','FOOG80040010000014','C',5);</v>
      </c>
      <c r="AT60" s="16" t="str">
        <f si="19" t="shared"/>
        <v>insert into tsp_test_unit_data.foog_unit_data (test_name,julien_barcode,unit, pillar_plate_id,row,col) values('LAKE_TROUT_IGG_unit','1801310105','9.90903272780658','FOOG80040010000014','D',5);</v>
      </c>
      <c r="AU60" s="16" t="str">
        <f si="20" t="shared"/>
        <v>insert into tsp_test_unit_data.foog_unit_data (test_name,julien_barcode,unit, pillar_plate_id,row,col) values('LAKE_TROUT_IGG_unit','1801310111','5.04190452202003','FOOG80040010000014','A',6);</v>
      </c>
      <c r="AV60" s="16" t="str">
        <f si="21" t="shared"/>
        <v>insert into tsp_test_unit_data.foog_unit_data (test_name,julien_barcode,unit, pillar_plate_id,row,col) values('LAKE_TROUT_IGG_unit','1801310120','4.06233397336192','FOOG80040010000014','B',6);</v>
      </c>
      <c r="AW60" s="16"/>
      <c r="AX60" s="16"/>
    </row>
    <row r="61" spans="1:50" x14ac:dyDescent="0.25">
      <c r="A61" s="7">
        <f>'[1]Run 1 IgG'!A62</f>
        <v>60</v>
      </c>
      <c r="B61" s="7" t="s">
        <v>124</v>
      </c>
      <c r="C61" s="10">
        <f>'Run 2 IgG'!Z63</f>
        <v>9.910695933700195</v>
      </c>
      <c r="D61" s="10">
        <f>'Run 2 IgG'!AA63</f>
        <v>13.341604021041572</v>
      </c>
      <c r="E61" s="10">
        <f>'Run 2 IgG'!AB63</f>
        <v>6.1898519516539157</v>
      </c>
      <c r="F61" s="10">
        <f>'Run 2 IgG'!AC63</f>
        <v>5.5475634071340227</v>
      </c>
      <c r="G61" s="10">
        <f>'Run 2 IgG'!AD63</f>
        <v>4.0133192976539016</v>
      </c>
      <c r="H61" s="10">
        <f>'Run 2 IgG'!AE63</f>
        <v>5.5133348640091384</v>
      </c>
      <c r="I61" s="10">
        <f>'Run 2 IgG'!AF63</f>
        <v>6.3529408924254254</v>
      </c>
      <c r="J61" s="10">
        <f>'Run 2 IgG'!AG63</f>
        <v>7.4200660604365343</v>
      </c>
      <c r="K61" s="10">
        <f>'Run 2 IgG'!AH63</f>
        <v>4.9858126111432695</v>
      </c>
      <c r="L61" s="10">
        <f>'Run 2 IgG'!AI63</f>
        <v>7.1079822848861145</v>
      </c>
      <c r="M61" s="10">
        <f>'Run 2 IgG'!AJ63</f>
        <v>11.642257527076708</v>
      </c>
      <c r="N61" s="10">
        <f>'Run 2 IgG'!AK63</f>
        <v>4.5831238684975686</v>
      </c>
      <c r="O61" s="10">
        <f>'Run 2 IgG'!AL63</f>
        <v>5.5354827448546517</v>
      </c>
      <c r="P61" s="10">
        <f>'Run 2 IgG'!AM63</f>
        <v>8.7549792423070336</v>
      </c>
      <c r="Q61" s="10">
        <f>'Run 2 IgG'!AN63</f>
        <v>5.918037050368067</v>
      </c>
      <c r="R61" s="10">
        <f>'Run 2 IgG'!AO63</f>
        <v>10.623455008183088</v>
      </c>
      <c r="S61" s="10">
        <f>'Run 2 IgG'!AP63</f>
        <v>5.4670256586048822</v>
      </c>
      <c r="T61" s="10">
        <f>'Run 2 IgG'!AQ63</f>
        <v>10.269088914654871</v>
      </c>
      <c r="U61" s="10">
        <f>'Run 2 IgG'!AR63</f>
        <v>4.2207040001164371</v>
      </c>
      <c r="V61" s="10">
        <f>'Run 2 IgG'!AS63</f>
        <v>7.0959016226067435</v>
      </c>
      <c r="W61" s="10">
        <f>'Run 2 IgG'!AT63</f>
        <v>15.691292834379238</v>
      </c>
      <c r="X61" s="10">
        <f>'Run 2 IgG'!AU63</f>
        <v>4.8609791009231023</v>
      </c>
      <c r="Y61" s="10">
        <f>'Run 2 IgG'!AV63</f>
        <v>11.05433196281399</v>
      </c>
      <c r="Z61" s="10">
        <f>'Run 2 IgG'!AW63</f>
        <v>13.007372364645638</v>
      </c>
      <c r="AA61" s="16" t="str">
        <f si="0" t="shared"/>
        <v>insert into tsp_test_unit_data.foog_unit_data (test_name,julien_barcode,unit, pillar_plate_id,row,col) values('CATFISH_IGG_unit','1801300012','9.91069593370019','FOOG80040010000014','A',1);</v>
      </c>
      <c r="AB61" s="16" t="str">
        <f si="1" t="shared"/>
        <v>insert into tsp_test_unit_data.foog_unit_data (test_name,julien_barcode,unit, pillar_plate_id,row,col) values('CATFISH_IGG_unit','1801300203','13.3416040210416','FOOG80040010000014','B',1);</v>
      </c>
      <c r="AC61" s="16" t="str">
        <f si="2" t="shared"/>
        <v>insert into tsp_test_unit_data.foog_unit_data (test_name,julien_barcode,unit, pillar_plate_id,row,col) values('CATFISH_IGG_unit','1801300155','6.18985195165392','FOOG80040010000014','C',1);</v>
      </c>
      <c r="AD61" s="16" t="str">
        <f si="3" t="shared"/>
        <v>insert into tsp_test_unit_data.foog_unit_data (test_name,julien_barcode,unit, pillar_plate_id,row,col) values('CATFISH_IGG_unit','1801300157','5.54756340713402','FOOG80040010000014','D',1);</v>
      </c>
      <c r="AE61" s="16" t="str">
        <f si="4" t="shared"/>
        <v>insert into tsp_test_unit_data.foog_unit_data (test_name,julien_barcode,unit, pillar_plate_id,row,col) values('CATFISH_IGG_unit','1801300167','4.0133192976539','FOOG80040010000014','A',2);</v>
      </c>
      <c r="AF61" s="16" t="str">
        <f si="5" t="shared"/>
        <v>insert into tsp_test_unit_data.foog_unit_data (test_name,julien_barcode,unit, pillar_plate_id,row,col) values('CATFISH_IGG_unit','1801300073','5.51333486400914','FOOG80040010000014','B',2);</v>
      </c>
      <c r="AG61" s="16" t="str">
        <f si="6" t="shared"/>
        <v>insert into tsp_test_unit_data.foog_unit_data (test_name,julien_barcode,unit, pillar_plate_id,row,col) values('CATFISH_IGG_unit','1801310032','6.35294089242543','FOOG80040010000014','C',2);</v>
      </c>
      <c r="AH61" s="16" t="str">
        <f si="7" t="shared"/>
        <v>insert into tsp_test_unit_data.foog_unit_data (test_name,julien_barcode,unit, pillar_plate_id,row,col) values('CATFISH_IGG_unit','1801310037','7.42006606043653','FOOG80040010000014','D',2);</v>
      </c>
      <c r="AI61" s="16" t="str">
        <f si="8" t="shared"/>
        <v>insert into tsp_test_unit_data.foog_unit_data (test_name,julien_barcode,unit, pillar_plate_id,row,col) values('CATFISH_IGG_unit','1801310043','4.98581261114327','FOOG80040010000014','A',3);</v>
      </c>
      <c r="AJ61" s="16" t="str">
        <f si="9" t="shared"/>
        <v>insert into tsp_test_unit_data.foog_unit_data (test_name,julien_barcode,unit, pillar_plate_id,row,col) values('CATFISH_IGG_unit','1801310017','7.10798228488611','FOOG80040010000014','B',3);</v>
      </c>
      <c r="AK61" s="16" t="str">
        <f si="10" t="shared"/>
        <v>insert into tsp_test_unit_data.foog_unit_data (test_name,julien_barcode,unit, pillar_plate_id,row,col) values('CATFISH_IGG_unit','1801310096','11.6422575270767','FOOG80040010000014','C',3);</v>
      </c>
      <c r="AL61" s="16" t="str">
        <f si="11" t="shared"/>
        <v>insert into tsp_test_unit_data.foog_unit_data (test_name,julien_barcode,unit, pillar_plate_id,row,col) values('CATFISH_IGG_unit','1801310054','4.58312386849757','FOOG80040010000014','D',3);</v>
      </c>
      <c r="AM61" s="16" t="str">
        <f si="12" t="shared"/>
        <v>insert into tsp_test_unit_data.foog_unit_data (test_name,julien_barcode,unit, pillar_plate_id,row,col) values('CATFISH_IGG_unit','1801310058','5.53548274485465','FOOG80040010000014','A',4);</v>
      </c>
      <c r="AN61" s="16" t="str">
        <f si="13" t="shared"/>
        <v>insert into tsp_test_unit_data.foog_unit_data (test_name,julien_barcode,unit, pillar_plate_id,row,col) values('CATFISH_IGG_unit','1801310066','8.75497924230703','FOOG80040010000014','B',4);</v>
      </c>
      <c r="AO61" s="16" t="str">
        <f si="14" t="shared"/>
        <v>insert into tsp_test_unit_data.foog_unit_data (test_name,julien_barcode,unit, pillar_plate_id,row,col) values('CATFISH_IGG_unit','1801310123','5.91803705036807','FOOG80040010000014','C',4);</v>
      </c>
      <c r="AP61" s="16" t="str">
        <f si="15" t="shared"/>
        <v>insert into tsp_test_unit_data.foog_unit_data (test_name,julien_barcode,unit, pillar_plate_id,row,col) values('CATFISH_IGG_unit','1801310131','10.6234550081831','FOOG80040010000014','D',4);</v>
      </c>
      <c r="AQ61" s="16" t="str">
        <f si="16" t="shared"/>
        <v>insert into tsp_test_unit_data.foog_unit_data (test_name,julien_barcode,unit, pillar_plate_id,row,col) values('CATFISH_IGG_unit','1801310133','5.46702565860488','FOOG80040010000014','A',5);</v>
      </c>
      <c r="AR61" s="16" t="str">
        <f si="17" t="shared"/>
        <v>insert into tsp_test_unit_data.foog_unit_data (test_name,julien_barcode,unit, pillar_plate_id,row,col) values('CATFISH_IGG_unit','1801310139','10.2690889146549','FOOG80040010000014','B',5);</v>
      </c>
      <c r="AS61" s="16" t="str">
        <f si="18" t="shared"/>
        <v>insert into tsp_test_unit_data.foog_unit_data (test_name,julien_barcode,unit, pillar_plate_id,row,col) values('CATFISH_IGG_unit','1801310102','4.22070400011644','FOOG80040010000014','C',5);</v>
      </c>
      <c r="AT61" s="16" t="str">
        <f si="19" t="shared"/>
        <v>insert into tsp_test_unit_data.foog_unit_data (test_name,julien_barcode,unit, pillar_plate_id,row,col) values('CATFISH_IGG_unit','1801310105','7.09590162260674','FOOG80040010000014','D',5);</v>
      </c>
      <c r="AU61" s="16" t="str">
        <f si="20" t="shared"/>
        <v>insert into tsp_test_unit_data.foog_unit_data (test_name,julien_barcode,unit, pillar_plate_id,row,col) values('CATFISH_IGG_unit','1801310111','15.6912928343792','FOOG80040010000014','A',6);</v>
      </c>
      <c r="AV61" s="16" t="str">
        <f si="21" t="shared"/>
        <v>insert into tsp_test_unit_data.foog_unit_data (test_name,julien_barcode,unit, pillar_plate_id,row,col) values('CATFISH_IGG_unit','1801310120','4.8609791009231','FOOG80040010000014','B',6);</v>
      </c>
      <c r="AW61" s="16"/>
      <c r="AX61" s="16"/>
    </row>
    <row r="62" spans="1:50" x14ac:dyDescent="0.25">
      <c r="A62" s="7">
        <f>'[1]Run 1 IgG'!A63</f>
        <v>61</v>
      </c>
      <c r="B62" s="7" t="s">
        <v>125</v>
      </c>
      <c r="C62" s="10">
        <f>'Run 2 IgG'!Z64</f>
        <v>7.1874021065403486</v>
      </c>
      <c r="D62" s="10">
        <f>'Run 2 IgG'!AA64</f>
        <v>11.641356426205858</v>
      </c>
      <c r="E62" s="10">
        <f>'Run 2 IgG'!AB64</f>
        <v>8.316665561306543</v>
      </c>
      <c r="F62" s="10">
        <f>'Run 2 IgG'!AC64</f>
        <v>7.1330059863685671</v>
      </c>
      <c r="G62" s="10">
        <f>'Run 2 IgG'!AD64</f>
        <v>11.80019309710746</v>
      </c>
      <c r="H62" s="10">
        <f>'Run 2 IgG'!AE64</f>
        <v>6.1342932200146487</v>
      </c>
      <c r="I62" s="10">
        <f>'Run 2 IgG'!AF64</f>
        <v>16.108365814712592</v>
      </c>
      <c r="J62" s="10">
        <f>'Run 2 IgG'!AG64</f>
        <v>11.214890844059086</v>
      </c>
      <c r="K62" s="10">
        <f>'Run 2 IgG'!AH64</f>
        <v>6.3932187520323316</v>
      </c>
      <c r="L62" s="10">
        <f>'Run 2 IgG'!AI64</f>
        <v>7.6182193783008625</v>
      </c>
      <c r="M62" s="10">
        <f>'Run 2 IgG'!AJ64</f>
        <v>28.008061063491617</v>
      </c>
      <c r="N62" s="10">
        <f>'Run 2 IgG'!AK64</f>
        <v>8.29490711323783</v>
      </c>
      <c r="O62" s="10">
        <f>'Run 2 IgG'!AL64</f>
        <v>4.2282531691954084</v>
      </c>
      <c r="P62" s="10">
        <f>'Run 2 IgG'!AM64</f>
        <v>7.607340154266506</v>
      </c>
      <c r="Q62" s="10">
        <f>'Run 2 IgG'!AN64</f>
        <v>5.9885116179542734</v>
      </c>
      <c r="R62" s="10">
        <f>'Run 2 IgG'!AO64</f>
        <v>5.1464596776950877</v>
      </c>
      <c r="S62" s="10">
        <f>'Run 2 IgG'!AP64</f>
        <v>6.6216824567538151</v>
      </c>
      <c r="T62" s="10">
        <f>'Run 2 IgG'!AQ64</f>
        <v>8.2927312684309591</v>
      </c>
      <c r="U62" s="10">
        <f>'Run 2 IgG'!AR64</f>
        <v>4.258714996491606</v>
      </c>
      <c r="V62" s="10">
        <f>'Run 2 IgG'!AS64</f>
        <v>20.386076705021527</v>
      </c>
      <c r="W62" s="10">
        <f>'Run 2 IgG'!AT64</f>
        <v>15.62532826758717</v>
      </c>
      <c r="X62" s="10">
        <f>'Run 2 IgG'!AU64</f>
        <v>7.7901111180436926</v>
      </c>
      <c r="Y62" s="10">
        <f>'Run 2 IgG'!AV64</f>
        <v>5.2313176251630678</v>
      </c>
      <c r="Z62" s="10">
        <f>'Run 2 IgG'!AW64</f>
        <v>6.4062738208735581</v>
      </c>
      <c r="AA62" s="16" t="str">
        <f si="0" t="shared"/>
        <v>insert into tsp_test_unit_data.foog_unit_data (test_name,julien_barcode,unit, pillar_plate_id,row,col) values('STRAWBER_IGG_unit','1801300012','7.18740210654035','FOOG80040010000014','A',1);</v>
      </c>
      <c r="AB62" s="16" t="str">
        <f si="1" t="shared"/>
        <v>insert into tsp_test_unit_data.foog_unit_data (test_name,julien_barcode,unit, pillar_plate_id,row,col) values('STRAWBER_IGG_unit','1801300203','11.6413564262059','FOOG80040010000014','B',1);</v>
      </c>
      <c r="AC62" s="16" t="str">
        <f si="2" t="shared"/>
        <v>insert into tsp_test_unit_data.foog_unit_data (test_name,julien_barcode,unit, pillar_plate_id,row,col) values('STRAWBER_IGG_unit','1801300155','8.31666556130654','FOOG80040010000014','C',1);</v>
      </c>
      <c r="AD62" s="16" t="str">
        <f si="3" t="shared"/>
        <v>insert into tsp_test_unit_data.foog_unit_data (test_name,julien_barcode,unit, pillar_plate_id,row,col) values('STRAWBER_IGG_unit','1801300157','7.13300598636857','FOOG80040010000014','D',1);</v>
      </c>
      <c r="AE62" s="16" t="str">
        <f si="4" t="shared"/>
        <v>insert into tsp_test_unit_data.foog_unit_data (test_name,julien_barcode,unit, pillar_plate_id,row,col) values('STRAWBER_IGG_unit','1801300167','11.8001930971075','FOOG80040010000014','A',2);</v>
      </c>
      <c r="AF62" s="16" t="str">
        <f si="5" t="shared"/>
        <v>insert into tsp_test_unit_data.foog_unit_data (test_name,julien_barcode,unit, pillar_plate_id,row,col) values('STRAWBER_IGG_unit','1801300073','6.13429322001465','FOOG80040010000014','B',2);</v>
      </c>
      <c r="AG62" s="16" t="str">
        <f si="6" t="shared"/>
        <v>insert into tsp_test_unit_data.foog_unit_data (test_name,julien_barcode,unit, pillar_plate_id,row,col) values('STRAWBER_IGG_unit','1801310032','16.1083658147126','FOOG80040010000014','C',2);</v>
      </c>
      <c r="AH62" s="16" t="str">
        <f si="7" t="shared"/>
        <v>insert into tsp_test_unit_data.foog_unit_data (test_name,julien_barcode,unit, pillar_plate_id,row,col) values('STRAWBER_IGG_unit','1801310037','11.2148908440591','FOOG80040010000014','D',2);</v>
      </c>
      <c r="AI62" s="16" t="str">
        <f si="8" t="shared"/>
        <v>insert into tsp_test_unit_data.foog_unit_data (test_name,julien_barcode,unit, pillar_plate_id,row,col) values('STRAWBER_IGG_unit','1801310043','6.39321875203233','FOOG80040010000014','A',3);</v>
      </c>
      <c r="AJ62" s="16" t="str">
        <f si="9" t="shared"/>
        <v>insert into tsp_test_unit_data.foog_unit_data (test_name,julien_barcode,unit, pillar_plate_id,row,col) values('STRAWBER_IGG_unit','1801310017','7.61821937830086','FOOG80040010000014','B',3);</v>
      </c>
      <c r="AK62" s="16" t="str">
        <f si="10" t="shared"/>
        <v>insert into tsp_test_unit_data.foog_unit_data (test_name,julien_barcode,unit, pillar_plate_id,row,col) values('STRAWBER_IGG_unit','1801310096','28.0080610634916','FOOG80040010000014','C',3);</v>
      </c>
      <c r="AL62" s="16" t="str">
        <f si="11" t="shared"/>
        <v>insert into tsp_test_unit_data.foog_unit_data (test_name,julien_barcode,unit, pillar_plate_id,row,col) values('STRAWBER_IGG_unit','1801310054','8.29490711323783','FOOG80040010000014','D',3);</v>
      </c>
      <c r="AM62" s="16" t="str">
        <f si="12" t="shared"/>
        <v>insert into tsp_test_unit_data.foog_unit_data (test_name,julien_barcode,unit, pillar_plate_id,row,col) values('STRAWBER_IGG_unit','1801310058','4.22825316919541','FOOG80040010000014','A',4);</v>
      </c>
      <c r="AN62" s="16" t="str">
        <f si="13" t="shared"/>
        <v>insert into tsp_test_unit_data.foog_unit_data (test_name,julien_barcode,unit, pillar_plate_id,row,col) values('STRAWBER_IGG_unit','1801310066','7.60734015426651','FOOG80040010000014','B',4);</v>
      </c>
      <c r="AO62" s="16" t="str">
        <f si="14" t="shared"/>
        <v>insert into tsp_test_unit_data.foog_unit_data (test_name,julien_barcode,unit, pillar_plate_id,row,col) values('STRAWBER_IGG_unit','1801310123','5.98851161795427','FOOG80040010000014','C',4);</v>
      </c>
      <c r="AP62" s="16" t="str">
        <f si="15" t="shared"/>
        <v>insert into tsp_test_unit_data.foog_unit_data (test_name,julien_barcode,unit, pillar_plate_id,row,col) values('STRAWBER_IGG_unit','1801310131','5.14645967769509','FOOG80040010000014','D',4);</v>
      </c>
      <c r="AQ62" s="16" t="str">
        <f si="16" t="shared"/>
        <v>insert into tsp_test_unit_data.foog_unit_data (test_name,julien_barcode,unit, pillar_plate_id,row,col) values('STRAWBER_IGG_unit','1801310133','6.62168245675382','FOOG80040010000014','A',5);</v>
      </c>
      <c r="AR62" s="16" t="str">
        <f si="17" t="shared"/>
        <v>insert into tsp_test_unit_data.foog_unit_data (test_name,julien_barcode,unit, pillar_plate_id,row,col) values('STRAWBER_IGG_unit','1801310139','8.29273126843096','FOOG80040010000014','B',5);</v>
      </c>
      <c r="AS62" s="16" t="str">
        <f si="18" t="shared"/>
        <v>insert into tsp_test_unit_data.foog_unit_data (test_name,julien_barcode,unit, pillar_plate_id,row,col) values('STRAWBER_IGG_unit','1801310102','4.25871499649161','FOOG80040010000014','C',5);</v>
      </c>
      <c r="AT62" s="16" t="str">
        <f si="19" t="shared"/>
        <v>insert into tsp_test_unit_data.foog_unit_data (test_name,julien_barcode,unit, pillar_plate_id,row,col) values('STRAWBER_IGG_unit','1801310105','20.3860767050215','FOOG80040010000014','D',5);</v>
      </c>
      <c r="AU62" s="16" t="str">
        <f si="20" t="shared"/>
        <v>insert into tsp_test_unit_data.foog_unit_data (test_name,julien_barcode,unit, pillar_plate_id,row,col) values('STRAWBER_IGG_unit','1801310111','15.6253282675872','FOOG80040010000014','A',6);</v>
      </c>
      <c r="AV62" s="16" t="str">
        <f si="21" t="shared"/>
        <v>insert into tsp_test_unit_data.foog_unit_data (test_name,julien_barcode,unit, pillar_plate_id,row,col) values('STRAWBER_IGG_unit','1801310120','7.79011111804369','FOOG80040010000014','B',6);</v>
      </c>
      <c r="AW62" s="16"/>
      <c r="AX62" s="16"/>
    </row>
    <row r="63" spans="1:50" x14ac:dyDescent="0.25">
      <c r="A63" s="7">
        <f>'[1]Run 1 IgG'!A64</f>
        <v>62</v>
      </c>
      <c r="B63" s="7" t="s">
        <v>126</v>
      </c>
      <c r="C63" s="10">
        <f>'Run 2 IgG'!Z65</f>
        <v>6.7650491890983053</v>
      </c>
      <c r="D63" s="10">
        <f>'Run 2 IgG'!AA65</f>
        <v>8.6632809892655462</v>
      </c>
      <c r="E63" s="10">
        <f>'Run 2 IgG'!AB65</f>
        <v>7.1296414183745425</v>
      </c>
      <c r="F63" s="10">
        <f>'Run 2 IgG'!AC65</f>
        <v>7.1696289531983872</v>
      </c>
      <c r="G63" s="10">
        <f>'Run 2 IgG'!AD65</f>
        <v>5.7912351057411335</v>
      </c>
      <c r="H63" s="10">
        <f>'Run 2 IgG'!AE65</f>
        <v>6.2146325332877304</v>
      </c>
      <c r="I63" s="10">
        <f>'Run 2 IgG'!AF65</f>
        <v>6.5745203467023368</v>
      </c>
      <c r="J63" s="10">
        <f>'Run 2 IgG'!AG65</f>
        <v>87.236434710190565</v>
      </c>
      <c r="K63" s="10">
        <f>'Run 2 IgG'!AH65</f>
        <v>5.0926293502892506</v>
      </c>
      <c r="L63" s="10">
        <f>'Run 2 IgG'!AI65</f>
        <v>9.0114077630260816</v>
      </c>
      <c r="M63" s="10">
        <f>'Run 2 IgG'!AJ65</f>
        <v>17.354689293624844</v>
      </c>
      <c r="N63" s="10">
        <f>'Run 2 IgG'!AK65</f>
        <v>10.262782382219354</v>
      </c>
      <c r="O63" s="10">
        <f>'Run 2 IgG'!AL65</f>
        <v>2.9874032522103406</v>
      </c>
      <c r="P63" s="10">
        <f>'Run 2 IgG'!AM65</f>
        <v>7.5553910538519524</v>
      </c>
      <c r="Q63" s="10">
        <f>'Run 2 IgG'!AN65</f>
        <v>5.5630709364521351</v>
      </c>
      <c r="R63" s="10">
        <f>'Run 2 IgG'!AO65</f>
        <v>4.1423373462402235</v>
      </c>
      <c r="S63" s="10">
        <f>'Run 2 IgG'!AP65</f>
        <v>6.3698782567214822</v>
      </c>
      <c r="T63" s="10">
        <f>'Run 2 IgG'!AQ65</f>
        <v>4.1141108510704489</v>
      </c>
      <c r="U63" s="10">
        <f>'Run 2 IgG'!AR65</f>
        <v>3.1426489756440925</v>
      </c>
      <c r="V63" s="10">
        <f>'Run 2 IgG'!AS65</f>
        <v>7.5906741728141682</v>
      </c>
      <c r="W63" s="10">
        <f>'Run 2 IgG'!AT65</f>
        <v>27.758504971617043</v>
      </c>
      <c r="X63" s="10">
        <f>'Run 2 IgG'!AU65</f>
        <v>4.6668797148118397</v>
      </c>
      <c r="Y63" s="10">
        <f>'Run 2 IgG'!AV65</f>
        <v>3.7848017407564303</v>
      </c>
      <c r="Z63" s="10">
        <f>'Run 2 IgG'!AW65</f>
        <v>3.7259965424860702</v>
      </c>
      <c r="AA63" s="16" t="str">
        <f si="0" t="shared"/>
        <v>insert into tsp_test_unit_data.foog_unit_data (test_name,julien_barcode,unit, pillar_plate_id,row,col) values('CELERY_IGG_unit','1801300012','6.76504918909831','FOOG80040010000014','A',1);</v>
      </c>
      <c r="AB63" s="16" t="str">
        <f si="1" t="shared"/>
        <v>insert into tsp_test_unit_data.foog_unit_data (test_name,julien_barcode,unit, pillar_plate_id,row,col) values('CELERY_IGG_unit','1801300203','8.66328098926555','FOOG80040010000014','B',1);</v>
      </c>
      <c r="AC63" s="16" t="str">
        <f si="2" t="shared"/>
        <v>insert into tsp_test_unit_data.foog_unit_data (test_name,julien_barcode,unit, pillar_plate_id,row,col) values('CELERY_IGG_unit','1801300155','7.12964141837454','FOOG80040010000014','C',1);</v>
      </c>
      <c r="AD63" s="16" t="str">
        <f si="3" t="shared"/>
        <v>insert into tsp_test_unit_data.foog_unit_data (test_name,julien_barcode,unit, pillar_plate_id,row,col) values('CELERY_IGG_unit','1801300157','7.16962895319839','FOOG80040010000014','D',1);</v>
      </c>
      <c r="AE63" s="16" t="str">
        <f si="4" t="shared"/>
        <v>insert into tsp_test_unit_data.foog_unit_data (test_name,julien_barcode,unit, pillar_plate_id,row,col) values('CELERY_IGG_unit','1801300167','5.79123510574113','FOOG80040010000014','A',2);</v>
      </c>
      <c r="AF63" s="16" t="str">
        <f si="5" t="shared"/>
        <v>insert into tsp_test_unit_data.foog_unit_data (test_name,julien_barcode,unit, pillar_plate_id,row,col) values('CELERY_IGG_unit','1801300073','6.21463253328773','FOOG80040010000014','B',2);</v>
      </c>
      <c r="AG63" s="16" t="str">
        <f si="6" t="shared"/>
        <v>insert into tsp_test_unit_data.foog_unit_data (test_name,julien_barcode,unit, pillar_plate_id,row,col) values('CELERY_IGG_unit','1801310032','6.57452034670234','FOOG80040010000014','C',2);</v>
      </c>
      <c r="AH63" s="16" t="str">
        <f si="7" t="shared"/>
        <v>insert into tsp_test_unit_data.foog_unit_data (test_name,julien_barcode,unit, pillar_plate_id,row,col) values('CELERY_IGG_unit','1801310037','87.2364347101906','FOOG80040010000014','D',2);</v>
      </c>
      <c r="AI63" s="16" t="str">
        <f si="8" t="shared"/>
        <v>insert into tsp_test_unit_data.foog_unit_data (test_name,julien_barcode,unit, pillar_plate_id,row,col) values('CELERY_IGG_unit','1801310043','5.09262935028925','FOOG80040010000014','A',3);</v>
      </c>
      <c r="AJ63" s="16" t="str">
        <f si="9" t="shared"/>
        <v>insert into tsp_test_unit_data.foog_unit_data (test_name,julien_barcode,unit, pillar_plate_id,row,col) values('CELERY_IGG_unit','1801310017','9.01140776302608','FOOG80040010000014','B',3);</v>
      </c>
      <c r="AK63" s="16" t="str">
        <f si="10" t="shared"/>
        <v>insert into tsp_test_unit_data.foog_unit_data (test_name,julien_barcode,unit, pillar_plate_id,row,col) values('CELERY_IGG_unit','1801310096','17.3546892936248','FOOG80040010000014','C',3);</v>
      </c>
      <c r="AL63" s="16" t="str">
        <f si="11" t="shared"/>
        <v>insert into tsp_test_unit_data.foog_unit_data (test_name,julien_barcode,unit, pillar_plate_id,row,col) values('CELERY_IGG_unit','1801310054','10.2627823822194','FOOG80040010000014','D',3);</v>
      </c>
      <c r="AM63" s="16" t="str">
        <f si="12" t="shared"/>
        <v>insert into tsp_test_unit_data.foog_unit_data (test_name,julien_barcode,unit, pillar_plate_id,row,col) values('CELERY_IGG_unit','1801310058','2.98740325221034','FOOG80040010000014','A',4);</v>
      </c>
      <c r="AN63" s="16" t="str">
        <f si="13" t="shared"/>
        <v>insert into tsp_test_unit_data.foog_unit_data (test_name,julien_barcode,unit, pillar_plate_id,row,col) values('CELERY_IGG_unit','1801310066','7.55539105385195','FOOG80040010000014','B',4);</v>
      </c>
      <c r="AO63" s="16" t="str">
        <f si="14" t="shared"/>
        <v>insert into tsp_test_unit_data.foog_unit_data (test_name,julien_barcode,unit, pillar_plate_id,row,col) values('CELERY_IGG_unit','1801310123','5.56307093645214','FOOG80040010000014','C',4);</v>
      </c>
      <c r="AP63" s="16" t="str">
        <f si="15" t="shared"/>
        <v>insert into tsp_test_unit_data.foog_unit_data (test_name,julien_barcode,unit, pillar_plate_id,row,col) values('CELERY_IGG_unit','1801310131','4.14233734624022','FOOG80040010000014','D',4);</v>
      </c>
      <c r="AQ63" s="16" t="str">
        <f si="16" t="shared"/>
        <v>insert into tsp_test_unit_data.foog_unit_data (test_name,julien_barcode,unit, pillar_plate_id,row,col) values('CELERY_IGG_unit','1801310133','6.36987825672148','FOOG80040010000014','A',5);</v>
      </c>
      <c r="AR63" s="16" t="str">
        <f si="17" t="shared"/>
        <v>insert into tsp_test_unit_data.foog_unit_data (test_name,julien_barcode,unit, pillar_plate_id,row,col) values('CELERY_IGG_unit','1801310139','4.11411085107045','FOOG80040010000014','B',5);</v>
      </c>
      <c r="AS63" s="16" t="str">
        <f si="18" t="shared"/>
        <v>insert into tsp_test_unit_data.foog_unit_data (test_name,julien_barcode,unit, pillar_plate_id,row,col) values('CELERY_IGG_unit','1801310102','3.14264897564409','FOOG80040010000014','C',5);</v>
      </c>
      <c r="AT63" s="16" t="str">
        <f si="19" t="shared"/>
        <v>insert into tsp_test_unit_data.foog_unit_data (test_name,julien_barcode,unit, pillar_plate_id,row,col) values('CELERY_IGG_unit','1801310105','7.59067417281417','FOOG80040010000014','D',5);</v>
      </c>
      <c r="AU63" s="16" t="str">
        <f si="20" t="shared"/>
        <v>insert into tsp_test_unit_data.foog_unit_data (test_name,julien_barcode,unit, pillar_plate_id,row,col) values('CELERY_IGG_unit','1801310111','27.758504971617','FOOG80040010000014','A',6);</v>
      </c>
      <c r="AV63" s="16" t="str">
        <f si="21" t="shared"/>
        <v>insert into tsp_test_unit_data.foog_unit_data (test_name,julien_barcode,unit, pillar_plate_id,row,col) values('CELERY_IGG_unit','1801310120','4.66687971481184','FOOG80040010000014','B',6);</v>
      </c>
      <c r="AW63" s="16"/>
      <c r="AX63" s="16"/>
    </row>
    <row r="64" spans="1:50" x14ac:dyDescent="0.25">
      <c r="A64" s="7">
        <f>'[1]Run 1 IgG'!A65</f>
        <v>63</v>
      </c>
      <c r="B64" s="7" t="s">
        <v>127</v>
      </c>
      <c r="C64" s="10">
        <f>'Run 2 IgG'!Z66</f>
        <v>5.8145954290373725</v>
      </c>
      <c r="D64" s="10">
        <f>'Run 2 IgG'!AA66</f>
        <v>12.236480441703671</v>
      </c>
      <c r="E64" s="10">
        <f>'Run 2 IgG'!AB66</f>
        <v>4.7289656165799752</v>
      </c>
      <c r="F64" s="10">
        <f>'Run 2 IgG'!AC66</f>
        <v>5.2546839903290303</v>
      </c>
      <c r="G64" s="10">
        <f>'Run 2 IgG'!AD66</f>
        <v>7.6610209368389324</v>
      </c>
      <c r="H64" s="10">
        <f>'Run 2 IgG'!AE66</f>
        <v>5.0708962661728565</v>
      </c>
      <c r="I64" s="10">
        <f>'Run 2 IgG'!AF66</f>
        <v>14.709066451572196</v>
      </c>
      <c r="J64" s="10">
        <f>'Run 2 IgG'!AG66</f>
        <v>28.604273224402903</v>
      </c>
      <c r="K64" s="10">
        <f>'Run 2 IgG'!AH66</f>
        <v>3.2650750230104526</v>
      </c>
      <c r="L64" s="10">
        <f>'Run 2 IgG'!AI66</f>
        <v>8.0264593185913231</v>
      </c>
      <c r="M64" s="10">
        <f>'Run 2 IgG'!AJ66</f>
        <v>20.724908817846948</v>
      </c>
      <c r="N64" s="10">
        <f>'Run 2 IgG'!AK66</f>
        <v>12.999413203607787</v>
      </c>
      <c r="O64" s="10">
        <f>'Run 2 IgG'!AL66</f>
        <v>1.7114276339227985</v>
      </c>
      <c r="P64" s="10">
        <f>'Run 2 IgG'!AM66</f>
        <v>8.3491563691446053</v>
      </c>
      <c r="Q64" s="10">
        <f>'Run 2 IgG'!AN66</f>
        <v>9.7532090990353755</v>
      </c>
      <c r="R64" s="10">
        <f>'Run 2 IgG'!AO66</f>
        <v>1.8503369603199062</v>
      </c>
      <c r="S64" s="10">
        <f>'Run 2 IgG'!AP66</f>
        <v>10.426385065421359</v>
      </c>
      <c r="T64" s="10">
        <f>'Run 2 IgG'!AQ66</f>
        <v>2.4017001327884273</v>
      </c>
      <c r="U64" s="10">
        <f>'Run 2 IgG'!AR66</f>
        <v>1.4934468448073368</v>
      </c>
      <c r="V64" s="10">
        <f>'Run 2 IgG'!AS66</f>
        <v>10.646502921096776</v>
      </c>
      <c r="W64" s="10">
        <f>'Run 2 IgG'!AT66</f>
        <v>23.656964138105909</v>
      </c>
      <c r="X64" s="10">
        <f>'Run 2 IgG'!AU66</f>
        <v>4.224617908430476</v>
      </c>
      <c r="Y64" s="10">
        <f>'Run 2 IgG'!AV66</f>
        <v>2.0148910854364805</v>
      </c>
      <c r="Z64" s="10">
        <f>'Run 2 IgG'!AW66</f>
        <v>2.3739182675090058</v>
      </c>
      <c r="AA64" s="16" t="str">
        <f si="0" t="shared"/>
        <v>insert into tsp_test_unit_data.foog_unit_data (test_name,julien_barcode,unit, pillar_plate_id,row,col) values('CHERRY_IGG_unit','1801300012','5.81459542903737','FOOG80040010000014','A',1);</v>
      </c>
      <c r="AB64" s="16" t="str">
        <f si="1" t="shared"/>
        <v>insert into tsp_test_unit_data.foog_unit_data (test_name,julien_barcode,unit, pillar_plate_id,row,col) values('CHERRY_IGG_unit','1801300203','12.2364804417037','FOOG80040010000014','B',1);</v>
      </c>
      <c r="AC64" s="16" t="str">
        <f si="2" t="shared"/>
        <v>insert into tsp_test_unit_data.foog_unit_data (test_name,julien_barcode,unit, pillar_plate_id,row,col) values('CHERRY_IGG_unit','1801300155','4.72896561657998','FOOG80040010000014','C',1);</v>
      </c>
      <c r="AD64" s="16" t="str">
        <f si="3" t="shared"/>
        <v>insert into tsp_test_unit_data.foog_unit_data (test_name,julien_barcode,unit, pillar_plate_id,row,col) values('CHERRY_IGG_unit','1801300157','5.25468399032903','FOOG80040010000014','D',1);</v>
      </c>
      <c r="AE64" s="16" t="str">
        <f si="4" t="shared"/>
        <v>insert into tsp_test_unit_data.foog_unit_data (test_name,julien_barcode,unit, pillar_plate_id,row,col) values('CHERRY_IGG_unit','1801300167','7.66102093683893','FOOG80040010000014','A',2);</v>
      </c>
      <c r="AF64" s="16" t="str">
        <f si="5" t="shared"/>
        <v>insert into tsp_test_unit_data.foog_unit_data (test_name,julien_barcode,unit, pillar_plate_id,row,col) values('CHERRY_IGG_unit','1801300073','5.07089626617286','FOOG80040010000014','B',2);</v>
      </c>
      <c r="AG64" s="16" t="str">
        <f si="6" t="shared"/>
        <v>insert into tsp_test_unit_data.foog_unit_data (test_name,julien_barcode,unit, pillar_plate_id,row,col) values('CHERRY_IGG_unit','1801310032','14.7090664515722','FOOG80040010000014','C',2);</v>
      </c>
      <c r="AH64" s="16" t="str">
        <f si="7" t="shared"/>
        <v>insert into tsp_test_unit_data.foog_unit_data (test_name,julien_barcode,unit, pillar_plate_id,row,col) values('CHERRY_IGG_unit','1801310037','28.6042732244029','FOOG80040010000014','D',2);</v>
      </c>
      <c r="AI64" s="16" t="str">
        <f si="8" t="shared"/>
        <v>insert into tsp_test_unit_data.foog_unit_data (test_name,julien_barcode,unit, pillar_plate_id,row,col) values('CHERRY_IGG_unit','1801310043','3.26507502301045','FOOG80040010000014','A',3);</v>
      </c>
      <c r="AJ64" s="16" t="str">
        <f si="9" t="shared"/>
        <v>insert into tsp_test_unit_data.foog_unit_data (test_name,julien_barcode,unit, pillar_plate_id,row,col) values('CHERRY_IGG_unit','1801310017','8.02645931859132','FOOG80040010000014','B',3);</v>
      </c>
      <c r="AK64" s="16" t="str">
        <f si="10" t="shared"/>
        <v>insert into tsp_test_unit_data.foog_unit_data (test_name,julien_barcode,unit, pillar_plate_id,row,col) values('CHERRY_IGG_unit','1801310096','20.7249088178469','FOOG80040010000014','C',3);</v>
      </c>
      <c r="AL64" s="16" t="str">
        <f si="11" t="shared"/>
        <v>insert into tsp_test_unit_data.foog_unit_data (test_name,julien_barcode,unit, pillar_plate_id,row,col) values('CHERRY_IGG_unit','1801310054','12.9994132036078','FOOG80040010000014','D',3);</v>
      </c>
      <c r="AM64" s="16" t="str">
        <f si="12" t="shared"/>
        <v>insert into tsp_test_unit_data.foog_unit_data (test_name,julien_barcode,unit, pillar_plate_id,row,col) values('CHERRY_IGG_unit','1801310058','1.7114276339228','FOOG80040010000014','A',4);</v>
      </c>
      <c r="AN64" s="16" t="str">
        <f si="13" t="shared"/>
        <v>insert into tsp_test_unit_data.foog_unit_data (test_name,julien_barcode,unit, pillar_plate_id,row,col) values('CHERRY_IGG_unit','1801310066','8.34915636914461','FOOG80040010000014','B',4);</v>
      </c>
      <c r="AO64" s="16" t="str">
        <f si="14" t="shared"/>
        <v>insert into tsp_test_unit_data.foog_unit_data (test_name,julien_barcode,unit, pillar_plate_id,row,col) values('CHERRY_IGG_unit','1801310123','9.75320909903538','FOOG80040010000014','C',4);</v>
      </c>
      <c r="AP64" s="16" t="str">
        <f si="15" t="shared"/>
        <v>insert into tsp_test_unit_data.foog_unit_data (test_name,julien_barcode,unit, pillar_plate_id,row,col) values('CHERRY_IGG_unit','1801310131','1.85033696031991','FOOG80040010000014','D',4);</v>
      </c>
      <c r="AQ64" s="16" t="str">
        <f si="16" t="shared"/>
        <v>insert into tsp_test_unit_data.foog_unit_data (test_name,julien_barcode,unit, pillar_plate_id,row,col) values('CHERRY_IGG_unit','1801310133','10.4263850654214','FOOG80040010000014','A',5);</v>
      </c>
      <c r="AR64" s="16" t="str">
        <f si="17" t="shared"/>
        <v>insert into tsp_test_unit_data.foog_unit_data (test_name,julien_barcode,unit, pillar_plate_id,row,col) values('CHERRY_IGG_unit','1801310139','2.40170013278843','FOOG80040010000014','B',5);</v>
      </c>
      <c r="AS64" s="16" t="str">
        <f si="18" t="shared"/>
        <v>insert into tsp_test_unit_data.foog_unit_data (test_name,julien_barcode,unit, pillar_plate_id,row,col) values('CHERRY_IGG_unit','1801310102','1.49344684480734','FOOG80040010000014','C',5);</v>
      </c>
      <c r="AT64" s="16" t="str">
        <f si="19" t="shared"/>
        <v>insert into tsp_test_unit_data.foog_unit_data (test_name,julien_barcode,unit, pillar_plate_id,row,col) values('CHERRY_IGG_unit','1801310105','10.6465029210968','FOOG80040010000014','D',5);</v>
      </c>
      <c r="AU64" s="16" t="str">
        <f si="20" t="shared"/>
        <v>insert into tsp_test_unit_data.foog_unit_data (test_name,julien_barcode,unit, pillar_plate_id,row,col) values('CHERRY_IGG_unit','1801310111','23.6569641381059','FOOG80040010000014','A',6);</v>
      </c>
      <c r="AV64" s="16" t="str">
        <f si="21" t="shared"/>
        <v>insert into tsp_test_unit_data.foog_unit_data (test_name,julien_barcode,unit, pillar_plate_id,row,col) values('CHERRY_IGG_unit','1801310120','4.22461790843048','FOOG80040010000014','B',6);</v>
      </c>
      <c r="AW64" s="16"/>
      <c r="AX64" s="16"/>
    </row>
    <row r="65" spans="1:50" x14ac:dyDescent="0.25">
      <c r="A65" s="7">
        <f>'[1]Run 1 IgG'!A66</f>
        <v>64</v>
      </c>
      <c r="B65" s="7" t="s">
        <v>128</v>
      </c>
      <c r="C65" s="10">
        <f>'Run 2 IgG'!Z67</f>
        <v>4.4887662043795178</v>
      </c>
      <c r="D65" s="10">
        <f>'Run 2 IgG'!AA67</f>
        <v>3.9382577938308607</v>
      </c>
      <c r="E65" s="10">
        <f>'Run 2 IgG'!AB67</f>
        <v>2.5873169090488775</v>
      </c>
      <c r="F65" s="10">
        <f>'Run 2 IgG'!AC67</f>
        <v>2.9790897656356523</v>
      </c>
      <c r="G65" s="10">
        <f>'Run 2 IgG'!AD67</f>
        <v>1.0708857658811017</v>
      </c>
      <c r="H65" s="10">
        <f>'Run 2 IgG'!AE67</f>
        <v>0.69599967035410137</v>
      </c>
      <c r="I65" s="10">
        <f>'Run 2 IgG'!AF67</f>
        <v>7.5689114216824391</v>
      </c>
      <c r="J65" s="10">
        <f>'Run 2 IgG'!AG67</f>
        <v>2.2563363922772917</v>
      </c>
      <c r="K65" s="10">
        <f>'Run 2 IgG'!AH67</f>
        <v>1.5943753587341198</v>
      </c>
      <c r="L65" s="10">
        <f>'Run 2 IgG'!AI67</f>
        <v>5.8329523847375917</v>
      </c>
      <c r="M65" s="10">
        <f>'Run 2 IgG'!AJ67</f>
        <v>5.6303112520202943</v>
      </c>
      <c r="N65" s="10">
        <f>'Run 2 IgG'!AK67</f>
        <v>3.2425232381681393</v>
      </c>
      <c r="O65" s="10">
        <f>'Run 2 IgG'!AL67</f>
        <v>0.37515121021838044</v>
      </c>
      <c r="P65" s="10">
        <f>'Run 2 IgG'!AM67</f>
        <v>4.9852369795368965</v>
      </c>
      <c r="Q65" s="10">
        <f>'Run 2 IgG'!AN67</f>
        <v>1.1553195711799755</v>
      </c>
      <c r="R65" s="10">
        <f>'Run 2 IgG'!AO67</f>
        <v>0.73652789689756082</v>
      </c>
      <c r="S65" s="10">
        <f>'Run 2 IgG'!AP67</f>
        <v>1.5403377233428406</v>
      </c>
      <c r="T65" s="10">
        <f>'Run 2 IgG'!AQ67</f>
        <v>0.63858468275086711</v>
      </c>
      <c r="U65" s="10">
        <f>'Run 2 IgG'!AR67</f>
        <v>0.9763199039463627</v>
      </c>
      <c r="V65" s="10">
        <f>'Run 2 IgG'!AS67</f>
        <v>4.6914073370968161</v>
      </c>
      <c r="W65" s="10">
        <f>'Run 2 IgG'!AT67</f>
        <v>2.4353360595109041</v>
      </c>
      <c r="X65" s="10">
        <f>'Run 2 IgG'!AU67</f>
        <v>0.83109375883229974</v>
      </c>
      <c r="Y65" s="10">
        <f>'Run 2 IgG'!AV67</f>
        <v>1.0979045835767411</v>
      </c>
      <c r="Z65" s="10">
        <f>'Run 2 IgG'!AW67</f>
        <v>1.8307900135709667</v>
      </c>
      <c r="AA65" s="16" t="str">
        <f si="0" t="shared"/>
        <v>insert into tsp_test_unit_data.foog_unit_data (test_name,julien_barcode,unit, pillar_plate_id,row,col) values('CINNAMON_IGG_unit','1801300012','4.48876620437952','FOOG80040010000014','A',1);</v>
      </c>
      <c r="AB65" s="16" t="str">
        <f si="1" t="shared"/>
        <v>insert into tsp_test_unit_data.foog_unit_data (test_name,julien_barcode,unit, pillar_plate_id,row,col) values('CINNAMON_IGG_unit','1801300203','3.93825779383086','FOOG80040010000014','B',1);</v>
      </c>
      <c r="AC65" s="16" t="str">
        <f si="2" t="shared"/>
        <v>insert into tsp_test_unit_data.foog_unit_data (test_name,julien_barcode,unit, pillar_plate_id,row,col) values('CINNAMON_IGG_unit','1801300155','2.58731690904888','FOOG80040010000014','C',1);</v>
      </c>
      <c r="AD65" s="16" t="str">
        <f si="3" t="shared"/>
        <v>insert into tsp_test_unit_data.foog_unit_data (test_name,julien_barcode,unit, pillar_plate_id,row,col) values('CINNAMON_IGG_unit','1801300157','2.97908976563565','FOOG80040010000014','D',1);</v>
      </c>
      <c r="AE65" s="16" t="str">
        <f si="4" t="shared"/>
        <v>insert into tsp_test_unit_data.foog_unit_data (test_name,julien_barcode,unit, pillar_plate_id,row,col) values('CINNAMON_IGG_unit','1801300167','1.0708857658811','FOOG80040010000014','A',2);</v>
      </c>
      <c r="AF65" s="16" t="str">
        <f si="5" t="shared"/>
        <v>insert into tsp_test_unit_data.foog_unit_data (test_name,julien_barcode,unit, pillar_plate_id,row,col) values('CINNAMON_IGG_unit','1801300073','0.695999670354101','FOOG80040010000014','B',2);</v>
      </c>
      <c r="AG65" s="16" t="str">
        <f si="6" t="shared"/>
        <v>insert into tsp_test_unit_data.foog_unit_data (test_name,julien_barcode,unit, pillar_plate_id,row,col) values('CINNAMON_IGG_unit','1801310032','7.56891142168244','FOOG80040010000014','C',2);</v>
      </c>
      <c r="AH65" s="16" t="str">
        <f si="7" t="shared"/>
        <v>insert into tsp_test_unit_data.foog_unit_data (test_name,julien_barcode,unit, pillar_plate_id,row,col) values('CINNAMON_IGG_unit','1801310037','2.25633639227729','FOOG80040010000014','D',2);</v>
      </c>
      <c r="AI65" s="16" t="str">
        <f si="8" t="shared"/>
        <v>insert into tsp_test_unit_data.foog_unit_data (test_name,julien_barcode,unit, pillar_plate_id,row,col) values('CINNAMON_IGG_unit','1801310043','1.59437535873412','FOOG80040010000014','A',3);</v>
      </c>
      <c r="AJ65" s="16" t="str">
        <f si="9" t="shared"/>
        <v>insert into tsp_test_unit_data.foog_unit_data (test_name,julien_barcode,unit, pillar_plate_id,row,col) values('CINNAMON_IGG_unit','1801310017','5.83295238473759','FOOG80040010000014','B',3);</v>
      </c>
      <c r="AK65" s="16" t="str">
        <f si="10" t="shared"/>
        <v>insert into tsp_test_unit_data.foog_unit_data (test_name,julien_barcode,unit, pillar_plate_id,row,col) values('CINNAMON_IGG_unit','1801310096','5.63031125202029','FOOG80040010000014','C',3);</v>
      </c>
      <c r="AL65" s="16" t="str">
        <f si="11" t="shared"/>
        <v>insert into tsp_test_unit_data.foog_unit_data (test_name,julien_barcode,unit, pillar_plate_id,row,col) values('CINNAMON_IGG_unit','1801310054','3.24252323816814','FOOG80040010000014','D',3);</v>
      </c>
      <c r="AM65" s="16" t="str">
        <f si="12" t="shared"/>
        <v>insert into tsp_test_unit_data.foog_unit_data (test_name,julien_barcode,unit, pillar_plate_id,row,col) values('CINNAMON_IGG_unit','1801310058','0.37515121021838','FOOG80040010000014','A',4);</v>
      </c>
      <c r="AN65" s="16" t="str">
        <f si="13" t="shared"/>
        <v>insert into tsp_test_unit_data.foog_unit_data (test_name,julien_barcode,unit, pillar_plate_id,row,col) values('CINNAMON_IGG_unit','1801310066','4.9852369795369','FOOG80040010000014','B',4);</v>
      </c>
      <c r="AO65" s="16" t="str">
        <f si="14" t="shared"/>
        <v>insert into tsp_test_unit_data.foog_unit_data (test_name,julien_barcode,unit, pillar_plate_id,row,col) values('CINNAMON_IGG_unit','1801310123','1.15531957117998','FOOG80040010000014','C',4);</v>
      </c>
      <c r="AP65" s="16" t="str">
        <f si="15" t="shared"/>
        <v>insert into tsp_test_unit_data.foog_unit_data (test_name,julien_barcode,unit, pillar_plate_id,row,col) values('CINNAMON_IGG_unit','1801310131','0.736527896897561','FOOG80040010000014','D',4);</v>
      </c>
      <c r="AQ65" s="16" t="str">
        <f si="16" t="shared"/>
        <v>insert into tsp_test_unit_data.foog_unit_data (test_name,julien_barcode,unit, pillar_plate_id,row,col) values('CINNAMON_IGG_unit','1801310133','1.54033772334284','FOOG80040010000014','A',5);</v>
      </c>
      <c r="AR65" s="16" t="str">
        <f si="17" t="shared"/>
        <v>insert into tsp_test_unit_data.foog_unit_data (test_name,julien_barcode,unit, pillar_plate_id,row,col) values('CINNAMON_IGG_unit','1801310139','0.638584682750867','FOOG80040010000014','B',5);</v>
      </c>
      <c r="AS65" s="16" t="str">
        <f si="18" t="shared"/>
        <v>insert into tsp_test_unit_data.foog_unit_data (test_name,julien_barcode,unit, pillar_plate_id,row,col) values('CINNAMON_IGG_unit','1801310102','0.976319903946363','FOOG80040010000014','C',5);</v>
      </c>
      <c r="AT65" s="16" t="str">
        <f si="19" t="shared"/>
        <v>insert into tsp_test_unit_data.foog_unit_data (test_name,julien_barcode,unit, pillar_plate_id,row,col) values('CINNAMON_IGG_unit','1801310105','4.69140733709682','FOOG80040010000014','D',5);</v>
      </c>
      <c r="AU65" s="16" t="str">
        <f si="20" t="shared"/>
        <v>insert into tsp_test_unit_data.foog_unit_data (test_name,julien_barcode,unit, pillar_plate_id,row,col) values('CINNAMON_IGG_unit','1801310111','2.4353360595109','FOOG80040010000014','A',6);</v>
      </c>
      <c r="AV65" s="16" t="str">
        <f si="21" t="shared"/>
        <v>insert into tsp_test_unit_data.foog_unit_data (test_name,julien_barcode,unit, pillar_plate_id,row,col) values('CINNAMON_IGG_unit','1801310120','0.8310937588323','FOOG80040010000014','B',6);</v>
      </c>
      <c r="AW65" s="16"/>
      <c r="AX65" s="16"/>
    </row>
    <row r="66" spans="1:50" x14ac:dyDescent="0.25">
      <c r="A66" s="7">
        <f>'[1]Run 1 IgG'!A67</f>
        <v>65</v>
      </c>
      <c r="B66" s="7" t="s">
        <v>129</v>
      </c>
      <c r="C66" s="10">
        <f>'Run 2 IgG'!Z68</f>
        <v>5.2356011133705502</v>
      </c>
      <c r="D66" s="10">
        <f>'Run 2 IgG'!AA68</f>
        <v>7.5794169359027679</v>
      </c>
      <c r="E66" s="10">
        <f>'Run 2 IgG'!AB68</f>
        <v>5.2932737467990014</v>
      </c>
      <c r="F66" s="10">
        <f>'Run 2 IgG'!AC68</f>
        <v>5.4063121083187626</v>
      </c>
      <c r="G66" s="10">
        <f>'Run 2 IgG'!AD68</f>
        <v>3.6968952534994979</v>
      </c>
      <c r="H66" s="10">
        <f>'Run 2 IgG'!AE68</f>
        <v>3.6299949987224953</v>
      </c>
      <c r="I66" s="10">
        <f>'Run 2 IgG'!AF68</f>
        <v>4.9472379462282996</v>
      </c>
      <c r="J66" s="10">
        <f>'Run 2 IgG'!AG68</f>
        <v>5.5816369139412512</v>
      </c>
      <c r="K66" s="10">
        <f>'Run 2 IgG'!AH68</f>
        <v>14.308659804334344</v>
      </c>
      <c r="L66" s="10">
        <f>'Run 2 IgG'!AI68</f>
        <v>7.2725985260634127</v>
      </c>
      <c r="M66" s="10">
        <f>'Run 2 IgG'!AJ68</f>
        <v>9.8978567997264655</v>
      </c>
      <c r="N66" s="10">
        <f>'Run 2 IgG'!AK68</f>
        <v>6.4974783327850405</v>
      </c>
      <c r="O66" s="10">
        <f>'Run 2 IgG'!AL68</f>
        <v>2.8156574147127782</v>
      </c>
      <c r="P66" s="10">
        <f>'Run 2 IgG'!AM68</f>
        <v>7.4917545330915241</v>
      </c>
      <c r="Q66" s="10">
        <f>'Run 2 IgG'!AN68</f>
        <v>17.912045940943912</v>
      </c>
      <c r="R66" s="10">
        <f>'Run 2 IgG'!AO68</f>
        <v>3.7430333602422574</v>
      </c>
      <c r="S66" s="10">
        <f>'Run 2 IgG'!AP68</f>
        <v>3.5907776079911491</v>
      </c>
      <c r="T66" s="10">
        <f>'Run 2 IgG'!AQ68</f>
        <v>4.2736215877840005</v>
      </c>
      <c r="U66" s="10">
        <f>'Run 2 IgG'!AR68</f>
        <v>4.5665985656005272</v>
      </c>
      <c r="V66" s="10">
        <f>'Run 2 IgG'!AS68</f>
        <v>5.6600716954039445</v>
      </c>
      <c r="W66" s="10">
        <f>'Run 2 IgG'!AT68</f>
        <v>6.5874476409334237</v>
      </c>
      <c r="X66" s="10">
        <f>'Run 2 IgG'!AU68</f>
        <v>3.3623939796144859</v>
      </c>
      <c r="Y66" s="10">
        <f>'Run 2 IgG'!AV68</f>
        <v>3.4662047197856967</v>
      </c>
      <c r="Z66" s="10">
        <f>'Run 2 IgG'!AW68</f>
        <v>3.2516625234318619</v>
      </c>
      <c r="AA66" s="16" t="str">
        <f si="0" t="shared"/>
        <v>insert into tsp_test_unit_data.foog_unit_data (test_name,julien_barcode,unit, pillar_plate_id,row,col) values('CLAM_IGG_unit','1801300012','5.23560111337055','FOOG80040010000014','A',1);</v>
      </c>
      <c r="AB66" s="16" t="str">
        <f si="1" t="shared"/>
        <v>insert into tsp_test_unit_data.foog_unit_data (test_name,julien_barcode,unit, pillar_plate_id,row,col) values('CLAM_IGG_unit','1801300203','7.57941693590277','FOOG80040010000014','B',1);</v>
      </c>
      <c r="AC66" s="16" t="str">
        <f si="2" t="shared"/>
        <v>insert into tsp_test_unit_data.foog_unit_data (test_name,julien_barcode,unit, pillar_plate_id,row,col) values('CLAM_IGG_unit','1801300155','5.293273746799','FOOG80040010000014','C',1);</v>
      </c>
      <c r="AD66" s="16" t="str">
        <f si="3" t="shared"/>
        <v>insert into tsp_test_unit_data.foog_unit_data (test_name,julien_barcode,unit, pillar_plate_id,row,col) values('CLAM_IGG_unit','1801300157','5.40631210831876','FOOG80040010000014','D',1);</v>
      </c>
      <c r="AE66" s="16" t="str">
        <f si="4" t="shared"/>
        <v>insert into tsp_test_unit_data.foog_unit_data (test_name,julien_barcode,unit, pillar_plate_id,row,col) values('CLAM_IGG_unit','1801300167','3.6968952534995','FOOG80040010000014','A',2);</v>
      </c>
      <c r="AF66" s="16" t="str">
        <f si="5" t="shared"/>
        <v>insert into tsp_test_unit_data.foog_unit_data (test_name,julien_barcode,unit, pillar_plate_id,row,col) values('CLAM_IGG_unit','1801300073','3.6299949987225','FOOG80040010000014','B',2);</v>
      </c>
      <c r="AG66" s="16" t="str">
        <f si="6" t="shared"/>
        <v>insert into tsp_test_unit_data.foog_unit_data (test_name,julien_barcode,unit, pillar_plate_id,row,col) values('CLAM_IGG_unit','1801310032','4.9472379462283','FOOG80040010000014','C',2);</v>
      </c>
      <c r="AH66" s="16" t="str">
        <f si="7" t="shared"/>
        <v>insert into tsp_test_unit_data.foog_unit_data (test_name,julien_barcode,unit, pillar_plate_id,row,col) values('CLAM_IGG_unit','1801310037','5.58163691394125','FOOG80040010000014','D',2);</v>
      </c>
      <c r="AI66" s="16" t="str">
        <f si="8" t="shared"/>
        <v>insert into tsp_test_unit_data.foog_unit_data (test_name,julien_barcode,unit, pillar_plate_id,row,col) values('CLAM_IGG_unit','1801310043','14.3086598043343','FOOG80040010000014','A',3);</v>
      </c>
      <c r="AJ66" s="16" t="str">
        <f si="9" t="shared"/>
        <v>insert into tsp_test_unit_data.foog_unit_data (test_name,julien_barcode,unit, pillar_plate_id,row,col) values('CLAM_IGG_unit','1801310017','7.27259852606341','FOOG80040010000014','B',3);</v>
      </c>
      <c r="AK66" s="16" t="str">
        <f si="10" t="shared"/>
        <v>insert into tsp_test_unit_data.foog_unit_data (test_name,julien_barcode,unit, pillar_plate_id,row,col) values('CLAM_IGG_unit','1801310096','9.89785679972647','FOOG80040010000014','C',3);</v>
      </c>
      <c r="AL66" s="16" t="str">
        <f si="11" t="shared"/>
        <v>insert into tsp_test_unit_data.foog_unit_data (test_name,julien_barcode,unit, pillar_plate_id,row,col) values('CLAM_IGG_unit','1801310054','6.49747833278504','FOOG80040010000014','D',3);</v>
      </c>
      <c r="AM66" s="16" t="str">
        <f si="12" t="shared"/>
        <v>insert into tsp_test_unit_data.foog_unit_data (test_name,julien_barcode,unit, pillar_plate_id,row,col) values('CLAM_IGG_unit','1801310058','2.81565741471278','FOOG80040010000014','A',4);</v>
      </c>
      <c r="AN66" s="16" t="str">
        <f si="13" t="shared"/>
        <v>insert into tsp_test_unit_data.foog_unit_data (test_name,julien_barcode,unit, pillar_plate_id,row,col) values('CLAM_IGG_unit','1801310066','7.49175453309152','FOOG80040010000014','B',4);</v>
      </c>
      <c r="AO66" s="16" t="str">
        <f si="14" t="shared"/>
        <v>insert into tsp_test_unit_data.foog_unit_data (test_name,julien_barcode,unit, pillar_plate_id,row,col) values('CLAM_IGG_unit','1801310123','17.9120459409439','FOOG80040010000014','C',4);</v>
      </c>
      <c r="AP66" s="16" t="str">
        <f si="15" t="shared"/>
        <v>insert into tsp_test_unit_data.foog_unit_data (test_name,julien_barcode,unit, pillar_plate_id,row,col) values('CLAM_IGG_unit','1801310131','3.74303336024226','FOOG80040010000014','D',4);</v>
      </c>
      <c r="AQ66" s="16" t="str">
        <f si="16" t="shared"/>
        <v>insert into tsp_test_unit_data.foog_unit_data (test_name,julien_barcode,unit, pillar_plate_id,row,col) values('CLAM_IGG_unit','1801310133','3.59077760799115','FOOG80040010000014','A',5);</v>
      </c>
      <c r="AR66" s="16" t="str">
        <f si="17" t="shared"/>
        <v>insert into tsp_test_unit_data.foog_unit_data (test_name,julien_barcode,unit, pillar_plate_id,row,col) values('CLAM_IGG_unit','1801310139','4.273621587784','FOOG80040010000014','B',5);</v>
      </c>
      <c r="AS66" s="16" t="str">
        <f si="18" t="shared"/>
        <v>insert into tsp_test_unit_data.foog_unit_data (test_name,julien_barcode,unit, pillar_plate_id,row,col) values('CLAM_IGG_unit','1801310102','4.56659856560053','FOOG80040010000014','C',5);</v>
      </c>
      <c r="AT66" s="16" t="str">
        <f si="19" t="shared"/>
        <v>insert into tsp_test_unit_data.foog_unit_data (test_name,julien_barcode,unit, pillar_plate_id,row,col) values('CLAM_IGG_unit','1801310105','5.66007169540394','FOOG80040010000014','D',5);</v>
      </c>
      <c r="AU66" s="16" t="str">
        <f si="20" t="shared"/>
        <v>insert into tsp_test_unit_data.foog_unit_data (test_name,julien_barcode,unit, pillar_plate_id,row,col) values('CLAM_IGG_unit','1801310111','6.58744764093342','FOOG80040010000014','A',6);</v>
      </c>
      <c r="AV66" s="16" t="str">
        <f si="21" t="shared"/>
        <v>insert into tsp_test_unit_data.foog_unit_data (test_name,julien_barcode,unit, pillar_plate_id,row,col) values('CLAM_IGG_unit','1801310120','3.36239397961449','FOOG80040010000014','B',6);</v>
      </c>
      <c r="AW66" s="16"/>
      <c r="AX66" s="16"/>
    </row>
    <row r="67" spans="1:50" x14ac:dyDescent="0.25">
      <c r="A67" s="7">
        <f>'[1]Run 1 IgG'!A68</f>
        <v>66</v>
      </c>
      <c r="B67" s="7" t="s">
        <v>130</v>
      </c>
      <c r="C67" s="10">
        <f>'Run 2 IgG'!Z69</f>
        <v>31.654209665697415</v>
      </c>
      <c r="D67" s="10">
        <f>'Run 2 IgG'!AA69</f>
        <v>28.592782203603043</v>
      </c>
      <c r="E67" s="10">
        <f>'Run 2 IgG'!AB69</f>
        <v>11.948157352985426</v>
      </c>
      <c r="F67" s="10">
        <f>'Run 2 IgG'!AC69</f>
        <v>15.045814725873814</v>
      </c>
      <c r="G67" s="10">
        <f>'Run 2 IgG'!AD69</f>
        <v>10.456692691965094</v>
      </c>
      <c r="H67" s="10">
        <f>'Run 2 IgG'!AE69</f>
        <v>30.063112749993532</v>
      </c>
      <c r="I67" s="10">
        <f>'Run 2 IgG'!AF69</f>
        <v>37.360420615754961</v>
      </c>
      <c r="J67" s="10">
        <f>'Run 2 IgG'!AG69</f>
        <v>11.703605455125818</v>
      </c>
      <c r="K67" s="10">
        <f>'Run 2 IgG'!AH69</f>
        <v>17.578889322222111</v>
      </c>
      <c r="L67" s="10">
        <f>'Run 2 IgG'!AI69</f>
        <v>23.647399380219827</v>
      </c>
      <c r="M67" s="10">
        <f>'Run 2 IgG'!AJ69</f>
        <v>37.197386017181898</v>
      </c>
      <c r="N67" s="10">
        <f>'Run 2 IgG'!AK69</f>
        <v>15.685876483234765</v>
      </c>
      <c r="O67" s="10">
        <f>'Run 2 IgG'!AL69</f>
        <v>2.5917828904307387</v>
      </c>
      <c r="P67" s="10">
        <f>'Run 2 IgG'!AM69</f>
        <v>38.296359977933712</v>
      </c>
      <c r="Q67" s="10">
        <f>'Run 2 IgG'!AN69</f>
        <v>18.720131512233625</v>
      </c>
      <c r="R67" s="10">
        <f>'Run 2 IgG'!AO69</f>
        <v>5.4901757539520357</v>
      </c>
      <c r="S67" s="10">
        <f>'Run 2 IgG'!AP69</f>
        <v>9.6535963360310664</v>
      </c>
      <c r="T67" s="10">
        <f>'Run 2 IgG'!AQ69</f>
        <v>8.7659635215776692</v>
      </c>
      <c r="U67" s="10">
        <f>'Run 2 IgG'!AR69</f>
        <v>13.539254268689305</v>
      </c>
      <c r="V67" s="10">
        <f>'Run 2 IgG'!AS69</f>
        <v>9.7773818645772863</v>
      </c>
      <c r="W67" s="10">
        <f>'Run 2 IgG'!AT69</f>
        <v>3.43714747562445</v>
      </c>
      <c r="X67" s="10">
        <f>'Run 2 IgG'!AU69</f>
        <v>10.308753889556192</v>
      </c>
      <c r="Y67" s="10">
        <f>'Run 2 IgG'!AV69</f>
        <v>5.5324439832117207</v>
      </c>
      <c r="Z67" s="10">
        <f>'Run 2 IgG'!AW69</f>
        <v>3.7843507874004385</v>
      </c>
      <c r="AA67" s="16" t="str">
        <f si="0" t="shared"/>
        <v>insert into tsp_test_unit_data.foog_unit_data (test_name,julien_barcode,unit, pillar_plate_id,row,col) values('COFFEE_IGG_unit','1801300012','31.6542096656974','FOOG80040010000014','A',1);</v>
      </c>
      <c r="AB67" s="16" t="str">
        <f si="1" t="shared"/>
        <v>insert into tsp_test_unit_data.foog_unit_data (test_name,julien_barcode,unit, pillar_plate_id,row,col) values('COFFEE_IGG_unit','1801300203','28.592782203603','FOOG80040010000014','B',1);</v>
      </c>
      <c r="AC67" s="16" t="str">
        <f si="2" t="shared"/>
        <v>insert into tsp_test_unit_data.foog_unit_data (test_name,julien_barcode,unit, pillar_plate_id,row,col) values('COFFEE_IGG_unit','1801300155','11.9481573529854','FOOG80040010000014','C',1);</v>
      </c>
      <c r="AD67" s="16" t="str">
        <f si="3" t="shared"/>
        <v>insert into tsp_test_unit_data.foog_unit_data (test_name,julien_barcode,unit, pillar_plate_id,row,col) values('COFFEE_IGG_unit','1801300157','15.0458147258738','FOOG80040010000014','D',1);</v>
      </c>
      <c r="AE67" s="16" t="str">
        <f si="4" t="shared"/>
        <v>insert into tsp_test_unit_data.foog_unit_data (test_name,julien_barcode,unit, pillar_plate_id,row,col) values('COFFEE_IGG_unit','1801300167','10.4566926919651','FOOG80040010000014','A',2);</v>
      </c>
      <c r="AF67" s="16" t="str">
        <f si="5" t="shared"/>
        <v>insert into tsp_test_unit_data.foog_unit_data (test_name,julien_barcode,unit, pillar_plate_id,row,col) values('COFFEE_IGG_unit','1801300073','30.0631127499935','FOOG80040010000014','B',2);</v>
      </c>
      <c r="AG67" s="16" t="str">
        <f si="6" t="shared"/>
        <v>insert into tsp_test_unit_data.foog_unit_data (test_name,julien_barcode,unit, pillar_plate_id,row,col) values('COFFEE_IGG_unit','1801310032','37.360420615755','FOOG80040010000014','C',2);</v>
      </c>
      <c r="AH67" s="16" t="str">
        <f si="7" t="shared"/>
        <v>insert into tsp_test_unit_data.foog_unit_data (test_name,julien_barcode,unit, pillar_plate_id,row,col) values('COFFEE_IGG_unit','1801310037','11.7036054551258','FOOG80040010000014','D',2);</v>
      </c>
      <c r="AI67" s="16" t="str">
        <f si="8" t="shared"/>
        <v>insert into tsp_test_unit_data.foog_unit_data (test_name,julien_barcode,unit, pillar_plate_id,row,col) values('COFFEE_IGG_unit','1801310043','17.5788893222221','FOOG80040010000014','A',3);</v>
      </c>
      <c r="AJ67" s="16" t="str">
        <f si="9" t="shared"/>
        <v>insert into tsp_test_unit_data.foog_unit_data (test_name,julien_barcode,unit, pillar_plate_id,row,col) values('COFFEE_IGG_unit','1801310017','23.6473993802198','FOOG80040010000014','B',3);</v>
      </c>
      <c r="AK67" s="16" t="str">
        <f si="10" t="shared"/>
        <v>insert into tsp_test_unit_data.foog_unit_data (test_name,julien_barcode,unit, pillar_plate_id,row,col) values('COFFEE_IGG_unit','1801310096','37.1973860171819','FOOG80040010000014','C',3);</v>
      </c>
      <c r="AL67" s="16" t="str">
        <f si="11" t="shared"/>
        <v>insert into tsp_test_unit_data.foog_unit_data (test_name,julien_barcode,unit, pillar_plate_id,row,col) values('COFFEE_IGG_unit','1801310054','15.6858764832348','FOOG80040010000014','D',3);</v>
      </c>
      <c r="AM67" s="16" t="str">
        <f si="12" t="shared"/>
        <v>insert into tsp_test_unit_data.foog_unit_data (test_name,julien_barcode,unit, pillar_plate_id,row,col) values('COFFEE_IGG_unit','1801310058','2.59178289043074','FOOG80040010000014','A',4);</v>
      </c>
      <c r="AN67" s="16" t="str">
        <f si="13" t="shared"/>
        <v>insert into tsp_test_unit_data.foog_unit_data (test_name,julien_barcode,unit, pillar_plate_id,row,col) values('COFFEE_IGG_unit','1801310066','38.2963599779337','FOOG80040010000014','B',4);</v>
      </c>
      <c r="AO67" s="16" t="str">
        <f si="14" t="shared"/>
        <v>insert into tsp_test_unit_data.foog_unit_data (test_name,julien_barcode,unit, pillar_plate_id,row,col) values('COFFEE_IGG_unit','1801310123','18.7201315122336','FOOG80040010000014','C',4);</v>
      </c>
      <c r="AP67" s="16" t="str">
        <f si="15" t="shared"/>
        <v>insert into tsp_test_unit_data.foog_unit_data (test_name,julien_barcode,unit, pillar_plate_id,row,col) values('COFFEE_IGG_unit','1801310131','5.49017575395204','FOOG80040010000014','D',4);</v>
      </c>
      <c r="AQ67" s="16" t="str">
        <f si="16" t="shared"/>
        <v>insert into tsp_test_unit_data.foog_unit_data (test_name,julien_barcode,unit, pillar_plate_id,row,col) values('COFFEE_IGG_unit','1801310133','9.65359633603107','FOOG80040010000014','A',5);</v>
      </c>
      <c r="AR67" s="16" t="str">
        <f si="17" t="shared"/>
        <v>insert into tsp_test_unit_data.foog_unit_data (test_name,julien_barcode,unit, pillar_plate_id,row,col) values('COFFEE_IGG_unit','1801310139','8.76596352157767','FOOG80040010000014','B',5);</v>
      </c>
      <c r="AS67" s="16" t="str">
        <f si="18" t="shared"/>
        <v>insert into tsp_test_unit_data.foog_unit_data (test_name,julien_barcode,unit, pillar_plate_id,row,col) values('COFFEE_IGG_unit','1801310102','13.5392542686893','FOOG80040010000014','C',5);</v>
      </c>
      <c r="AT67" s="16" t="str">
        <f si="19" t="shared"/>
        <v>insert into tsp_test_unit_data.foog_unit_data (test_name,julien_barcode,unit, pillar_plate_id,row,col) values('COFFEE_IGG_unit','1801310105','9.77738186457729','FOOG80040010000014','D',5);</v>
      </c>
      <c r="AU67" s="16" t="str">
        <f si="20" t="shared"/>
        <v>insert into tsp_test_unit_data.foog_unit_data (test_name,julien_barcode,unit, pillar_plate_id,row,col) values('COFFEE_IGG_unit','1801310111','3.43714747562445','FOOG80040010000014','A',6);</v>
      </c>
      <c r="AV67" s="16" t="str">
        <f si="21" t="shared"/>
        <v>insert into tsp_test_unit_data.foog_unit_data (test_name,julien_barcode,unit, pillar_plate_id,row,col) values('COFFEE_IGG_unit','1801310120','10.3087538895562','FOOG80040010000014','B',6);</v>
      </c>
      <c r="AW67" s="16"/>
      <c r="AX67" s="16"/>
    </row>
    <row r="68" spans="1:50" x14ac:dyDescent="0.25">
      <c r="A68" s="7">
        <f>'[1]Run 1 IgG'!A69</f>
        <v>67</v>
      </c>
      <c r="B68" s="7" t="s">
        <v>131</v>
      </c>
      <c r="C68" s="10">
        <f>'Run 2 IgG'!Z70</f>
        <v>10.973760454596981</v>
      </c>
      <c r="D68" s="10">
        <f>'Run 2 IgG'!AA70</f>
        <v>13.087612110685695</v>
      </c>
      <c r="E68" s="10">
        <f>'Run 2 IgG'!AB70</f>
        <v>13.807974965553914</v>
      </c>
      <c r="F68" s="10">
        <f>'Run 2 IgG'!AC70</f>
        <v>14.980040758105897</v>
      </c>
      <c r="G68" s="10">
        <f>'Run 2 IgG'!AD70</f>
        <v>10.418726779534582</v>
      </c>
      <c r="H68" s="10">
        <f>'Run 2 IgG'!AE70</f>
        <v>10.740528218799481</v>
      </c>
      <c r="I68" s="10">
        <f>'Run 2 IgG'!AF70</f>
        <v>10.50434367621974</v>
      </c>
      <c r="J68" s="10">
        <f>'Run 2 IgG'!AG70</f>
        <v>8.0362152062614101</v>
      </c>
      <c r="K68" s="10">
        <f>'Run 2 IgG'!AH70</f>
        <v>15.484885217870099</v>
      </c>
      <c r="L68" s="10">
        <f>'Run 2 IgG'!AI70</f>
        <v>51.110371159242298</v>
      </c>
      <c r="M68" s="10">
        <f>'Run 2 IgG'!AJ70</f>
        <v>21.897295548910162</v>
      </c>
      <c r="N68" s="10">
        <f>'Run 2 IgG'!AK70</f>
        <v>7.4162307819895812</v>
      </c>
      <c r="O68" s="10">
        <f>'Run 2 IgG'!AL70</f>
        <v>4.6144916456373632</v>
      </c>
      <c r="P68" s="10">
        <f>'Run 2 IgG'!AM70</f>
        <v>12.337726187995004</v>
      </c>
      <c r="Q68" s="10">
        <f>'Run 2 IgG'!AN70</f>
        <v>20.923034310768717</v>
      </c>
      <c r="R68" s="10">
        <f>'Run 2 IgG'!AO70</f>
        <v>6.0050281400756083</v>
      </c>
      <c r="S68" s="10">
        <f>'Run 2 IgG'!AP70</f>
        <v>7.2449969886192678</v>
      </c>
      <c r="T68" s="10">
        <f>'Run 2 IgG'!AQ70</f>
        <v>12.311155426954784</v>
      </c>
      <c r="U68" s="10">
        <f>'Run 2 IgG'!AR70</f>
        <v>9.7042685382308562</v>
      </c>
      <c r="V68" s="10">
        <f>'Run 2 IgG'!AS70</f>
        <v>12.895712169839651</v>
      </c>
      <c r="W68" s="10">
        <f>'Run 2 IgG'!AT70</f>
        <v>16.184581925262595</v>
      </c>
      <c r="X68" s="10">
        <f>'Run 2 IgG'!AU70</f>
        <v>5.7954143585360844</v>
      </c>
      <c r="Y68" s="10">
        <f>'Run 2 IgG'!AV70</f>
        <v>7.3453754192156575</v>
      </c>
      <c r="Z68" s="10">
        <f>'Run 2 IgG'!AW70</f>
        <v>6.4980633727108241</v>
      </c>
      <c r="AA68" s="16" t="str">
        <f ref="AA68:AA98" si="22" t="shared">CONCATENATE("insert into tsp_test_unit_data.foog_unit_data (test_name,julien_barcode,unit, pillar_plate_id,row,col) values('",$B68,"_unit','",C$2,"','",ABS(C68),"','",$A$2,"','A',1);")</f>
        <v>insert into tsp_test_unit_data.foog_unit_data (test_name,julien_barcode,unit, pillar_plate_id,row,col) values('GARLIC_IGG_unit','1801300012','10.973760454597','FOOG80040010000014','A',1);</v>
      </c>
      <c r="AB68" s="16" t="str">
        <f ref="AB68:AB98" si="23" t="shared">CONCATENATE("insert into tsp_test_unit_data.foog_unit_data (test_name,julien_barcode,unit, pillar_plate_id,row,col) values('",$B68,"_unit','",D$2,"','",ABS(D68),"','",$A$2,"','B',1);")</f>
        <v>insert into tsp_test_unit_data.foog_unit_data (test_name,julien_barcode,unit, pillar_plate_id,row,col) values('GARLIC_IGG_unit','1801300203','13.0876121106857','FOOG80040010000014','B',1);</v>
      </c>
      <c r="AC68" s="16" t="str">
        <f ref="AC68:AC98" si="24" t="shared">CONCATENATE("insert into tsp_test_unit_data.foog_unit_data (test_name,julien_barcode,unit, pillar_plate_id,row,col) values('",$B68,"_unit','",E$2,"','",ABS(E68),"','",$A$2,"','C',1);")</f>
        <v>insert into tsp_test_unit_data.foog_unit_data (test_name,julien_barcode,unit, pillar_plate_id,row,col) values('GARLIC_IGG_unit','1801300155','13.8079749655539','FOOG80040010000014','C',1);</v>
      </c>
      <c r="AD68" s="16" t="str">
        <f ref="AD68:AD98" si="25" t="shared">CONCATENATE("insert into tsp_test_unit_data.foog_unit_data (test_name,julien_barcode,unit, pillar_plate_id,row,col) values('",$B68,"_unit','",F$2,"','",ABS(F68),"','",$A$2,"','D',1);")</f>
        <v>insert into tsp_test_unit_data.foog_unit_data (test_name,julien_barcode,unit, pillar_plate_id,row,col) values('GARLIC_IGG_unit','1801300157','14.9800407581059','FOOG80040010000014','D',1);</v>
      </c>
      <c r="AE68" s="16" t="str">
        <f ref="AE68:AE98" si="26" t="shared">CONCATENATE("insert into tsp_test_unit_data.foog_unit_data (test_name,julien_barcode,unit, pillar_plate_id,row,col) values('",$B68,"_unit','",G$2,"','",ABS(G68),"','",$A$2,"','A',2);")</f>
        <v>insert into tsp_test_unit_data.foog_unit_data (test_name,julien_barcode,unit, pillar_plate_id,row,col) values('GARLIC_IGG_unit','1801300167','10.4187267795346','FOOG80040010000014','A',2);</v>
      </c>
      <c r="AF68" s="16" t="str">
        <f ref="AF68:AF98" si="27" t="shared">CONCATENATE("insert into tsp_test_unit_data.foog_unit_data (test_name,julien_barcode,unit, pillar_plate_id,row,col) values('",$B68,"_unit','",H$2,"','",ABS(H68),"','",$A$2,"','B',2);")</f>
        <v>insert into tsp_test_unit_data.foog_unit_data (test_name,julien_barcode,unit, pillar_plate_id,row,col) values('GARLIC_IGG_unit','1801300073','10.7405282187995','FOOG80040010000014','B',2);</v>
      </c>
      <c r="AG68" s="16" t="str">
        <f ref="AG68:AG98" si="28" t="shared">CONCATENATE("insert into tsp_test_unit_data.foog_unit_data (test_name,julien_barcode,unit, pillar_plate_id,row,col) values('",$B68,"_unit','",I$2,"','",ABS(I68),"','",$A$2,"','C',2);")</f>
        <v>insert into tsp_test_unit_data.foog_unit_data (test_name,julien_barcode,unit, pillar_plate_id,row,col) values('GARLIC_IGG_unit','1801310032','10.5043436762197','FOOG80040010000014','C',2);</v>
      </c>
      <c r="AH68" s="16" t="str">
        <f ref="AH68:AH98" si="29" t="shared">CONCATENATE("insert into tsp_test_unit_data.foog_unit_data (test_name,julien_barcode,unit, pillar_plate_id,row,col) values('",$B68,"_unit','",J$2,"','",ABS(J68),"','",$A$2,"','D',2);")</f>
        <v>insert into tsp_test_unit_data.foog_unit_data (test_name,julien_barcode,unit, pillar_plate_id,row,col) values('GARLIC_IGG_unit','1801310037','8.03621520626141','FOOG80040010000014','D',2);</v>
      </c>
      <c r="AI68" s="16" t="str">
        <f ref="AI68:AI98" si="30" t="shared">CONCATENATE("insert into tsp_test_unit_data.foog_unit_data (test_name,julien_barcode,unit, pillar_plate_id,row,col) values('",$B68,"_unit','",K$2,"','",ABS(K68),"','",$A$2,"','A',3);")</f>
        <v>insert into tsp_test_unit_data.foog_unit_data (test_name,julien_barcode,unit, pillar_plate_id,row,col) values('GARLIC_IGG_unit','1801310043','15.4848852178701','FOOG80040010000014','A',3);</v>
      </c>
      <c r="AJ68" s="16" t="str">
        <f ref="AJ68:AJ98" si="31" t="shared">CONCATENATE("insert into tsp_test_unit_data.foog_unit_data (test_name,julien_barcode,unit, pillar_plate_id,row,col) values('",$B68,"_unit','",L$2,"','",ABS(L68),"','",$A$2,"','B',3);")</f>
        <v>insert into tsp_test_unit_data.foog_unit_data (test_name,julien_barcode,unit, pillar_plate_id,row,col) values('GARLIC_IGG_unit','1801310017','51.1103711592423','FOOG80040010000014','B',3);</v>
      </c>
      <c r="AK68" s="16" t="str">
        <f ref="AK68:AK98" si="32" t="shared">CONCATENATE("insert into tsp_test_unit_data.foog_unit_data (test_name,julien_barcode,unit, pillar_plate_id,row,col) values('",$B68,"_unit','",M$2,"','",ABS(M68),"','",$A$2,"','C',3);")</f>
        <v>insert into tsp_test_unit_data.foog_unit_data (test_name,julien_barcode,unit, pillar_plate_id,row,col) values('GARLIC_IGG_unit','1801310096','21.8972955489102','FOOG80040010000014','C',3);</v>
      </c>
      <c r="AL68" s="16" t="str">
        <f ref="AL68:AL98" si="33" t="shared">CONCATENATE("insert into tsp_test_unit_data.foog_unit_data (test_name,julien_barcode,unit, pillar_plate_id,row,col) values('",$B68,"_unit','",N$2,"','",ABS(N68),"','",$A$2,"','D',3);")</f>
        <v>insert into tsp_test_unit_data.foog_unit_data (test_name,julien_barcode,unit, pillar_plate_id,row,col) values('GARLIC_IGG_unit','1801310054','7.41623078198958','FOOG80040010000014','D',3);</v>
      </c>
      <c r="AM68" s="16" t="str">
        <f ref="AM68:AM98" si="34" t="shared">CONCATENATE("insert into tsp_test_unit_data.foog_unit_data (test_name,julien_barcode,unit, pillar_plate_id,row,col) values('",$B68,"_unit','",O$2,"','",ABS(O68),"','",$A$2,"','A',4);")</f>
        <v>insert into tsp_test_unit_data.foog_unit_data (test_name,julien_barcode,unit, pillar_plate_id,row,col) values('GARLIC_IGG_unit','1801310058','4.61449164563736','FOOG80040010000014','A',4);</v>
      </c>
      <c r="AN68" s="16" t="str">
        <f ref="AN68:AN98" si="35" t="shared">CONCATENATE("insert into tsp_test_unit_data.foog_unit_data (test_name,julien_barcode,unit, pillar_plate_id,row,col) values('",$B68,"_unit','",P$2,"','",ABS(P68),"','",$A$2,"','B',4);")</f>
        <v>insert into tsp_test_unit_data.foog_unit_data (test_name,julien_barcode,unit, pillar_plate_id,row,col) values('GARLIC_IGG_unit','1801310066','12.337726187995','FOOG80040010000014','B',4);</v>
      </c>
      <c r="AO68" s="16" t="str">
        <f ref="AO68:AO98" si="36" t="shared">CONCATENATE("insert into tsp_test_unit_data.foog_unit_data (test_name,julien_barcode,unit, pillar_plate_id,row,col) values('",$B68,"_unit','",Q$2,"','",ABS(Q68),"','",$A$2,"','C',4);")</f>
        <v>insert into tsp_test_unit_data.foog_unit_data (test_name,julien_barcode,unit, pillar_plate_id,row,col) values('GARLIC_IGG_unit','1801310123','20.9230343107687','FOOG80040010000014','C',4);</v>
      </c>
      <c r="AP68" s="16" t="str">
        <f ref="AP68:AP98" si="37" t="shared">CONCATENATE("insert into tsp_test_unit_data.foog_unit_data (test_name,julien_barcode,unit, pillar_plate_id,row,col) values('",$B68,"_unit','",R$2,"','",ABS(R68),"','",$A$2,"','D',4);")</f>
        <v>insert into tsp_test_unit_data.foog_unit_data (test_name,julien_barcode,unit, pillar_plate_id,row,col) values('GARLIC_IGG_unit','1801310131','6.00502814007561','FOOG80040010000014','D',4);</v>
      </c>
      <c r="AQ68" s="16" t="str">
        <f ref="AQ68:AQ98" si="38" t="shared">CONCATENATE("insert into tsp_test_unit_data.foog_unit_data (test_name,julien_barcode,unit, pillar_plate_id,row,col) values('",$B68,"_unit','",S$2,"','",ABS(S68),"','",$A$2,"','A',5);")</f>
        <v>insert into tsp_test_unit_data.foog_unit_data (test_name,julien_barcode,unit, pillar_plate_id,row,col) values('GARLIC_IGG_unit','1801310133','7.24499698861927','FOOG80040010000014','A',5);</v>
      </c>
      <c r="AR68" s="16" t="str">
        <f ref="AR68:AR98" si="39" t="shared">CONCATENATE("insert into tsp_test_unit_data.foog_unit_data (test_name,julien_barcode,unit, pillar_plate_id,row,col) values('",$B68,"_unit','",T$2,"','",ABS(T68),"','",$A$2,"','B',5);")</f>
        <v>insert into tsp_test_unit_data.foog_unit_data (test_name,julien_barcode,unit, pillar_plate_id,row,col) values('GARLIC_IGG_unit','1801310139','12.3111554269548','FOOG80040010000014','B',5);</v>
      </c>
      <c r="AS68" s="16" t="str">
        <f ref="AS68:AS98" si="40" t="shared">CONCATENATE("insert into tsp_test_unit_data.foog_unit_data (test_name,julien_barcode,unit, pillar_plate_id,row,col) values('",$B68,"_unit','",U$2,"','",ABS(U68),"','",$A$2,"','C',5);")</f>
        <v>insert into tsp_test_unit_data.foog_unit_data (test_name,julien_barcode,unit, pillar_plate_id,row,col) values('GARLIC_IGG_unit','1801310102','9.70426853823086','FOOG80040010000014','C',5);</v>
      </c>
      <c r="AT68" s="16" t="str">
        <f ref="AT68:AT98" si="41" t="shared">CONCATENATE("insert into tsp_test_unit_data.foog_unit_data (test_name,julien_barcode,unit, pillar_plate_id,row,col) values('",$B68,"_unit','",V$2,"','",ABS(V68),"','",$A$2,"','D',5);")</f>
        <v>insert into tsp_test_unit_data.foog_unit_data (test_name,julien_barcode,unit, pillar_plate_id,row,col) values('GARLIC_IGG_unit','1801310105','12.8957121698397','FOOG80040010000014','D',5);</v>
      </c>
      <c r="AU68" s="16" t="str">
        <f ref="AU68:AU98" si="42" t="shared">CONCATENATE("insert into tsp_test_unit_data.foog_unit_data (test_name,julien_barcode,unit, pillar_plate_id,row,col) values('",$B68,"_unit','",W$2,"','",ABS(W68),"','",$A$2,"','A',6);")</f>
        <v>insert into tsp_test_unit_data.foog_unit_data (test_name,julien_barcode,unit, pillar_plate_id,row,col) values('GARLIC_IGG_unit','1801310111','16.1845819252626','FOOG80040010000014','A',6);</v>
      </c>
      <c r="AV68" s="16" t="str">
        <f ref="AV68:AV98" si="43" t="shared">CONCATENATE("insert into tsp_test_unit_data.foog_unit_data (test_name,julien_barcode,unit, pillar_plate_id,row,col) values('",$B68,"_unit','",X$2,"','",ABS(X68),"','",$A$2,"','B',6);")</f>
        <v>insert into tsp_test_unit_data.foog_unit_data (test_name,julien_barcode,unit, pillar_plate_id,row,col) values('GARLIC_IGG_unit','1801310120','5.79541435853608','FOOG80040010000014','B',6);</v>
      </c>
      <c r="AW68" s="16"/>
      <c r="AX68" s="16"/>
    </row>
    <row r="69" spans="1:50" x14ac:dyDescent="0.25">
      <c r="A69" s="7">
        <f>'[1]Run 1 IgG'!A70</f>
        <v>68</v>
      </c>
      <c r="B69" s="7" t="s">
        <v>132</v>
      </c>
      <c r="C69" s="10">
        <f>'Run 2 IgG'!Z71</f>
        <v>8.2916561554425225</v>
      </c>
      <c r="D69" s="10">
        <f>'Run 2 IgG'!AA71</f>
        <v>31.511002915328355</v>
      </c>
      <c r="E69" s="10">
        <f>'Run 2 IgG'!AB71</f>
        <v>6.5945228360508805</v>
      </c>
      <c r="F69" s="10">
        <f>'Run 2 IgG'!AC71</f>
        <v>5.8519243265010035</v>
      </c>
      <c r="G69" s="10">
        <f>'Run 2 IgG'!AD71</f>
        <v>23.871438602481177</v>
      </c>
      <c r="H69" s="10">
        <f>'Run 2 IgG'!AE71</f>
        <v>8.8962496322441904</v>
      </c>
      <c r="I69" s="10">
        <f>'Run 2 IgG'!AF71</f>
        <v>6.8261741410210846</v>
      </c>
      <c r="J69" s="10">
        <f>'Run 2 IgG'!AG71</f>
        <v>10.590097117522777</v>
      </c>
      <c r="K69" s="10">
        <f>'Run 2 IgG'!AH71</f>
        <v>15.995294233494221</v>
      </c>
      <c r="L69" s="10">
        <f>'Run 2 IgG'!AI71</f>
        <v>13.728068695487959</v>
      </c>
      <c r="M69" s="10">
        <f>'Run 2 IgG'!AJ71</f>
        <v>18.520457749375105</v>
      </c>
      <c r="N69" s="10">
        <f>'Run 2 IgG'!AK71</f>
        <v>12.793248890324511</v>
      </c>
      <c r="O69" s="10">
        <f>'Run 2 IgG'!AL71</f>
        <v>3.8409938493128446</v>
      </c>
      <c r="P69" s="10">
        <f>'Run 2 IgG'!AM71</f>
        <v>7.0019662660693962</v>
      </c>
      <c r="Q69" s="10">
        <f>'Run 2 IgG'!AN71</f>
        <v>7.1646150546654974</v>
      </c>
      <c r="R69" s="10">
        <f>'Run 2 IgG'!AO71</f>
        <v>7.5112705535925421</v>
      </c>
      <c r="S69" s="10">
        <f>'Run 2 IgG'!AP71</f>
        <v>8.8880350469615585</v>
      </c>
      <c r="T69" s="10">
        <f>'Run 2 IgG'!AQ71</f>
        <v>6.2265094153889944</v>
      </c>
      <c r="U69" s="10">
        <f>'Run 2 IgG'!AR71</f>
        <v>8.4000886811732549</v>
      </c>
      <c r="V69" s="10">
        <f>'Run 2 IgG'!AS71</f>
        <v>15.262553226283501</v>
      </c>
      <c r="W69" s="10">
        <f>'Run 2 IgG'!AT71</f>
        <v>18.581245680466576</v>
      </c>
      <c r="X69" s="10">
        <f>'Run 2 IgG'!AU71</f>
        <v>5.1126116510641806</v>
      </c>
      <c r="Y69" s="10">
        <f>'Run 2 IgG'!AV71</f>
        <v>10.100507834677948</v>
      </c>
      <c r="Z69" s="10">
        <f>'Run 2 IgG'!AW71</f>
        <v>11.266978944811603</v>
      </c>
      <c r="AA69" s="16" t="str">
        <f si="22" t="shared"/>
        <v>insert into tsp_test_unit_data.foog_unit_data (test_name,julien_barcode,unit, pillar_plate_id,row,col) values('CRAB_IGG_unit','1801300012','8.29165615544252','FOOG80040010000014','A',1);</v>
      </c>
      <c r="AB69" s="16" t="str">
        <f si="23" t="shared"/>
        <v>insert into tsp_test_unit_data.foog_unit_data (test_name,julien_barcode,unit, pillar_plate_id,row,col) values('CRAB_IGG_unit','1801300203','31.5110029153284','FOOG80040010000014','B',1);</v>
      </c>
      <c r="AC69" s="16" t="str">
        <f si="24" t="shared"/>
        <v>insert into tsp_test_unit_data.foog_unit_data (test_name,julien_barcode,unit, pillar_plate_id,row,col) values('CRAB_IGG_unit','1801300155','6.59452283605088','FOOG80040010000014','C',1);</v>
      </c>
      <c r="AD69" s="16" t="str">
        <f si="25" t="shared"/>
        <v>insert into tsp_test_unit_data.foog_unit_data (test_name,julien_barcode,unit, pillar_plate_id,row,col) values('CRAB_IGG_unit','1801300157','5.851924326501','FOOG80040010000014','D',1);</v>
      </c>
      <c r="AE69" s="16" t="str">
        <f si="26" t="shared"/>
        <v>insert into tsp_test_unit_data.foog_unit_data (test_name,julien_barcode,unit, pillar_plate_id,row,col) values('CRAB_IGG_unit','1801300167','23.8714386024812','FOOG80040010000014','A',2);</v>
      </c>
      <c r="AF69" s="16" t="str">
        <f si="27" t="shared"/>
        <v>insert into tsp_test_unit_data.foog_unit_data (test_name,julien_barcode,unit, pillar_plate_id,row,col) values('CRAB_IGG_unit','1801300073','8.89624963224419','FOOG80040010000014','B',2);</v>
      </c>
      <c r="AG69" s="16" t="str">
        <f si="28" t="shared"/>
        <v>insert into tsp_test_unit_data.foog_unit_data (test_name,julien_barcode,unit, pillar_plate_id,row,col) values('CRAB_IGG_unit','1801310032','6.82617414102108','FOOG80040010000014','C',2);</v>
      </c>
      <c r="AH69" s="16" t="str">
        <f si="29" t="shared"/>
        <v>insert into tsp_test_unit_data.foog_unit_data (test_name,julien_barcode,unit, pillar_plate_id,row,col) values('CRAB_IGG_unit','1801310037','10.5900971175228','FOOG80040010000014','D',2);</v>
      </c>
      <c r="AI69" s="16" t="str">
        <f si="30" t="shared"/>
        <v>insert into tsp_test_unit_data.foog_unit_data (test_name,julien_barcode,unit, pillar_plate_id,row,col) values('CRAB_IGG_unit','1801310043','15.9952942334942','FOOG80040010000014','A',3);</v>
      </c>
      <c r="AJ69" s="16" t="str">
        <f si="31" t="shared"/>
        <v>insert into tsp_test_unit_data.foog_unit_data (test_name,julien_barcode,unit, pillar_plate_id,row,col) values('CRAB_IGG_unit','1801310017','13.728068695488','FOOG80040010000014','B',3);</v>
      </c>
      <c r="AK69" s="16" t="str">
        <f si="32" t="shared"/>
        <v>insert into tsp_test_unit_data.foog_unit_data (test_name,julien_barcode,unit, pillar_plate_id,row,col) values('CRAB_IGG_unit','1801310096','18.5204577493751','FOOG80040010000014','C',3);</v>
      </c>
      <c r="AL69" s="16" t="str">
        <f si="33" t="shared"/>
        <v>insert into tsp_test_unit_data.foog_unit_data (test_name,julien_barcode,unit, pillar_plate_id,row,col) values('CRAB_IGG_unit','1801310054','12.7932488903245','FOOG80040010000014','D',3);</v>
      </c>
      <c r="AM69" s="16" t="str">
        <f si="34" t="shared"/>
        <v>insert into tsp_test_unit_data.foog_unit_data (test_name,julien_barcode,unit, pillar_plate_id,row,col) values('CRAB_IGG_unit','1801310058','3.84099384931284','FOOG80040010000014','A',4);</v>
      </c>
      <c r="AN69" s="16" t="str">
        <f si="35" t="shared"/>
        <v>insert into tsp_test_unit_data.foog_unit_data (test_name,julien_barcode,unit, pillar_plate_id,row,col) values('CRAB_IGG_unit','1801310066','7.0019662660694','FOOG80040010000014','B',4);</v>
      </c>
      <c r="AO69" s="16" t="str">
        <f si="36" t="shared"/>
        <v>insert into tsp_test_unit_data.foog_unit_data (test_name,julien_barcode,unit, pillar_plate_id,row,col) values('CRAB_IGG_unit','1801310123','7.1646150546655','FOOG80040010000014','C',4);</v>
      </c>
      <c r="AP69" s="16" t="str">
        <f si="37" t="shared"/>
        <v>insert into tsp_test_unit_data.foog_unit_data (test_name,julien_barcode,unit, pillar_plate_id,row,col) values('CRAB_IGG_unit','1801310131','7.51127055359254','FOOG80040010000014','D',4);</v>
      </c>
      <c r="AQ69" s="16" t="str">
        <f si="38" t="shared"/>
        <v>insert into tsp_test_unit_data.foog_unit_data (test_name,julien_barcode,unit, pillar_plate_id,row,col) values('CRAB_IGG_unit','1801310133','8.88803504696156','FOOG80040010000014','A',5);</v>
      </c>
      <c r="AR69" s="16" t="str">
        <f si="39" t="shared"/>
        <v>insert into tsp_test_unit_data.foog_unit_data (test_name,julien_barcode,unit, pillar_plate_id,row,col) values('CRAB_IGG_unit','1801310139','6.22650941538899','FOOG80040010000014','B',5);</v>
      </c>
      <c r="AS69" s="16" t="str">
        <f si="40" t="shared"/>
        <v>insert into tsp_test_unit_data.foog_unit_data (test_name,julien_barcode,unit, pillar_plate_id,row,col) values('CRAB_IGG_unit','1801310102','8.40008868117325','FOOG80040010000014','C',5);</v>
      </c>
      <c r="AT69" s="16" t="str">
        <f si="41" t="shared"/>
        <v>insert into tsp_test_unit_data.foog_unit_data (test_name,julien_barcode,unit, pillar_plate_id,row,col) values('CRAB_IGG_unit','1801310105','15.2625532262835','FOOG80040010000014','D',5);</v>
      </c>
      <c r="AU69" s="16" t="str">
        <f si="42" t="shared"/>
        <v>insert into tsp_test_unit_data.foog_unit_data (test_name,julien_barcode,unit, pillar_plate_id,row,col) values('CRAB_IGG_unit','1801310111','18.5812456804666','FOOG80040010000014','A',6);</v>
      </c>
      <c r="AV69" s="16" t="str">
        <f si="43" t="shared"/>
        <v>insert into tsp_test_unit_data.foog_unit_data (test_name,julien_barcode,unit, pillar_plate_id,row,col) values('CRAB_IGG_unit','1801310120','5.11261165106418','FOOG80040010000014','B',6);</v>
      </c>
      <c r="AW69" s="16"/>
      <c r="AX69" s="16"/>
    </row>
    <row r="70" spans="1:50" x14ac:dyDescent="0.25">
      <c r="A70" s="7">
        <f>'[1]Run 1 IgG'!A71</f>
        <v>69</v>
      </c>
      <c r="B70" s="7" t="s">
        <v>133</v>
      </c>
      <c r="C70" s="10">
        <f>'Run 2 IgG'!Z72</f>
        <v>10.186448733609238</v>
      </c>
      <c r="D70" s="10">
        <f>'Run 2 IgG'!AA72</f>
        <v>19.581883994993287</v>
      </c>
      <c r="E70" s="10">
        <f>'Run 2 IgG'!AB72</f>
        <v>15.569724510729664</v>
      </c>
      <c r="F70" s="10">
        <f>'Run 2 IgG'!AC72</f>
        <v>10.970666539486743</v>
      </c>
      <c r="G70" s="10">
        <f>'Run 2 IgG'!AD72</f>
        <v>22.986907113416262</v>
      </c>
      <c r="H70" s="10">
        <f>'Run 2 IgG'!AE72</f>
        <v>8.071590392597642</v>
      </c>
      <c r="I70" s="10">
        <f>'Run 2 IgG'!AF72</f>
        <v>25.190306174446281</v>
      </c>
      <c r="J70" s="10">
        <f>'Run 2 IgG'!AG72</f>
        <v>9.2276792225525455</v>
      </c>
      <c r="K70" s="10">
        <f>'Run 2 IgG'!AH72</f>
        <v>11.395661995575198</v>
      </c>
      <c r="L70" s="10">
        <f>'Run 2 IgG'!AI72</f>
        <v>18.914033992568573</v>
      </c>
      <c r="M70" s="10">
        <f>'Run 2 IgG'!AJ72</f>
        <v>35.936619849825782</v>
      </c>
      <c r="N70" s="10">
        <f>'Run 2 IgG'!AK72</f>
        <v>9.0480680476580204</v>
      </c>
      <c r="O70" s="10">
        <f>'Run 2 IgG'!AL72</f>
        <v>8.7950945618910819</v>
      </c>
      <c r="P70" s="10">
        <f>'Run 2 IgG'!AM72</f>
        <v>6.7738364106132547</v>
      </c>
      <c r="Q70" s="10">
        <f>'Run 2 IgG'!AN72</f>
        <v>8.8735163424788333</v>
      </c>
      <c r="R70" s="10">
        <f>'Run 2 IgG'!AO72</f>
        <v>9.1872034648298353</v>
      </c>
      <c r="S70" s="10">
        <f>'Run 2 IgG'!AP72</f>
        <v>15.053658599765109</v>
      </c>
      <c r="T70" s="10">
        <f>'Run 2 IgG'!AQ72</f>
        <v>7.1659453135520055</v>
      </c>
      <c r="U70" s="10">
        <f>'Run 2 IgG'!AR72</f>
        <v>8.2183150143424673</v>
      </c>
      <c r="V70" s="10">
        <f>'Run 2 IgG'!AS72</f>
        <v>20.333215247721093</v>
      </c>
      <c r="W70" s="10">
        <f>'Run 2 IgG'!AT72</f>
        <v>12.587167113537472</v>
      </c>
      <c r="X70" s="10">
        <f>'Run 2 IgG'!AU72</f>
        <v>10.649390212562732</v>
      </c>
      <c r="Y70" s="10">
        <f>'Run 2 IgG'!AV72</f>
        <v>9.2656252454175849</v>
      </c>
      <c r="Z70" s="10">
        <f>'Run 2 IgG'!AW72</f>
        <v>10.785995894876878</v>
      </c>
      <c r="AA70" s="16" t="str">
        <f si="22" t="shared"/>
        <v>insert into tsp_test_unit_data.foog_unit_data (test_name,julien_barcode,unit, pillar_plate_id,row,col) values('GRAPE_IGG_unit','1801300012','10.1864487336092','FOOG80040010000014','A',1);</v>
      </c>
      <c r="AB70" s="16" t="str">
        <f si="23" t="shared"/>
        <v>insert into tsp_test_unit_data.foog_unit_data (test_name,julien_barcode,unit, pillar_plate_id,row,col) values('GRAPE_IGG_unit','1801300203','19.5818839949933','FOOG80040010000014','B',1);</v>
      </c>
      <c r="AC70" s="16" t="str">
        <f si="24" t="shared"/>
        <v>insert into tsp_test_unit_data.foog_unit_data (test_name,julien_barcode,unit, pillar_plate_id,row,col) values('GRAPE_IGG_unit','1801300155','15.5697245107297','FOOG80040010000014','C',1);</v>
      </c>
      <c r="AD70" s="16" t="str">
        <f si="25" t="shared"/>
        <v>insert into tsp_test_unit_data.foog_unit_data (test_name,julien_barcode,unit, pillar_plate_id,row,col) values('GRAPE_IGG_unit','1801300157','10.9706665394867','FOOG80040010000014','D',1);</v>
      </c>
      <c r="AE70" s="16" t="str">
        <f si="26" t="shared"/>
        <v>insert into tsp_test_unit_data.foog_unit_data (test_name,julien_barcode,unit, pillar_plate_id,row,col) values('GRAPE_IGG_unit','1801300167','22.9869071134163','FOOG80040010000014','A',2);</v>
      </c>
      <c r="AF70" s="16" t="str">
        <f si="27" t="shared"/>
        <v>insert into tsp_test_unit_data.foog_unit_data (test_name,julien_barcode,unit, pillar_plate_id,row,col) values('GRAPE_IGG_unit','1801300073','8.07159039259764','FOOG80040010000014','B',2);</v>
      </c>
      <c r="AG70" s="16" t="str">
        <f si="28" t="shared"/>
        <v>insert into tsp_test_unit_data.foog_unit_data (test_name,julien_barcode,unit, pillar_plate_id,row,col) values('GRAPE_IGG_unit','1801310032','25.1903061744463','FOOG80040010000014','C',2);</v>
      </c>
      <c r="AH70" s="16" t="str">
        <f si="29" t="shared"/>
        <v>insert into tsp_test_unit_data.foog_unit_data (test_name,julien_barcode,unit, pillar_plate_id,row,col) values('GRAPE_IGG_unit','1801310037','9.22767922255255','FOOG80040010000014','D',2);</v>
      </c>
      <c r="AI70" s="16" t="str">
        <f si="30" t="shared"/>
        <v>insert into tsp_test_unit_data.foog_unit_data (test_name,julien_barcode,unit, pillar_plate_id,row,col) values('GRAPE_IGG_unit','1801310043','11.3956619955752','FOOG80040010000014','A',3);</v>
      </c>
      <c r="AJ70" s="16" t="str">
        <f si="31" t="shared"/>
        <v>insert into tsp_test_unit_data.foog_unit_data (test_name,julien_barcode,unit, pillar_plate_id,row,col) values('GRAPE_IGG_unit','1801310017','18.9140339925686','FOOG80040010000014','B',3);</v>
      </c>
      <c r="AK70" s="16" t="str">
        <f si="32" t="shared"/>
        <v>insert into tsp_test_unit_data.foog_unit_data (test_name,julien_barcode,unit, pillar_plate_id,row,col) values('GRAPE_IGG_unit','1801310096','35.9366198498258','FOOG80040010000014','C',3);</v>
      </c>
      <c r="AL70" s="16" t="str">
        <f si="33" t="shared"/>
        <v>insert into tsp_test_unit_data.foog_unit_data (test_name,julien_barcode,unit, pillar_plate_id,row,col) values('GRAPE_IGG_unit','1801310054','9.04806804765802','FOOG80040010000014','D',3);</v>
      </c>
      <c r="AM70" s="16" t="str">
        <f si="34" t="shared"/>
        <v>insert into tsp_test_unit_data.foog_unit_data (test_name,julien_barcode,unit, pillar_plate_id,row,col) values('GRAPE_IGG_unit','1801310058','8.79509456189108','FOOG80040010000014','A',4);</v>
      </c>
      <c r="AN70" s="16" t="str">
        <f si="35" t="shared"/>
        <v>insert into tsp_test_unit_data.foog_unit_data (test_name,julien_barcode,unit, pillar_plate_id,row,col) values('GRAPE_IGG_unit','1801310066','6.77383641061325','FOOG80040010000014','B',4);</v>
      </c>
      <c r="AO70" s="16" t="str">
        <f si="36" t="shared"/>
        <v>insert into tsp_test_unit_data.foog_unit_data (test_name,julien_barcode,unit, pillar_plate_id,row,col) values('GRAPE_IGG_unit','1801310123','8.87351634247883','FOOG80040010000014','C',4);</v>
      </c>
      <c r="AP70" s="16" t="str">
        <f si="37" t="shared"/>
        <v>insert into tsp_test_unit_data.foog_unit_data (test_name,julien_barcode,unit, pillar_plate_id,row,col) values('GRAPE_IGG_unit','1801310131','9.18720346482984','FOOG80040010000014','D',4);</v>
      </c>
      <c r="AQ70" s="16" t="str">
        <f si="38" t="shared"/>
        <v>insert into tsp_test_unit_data.foog_unit_data (test_name,julien_barcode,unit, pillar_plate_id,row,col) values('GRAPE_IGG_unit','1801310133','15.0536585997651','FOOG80040010000014','A',5);</v>
      </c>
      <c r="AR70" s="16" t="str">
        <f si="39" t="shared"/>
        <v>insert into tsp_test_unit_data.foog_unit_data (test_name,julien_barcode,unit, pillar_plate_id,row,col) values('GRAPE_IGG_unit','1801310139','7.16594531355201','FOOG80040010000014','B',5);</v>
      </c>
      <c r="AS70" s="16" t="str">
        <f si="40" t="shared"/>
        <v>insert into tsp_test_unit_data.foog_unit_data (test_name,julien_barcode,unit, pillar_plate_id,row,col) values('GRAPE_IGG_unit','1801310102','8.21831501434247','FOOG80040010000014','C',5);</v>
      </c>
      <c r="AT70" s="16" t="str">
        <f si="41" t="shared"/>
        <v>insert into tsp_test_unit_data.foog_unit_data (test_name,julien_barcode,unit, pillar_plate_id,row,col) values('GRAPE_IGG_unit','1801310105','20.3332152477211','FOOG80040010000014','D',5);</v>
      </c>
      <c r="AU70" s="16" t="str">
        <f si="42" t="shared"/>
        <v>insert into tsp_test_unit_data.foog_unit_data (test_name,julien_barcode,unit, pillar_plate_id,row,col) values('GRAPE_IGG_unit','1801310111','12.5871671135375','FOOG80040010000014','A',6);</v>
      </c>
      <c r="AV70" s="16" t="str">
        <f si="43" t="shared"/>
        <v>insert into tsp_test_unit_data.foog_unit_data (test_name,julien_barcode,unit, pillar_plate_id,row,col) values('GRAPE_IGG_unit','1801310120','10.6493902125627','FOOG80040010000014','B',6);</v>
      </c>
      <c r="AW70" s="16"/>
      <c r="AX70" s="16"/>
    </row>
    <row r="71" spans="1:50" x14ac:dyDescent="0.25">
      <c r="A71" s="7">
        <f>'[1]Run 1 IgG'!A72</f>
        <v>70</v>
      </c>
      <c r="B71" s="7" t="s">
        <v>134</v>
      </c>
      <c r="C71" s="10">
        <v>15</v>
      </c>
      <c r="D71" s="10">
        <f>'Run 2 IgG'!AA73</f>
        <v>13.444814784292072</v>
      </c>
      <c r="E71" s="10">
        <f>'Run 2 IgG'!AB73</f>
        <v>5.8415050310242043</v>
      </c>
      <c r="F71" s="10">
        <f>'Run 2 IgG'!AC73</f>
        <v>4.8199061411797581</v>
      </c>
      <c r="G71" s="10">
        <f>'Run 2 IgG'!AD73</f>
        <v>4.1770723749852108</v>
      </c>
      <c r="H71" s="10">
        <f>'Run 2 IgG'!AE73</f>
        <v>4.6345246193933631</v>
      </c>
      <c r="I71" s="10">
        <f>'Run 2 IgG'!AF73</f>
        <v>8.2634679343629962</v>
      </c>
      <c r="J71" s="10">
        <f>'Run 2 IgG'!AG73</f>
        <v>6.0548938330804853</v>
      </c>
      <c r="K71" s="10">
        <f>'Run 2 IgG'!AH73</f>
        <v>4.2317532555121327</v>
      </c>
      <c r="L71" s="10">
        <f>'Run 2 IgG'!AI73</f>
        <v>5.4614062273614534</v>
      </c>
      <c r="M71" s="10">
        <f>'Run 2 IgG'!AJ73</f>
        <v>9.1436967428451545</v>
      </c>
      <c r="N71" s="10">
        <f>'Run 2 IgG'!AK73</f>
        <v>4.0063613333401857</v>
      </c>
      <c r="O71" s="10">
        <f>'Run 2 IgG'!AL73</f>
        <v>3.1021262846266944</v>
      </c>
      <c r="P71" s="10">
        <f>'Run 2 IgG'!AM73</f>
        <v>6.5630259179770052</v>
      </c>
      <c r="Q71" s="10">
        <f>'Run 2 IgG'!AN73</f>
        <v>3.6369319697802491</v>
      </c>
      <c r="R71" s="10">
        <f>'Run 2 IgG'!AO73</f>
        <v>10.312000434103297</v>
      </c>
      <c r="S71" s="10">
        <f>'Run 2 IgG'!AP73</f>
        <v>4.4798177379025592</v>
      </c>
      <c r="T71" s="10">
        <f>'Run 2 IgG'!AQ73</f>
        <v>8.6035563376401942</v>
      </c>
      <c r="U71" s="10">
        <f>'Run 2 IgG'!AR73</f>
        <v>3.7502947708726482</v>
      </c>
      <c r="V71" s="10">
        <f>'Run 2 IgG'!AS73</f>
        <v>6.9004469612285</v>
      </c>
      <c r="W71" s="10">
        <f>'Run 2 IgG'!AT73</f>
        <v>5.6441203891221434</v>
      </c>
      <c r="X71" s="10">
        <f>'Run 2 IgG'!AU73</f>
        <v>4.4198021373242309</v>
      </c>
      <c r="Y71" s="10">
        <f>'Run 2 IgG'!AV73</f>
        <v>6.7684126399561757</v>
      </c>
      <c r="Z71" s="10">
        <f>'Run 2 IgG'!AW73</f>
        <v>6.6830571191336627</v>
      </c>
      <c r="AA71" s="16" t="str">
        <f si="22" t="shared"/>
        <v>insert into tsp_test_unit_data.foog_unit_data (test_name,julien_barcode,unit, pillar_plate_id,row,col) values('LAMB_IGG_unit','1801300012','15','FOOG80040010000014','A',1);</v>
      </c>
      <c r="AB71" s="16" t="str">
        <f si="23" t="shared"/>
        <v>insert into tsp_test_unit_data.foog_unit_data (test_name,julien_barcode,unit, pillar_plate_id,row,col) values('LAMB_IGG_unit','1801300203','13.4448147842921','FOOG80040010000014','B',1);</v>
      </c>
      <c r="AC71" s="16" t="str">
        <f si="24" t="shared"/>
        <v>insert into tsp_test_unit_data.foog_unit_data (test_name,julien_barcode,unit, pillar_plate_id,row,col) values('LAMB_IGG_unit','1801300155','5.8415050310242','FOOG80040010000014','C',1);</v>
      </c>
      <c r="AD71" s="16" t="str">
        <f si="25" t="shared"/>
        <v>insert into tsp_test_unit_data.foog_unit_data (test_name,julien_barcode,unit, pillar_plate_id,row,col) values('LAMB_IGG_unit','1801300157','4.81990614117976','FOOG80040010000014','D',1);</v>
      </c>
      <c r="AE71" s="16" t="str">
        <f si="26" t="shared"/>
        <v>insert into tsp_test_unit_data.foog_unit_data (test_name,julien_barcode,unit, pillar_plate_id,row,col) values('LAMB_IGG_unit','1801300167','4.17707237498521','FOOG80040010000014','A',2);</v>
      </c>
      <c r="AF71" s="16" t="str">
        <f si="27" t="shared"/>
        <v>insert into tsp_test_unit_data.foog_unit_data (test_name,julien_barcode,unit, pillar_plate_id,row,col) values('LAMB_IGG_unit','1801300073','4.63452461939336','FOOG80040010000014','B',2);</v>
      </c>
      <c r="AG71" s="16" t="str">
        <f si="28" t="shared"/>
        <v>insert into tsp_test_unit_data.foog_unit_data (test_name,julien_barcode,unit, pillar_plate_id,row,col) values('LAMB_IGG_unit','1801310032','8.263467934363','FOOG80040010000014','C',2);</v>
      </c>
      <c r="AH71" s="16" t="str">
        <f si="29" t="shared"/>
        <v>insert into tsp_test_unit_data.foog_unit_data (test_name,julien_barcode,unit, pillar_plate_id,row,col) values('LAMB_IGG_unit','1801310037','6.05489383308049','FOOG80040010000014','D',2);</v>
      </c>
      <c r="AI71" s="16" t="str">
        <f si="30" t="shared"/>
        <v>insert into tsp_test_unit_data.foog_unit_data (test_name,julien_barcode,unit, pillar_plate_id,row,col) values('LAMB_IGG_unit','1801310043','4.23175325551213','FOOG80040010000014','A',3);</v>
      </c>
      <c r="AJ71" s="16" t="str">
        <f si="31" t="shared"/>
        <v>insert into tsp_test_unit_data.foog_unit_data (test_name,julien_barcode,unit, pillar_plate_id,row,col) values('LAMB_IGG_unit','1801310017','5.46140622736145','FOOG80040010000014','B',3);</v>
      </c>
      <c r="AK71" s="16" t="str">
        <f si="32" t="shared"/>
        <v>insert into tsp_test_unit_data.foog_unit_data (test_name,julien_barcode,unit, pillar_plate_id,row,col) values('LAMB_IGG_unit','1801310096','9.14369674284515','FOOG80040010000014','C',3);</v>
      </c>
      <c r="AL71" s="16" t="str">
        <f si="33" t="shared"/>
        <v>insert into tsp_test_unit_data.foog_unit_data (test_name,julien_barcode,unit, pillar_plate_id,row,col) values('LAMB_IGG_unit','1801310054','4.00636133334019','FOOG80040010000014','D',3);</v>
      </c>
      <c r="AM71" s="16" t="str">
        <f si="34" t="shared"/>
        <v>insert into tsp_test_unit_data.foog_unit_data (test_name,julien_barcode,unit, pillar_plate_id,row,col) values('LAMB_IGG_unit','1801310058','3.10212628462669','FOOG80040010000014','A',4);</v>
      </c>
      <c r="AN71" s="16" t="str">
        <f si="35" t="shared"/>
        <v>insert into tsp_test_unit_data.foog_unit_data (test_name,julien_barcode,unit, pillar_plate_id,row,col) values('LAMB_IGG_unit','1801310066','6.56302591797701','FOOG80040010000014','B',4);</v>
      </c>
      <c r="AO71" s="16" t="str">
        <f si="36" t="shared"/>
        <v>insert into tsp_test_unit_data.foog_unit_data (test_name,julien_barcode,unit, pillar_plate_id,row,col) values('LAMB_IGG_unit','1801310123','3.63693196978025','FOOG80040010000014','C',4);</v>
      </c>
      <c r="AP71" s="16" t="str">
        <f si="37" t="shared"/>
        <v>insert into tsp_test_unit_data.foog_unit_data (test_name,julien_barcode,unit, pillar_plate_id,row,col) values('LAMB_IGG_unit','1801310131','10.3120004341033','FOOG80040010000014','D',4);</v>
      </c>
      <c r="AQ71" s="16" t="str">
        <f si="38" t="shared"/>
        <v>insert into tsp_test_unit_data.foog_unit_data (test_name,julien_barcode,unit, pillar_plate_id,row,col) values('LAMB_IGG_unit','1801310133','4.47981773790256','FOOG80040010000014','A',5);</v>
      </c>
      <c r="AR71" s="16" t="str">
        <f si="39" t="shared"/>
        <v>insert into tsp_test_unit_data.foog_unit_data (test_name,julien_barcode,unit, pillar_plate_id,row,col) values('LAMB_IGG_unit','1801310139','8.60355633764019','FOOG80040010000014','B',5);</v>
      </c>
      <c r="AS71" s="16" t="str">
        <f si="40" t="shared"/>
        <v>insert into tsp_test_unit_data.foog_unit_data (test_name,julien_barcode,unit, pillar_plate_id,row,col) values('LAMB_IGG_unit','1801310102','3.75029477087265','FOOG80040010000014','C',5);</v>
      </c>
      <c r="AT71" s="16" t="str">
        <f si="41" t="shared"/>
        <v>insert into tsp_test_unit_data.foog_unit_data (test_name,julien_barcode,unit, pillar_plate_id,row,col) values('LAMB_IGG_unit','1801310105','6.9004469612285','FOOG80040010000014','D',5);</v>
      </c>
      <c r="AU71" s="16" t="str">
        <f si="42" t="shared"/>
        <v>insert into tsp_test_unit_data.foog_unit_data (test_name,julien_barcode,unit, pillar_plate_id,row,col) values('LAMB_IGG_unit','1801310111','5.64412038912214','FOOG80040010000014','A',6);</v>
      </c>
      <c r="AV71" s="16" t="str">
        <f si="43" t="shared"/>
        <v>insert into tsp_test_unit_data.foog_unit_data (test_name,julien_barcode,unit, pillar_plate_id,row,col) values('LAMB_IGG_unit','1801310120','4.41980213732423','FOOG80040010000014','B',6);</v>
      </c>
      <c r="AW71" s="16"/>
      <c r="AX71" s="16"/>
    </row>
    <row r="72" spans="1:50" x14ac:dyDescent="0.25">
      <c r="A72" s="7">
        <f>'[1]Run 1 IgG'!A73</f>
        <v>71</v>
      </c>
      <c r="B72" s="7" t="s">
        <v>135</v>
      </c>
      <c r="C72" s="10">
        <f>'Run 2 IgG'!Z74</f>
        <v>11.013786563073586</v>
      </c>
      <c r="D72" s="10">
        <f>'Run 2 IgG'!AA74</f>
        <v>16.700269539673315</v>
      </c>
      <c r="E72" s="10">
        <f>'Run 2 IgG'!AB74</f>
        <v>12.057256189279634</v>
      </c>
      <c r="F72" s="10">
        <f>'Run 2 IgG'!AC74</f>
        <v>8.7306636479687914</v>
      </c>
      <c r="G72" s="10">
        <f>'Run 2 IgG'!AD74</f>
        <v>12.18804529774143</v>
      </c>
      <c r="H72" s="10">
        <f>'Run 2 IgG'!AE74</f>
        <v>13.277006787760278</v>
      </c>
      <c r="I72" s="10">
        <f>'Run 2 IgG'!AF74</f>
        <v>7.8577885110607335</v>
      </c>
      <c r="J72" s="10">
        <f>'Run 2 IgG'!AG74</f>
        <v>9.509711815762957</v>
      </c>
      <c r="K72" s="10">
        <f>'Run 2 IgG'!AH74</f>
        <v>10.445138265413613</v>
      </c>
      <c r="L72" s="10">
        <f>'Run 2 IgG'!AI74</f>
        <v>15.918378130390854</v>
      </c>
      <c r="M72" s="10">
        <f>'Run 2 IgG'!AJ74</f>
        <v>22.13370402381436</v>
      </c>
      <c r="N72" s="10">
        <f>'Run 2 IgG'!AK74</f>
        <v>7.2692375229826611</v>
      </c>
      <c r="O72" s="10">
        <f>'Run 2 IgG'!AL74</f>
        <v>4.9178768121586716</v>
      </c>
      <c r="P72" s="10">
        <f>'Run 2 IgG'!AM74</f>
        <v>8.8870419298252852</v>
      </c>
      <c r="Q72" s="10">
        <f>'Run 2 IgG'!AN74</f>
        <v>9.8850196922185383</v>
      </c>
      <c r="R72" s="10">
        <f>'Run 2 IgG'!AO74</f>
        <v>6.3594002467267048</v>
      </c>
      <c r="S72" s="10">
        <f>'Run 2 IgG'!AP74</f>
        <v>11.022316287538484</v>
      </c>
      <c r="T72" s="10">
        <f>'Run 2 IgG'!AQ74</f>
        <v>6.2769462435660088</v>
      </c>
      <c r="U72" s="10">
        <f>'Run 2 IgG'!AR74</f>
        <v>8.7192906820155951</v>
      </c>
      <c r="V72" s="10">
        <f>'Run 2 IgG'!AS74</f>
        <v>12.227850678577626</v>
      </c>
      <c r="W72" s="10">
        <f>'Run 2 IgG'!AT74</f>
        <v>25.628047812934891</v>
      </c>
      <c r="X72" s="10">
        <f>'Run 2 IgG'!AU74</f>
        <v>10.078360113422928</v>
      </c>
      <c r="Y72" s="10">
        <f>'Run 2 IgG'!AV74</f>
        <v>7.2436483495879624</v>
      </c>
      <c r="Z72" s="10">
        <f>'Run 2 IgG'!AW74</f>
        <v>7.2720807644709602</v>
      </c>
      <c r="AA72" s="16" t="str">
        <f si="22" t="shared"/>
        <v>insert into tsp_test_unit_data.foog_unit_data (test_name,julien_barcode,unit, pillar_plate_id,row,col) values('BUCKWHEA_IGG_unit','1801300012','11.0137865630736','FOOG80040010000014','A',1);</v>
      </c>
      <c r="AB72" s="16" t="str">
        <f si="23" t="shared"/>
        <v>insert into tsp_test_unit_data.foog_unit_data (test_name,julien_barcode,unit, pillar_plate_id,row,col) values('BUCKWHEA_IGG_unit','1801300203','16.7002695396733','FOOG80040010000014','B',1);</v>
      </c>
      <c r="AC72" s="16" t="str">
        <f si="24" t="shared"/>
        <v>insert into tsp_test_unit_data.foog_unit_data (test_name,julien_barcode,unit, pillar_plate_id,row,col) values('BUCKWHEA_IGG_unit','1801300155','12.0572561892796','FOOG80040010000014','C',1);</v>
      </c>
      <c r="AD72" s="16" t="str">
        <f si="25" t="shared"/>
        <v>insert into tsp_test_unit_data.foog_unit_data (test_name,julien_barcode,unit, pillar_plate_id,row,col) values('BUCKWHEA_IGG_unit','1801300157','8.73066364796879','FOOG80040010000014','D',1);</v>
      </c>
      <c r="AE72" s="16" t="str">
        <f si="26" t="shared"/>
        <v>insert into tsp_test_unit_data.foog_unit_data (test_name,julien_barcode,unit, pillar_plate_id,row,col) values('BUCKWHEA_IGG_unit','1801300167','12.1880452977414','FOOG80040010000014','A',2);</v>
      </c>
      <c r="AF72" s="16" t="str">
        <f si="27" t="shared"/>
        <v>insert into tsp_test_unit_data.foog_unit_data (test_name,julien_barcode,unit, pillar_plate_id,row,col) values('BUCKWHEA_IGG_unit','1801300073','13.2770067877603','FOOG80040010000014','B',2);</v>
      </c>
      <c r="AG72" s="16" t="str">
        <f si="28" t="shared"/>
        <v>insert into tsp_test_unit_data.foog_unit_data (test_name,julien_barcode,unit, pillar_plate_id,row,col) values('BUCKWHEA_IGG_unit','1801310032','7.85778851106073','FOOG80040010000014','C',2);</v>
      </c>
      <c r="AH72" s="16" t="str">
        <f si="29" t="shared"/>
        <v>insert into tsp_test_unit_data.foog_unit_data (test_name,julien_barcode,unit, pillar_plate_id,row,col) values('BUCKWHEA_IGG_unit','1801310037','9.50971181576296','FOOG80040010000014','D',2);</v>
      </c>
      <c r="AI72" s="16" t="str">
        <f si="30" t="shared"/>
        <v>insert into tsp_test_unit_data.foog_unit_data (test_name,julien_barcode,unit, pillar_plate_id,row,col) values('BUCKWHEA_IGG_unit','1801310043','10.4451382654136','FOOG80040010000014','A',3);</v>
      </c>
      <c r="AJ72" s="16" t="str">
        <f si="31" t="shared"/>
        <v>insert into tsp_test_unit_data.foog_unit_data (test_name,julien_barcode,unit, pillar_plate_id,row,col) values('BUCKWHEA_IGG_unit','1801310017','15.9183781303909','FOOG80040010000014','B',3);</v>
      </c>
      <c r="AK72" s="16" t="str">
        <f si="32" t="shared"/>
        <v>insert into tsp_test_unit_data.foog_unit_data (test_name,julien_barcode,unit, pillar_plate_id,row,col) values('BUCKWHEA_IGG_unit','1801310096','22.1337040238144','FOOG80040010000014','C',3);</v>
      </c>
      <c r="AL72" s="16" t="str">
        <f si="33" t="shared"/>
        <v>insert into tsp_test_unit_data.foog_unit_data (test_name,julien_barcode,unit, pillar_plate_id,row,col) values('BUCKWHEA_IGG_unit','1801310054','7.26923752298266','FOOG80040010000014','D',3);</v>
      </c>
      <c r="AM72" s="16" t="str">
        <f si="34" t="shared"/>
        <v>insert into tsp_test_unit_data.foog_unit_data (test_name,julien_barcode,unit, pillar_plate_id,row,col) values('BUCKWHEA_IGG_unit','1801310058','4.91787681215867','FOOG80040010000014','A',4);</v>
      </c>
      <c r="AN72" s="16" t="str">
        <f si="35" t="shared"/>
        <v>insert into tsp_test_unit_data.foog_unit_data (test_name,julien_barcode,unit, pillar_plate_id,row,col) values('BUCKWHEA_IGG_unit','1801310066','8.88704192982529','FOOG80040010000014','B',4);</v>
      </c>
      <c r="AO72" s="16" t="str">
        <f si="36" t="shared"/>
        <v>insert into tsp_test_unit_data.foog_unit_data (test_name,julien_barcode,unit, pillar_plate_id,row,col) values('BUCKWHEA_IGG_unit','1801310123','9.88501969221854','FOOG80040010000014','C',4);</v>
      </c>
      <c r="AP72" s="16" t="str">
        <f si="37" t="shared"/>
        <v>insert into tsp_test_unit_data.foog_unit_data (test_name,julien_barcode,unit, pillar_plate_id,row,col) values('BUCKWHEA_IGG_unit','1801310131','6.3594002467267','FOOG80040010000014','D',4);</v>
      </c>
      <c r="AQ72" s="16" t="str">
        <f si="38" t="shared"/>
        <v>insert into tsp_test_unit_data.foog_unit_data (test_name,julien_barcode,unit, pillar_plate_id,row,col) values('BUCKWHEA_IGG_unit','1801310133','11.0223162875385','FOOG80040010000014','A',5);</v>
      </c>
      <c r="AR72" s="16" t="str">
        <f si="39" t="shared"/>
        <v>insert into tsp_test_unit_data.foog_unit_data (test_name,julien_barcode,unit, pillar_plate_id,row,col) values('BUCKWHEA_IGG_unit','1801310139','6.27694624356601','FOOG80040010000014','B',5);</v>
      </c>
      <c r="AS72" s="16" t="str">
        <f si="40" t="shared"/>
        <v>insert into tsp_test_unit_data.foog_unit_data (test_name,julien_barcode,unit, pillar_plate_id,row,col) values('BUCKWHEA_IGG_unit','1801310102','8.7192906820156','FOOG80040010000014','C',5);</v>
      </c>
      <c r="AT72" s="16" t="str">
        <f si="41" t="shared"/>
        <v>insert into tsp_test_unit_data.foog_unit_data (test_name,julien_barcode,unit, pillar_plate_id,row,col) values('BUCKWHEA_IGG_unit','1801310105','12.2278506785776','FOOG80040010000014','D',5);</v>
      </c>
      <c r="AU72" s="16" t="str">
        <f si="42" t="shared"/>
        <v>insert into tsp_test_unit_data.foog_unit_data (test_name,julien_barcode,unit, pillar_plate_id,row,col) values('BUCKWHEA_IGG_unit','1801310111','25.6280478129349','FOOG80040010000014','A',6);</v>
      </c>
      <c r="AV72" s="16" t="str">
        <f si="43" t="shared"/>
        <v>insert into tsp_test_unit_data.foog_unit_data (test_name,julien_barcode,unit, pillar_plate_id,row,col) values('BUCKWHEA_IGG_unit','1801310120','10.0783601134229','FOOG80040010000014','B',6);</v>
      </c>
      <c r="AW72" s="16"/>
      <c r="AX72" s="16"/>
    </row>
    <row r="73" spans="1:50" x14ac:dyDescent="0.25">
      <c r="A73" s="7">
        <f>'[1]Run 1 IgG'!A74</f>
        <v>72</v>
      </c>
      <c r="B73" s="7" t="s">
        <v>136</v>
      </c>
      <c r="C73" s="10">
        <f>'Run 2 IgG'!Z75</f>
        <v>8.9451332151330689</v>
      </c>
      <c r="D73" s="10">
        <f>'Run 2 IgG'!AA75</f>
        <v>9.2022482194096984</v>
      </c>
      <c r="E73" s="10">
        <f>'Run 2 IgG'!AB75</f>
        <v>7.564134068451378</v>
      </c>
      <c r="F73" s="10">
        <f>'Run 2 IgG'!AC75</f>
        <v>11.02855995081792</v>
      </c>
      <c r="G73" s="10">
        <f>'Run 2 IgG'!AD75</f>
        <v>8.4706632587875355</v>
      </c>
      <c r="H73" s="10">
        <f>'Run 2 IgG'!AE75</f>
        <v>5.4515499611475269</v>
      </c>
      <c r="I73" s="10">
        <f>'Run 2 IgG'!AF75</f>
        <v>7.8663104652300975</v>
      </c>
      <c r="J73" s="10">
        <f>'Run 2 IgG'!AG75</f>
        <v>14.023817217133294</v>
      </c>
      <c r="K73" s="10">
        <f>'Run 2 IgG'!AH75</f>
        <v>6.2441003351548696</v>
      </c>
      <c r="L73" s="10">
        <f>'Run 2 IgG'!AI75</f>
        <v>8.8709144510119788</v>
      </c>
      <c r="M73" s="10">
        <f>'Run 2 IgG'!AJ75</f>
        <v>12.618962039126968</v>
      </c>
      <c r="N73" s="10">
        <f>'Run 2 IgG'!AK75</f>
        <v>7.5402780371267433</v>
      </c>
      <c r="O73" s="10">
        <f>'Run 2 IgG'!AL75</f>
        <v>4.4363432947769184</v>
      </c>
      <c r="P73" s="10">
        <f>'Run 2 IgG'!AM75</f>
        <v>9.4461098729504176</v>
      </c>
      <c r="Q73" s="10">
        <f>'Run 2 IgG'!AN75</f>
        <v>8.1737882023031805</v>
      </c>
      <c r="R73" s="10">
        <f>'Run 2 IgG'!AO75</f>
        <v>5.4913100133552533</v>
      </c>
      <c r="S73" s="10">
        <f>'Run 2 IgG'!AP75</f>
        <v>8.4786152692290813</v>
      </c>
      <c r="T73" s="10">
        <f>'Run 2 IgG'!AQ75</f>
        <v>5.083106810689265</v>
      </c>
      <c r="U73" s="10">
        <f>'Run 2 IgG'!AR75</f>
        <v>6.0771081158824192</v>
      </c>
      <c r="V73" s="10">
        <f>'Run 2 IgG'!AS75</f>
        <v>8.2268016052468163</v>
      </c>
      <c r="W73" s="10">
        <f>'Run 2 IgG'!AT75</f>
        <v>19.651189939600137</v>
      </c>
      <c r="X73" s="10">
        <f>'Run 2 IgG'!AU75</f>
        <v>10.681322161537112</v>
      </c>
      <c r="Y73" s="10">
        <f>'Run 2 IgG'!AV75</f>
        <v>5.7590276982206108</v>
      </c>
      <c r="Z73" s="10">
        <f>'Run 2 IgG'!AW75</f>
        <v>5.9074652264627874</v>
      </c>
      <c r="AA73" s="16" t="str">
        <f si="22" t="shared"/>
        <v>insert into tsp_test_unit_data.foog_unit_data (test_name,julien_barcode,unit, pillar_plate_id,row,col) values('BROCCOLI_IGG_unit','1801300012','8.94513321513307','FOOG80040010000014','A',1);</v>
      </c>
      <c r="AB73" s="16" t="str">
        <f si="23" t="shared"/>
        <v>insert into tsp_test_unit_data.foog_unit_data (test_name,julien_barcode,unit, pillar_plate_id,row,col) values('BROCCOLI_IGG_unit','1801300203','9.2022482194097','FOOG80040010000014','B',1);</v>
      </c>
      <c r="AC73" s="16" t="str">
        <f si="24" t="shared"/>
        <v>insert into tsp_test_unit_data.foog_unit_data (test_name,julien_barcode,unit, pillar_plate_id,row,col) values('BROCCOLI_IGG_unit','1801300155','7.56413406845138','FOOG80040010000014','C',1);</v>
      </c>
      <c r="AD73" s="16" t="str">
        <f si="25" t="shared"/>
        <v>insert into tsp_test_unit_data.foog_unit_data (test_name,julien_barcode,unit, pillar_plate_id,row,col) values('BROCCOLI_IGG_unit','1801300157','11.0285599508179','FOOG80040010000014','D',1);</v>
      </c>
      <c r="AE73" s="16" t="str">
        <f si="26" t="shared"/>
        <v>insert into tsp_test_unit_data.foog_unit_data (test_name,julien_barcode,unit, pillar_plate_id,row,col) values('BROCCOLI_IGG_unit','1801300167','8.47066325878754','FOOG80040010000014','A',2);</v>
      </c>
      <c r="AF73" s="16" t="str">
        <f si="27" t="shared"/>
        <v>insert into tsp_test_unit_data.foog_unit_data (test_name,julien_barcode,unit, pillar_plate_id,row,col) values('BROCCOLI_IGG_unit','1801300073','5.45154996114753','FOOG80040010000014','B',2);</v>
      </c>
      <c r="AG73" s="16" t="str">
        <f si="28" t="shared"/>
        <v>insert into tsp_test_unit_data.foog_unit_data (test_name,julien_barcode,unit, pillar_plate_id,row,col) values('BROCCOLI_IGG_unit','1801310032','7.8663104652301','FOOG80040010000014','C',2);</v>
      </c>
      <c r="AH73" s="16" t="str">
        <f si="29" t="shared"/>
        <v>insert into tsp_test_unit_data.foog_unit_data (test_name,julien_barcode,unit, pillar_plate_id,row,col) values('BROCCOLI_IGG_unit','1801310037','14.0238172171333','FOOG80040010000014','D',2);</v>
      </c>
      <c r="AI73" s="16" t="str">
        <f si="30" t="shared"/>
        <v>insert into tsp_test_unit_data.foog_unit_data (test_name,julien_barcode,unit, pillar_plate_id,row,col) values('BROCCOLI_IGG_unit','1801310043','6.24410033515487','FOOG80040010000014','A',3);</v>
      </c>
      <c r="AJ73" s="16" t="str">
        <f si="31" t="shared"/>
        <v>insert into tsp_test_unit_data.foog_unit_data (test_name,julien_barcode,unit, pillar_plate_id,row,col) values('BROCCOLI_IGG_unit','1801310017','8.87091445101198','FOOG80040010000014','B',3);</v>
      </c>
      <c r="AK73" s="16" t="str">
        <f si="32" t="shared"/>
        <v>insert into tsp_test_unit_data.foog_unit_data (test_name,julien_barcode,unit, pillar_plate_id,row,col) values('BROCCOLI_IGG_unit','1801310096','12.618962039127','FOOG80040010000014','C',3);</v>
      </c>
      <c r="AL73" s="16" t="str">
        <f si="33" t="shared"/>
        <v>insert into tsp_test_unit_data.foog_unit_data (test_name,julien_barcode,unit, pillar_plate_id,row,col) values('BROCCOLI_IGG_unit','1801310054','7.54027803712674','FOOG80040010000014','D',3);</v>
      </c>
      <c r="AM73" s="16" t="str">
        <f si="34" t="shared"/>
        <v>insert into tsp_test_unit_data.foog_unit_data (test_name,julien_barcode,unit, pillar_plate_id,row,col) values('BROCCOLI_IGG_unit','1801310058','4.43634329477692','FOOG80040010000014','A',4);</v>
      </c>
      <c r="AN73" s="16" t="str">
        <f si="35" t="shared"/>
        <v>insert into tsp_test_unit_data.foog_unit_data (test_name,julien_barcode,unit, pillar_plate_id,row,col) values('BROCCOLI_IGG_unit','1801310066','9.44610987295042','FOOG80040010000014','B',4);</v>
      </c>
      <c r="AO73" s="16" t="str">
        <f si="36" t="shared"/>
        <v>insert into tsp_test_unit_data.foog_unit_data (test_name,julien_barcode,unit, pillar_plate_id,row,col) values('BROCCOLI_IGG_unit','1801310123','8.17378820230318','FOOG80040010000014','C',4);</v>
      </c>
      <c r="AP73" s="16" t="str">
        <f si="37" t="shared"/>
        <v>insert into tsp_test_unit_data.foog_unit_data (test_name,julien_barcode,unit, pillar_plate_id,row,col) values('BROCCOLI_IGG_unit','1801310131','5.49131001335525','FOOG80040010000014','D',4);</v>
      </c>
      <c r="AQ73" s="16" t="str">
        <f si="38" t="shared"/>
        <v>insert into tsp_test_unit_data.foog_unit_data (test_name,julien_barcode,unit, pillar_plate_id,row,col) values('BROCCOLI_IGG_unit','1801310133','8.47861526922908','FOOG80040010000014','A',5);</v>
      </c>
      <c r="AR73" s="16" t="str">
        <f si="39" t="shared"/>
        <v>insert into tsp_test_unit_data.foog_unit_data (test_name,julien_barcode,unit, pillar_plate_id,row,col) values('BROCCOLI_IGG_unit','1801310139','5.08310681068926','FOOG80040010000014','B',5);</v>
      </c>
      <c r="AS73" s="16" t="str">
        <f si="40" t="shared"/>
        <v>insert into tsp_test_unit_data.foog_unit_data (test_name,julien_barcode,unit, pillar_plate_id,row,col) values('BROCCOLI_IGG_unit','1801310102','6.07710811588242','FOOG80040010000014','C',5);</v>
      </c>
      <c r="AT73" s="16" t="str">
        <f si="41" t="shared"/>
        <v>insert into tsp_test_unit_data.foog_unit_data (test_name,julien_barcode,unit, pillar_plate_id,row,col) values('BROCCOLI_IGG_unit','1801310105','8.22680160524682','FOOG80040010000014','D',5);</v>
      </c>
      <c r="AU73" s="16" t="str">
        <f si="42" t="shared"/>
        <v>insert into tsp_test_unit_data.foog_unit_data (test_name,julien_barcode,unit, pillar_plate_id,row,col) values('BROCCOLI_IGG_unit','1801310111','19.6511899396001','FOOG80040010000014','A',6);</v>
      </c>
      <c r="AV73" s="16" t="str">
        <f si="43" t="shared"/>
        <v>insert into tsp_test_unit_data.foog_unit_data (test_name,julien_barcode,unit, pillar_plate_id,row,col) values('BROCCOLI_IGG_unit','1801310120','10.6813221615371','FOOG80040010000014','B',6);</v>
      </c>
      <c r="AW73" s="16"/>
      <c r="AX73" s="16"/>
    </row>
    <row r="74" spans="1:50" x14ac:dyDescent="0.25">
      <c r="A74" s="7">
        <f>'[1]Run 1 IgG'!A75</f>
        <v>73</v>
      </c>
      <c r="B74" s="7" t="s">
        <v>137</v>
      </c>
      <c r="C74" s="10">
        <f>'Run 2 IgG'!Z76</f>
        <v>7.767001444650135</v>
      </c>
      <c r="D74" s="10">
        <f>'Run 2 IgG'!AA76</f>
        <v>6.296487689356753</v>
      </c>
      <c r="E74" s="10">
        <f>'Run 2 IgG'!AB76</f>
        <v>5.2155972367479437</v>
      </c>
      <c r="F74" s="10">
        <f>'Run 2 IgG'!AC76</f>
        <v>4.6898152530176889</v>
      </c>
      <c r="G74" s="10">
        <f>'Run 2 IgG'!AD76</f>
        <v>8.9610083399738212</v>
      </c>
      <c r="H74" s="10">
        <f>'Run 2 IgG'!AE76</f>
        <v>3.6487250302530017</v>
      </c>
      <c r="I74" s="10">
        <f>'Run 2 IgG'!AF76</f>
        <v>5.6659682586682818</v>
      </c>
      <c r="J74" s="10">
        <f>'Run 2 IgG'!AG76</f>
        <v>8.4834055818443463</v>
      </c>
      <c r="K74" s="10">
        <f>'Run 2 IgG'!AH76</f>
        <v>4.1430857798957907</v>
      </c>
      <c r="L74" s="10">
        <f>'Run 2 IgG'!AI76</f>
        <v>7.7900436829809419</v>
      </c>
      <c r="M74" s="10">
        <f>'Run 2 IgG'!AJ76</f>
        <v>5.8167901822881145</v>
      </c>
      <c r="N74" s="10">
        <f>'Run 2 IgG'!AK76</f>
        <v>5.6848209991207588</v>
      </c>
      <c r="O74" s="10">
        <f>'Run 2 IgG'!AL76</f>
        <v>3.1397010380360619</v>
      </c>
      <c r="P74" s="10">
        <f>'Run 2 IgG'!AM76</f>
        <v>4.8343529298200298</v>
      </c>
      <c r="Q74" s="10">
        <f>'Run 2 IgG'!AN76</f>
        <v>4.3274236865422546</v>
      </c>
      <c r="R74" s="10">
        <f>'Run 2 IgG'!AO76</f>
        <v>7.5931372826994927</v>
      </c>
      <c r="S74" s="10">
        <f>'Run 2 IgG'!AP76</f>
        <v>6.7280059708246132</v>
      </c>
      <c r="T74" s="10">
        <f>'Run 2 IgG'!AQ76</f>
        <v>3.8058312006903288</v>
      </c>
      <c r="U74" s="10">
        <f>'Run 2 IgG'!AR76</f>
        <v>4.316949941846433</v>
      </c>
      <c r="V74" s="10">
        <f>'Run 2 IgG'!AS76</f>
        <v>4.8280686830025363</v>
      </c>
      <c r="W74" s="10">
        <f>'Run 2 IgG'!AT76</f>
        <v>7.5659055464903568</v>
      </c>
      <c r="X74" s="10">
        <f>'Run 2 IgG'!AU76</f>
        <v>4.1409910309566262</v>
      </c>
      <c r="Y74" s="10">
        <f>'Run 2 IgG'!AV76</f>
        <v>3.820494443264479</v>
      </c>
      <c r="Z74" s="10">
        <f>'Run 2 IgG'!AW76</f>
        <v>3.818399694325314</v>
      </c>
      <c r="AA74" s="16" t="str">
        <f si="22" t="shared"/>
        <v>insert into tsp_test_unit_data.foog_unit_data (test_name,julien_barcode,unit, pillar_plate_id,row,col) values('CHICKEN_IGG_unit','1801300012','7.76700144465013','FOOG80040010000014','A',1);</v>
      </c>
      <c r="AB74" s="16" t="str">
        <f si="23" t="shared"/>
        <v>insert into tsp_test_unit_data.foog_unit_data (test_name,julien_barcode,unit, pillar_plate_id,row,col) values('CHICKEN_IGG_unit','1801300203','6.29648768935675','FOOG80040010000014','B',1);</v>
      </c>
      <c r="AC74" s="16" t="str">
        <f si="24" t="shared"/>
        <v>insert into tsp_test_unit_data.foog_unit_data (test_name,julien_barcode,unit, pillar_plate_id,row,col) values('CHICKEN_IGG_unit','1801300155','5.21559723674794','FOOG80040010000014','C',1);</v>
      </c>
      <c r="AD74" s="16" t="str">
        <f si="25" t="shared"/>
        <v>insert into tsp_test_unit_data.foog_unit_data (test_name,julien_barcode,unit, pillar_plate_id,row,col) values('CHICKEN_IGG_unit','1801300157','4.68981525301769','FOOG80040010000014','D',1);</v>
      </c>
      <c r="AE74" s="16" t="str">
        <f si="26" t="shared"/>
        <v>insert into tsp_test_unit_data.foog_unit_data (test_name,julien_barcode,unit, pillar_plate_id,row,col) values('CHICKEN_IGG_unit','1801300167','8.96100833997382','FOOG80040010000014','A',2);</v>
      </c>
      <c r="AF74" s="16" t="str">
        <f si="27" t="shared"/>
        <v>insert into tsp_test_unit_data.foog_unit_data (test_name,julien_barcode,unit, pillar_plate_id,row,col) values('CHICKEN_IGG_unit','1801300073','3.648725030253','FOOG80040010000014','B',2);</v>
      </c>
      <c r="AG74" s="16" t="str">
        <f si="28" t="shared"/>
        <v>insert into tsp_test_unit_data.foog_unit_data (test_name,julien_barcode,unit, pillar_plate_id,row,col) values('CHICKEN_IGG_unit','1801310032','5.66596825866828','FOOG80040010000014','C',2);</v>
      </c>
      <c r="AH74" s="16" t="str">
        <f si="29" t="shared"/>
        <v>insert into tsp_test_unit_data.foog_unit_data (test_name,julien_barcode,unit, pillar_plate_id,row,col) values('CHICKEN_IGG_unit','1801310037','8.48340558184435','FOOG80040010000014','D',2);</v>
      </c>
      <c r="AI74" s="16" t="str">
        <f si="30" t="shared"/>
        <v>insert into tsp_test_unit_data.foog_unit_data (test_name,julien_barcode,unit, pillar_plate_id,row,col) values('CHICKEN_IGG_unit','1801310043','4.14308577989579','FOOG80040010000014','A',3);</v>
      </c>
      <c r="AJ74" s="16" t="str">
        <f si="31" t="shared"/>
        <v>insert into tsp_test_unit_data.foog_unit_data (test_name,julien_barcode,unit, pillar_plate_id,row,col) values('CHICKEN_IGG_unit','1801310017','7.79004368298094','FOOG80040010000014','B',3);</v>
      </c>
      <c r="AK74" s="16" t="str">
        <f si="32" t="shared"/>
        <v>insert into tsp_test_unit_data.foog_unit_data (test_name,julien_barcode,unit, pillar_plate_id,row,col) values('CHICKEN_IGG_unit','1801310096','5.81679018228811','FOOG80040010000014','C',3);</v>
      </c>
      <c r="AL74" s="16" t="str">
        <f si="33" t="shared"/>
        <v>insert into tsp_test_unit_data.foog_unit_data (test_name,julien_barcode,unit, pillar_plate_id,row,col) values('CHICKEN_IGG_unit','1801310054','5.68482099912076','FOOG80040010000014','D',3);</v>
      </c>
      <c r="AM74" s="16" t="str">
        <f si="34" t="shared"/>
        <v>insert into tsp_test_unit_data.foog_unit_data (test_name,julien_barcode,unit, pillar_plate_id,row,col) values('CHICKEN_IGG_unit','1801310058','3.13970103803606','FOOG80040010000014','A',4);</v>
      </c>
      <c r="AN74" s="16" t="str">
        <f si="35" t="shared"/>
        <v>insert into tsp_test_unit_data.foog_unit_data (test_name,julien_barcode,unit, pillar_plate_id,row,col) values('CHICKEN_IGG_unit','1801310066','4.83435292982003','FOOG80040010000014','B',4);</v>
      </c>
      <c r="AO74" s="16" t="str">
        <f si="36" t="shared"/>
        <v>insert into tsp_test_unit_data.foog_unit_data (test_name,julien_barcode,unit, pillar_plate_id,row,col) values('CHICKEN_IGG_unit','1801310123','4.32742368654225','FOOG80040010000014','C',4);</v>
      </c>
      <c r="AP74" s="16" t="str">
        <f si="37" t="shared"/>
        <v>insert into tsp_test_unit_data.foog_unit_data (test_name,julien_barcode,unit, pillar_plate_id,row,col) values('CHICKEN_IGG_unit','1801310131','7.59313728269949','FOOG80040010000014','D',4);</v>
      </c>
      <c r="AQ74" s="16" t="str">
        <f si="38" t="shared"/>
        <v>insert into tsp_test_unit_data.foog_unit_data (test_name,julien_barcode,unit, pillar_plate_id,row,col) values('CHICKEN_IGG_unit','1801310133','6.72800597082461','FOOG80040010000014','A',5);</v>
      </c>
      <c r="AR74" s="16" t="str">
        <f si="39" t="shared"/>
        <v>insert into tsp_test_unit_data.foog_unit_data (test_name,julien_barcode,unit, pillar_plate_id,row,col) values('CHICKEN_IGG_unit','1801310139','3.80583120069033','FOOG80040010000014','B',5);</v>
      </c>
      <c r="AS74" s="16" t="str">
        <f si="40" t="shared"/>
        <v>insert into tsp_test_unit_data.foog_unit_data (test_name,julien_barcode,unit, pillar_plate_id,row,col) values('CHICKEN_IGG_unit','1801310102','4.31694994184643','FOOG80040010000014','C',5);</v>
      </c>
      <c r="AT74" s="16" t="str">
        <f si="41" t="shared"/>
        <v>insert into tsp_test_unit_data.foog_unit_data (test_name,julien_barcode,unit, pillar_plate_id,row,col) values('CHICKEN_IGG_unit','1801310105','4.82806868300254','FOOG80040010000014','D',5);</v>
      </c>
      <c r="AU74" s="16" t="str">
        <f si="42" t="shared"/>
        <v>insert into tsp_test_unit_data.foog_unit_data (test_name,julien_barcode,unit, pillar_plate_id,row,col) values('CHICKEN_IGG_unit','1801310111','7.56590554649036','FOOG80040010000014','A',6);</v>
      </c>
      <c r="AV74" s="16" t="str">
        <f si="43" t="shared"/>
        <v>insert into tsp_test_unit_data.foog_unit_data (test_name,julien_barcode,unit, pillar_plate_id,row,col) values('CHICKEN_IGG_unit','1801310120','4.14099103095663','FOOG80040010000014','B',6);</v>
      </c>
      <c r="AW74" s="16"/>
      <c r="AX74" s="16"/>
    </row>
    <row r="75" spans="1:50" x14ac:dyDescent="0.25">
      <c r="A75" s="7">
        <f>'[1]Run 1 IgG'!A76</f>
        <v>74</v>
      </c>
      <c r="B75" s="7" t="s">
        <v>138</v>
      </c>
      <c r="C75" s="10">
        <f>'Run 2 IgG'!Z77</f>
        <v>28.673900165986449</v>
      </c>
      <c r="D75" s="10">
        <f>'Run 2 IgG'!AA77</f>
        <v>4.0886869557504237</v>
      </c>
      <c r="E75" s="10">
        <f>'Run 2 IgG'!AB77</f>
        <v>4.0782638140587233</v>
      </c>
      <c r="F75" s="10">
        <f>'Run 2 IgG'!AC77</f>
        <v>5.6744935131304342</v>
      </c>
      <c r="G75" s="10">
        <f>'Run 2 IgG'!AD77</f>
        <v>53.909815221832858</v>
      </c>
      <c r="H75" s="10">
        <f>'Run 2 IgG'!AE77</f>
        <v>5.3677553433461327</v>
      </c>
      <c r="I75" s="10">
        <f>'Run 2 IgG'!AF77</f>
        <v>27.579470288357989</v>
      </c>
      <c r="J75" s="10">
        <f>'Run 2 IgG'!AG77</f>
        <v>23.94774991892151</v>
      </c>
      <c r="K75" s="10">
        <f>'Run 2 IgG'!AH77</f>
        <v>3.4141607862732917</v>
      </c>
      <c r="L75" s="10">
        <f>'Run 2 IgG'!AI77</f>
        <v>74.194737974121949</v>
      </c>
      <c r="M75" s="10">
        <f>'Run 2 IgG'!AJ77</f>
        <v>7.866331308870695</v>
      </c>
      <c r="N75" s="10">
        <f>'Run 2 IgG'!AK77</f>
        <v>3.6836734500158101</v>
      </c>
      <c r="O75" s="10">
        <f>'Run 2 IgG'!AL77</f>
        <v>2.6845408678543192</v>
      </c>
      <c r="P75" s="10">
        <f>'Run 2 IgG'!AM77</f>
        <v>3.728344057265951</v>
      </c>
      <c r="Q75" s="10">
        <f>'Run 2 IgG'!AN77</f>
        <v>29.900852845123659</v>
      </c>
      <c r="R75" s="10">
        <f>'Run 2 IgG'!AO77</f>
        <v>30.255239662641443</v>
      </c>
      <c r="S75" s="10">
        <f>'Run 2 IgG'!AP77</f>
        <v>3.0969994747972893</v>
      </c>
      <c r="T75" s="10">
        <f>'Run 2 IgG'!AQ77</f>
        <v>2.3644015158949747</v>
      </c>
      <c r="U75" s="10">
        <f>'Run 2 IgG'!AR77</f>
        <v>2.6800738071293053</v>
      </c>
      <c r="V75" s="10">
        <f>'Run 2 IgG'!AS77</f>
        <v>27.082137527639752</v>
      </c>
      <c r="W75" s="10">
        <f>'Run 2 IgG'!AT77</f>
        <v>8.8743980124822137</v>
      </c>
      <c r="X75" s="10">
        <f>'Run 2 IgG'!AU77</f>
        <v>4.3760678623929987</v>
      </c>
      <c r="Y75" s="10">
        <f>'Run 2 IgG'!AV77</f>
        <v>4.4534969149599091</v>
      </c>
      <c r="Z75" s="10">
        <f>'Run 2 IgG'!AW77</f>
        <v>3.1908077500225858</v>
      </c>
      <c r="AA75" s="16" t="str">
        <f si="22" t="shared"/>
        <v>insert into tsp_test_unit_data.foog_unit_data (test_name,julien_barcode,unit, pillar_plate_id,row,col) values('CASHEWS_IGG_unit','1801300012','28.6739001659864','FOOG80040010000014','A',1);</v>
      </c>
      <c r="AB75" s="16" t="str">
        <f si="23" t="shared"/>
        <v>insert into tsp_test_unit_data.foog_unit_data (test_name,julien_barcode,unit, pillar_plate_id,row,col) values('CASHEWS_IGG_unit','1801300203','4.08868695575042','FOOG80040010000014','B',1);</v>
      </c>
      <c r="AC75" s="16" t="str">
        <f si="24" t="shared"/>
        <v>insert into tsp_test_unit_data.foog_unit_data (test_name,julien_barcode,unit, pillar_plate_id,row,col) values('CASHEWS_IGG_unit','1801300155','4.07826381405872','FOOG80040010000014','C',1);</v>
      </c>
      <c r="AD75" s="16" t="str">
        <f si="25" t="shared"/>
        <v>insert into tsp_test_unit_data.foog_unit_data (test_name,julien_barcode,unit, pillar_plate_id,row,col) values('CASHEWS_IGG_unit','1801300157','5.67449351313043','FOOG80040010000014','D',1);</v>
      </c>
      <c r="AE75" s="16" t="str">
        <f si="26" t="shared"/>
        <v>insert into tsp_test_unit_data.foog_unit_data (test_name,julien_barcode,unit, pillar_plate_id,row,col) values('CASHEWS_IGG_unit','1801300167','53.9098152218329','FOOG80040010000014','A',2);</v>
      </c>
      <c r="AF75" s="16" t="str">
        <f si="27" t="shared"/>
        <v>insert into tsp_test_unit_data.foog_unit_data (test_name,julien_barcode,unit, pillar_plate_id,row,col) values('CASHEWS_IGG_unit','1801300073','5.36775534334613','FOOG80040010000014','B',2);</v>
      </c>
      <c r="AG75" s="16" t="str">
        <f si="28" t="shared"/>
        <v>insert into tsp_test_unit_data.foog_unit_data (test_name,julien_barcode,unit, pillar_plate_id,row,col) values('CASHEWS_IGG_unit','1801310032','27.579470288358','FOOG80040010000014','C',2);</v>
      </c>
      <c r="AH75" s="16" t="str">
        <f si="29" t="shared"/>
        <v>insert into tsp_test_unit_data.foog_unit_data (test_name,julien_barcode,unit, pillar_plate_id,row,col) values('CASHEWS_IGG_unit','1801310037','23.9477499189215','FOOG80040010000014','D',2);</v>
      </c>
      <c r="AI75" s="16" t="str">
        <f si="30" t="shared"/>
        <v>insert into tsp_test_unit_data.foog_unit_data (test_name,julien_barcode,unit, pillar_plate_id,row,col) values('CASHEWS_IGG_unit','1801310043','3.41416078627329','FOOG80040010000014','A',3);</v>
      </c>
      <c r="AJ75" s="16" t="str">
        <f si="31" t="shared"/>
        <v>insert into tsp_test_unit_data.foog_unit_data (test_name,julien_barcode,unit, pillar_plate_id,row,col) values('CASHEWS_IGG_unit','1801310017','74.1947379741219','FOOG80040010000014','B',3);</v>
      </c>
      <c r="AK75" s="16" t="str">
        <f si="32" t="shared"/>
        <v>insert into tsp_test_unit_data.foog_unit_data (test_name,julien_barcode,unit, pillar_plate_id,row,col) values('CASHEWS_IGG_unit','1801310096','7.86633130887069','FOOG80040010000014','C',3);</v>
      </c>
      <c r="AL75" s="16" t="str">
        <f si="33" t="shared"/>
        <v>insert into tsp_test_unit_data.foog_unit_data (test_name,julien_barcode,unit, pillar_plate_id,row,col) values('CASHEWS_IGG_unit','1801310054','3.68367345001581','FOOG80040010000014','D',3);</v>
      </c>
      <c r="AM75" s="16" t="str">
        <f si="34" t="shared"/>
        <v>insert into tsp_test_unit_data.foog_unit_data (test_name,julien_barcode,unit, pillar_plate_id,row,col) values('CASHEWS_IGG_unit','1801310058','2.68454086785432','FOOG80040010000014','A',4);</v>
      </c>
      <c r="AN75" s="16" t="str">
        <f si="35" t="shared"/>
        <v>insert into tsp_test_unit_data.foog_unit_data (test_name,julien_barcode,unit, pillar_plate_id,row,col) values('CASHEWS_IGG_unit','1801310066','3.72834405726595','FOOG80040010000014','B',4);</v>
      </c>
      <c r="AO75" s="16" t="str">
        <f si="36" t="shared"/>
        <v>insert into tsp_test_unit_data.foog_unit_data (test_name,julien_barcode,unit, pillar_plate_id,row,col) values('CASHEWS_IGG_unit','1801310123','29.9008528451237','FOOG80040010000014','C',4);</v>
      </c>
      <c r="AP75" s="16" t="str">
        <f si="37" t="shared"/>
        <v>insert into tsp_test_unit_data.foog_unit_data (test_name,julien_barcode,unit, pillar_plate_id,row,col) values('CASHEWS_IGG_unit','1801310131','30.2552396626414','FOOG80040010000014','D',4);</v>
      </c>
      <c r="AQ75" s="16" t="str">
        <f si="38" t="shared"/>
        <v>insert into tsp_test_unit_data.foog_unit_data (test_name,julien_barcode,unit, pillar_plate_id,row,col) values('CASHEWS_IGG_unit','1801310133','3.09699947479729','FOOG80040010000014','A',5);</v>
      </c>
      <c r="AR75" s="16" t="str">
        <f si="39" t="shared"/>
        <v>insert into tsp_test_unit_data.foog_unit_data (test_name,julien_barcode,unit, pillar_plate_id,row,col) values('CASHEWS_IGG_unit','1801310139','2.36440151589497','FOOG80040010000014','B',5);</v>
      </c>
      <c r="AS75" s="16" t="str">
        <f si="40" t="shared"/>
        <v>insert into tsp_test_unit_data.foog_unit_data (test_name,julien_barcode,unit, pillar_plate_id,row,col) values('CASHEWS_IGG_unit','1801310102','2.68007380712931','FOOG80040010000014','C',5);</v>
      </c>
      <c r="AT75" s="16" t="str">
        <f si="41" t="shared"/>
        <v>insert into tsp_test_unit_data.foog_unit_data (test_name,julien_barcode,unit, pillar_plate_id,row,col) values('CASHEWS_IGG_unit','1801310105','27.0821375276398','FOOG80040010000014','D',5);</v>
      </c>
      <c r="AU75" s="16" t="str">
        <f si="42" t="shared"/>
        <v>insert into tsp_test_unit_data.foog_unit_data (test_name,julien_barcode,unit, pillar_plate_id,row,col) values('CASHEWS_IGG_unit','1801310111','8.87439801248221','FOOG80040010000014','A',6);</v>
      </c>
      <c r="AV75" s="16" t="str">
        <f si="43" t="shared"/>
        <v>insert into tsp_test_unit_data.foog_unit_data (test_name,julien_barcode,unit, pillar_plate_id,row,col) values('CASHEWS_IGG_unit','1801310120','4.376067862393','FOOG80040010000014','B',6);</v>
      </c>
      <c r="AW75" s="16"/>
      <c r="AX75" s="16"/>
    </row>
    <row r="76" spans="1:50" x14ac:dyDescent="0.25">
      <c r="A76" s="7">
        <f>'[1]Run 1 IgG'!A77</f>
        <v>75</v>
      </c>
      <c r="B76" s="7" t="s">
        <v>139</v>
      </c>
      <c r="C76" s="10">
        <f>'Run 2 IgG'!Z78</f>
        <v>6.6208455229567891</v>
      </c>
      <c r="D76" s="10">
        <f>'Run 2 IgG'!AA78</f>
        <v>4.5904982028694707</v>
      </c>
      <c r="E76" s="10">
        <f>'Run 2 IgG'!AB78</f>
        <v>6.3275957595740673</v>
      </c>
      <c r="F76" s="10">
        <f>'Run 2 IgG'!AC78</f>
        <v>9.0910674881181901</v>
      </c>
      <c r="G76" s="10">
        <f>'Run 2 IgG'!AD78</f>
        <v>7.2786210338777559</v>
      </c>
      <c r="H76" s="10">
        <f>'Run 2 IgG'!AE78</f>
        <v>4.5070034785730018</v>
      </c>
      <c r="I76" s="10">
        <f>'Run 2 IgG'!AF78</f>
        <v>5.1769977296349152</v>
      </c>
      <c r="J76" s="10">
        <f>'Run 2 IgG'!AG78</f>
        <v>8.4047815835350139</v>
      </c>
      <c r="K76" s="10">
        <f>'Run 2 IgG'!AH78</f>
        <v>4.7513782813919381</v>
      </c>
      <c r="L76" s="10">
        <f>'Run 2 IgG'!AI78</f>
        <v>10.754852603977106</v>
      </c>
      <c r="M76" s="10">
        <f>'Run 2 IgG'!AJ78</f>
        <v>13.982636457877204</v>
      </c>
      <c r="N76" s="10">
        <f>'Run 2 IgG'!AK78</f>
        <v>5.7146222958365733</v>
      </c>
      <c r="O76" s="10">
        <f>'Run 2 IgG'!AL78</f>
        <v>1.401407026082371</v>
      </c>
      <c r="P76" s="10">
        <f>'Run 2 IgG'!AM78</f>
        <v>5.1627425328038106</v>
      </c>
      <c r="Q76" s="10">
        <f>'Run 2 IgG'!AN78</f>
        <v>6.2665020588693334</v>
      </c>
      <c r="R76" s="10">
        <f>'Run 2 IgG'!AO78</f>
        <v>1.8209171042548757</v>
      </c>
      <c r="S76" s="10">
        <f>'Run 2 IgG'!AP78</f>
        <v>2.6986299377128837</v>
      </c>
      <c r="T76" s="10">
        <f>'Run 2 IgG'!AQ78</f>
        <v>2.5092394655282089</v>
      </c>
      <c r="U76" s="10">
        <f>'Run 2 IgG'!AR78</f>
        <v>3.1323952127164931</v>
      </c>
      <c r="V76" s="10">
        <f>'Run 2 IgG'!AS78</f>
        <v>5.7309139493578352</v>
      </c>
      <c r="W76" s="10">
        <f>'Run 2 IgG'!AT78</f>
        <v>9.6409107944607921</v>
      </c>
      <c r="X76" s="10">
        <f>'Run 2 IgG'!AU78</f>
        <v>9.0157185905823525</v>
      </c>
      <c r="Y76" s="10">
        <f>'Run 2 IgG'!AV78</f>
        <v>2.6660466306703587</v>
      </c>
      <c r="Z76" s="10">
        <f>'Run 2 IgG'!AW78</f>
        <v>1.2099800972075383</v>
      </c>
      <c r="AA76" s="16" t="str">
        <f si="22" t="shared"/>
        <v>insert into tsp_test_unit_data.foog_unit_data (test_name,julien_barcode,unit, pillar_plate_id,row,col) values('GREEN_BEAN_IGG_unit','1801300012','6.62084552295679','FOOG80040010000014','A',1);</v>
      </c>
      <c r="AB76" s="16" t="str">
        <f si="23" t="shared"/>
        <v>insert into tsp_test_unit_data.foog_unit_data (test_name,julien_barcode,unit, pillar_plate_id,row,col) values('GREEN_BEAN_IGG_unit','1801300203','4.59049820286947','FOOG80040010000014','B',1);</v>
      </c>
      <c r="AC76" s="16" t="str">
        <f si="24" t="shared"/>
        <v>insert into tsp_test_unit_data.foog_unit_data (test_name,julien_barcode,unit, pillar_plate_id,row,col) values('GREEN_BEAN_IGG_unit','1801300155','6.32759575957407','FOOG80040010000014','C',1);</v>
      </c>
      <c r="AD76" s="16" t="str">
        <f si="25" t="shared"/>
        <v>insert into tsp_test_unit_data.foog_unit_data (test_name,julien_barcode,unit, pillar_plate_id,row,col) values('GREEN_BEAN_IGG_unit','1801300157','9.09106748811819','FOOG80040010000014','D',1);</v>
      </c>
      <c r="AE76" s="16" t="str">
        <f si="26" t="shared"/>
        <v>insert into tsp_test_unit_data.foog_unit_data (test_name,julien_barcode,unit, pillar_plate_id,row,col) values('GREEN_BEAN_IGG_unit','1801300167','7.27862103387776','FOOG80040010000014','A',2);</v>
      </c>
      <c r="AF76" s="16" t="str">
        <f si="27" t="shared"/>
        <v>insert into tsp_test_unit_data.foog_unit_data (test_name,julien_barcode,unit, pillar_plate_id,row,col) values('GREEN_BEAN_IGG_unit','1801300073','4.507003478573','FOOG80040010000014','B',2);</v>
      </c>
      <c r="AG76" s="16" t="str">
        <f si="28" t="shared"/>
        <v>insert into tsp_test_unit_data.foog_unit_data (test_name,julien_barcode,unit, pillar_plate_id,row,col) values('GREEN_BEAN_IGG_unit','1801310032','5.17699772963492','FOOG80040010000014','C',2);</v>
      </c>
      <c r="AH76" s="16" t="str">
        <f si="29" t="shared"/>
        <v>insert into tsp_test_unit_data.foog_unit_data (test_name,julien_barcode,unit, pillar_plate_id,row,col) values('GREEN_BEAN_IGG_unit','1801310037','8.40478158353501','FOOG80040010000014','D',2);</v>
      </c>
      <c r="AI76" s="16" t="str">
        <f si="30" t="shared"/>
        <v>insert into tsp_test_unit_data.foog_unit_data (test_name,julien_barcode,unit, pillar_plate_id,row,col) values('GREEN_BEAN_IGG_unit','1801310043','4.75137828139194','FOOG80040010000014','A',3);</v>
      </c>
      <c r="AJ76" s="16" t="str">
        <f si="31" t="shared"/>
        <v>insert into tsp_test_unit_data.foog_unit_data (test_name,julien_barcode,unit, pillar_plate_id,row,col) values('GREEN_BEAN_IGG_unit','1801310017','10.7548526039771','FOOG80040010000014','B',3);</v>
      </c>
      <c r="AK76" s="16" t="str">
        <f si="32" t="shared"/>
        <v>insert into tsp_test_unit_data.foog_unit_data (test_name,julien_barcode,unit, pillar_plate_id,row,col) values('GREEN_BEAN_IGG_unit','1801310096','13.9826364578772','FOOG80040010000014','C',3);</v>
      </c>
      <c r="AL76" s="16" t="str">
        <f si="33" t="shared"/>
        <v>insert into tsp_test_unit_data.foog_unit_data (test_name,julien_barcode,unit, pillar_plate_id,row,col) values('GREEN_BEAN_IGG_unit','1801310054','5.71462229583657','FOOG80040010000014','D',3);</v>
      </c>
      <c r="AM76" s="16" t="str">
        <f si="34" t="shared"/>
        <v>insert into tsp_test_unit_data.foog_unit_data (test_name,julien_barcode,unit, pillar_plate_id,row,col) values('GREEN_BEAN_IGG_unit','1801310058','1.40140702608237','FOOG80040010000014','A',4);</v>
      </c>
      <c r="AN76" s="16" t="str">
        <f si="35" t="shared"/>
        <v>insert into tsp_test_unit_data.foog_unit_data (test_name,julien_barcode,unit, pillar_plate_id,row,col) values('GREEN_BEAN_IGG_unit','1801310066','5.16274253280381','FOOG80040010000014','B',4);</v>
      </c>
      <c r="AO76" s="16" t="str">
        <f si="36" t="shared"/>
        <v>insert into tsp_test_unit_data.foog_unit_data (test_name,julien_barcode,unit, pillar_plate_id,row,col) values('GREEN_BEAN_IGG_unit','1801310123','6.26650205886933','FOOG80040010000014','C',4);</v>
      </c>
      <c r="AP76" s="16" t="str">
        <f si="37" t="shared"/>
        <v>insert into tsp_test_unit_data.foog_unit_data (test_name,julien_barcode,unit, pillar_plate_id,row,col) values('GREEN_BEAN_IGG_unit','1801310131','1.82091710425488','FOOG80040010000014','D',4);</v>
      </c>
      <c r="AQ76" s="16" t="str">
        <f si="38" t="shared"/>
        <v>insert into tsp_test_unit_data.foog_unit_data (test_name,julien_barcode,unit, pillar_plate_id,row,col) values('GREEN_BEAN_IGG_unit','1801310133','2.69862993771288','FOOG80040010000014','A',5);</v>
      </c>
      <c r="AR76" s="16" t="str">
        <f si="39" t="shared"/>
        <v>insert into tsp_test_unit_data.foog_unit_data (test_name,julien_barcode,unit, pillar_plate_id,row,col) values('GREEN_BEAN_IGG_unit','1801310139','2.50923946552821','FOOG80040010000014','B',5);</v>
      </c>
      <c r="AS76" s="16" t="str">
        <f si="40" t="shared"/>
        <v>insert into tsp_test_unit_data.foog_unit_data (test_name,julien_barcode,unit, pillar_plate_id,row,col) values('GREEN_BEAN_IGG_unit','1801310102','3.13239521271649','FOOG80040010000014','C',5);</v>
      </c>
      <c r="AT76" s="16" t="str">
        <f si="41" t="shared"/>
        <v>insert into tsp_test_unit_data.foog_unit_data (test_name,julien_barcode,unit, pillar_plate_id,row,col) values('GREEN_BEAN_IGG_unit','1801310105','5.73091394935784','FOOG80040010000014','D',5);</v>
      </c>
      <c r="AU76" s="16" t="str">
        <f si="42" t="shared"/>
        <v>insert into tsp_test_unit_data.foog_unit_data (test_name,julien_barcode,unit, pillar_plate_id,row,col) values('GREEN_BEAN_IGG_unit','1801310111','9.64091079446079','FOOG80040010000014','A',6);</v>
      </c>
      <c r="AV76" s="16" t="str">
        <f si="43" t="shared"/>
        <v>insert into tsp_test_unit_data.foog_unit_data (test_name,julien_barcode,unit, pillar_plate_id,row,col) values('GREEN_BEAN_IGG_unit','1801310120','9.01571859058235','FOOG80040010000014','B',6);</v>
      </c>
      <c r="AW76" s="16"/>
      <c r="AX76" s="16"/>
    </row>
    <row r="77" spans="1:50" x14ac:dyDescent="0.25">
      <c r="A77" s="7">
        <f>'[1]Run 1 IgG'!A78</f>
        <v>76</v>
      </c>
      <c r="B77" s="7" t="s">
        <v>140</v>
      </c>
      <c r="C77" s="10">
        <f>'Run 2 IgG'!Z79</f>
        <v>12.770912339405768</v>
      </c>
      <c r="D77" s="10">
        <f>'Run 2 IgG'!AA79</f>
        <v>10.394773602205733</v>
      </c>
      <c r="E77" s="10">
        <f>'Run 2 IgG'!AB79</f>
        <v>4.5639502743092457</v>
      </c>
      <c r="F77" s="10">
        <f>'Run 2 IgG'!AC79</f>
        <v>5.252383797817596</v>
      </c>
      <c r="G77" s="10">
        <f>'Run 2 IgG'!AD79</f>
        <v>10.605475983643137</v>
      </c>
      <c r="H77" s="10">
        <f>'Run 2 IgG'!AE79</f>
        <v>10.244569924349365</v>
      </c>
      <c r="I77" s="10">
        <f>'Run 2 IgG'!AF79</f>
        <v>7.5096112900480083</v>
      </c>
      <c r="J77" s="10">
        <f>'Run 2 IgG'!AG79</f>
        <v>21.935422850836627</v>
      </c>
      <c r="K77" s="10">
        <f>'Run 2 IgG'!AH79</f>
        <v>7.6201778862478342</v>
      </c>
      <c r="L77" s="10">
        <f>'Run 2 IgG'!AI79</f>
        <v>11.429510049660706</v>
      </c>
      <c r="M77" s="10">
        <f>'Run 2 IgG'!AJ79</f>
        <v>11.633953944520766</v>
      </c>
      <c r="N77" s="10">
        <f>'Run 2 IgG'!AK79</f>
        <v>7.0527417699015569</v>
      </c>
      <c r="O77" s="10">
        <f>'Run 2 IgG'!AL79</f>
        <v>3.6084879901673528</v>
      </c>
      <c r="P77" s="10">
        <f>'Run 2 IgG'!AM79</f>
        <v>5.7363734264658914</v>
      </c>
      <c r="Q77" s="10">
        <f>'Run 2 IgG'!AN79</f>
        <v>5.5882559108019745</v>
      </c>
      <c r="R77" s="10">
        <f>'Run 2 IgG'!AO79</f>
        <v>6.4394100853213896</v>
      </c>
      <c r="S77" s="10">
        <f>'Run 2 IgG'!AP79</f>
        <v>7.795415510413596</v>
      </c>
      <c r="T77" s="10">
        <f>'Run 2 IgG'!AQ79</f>
        <v>4.7767388179390986</v>
      </c>
      <c r="U77" s="10">
        <f>'Run 2 IgG'!AR79</f>
        <v>6.0075745114843331</v>
      </c>
      <c r="V77" s="10">
        <f>'Run 2 IgG'!AS79</f>
        <v>40.525214147754554</v>
      </c>
      <c r="W77" s="10">
        <f>'Run 2 IgG'!AT79</f>
        <v>10.678491660378873</v>
      </c>
      <c r="X77" s="10">
        <f>'Run 2 IgG'!AU79</f>
        <v>6.7085250081473813</v>
      </c>
      <c r="Y77" s="10">
        <f>'Run 2 IgG'!AV79</f>
        <v>5.5048094231039917</v>
      </c>
      <c r="Z77" s="10">
        <f>'Run 2 IgG'!AW79</f>
        <v>4.0194619420799134</v>
      </c>
      <c r="AA77" s="16" t="str">
        <f si="22" t="shared"/>
        <v>insert into tsp_test_unit_data.foog_unit_data (test_name,julien_barcode,unit, pillar_plate_id,row,col) values('CANTALOU_IGG_unit','1801300012','12.7709123394058','FOOG80040010000014','A',1);</v>
      </c>
      <c r="AB77" s="16" t="str">
        <f si="23" t="shared"/>
        <v>insert into tsp_test_unit_data.foog_unit_data (test_name,julien_barcode,unit, pillar_plate_id,row,col) values('CANTALOU_IGG_unit','1801300203','10.3947736022057','FOOG80040010000014','B',1);</v>
      </c>
      <c r="AC77" s="16" t="str">
        <f si="24" t="shared"/>
        <v>insert into tsp_test_unit_data.foog_unit_data (test_name,julien_barcode,unit, pillar_plate_id,row,col) values('CANTALOU_IGG_unit','1801300155','4.56395027430925','FOOG80040010000014','C',1);</v>
      </c>
      <c r="AD77" s="16" t="str">
        <f si="25" t="shared"/>
        <v>insert into tsp_test_unit_data.foog_unit_data (test_name,julien_barcode,unit, pillar_plate_id,row,col) values('CANTALOU_IGG_unit','1801300157','5.2523837978176','FOOG80040010000014','D',1);</v>
      </c>
      <c r="AE77" s="16" t="str">
        <f si="26" t="shared"/>
        <v>insert into tsp_test_unit_data.foog_unit_data (test_name,julien_barcode,unit, pillar_plate_id,row,col) values('CANTALOU_IGG_unit','1801300167','10.6054759836431','FOOG80040010000014','A',2);</v>
      </c>
      <c r="AF77" s="16" t="str">
        <f si="27" t="shared"/>
        <v>insert into tsp_test_unit_data.foog_unit_data (test_name,julien_barcode,unit, pillar_plate_id,row,col) values('CANTALOU_IGG_unit','1801300073','10.2445699243494','FOOG80040010000014','B',2);</v>
      </c>
      <c r="AG77" s="16" t="str">
        <f si="28" t="shared"/>
        <v>insert into tsp_test_unit_data.foog_unit_data (test_name,julien_barcode,unit, pillar_plate_id,row,col) values('CANTALOU_IGG_unit','1801310032','7.50961129004801','FOOG80040010000014','C',2);</v>
      </c>
      <c r="AH77" s="16" t="str">
        <f si="29" t="shared"/>
        <v>insert into tsp_test_unit_data.foog_unit_data (test_name,julien_barcode,unit, pillar_plate_id,row,col) values('CANTALOU_IGG_unit','1801310037','21.9354228508366','FOOG80040010000014','D',2);</v>
      </c>
      <c r="AI77" s="16" t="str">
        <f si="30" t="shared"/>
        <v>insert into tsp_test_unit_data.foog_unit_data (test_name,julien_barcode,unit, pillar_plate_id,row,col) values('CANTALOU_IGG_unit','1801310043','7.62017788624783','FOOG80040010000014','A',3);</v>
      </c>
      <c r="AJ77" s="16" t="str">
        <f si="31" t="shared"/>
        <v>insert into tsp_test_unit_data.foog_unit_data (test_name,julien_barcode,unit, pillar_plate_id,row,col) values('CANTALOU_IGG_unit','1801310017','11.4295100496607','FOOG80040010000014','B',3);</v>
      </c>
      <c r="AK77" s="16" t="str">
        <f si="32" t="shared"/>
        <v>insert into tsp_test_unit_data.foog_unit_data (test_name,julien_barcode,unit, pillar_plate_id,row,col) values('CANTALOU_IGG_unit','1801310096','11.6339539445208','FOOG80040010000014','C',3);</v>
      </c>
      <c r="AL77" s="16" t="str">
        <f si="33" t="shared"/>
        <v>insert into tsp_test_unit_data.foog_unit_data (test_name,julien_barcode,unit, pillar_plate_id,row,col) values('CANTALOU_IGG_unit','1801310054','7.05274176990156','FOOG80040010000014','D',3);</v>
      </c>
      <c r="AM77" s="16" t="str">
        <f si="34" t="shared"/>
        <v>insert into tsp_test_unit_data.foog_unit_data (test_name,julien_barcode,unit, pillar_plate_id,row,col) values('CANTALOU_IGG_unit','1801310058','3.60848799016735','FOOG80040010000014','A',4);</v>
      </c>
      <c r="AN77" s="16" t="str">
        <f si="35" t="shared"/>
        <v>insert into tsp_test_unit_data.foog_unit_data (test_name,julien_barcode,unit, pillar_plate_id,row,col) values('CANTALOU_IGG_unit','1801310066','5.73637342646589','FOOG80040010000014','B',4);</v>
      </c>
      <c r="AO77" s="16" t="str">
        <f si="36" t="shared"/>
        <v>insert into tsp_test_unit_data.foog_unit_data (test_name,julien_barcode,unit, pillar_plate_id,row,col) values('CANTALOU_IGG_unit','1801310123','5.58825591080197','FOOG80040010000014','C',4);</v>
      </c>
      <c r="AP77" s="16" t="str">
        <f si="37" t="shared"/>
        <v>insert into tsp_test_unit_data.foog_unit_data (test_name,julien_barcode,unit, pillar_plate_id,row,col) values('CANTALOU_IGG_unit','1801310131','6.43941008532139','FOOG80040010000014','D',4);</v>
      </c>
      <c r="AQ77" s="16" t="str">
        <f si="38" t="shared"/>
        <v>insert into tsp_test_unit_data.foog_unit_data (test_name,julien_barcode,unit, pillar_plate_id,row,col) values('CANTALOU_IGG_unit','1801310133','7.7954155104136','FOOG80040010000014','A',5);</v>
      </c>
      <c r="AR77" s="16" t="str">
        <f si="39" t="shared"/>
        <v>insert into tsp_test_unit_data.foog_unit_data (test_name,julien_barcode,unit, pillar_plate_id,row,col) values('CANTALOU_IGG_unit','1801310139','4.7767388179391','FOOG80040010000014','B',5);</v>
      </c>
      <c r="AS77" s="16" t="str">
        <f si="40" t="shared"/>
        <v>insert into tsp_test_unit_data.foog_unit_data (test_name,julien_barcode,unit, pillar_plate_id,row,col) values('CANTALOU_IGG_unit','1801310102','6.00757451148433','FOOG80040010000014','C',5);</v>
      </c>
      <c r="AT77" s="16" t="str">
        <f si="41" t="shared"/>
        <v>insert into tsp_test_unit_data.foog_unit_data (test_name,julien_barcode,unit, pillar_plate_id,row,col) values('CANTALOU_IGG_unit','1801310105','40.5252141477546','FOOG80040010000014','D',5);</v>
      </c>
      <c r="AU77" s="16" t="str">
        <f si="42" t="shared"/>
        <v>insert into tsp_test_unit_data.foog_unit_data (test_name,julien_barcode,unit, pillar_plate_id,row,col) values('CANTALOU_IGG_unit','1801310111','10.6784916603789','FOOG80040010000014','A',6);</v>
      </c>
      <c r="AV77" s="16" t="str">
        <f si="43" t="shared"/>
        <v>insert into tsp_test_unit_data.foog_unit_data (test_name,julien_barcode,unit, pillar_plate_id,row,col) values('CANTALOU_IGG_unit','1801310120','6.70852500814738','FOOG80040010000014','B',6);</v>
      </c>
      <c r="AW77" s="16"/>
      <c r="AX77" s="16"/>
    </row>
    <row r="78" spans="1:50" x14ac:dyDescent="0.25">
      <c r="A78" s="7">
        <f>'[1]Run 1 IgG'!A79</f>
        <v>77</v>
      </c>
      <c r="B78" s="7" t="s">
        <v>141</v>
      </c>
      <c r="C78" s="10">
        <f>'Run 2 IgG'!Z80</f>
        <v>6.0599551710323309</v>
      </c>
      <c r="D78" s="10">
        <f>'Run 2 IgG'!AA80</f>
        <v>7.5387212249938722</v>
      </c>
      <c r="E78" s="10">
        <f>'Run 2 IgG'!AB80</f>
        <v>6.7452840863800425</v>
      </c>
      <c r="F78" s="10">
        <f>'Run 2 IgG'!AC80</f>
        <v>6.3031986733810959</v>
      </c>
      <c r="G78" s="10">
        <f>'Run 2 IgG'!AD80</f>
        <v>14.347608786772408</v>
      </c>
      <c r="H78" s="10">
        <f>'Run 2 IgG'!AE80</f>
        <v>4.8572511871967672</v>
      </c>
      <c r="I78" s="10">
        <f>'Run 2 IgG'!AF80</f>
        <v>5.8842793082248885</v>
      </c>
      <c r="J78" s="10">
        <f>'Run 2 IgG'!AG80</f>
        <v>5.9460554358055271</v>
      </c>
      <c r="K78" s="10">
        <f>'Run 2 IgG'!AH80</f>
        <v>6.82250424585584</v>
      </c>
      <c r="L78" s="10">
        <f>'Run 2 IgG'!AI80</f>
        <v>14.260736107362137</v>
      </c>
      <c r="M78" s="10">
        <f>'Run 2 IgG'!AJ80</f>
        <v>21.74143905658012</v>
      </c>
      <c r="N78" s="10">
        <f>'Run 2 IgG'!AK80</f>
        <v>5.565746150387219</v>
      </c>
      <c r="O78" s="10">
        <f>'Run 2 IgG'!AL80</f>
        <v>3.1004925591223502</v>
      </c>
      <c r="P78" s="10">
        <f>'Run 2 IgG'!AM80</f>
        <v>6.3089901853417798</v>
      </c>
      <c r="Q78" s="10">
        <f>'Run 2 IgG'!AN80</f>
        <v>8.5792628739302579</v>
      </c>
      <c r="R78" s="10">
        <f>'Run 2 IgG'!AO80</f>
        <v>5.1796453530082269</v>
      </c>
      <c r="S78" s="10">
        <f>'Run 2 IgG'!AP80</f>
        <v>8.7626607526852798</v>
      </c>
      <c r="T78" s="10">
        <f>'Run 2 IgG'!AQ80</f>
        <v>4.9499153785677255</v>
      </c>
      <c r="U78" s="10">
        <f>'Run 2 IgG'!AR80</f>
        <v>5.8109201567228785</v>
      </c>
      <c r="V78" s="10">
        <f>'Run 2 IgG'!AS80</f>
        <v>15.411316483551534</v>
      </c>
      <c r="W78" s="10">
        <f>'Run 2 IgG'!AT80</f>
        <v>20.637190776076203</v>
      </c>
      <c r="X78" s="10">
        <f>'Run 2 IgG'!AU80</f>
        <v>6.0908432348226489</v>
      </c>
      <c r="Y78" s="10">
        <f>'Run 2 IgG'!AV80</f>
        <v>6.0811907148881739</v>
      </c>
      <c r="Z78" s="10">
        <f>'Run 2 IgG'!AW80</f>
        <v>4.5599535732149423</v>
      </c>
      <c r="AA78" s="16" t="str">
        <f si="22" t="shared"/>
        <v>insert into tsp_test_unit_data.foog_unit_data (test_name,julien_barcode,unit, pillar_plate_id,row,col) values('CAULIFLO_IGG_unit','1801300012','6.05995517103233','FOOG80040010000014','A',1);</v>
      </c>
      <c r="AB78" s="16" t="str">
        <f si="23" t="shared"/>
        <v>insert into tsp_test_unit_data.foog_unit_data (test_name,julien_barcode,unit, pillar_plate_id,row,col) values('CAULIFLO_IGG_unit','1801300203','7.53872122499387','FOOG80040010000014','B',1);</v>
      </c>
      <c r="AC78" s="16" t="str">
        <f si="24" t="shared"/>
        <v>insert into tsp_test_unit_data.foog_unit_data (test_name,julien_barcode,unit, pillar_plate_id,row,col) values('CAULIFLO_IGG_unit','1801300155','6.74528408638004','FOOG80040010000014','C',1);</v>
      </c>
      <c r="AD78" s="16" t="str">
        <f si="25" t="shared"/>
        <v>insert into tsp_test_unit_data.foog_unit_data (test_name,julien_barcode,unit, pillar_plate_id,row,col) values('CAULIFLO_IGG_unit','1801300157','6.3031986733811','FOOG80040010000014','D',1);</v>
      </c>
      <c r="AE78" s="16" t="str">
        <f si="26" t="shared"/>
        <v>insert into tsp_test_unit_data.foog_unit_data (test_name,julien_barcode,unit, pillar_plate_id,row,col) values('CAULIFLO_IGG_unit','1801300167','14.3476087867724','FOOG80040010000014','A',2);</v>
      </c>
      <c r="AF78" s="16" t="str">
        <f si="27" t="shared"/>
        <v>insert into tsp_test_unit_data.foog_unit_data (test_name,julien_barcode,unit, pillar_plate_id,row,col) values('CAULIFLO_IGG_unit','1801300073','4.85725118719677','FOOG80040010000014','B',2);</v>
      </c>
      <c r="AG78" s="16" t="str">
        <f si="28" t="shared"/>
        <v>insert into tsp_test_unit_data.foog_unit_data (test_name,julien_barcode,unit, pillar_plate_id,row,col) values('CAULIFLO_IGG_unit','1801310032','5.88427930822489','FOOG80040010000014','C',2);</v>
      </c>
      <c r="AH78" s="16" t="str">
        <f si="29" t="shared"/>
        <v>insert into tsp_test_unit_data.foog_unit_data (test_name,julien_barcode,unit, pillar_plate_id,row,col) values('CAULIFLO_IGG_unit','1801310037','5.94605543580553','FOOG80040010000014','D',2);</v>
      </c>
      <c r="AI78" s="16" t="str">
        <f si="30" t="shared"/>
        <v>insert into tsp_test_unit_data.foog_unit_data (test_name,julien_barcode,unit, pillar_plate_id,row,col) values('CAULIFLO_IGG_unit','1801310043','6.82250424585584','FOOG80040010000014','A',3);</v>
      </c>
      <c r="AJ78" s="16" t="str">
        <f si="31" t="shared"/>
        <v>insert into tsp_test_unit_data.foog_unit_data (test_name,julien_barcode,unit, pillar_plate_id,row,col) values('CAULIFLO_IGG_unit','1801310017','14.2607361073621','FOOG80040010000014','B',3);</v>
      </c>
      <c r="AK78" s="16" t="str">
        <f si="32" t="shared"/>
        <v>insert into tsp_test_unit_data.foog_unit_data (test_name,julien_barcode,unit, pillar_plate_id,row,col) values('CAULIFLO_IGG_unit','1801310096','21.7414390565801','FOOG80040010000014','C',3);</v>
      </c>
      <c r="AL78" s="16" t="str">
        <f si="33" t="shared"/>
        <v>insert into tsp_test_unit_data.foog_unit_data (test_name,julien_barcode,unit, pillar_plate_id,row,col) values('CAULIFLO_IGG_unit','1801310054','5.56574615038722','FOOG80040010000014','D',3);</v>
      </c>
      <c r="AM78" s="16" t="str">
        <f si="34" t="shared"/>
        <v>insert into tsp_test_unit_data.foog_unit_data (test_name,julien_barcode,unit, pillar_plate_id,row,col) values('CAULIFLO_IGG_unit','1801310058','3.10049255912235','FOOG80040010000014','A',4);</v>
      </c>
      <c r="AN78" s="16" t="str">
        <f si="35" t="shared"/>
        <v>insert into tsp_test_unit_data.foog_unit_data (test_name,julien_barcode,unit, pillar_plate_id,row,col) values('CAULIFLO_IGG_unit','1801310066','6.30899018534178','FOOG80040010000014','B',4);</v>
      </c>
      <c r="AO78" s="16" t="str">
        <f si="36" t="shared"/>
        <v>insert into tsp_test_unit_data.foog_unit_data (test_name,julien_barcode,unit, pillar_plate_id,row,col) values('CAULIFLO_IGG_unit','1801310123','8.57926287393026','FOOG80040010000014','C',4);</v>
      </c>
      <c r="AP78" s="16" t="str">
        <f si="37" t="shared"/>
        <v>insert into tsp_test_unit_data.foog_unit_data (test_name,julien_barcode,unit, pillar_plate_id,row,col) values('CAULIFLO_IGG_unit','1801310131','5.17964535300823','FOOG80040010000014','D',4);</v>
      </c>
      <c r="AQ78" s="16" t="str">
        <f si="38" t="shared"/>
        <v>insert into tsp_test_unit_data.foog_unit_data (test_name,julien_barcode,unit, pillar_plate_id,row,col) values('CAULIFLO_IGG_unit','1801310133','8.76266075268528','FOOG80040010000014','A',5);</v>
      </c>
      <c r="AR78" s="16" t="str">
        <f si="39" t="shared"/>
        <v>insert into tsp_test_unit_data.foog_unit_data (test_name,julien_barcode,unit, pillar_plate_id,row,col) values('CAULIFLO_IGG_unit','1801310139','4.94991537856773','FOOG80040010000014','B',5);</v>
      </c>
      <c r="AS78" s="16" t="str">
        <f si="40" t="shared"/>
        <v>insert into tsp_test_unit_data.foog_unit_data (test_name,julien_barcode,unit, pillar_plate_id,row,col) values('CAULIFLO_IGG_unit','1801310102','5.81092015672288','FOOG80040010000014','C',5);</v>
      </c>
      <c r="AT78" s="16" t="str">
        <f si="41" t="shared"/>
        <v>insert into tsp_test_unit_data.foog_unit_data (test_name,julien_barcode,unit, pillar_plate_id,row,col) values('CAULIFLO_IGG_unit','1801310105','15.4113164835515','FOOG80040010000014','D',5);</v>
      </c>
      <c r="AU78" s="16" t="str">
        <f si="42" t="shared"/>
        <v>insert into tsp_test_unit_data.foog_unit_data (test_name,julien_barcode,unit, pillar_plate_id,row,col) values('CAULIFLO_IGG_unit','1801310111','20.6371907760762','FOOG80040010000014','A',6);</v>
      </c>
      <c r="AV78" s="16" t="str">
        <f si="43" t="shared"/>
        <v>insert into tsp_test_unit_data.foog_unit_data (test_name,julien_barcode,unit, pillar_plate_id,row,col) values('CAULIFLO_IGG_unit','1801310120','6.09084323482265','FOOG80040010000014','B',6);</v>
      </c>
      <c r="AW78" s="16"/>
      <c r="AX78" s="16"/>
    </row>
    <row r="79" spans="1:50" x14ac:dyDescent="0.25">
      <c r="A79" s="7">
        <f>'[1]Run 1 IgG'!A80</f>
        <v>78</v>
      </c>
      <c r="B79" s="7" t="s">
        <v>142</v>
      </c>
      <c r="C79" s="10">
        <f>'Run 2 IgG'!Z81</f>
        <v>4.2403213612541002</v>
      </c>
      <c r="D79" s="10">
        <f>'Run 2 IgG'!AA81</f>
        <v>6.9078940276093856</v>
      </c>
      <c r="E79" s="10">
        <f>'Run 2 IgG'!AB81</f>
        <v>3.839270199312975</v>
      </c>
      <c r="F79" s="10">
        <f>'Run 2 IgG'!AC81</f>
        <v>3.1902662443045151</v>
      </c>
      <c r="G79" s="10">
        <f>'Run 2 IgG'!AD81</f>
        <v>4.7794938777226665</v>
      </c>
      <c r="H79" s="10">
        <f>'Run 2 IgG'!AE81</f>
        <v>3.3433646131783057</v>
      </c>
      <c r="I79" s="10">
        <f>'Run 2 IgG'!AF81</f>
        <v>6.1623715357022322</v>
      </c>
      <c r="J79" s="10">
        <f>'Run 2 IgG'!AG81</f>
        <v>34.766804824523824</v>
      </c>
      <c r="K79" s="10">
        <f>'Run 2 IgG'!AH81</f>
        <v>4.1804133038687041</v>
      </c>
      <c r="L79" s="10">
        <f>'Run 2 IgG'!AI81</f>
        <v>5.4484671851929258</v>
      </c>
      <c r="M79" s="10">
        <f>'Run 2 IgG'!AJ81</f>
        <v>8.5087704499635883</v>
      </c>
      <c r="N79" s="10">
        <f>'Run 2 IgG'!AK81</f>
        <v>3.4315625865512507</v>
      </c>
      <c r="O79" s="10">
        <f>'Run 2 IgG'!AL81</f>
        <v>2.2517066785999726</v>
      </c>
      <c r="P79" s="10">
        <f>'Run 2 IgG'!AM81</f>
        <v>3.3300517115371067</v>
      </c>
      <c r="Q79" s="10">
        <f>'Run 2 IgG'!AN81</f>
        <v>3.3150746971907572</v>
      </c>
      <c r="R79" s="10">
        <f>'Run 2 IgG'!AO81</f>
        <v>3.7061411829009834</v>
      </c>
      <c r="S79" s="10">
        <f>'Run 2 IgG'!AP81</f>
        <v>2.9389852258268805</v>
      </c>
      <c r="T79" s="10">
        <f>'Run 2 IgG'!AQ81</f>
        <v>3.7893468181584784</v>
      </c>
      <c r="U79" s="10">
        <f>'Run 2 IgG'!AR81</f>
        <v>4.4300302096411892</v>
      </c>
      <c r="V79" s="10">
        <f>'Run 2 IgG'!AS81</f>
        <v>8.4305571528215424</v>
      </c>
      <c r="W79" s="10">
        <f>'Run 2 IgG'!AT81</f>
        <v>5.4884058901165247</v>
      </c>
      <c r="X79" s="10">
        <f>'Run 2 IgG'!AU81</f>
        <v>2.914023535249632</v>
      </c>
      <c r="Y79" s="10">
        <f>'Run 2 IgG'!AV81</f>
        <v>5.6697941749778629</v>
      </c>
      <c r="Z79" s="10">
        <f>'Run 2 IgG'!AW81</f>
        <v>4.3285193346270452</v>
      </c>
      <c r="AA79" s="16" t="str">
        <f si="22" t="shared"/>
        <v>insert into tsp_test_unit_data.foog_unit_data (test_name,julien_barcode,unit, pillar_plate_id,row,col) values('APPLE_IGG_unit','1801300012','4.2403213612541','FOOG80040010000014','A',1);</v>
      </c>
      <c r="AB79" s="16" t="str">
        <f si="23" t="shared"/>
        <v>insert into tsp_test_unit_data.foog_unit_data (test_name,julien_barcode,unit, pillar_plate_id,row,col) values('APPLE_IGG_unit','1801300203','6.90789402760939','FOOG80040010000014','B',1);</v>
      </c>
      <c r="AC79" s="16" t="str">
        <f si="24" t="shared"/>
        <v>insert into tsp_test_unit_data.foog_unit_data (test_name,julien_barcode,unit, pillar_plate_id,row,col) values('APPLE_IGG_unit','1801300155','3.83927019931297','FOOG80040010000014','C',1);</v>
      </c>
      <c r="AD79" s="16" t="str">
        <f si="25" t="shared"/>
        <v>insert into tsp_test_unit_data.foog_unit_data (test_name,julien_barcode,unit, pillar_plate_id,row,col) values('APPLE_IGG_unit','1801300157','3.19026624430452','FOOG80040010000014','D',1);</v>
      </c>
      <c r="AE79" s="16" t="str">
        <f si="26" t="shared"/>
        <v>insert into tsp_test_unit_data.foog_unit_data (test_name,julien_barcode,unit, pillar_plate_id,row,col) values('APPLE_IGG_unit','1801300167','4.77949387772267','FOOG80040010000014','A',2);</v>
      </c>
      <c r="AF79" s="16" t="str">
        <f si="27" t="shared"/>
        <v>insert into tsp_test_unit_data.foog_unit_data (test_name,julien_barcode,unit, pillar_plate_id,row,col) values('APPLE_IGG_unit','1801300073','3.34336461317831','FOOG80040010000014','B',2);</v>
      </c>
      <c r="AG79" s="16" t="str">
        <f si="28" t="shared"/>
        <v>insert into tsp_test_unit_data.foog_unit_data (test_name,julien_barcode,unit, pillar_plate_id,row,col) values('APPLE_IGG_unit','1801310032','6.16237153570223','FOOG80040010000014','C',2);</v>
      </c>
      <c r="AH79" s="16" t="str">
        <f si="29" t="shared"/>
        <v>insert into tsp_test_unit_data.foog_unit_data (test_name,julien_barcode,unit, pillar_plate_id,row,col) values('APPLE_IGG_unit','1801310037','34.7668048245238','FOOG80040010000014','D',2);</v>
      </c>
      <c r="AI79" s="16" t="str">
        <f si="30" t="shared"/>
        <v>insert into tsp_test_unit_data.foog_unit_data (test_name,julien_barcode,unit, pillar_plate_id,row,col) values('APPLE_IGG_unit','1801310043','4.1804133038687','FOOG80040010000014','A',3);</v>
      </c>
      <c r="AJ79" s="16" t="str">
        <f si="31" t="shared"/>
        <v>insert into tsp_test_unit_data.foog_unit_data (test_name,julien_barcode,unit, pillar_plate_id,row,col) values('APPLE_IGG_unit','1801310017','5.44846718519293','FOOG80040010000014','B',3);</v>
      </c>
      <c r="AK79" s="16" t="str">
        <f si="32" t="shared"/>
        <v>insert into tsp_test_unit_data.foog_unit_data (test_name,julien_barcode,unit, pillar_plate_id,row,col) values('APPLE_IGG_unit','1801310096','8.50877044996359','FOOG80040010000014','C',3);</v>
      </c>
      <c r="AL79" s="16" t="str">
        <f si="33" t="shared"/>
        <v>insert into tsp_test_unit_data.foog_unit_data (test_name,julien_barcode,unit, pillar_plate_id,row,col) values('APPLE_IGG_unit','1801310054','3.43156258655125','FOOG80040010000014','D',3);</v>
      </c>
      <c r="AM79" s="16" t="str">
        <f si="34" t="shared"/>
        <v>insert into tsp_test_unit_data.foog_unit_data (test_name,julien_barcode,unit, pillar_plate_id,row,col) values('APPLE_IGG_unit','1801310058','2.25170667859997','FOOG80040010000014','A',4);</v>
      </c>
      <c r="AN79" s="16" t="str">
        <f si="35" t="shared"/>
        <v>insert into tsp_test_unit_data.foog_unit_data (test_name,julien_barcode,unit, pillar_plate_id,row,col) values('APPLE_IGG_unit','1801310066','3.33005171153711','FOOG80040010000014','B',4);</v>
      </c>
      <c r="AO79" s="16" t="str">
        <f si="36" t="shared"/>
        <v>insert into tsp_test_unit_data.foog_unit_data (test_name,julien_barcode,unit, pillar_plate_id,row,col) values('APPLE_IGG_unit','1801310123','3.31507469719076','FOOG80040010000014','C',4);</v>
      </c>
      <c r="AP79" s="16" t="str">
        <f si="37" t="shared"/>
        <v>insert into tsp_test_unit_data.foog_unit_data (test_name,julien_barcode,unit, pillar_plate_id,row,col) values('APPLE_IGG_unit','1801310131','3.70614118290098','FOOG80040010000014','D',4);</v>
      </c>
      <c r="AQ79" s="16" t="str">
        <f si="38" t="shared"/>
        <v>insert into tsp_test_unit_data.foog_unit_data (test_name,julien_barcode,unit, pillar_plate_id,row,col) values('APPLE_IGG_unit','1801310133','2.93898522582688','FOOG80040010000014','A',5);</v>
      </c>
      <c r="AR79" s="16" t="str">
        <f si="39" t="shared"/>
        <v>insert into tsp_test_unit_data.foog_unit_data (test_name,julien_barcode,unit, pillar_plate_id,row,col) values('APPLE_IGG_unit','1801310139','3.78934681815848','FOOG80040010000014','B',5);</v>
      </c>
      <c r="AS79" s="16" t="str">
        <f si="40" t="shared"/>
        <v>insert into tsp_test_unit_data.foog_unit_data (test_name,julien_barcode,unit, pillar_plate_id,row,col) values('APPLE_IGG_unit','1801310102','4.43003020964119','FOOG80040010000014','C',5);</v>
      </c>
      <c r="AT79" s="16" t="str">
        <f si="41" t="shared"/>
        <v>insert into tsp_test_unit_data.foog_unit_data (test_name,julien_barcode,unit, pillar_plate_id,row,col) values('APPLE_IGG_unit','1801310105','8.43055715282154','FOOG80040010000014','D',5);</v>
      </c>
      <c r="AU79" s="16" t="str">
        <f si="42" t="shared"/>
        <v>insert into tsp_test_unit_data.foog_unit_data (test_name,julien_barcode,unit, pillar_plate_id,row,col) values('APPLE_IGG_unit','1801310111','5.48840589011652','FOOG80040010000014','A',6);</v>
      </c>
      <c r="AV79" s="16" t="str">
        <f si="43" t="shared"/>
        <v>insert into tsp_test_unit_data.foog_unit_data (test_name,julien_barcode,unit, pillar_plate_id,row,col) values('APPLE_IGG_unit','1801310120','2.91402353524963','FOOG80040010000014','B',6);</v>
      </c>
      <c r="AW79" s="16"/>
      <c r="AX79" s="16"/>
    </row>
    <row r="80" spans="1:50" x14ac:dyDescent="0.25">
      <c r="A80" s="7">
        <f>'[1]Run 1 IgG'!A81</f>
        <v>79</v>
      </c>
      <c r="B80" s="7" t="s">
        <v>143</v>
      </c>
      <c r="C80" s="10">
        <f>'Run 2 IgG'!Z82</f>
        <v>8.3494624587978841</v>
      </c>
      <c r="D80" s="10">
        <f>'Run 2 IgG'!AA82</f>
        <v>13.323622332384058</v>
      </c>
      <c r="E80" s="10">
        <f>'Run 2 IgG'!AB82</f>
        <v>8.1589450947804298</v>
      </c>
      <c r="F80" s="10">
        <f>'Run 2 IgG'!AC82</f>
        <v>9.9398682801609901</v>
      </c>
      <c r="G80" s="10">
        <f>'Run 2 IgG'!AD82</f>
        <v>5.0506128840173776</v>
      </c>
      <c r="H80" s="10">
        <f>'Run 2 IgG'!AE82</f>
        <v>4.9532833610954166</v>
      </c>
      <c r="I80" s="10">
        <f>'Run 2 IgG'!AF82</f>
        <v>9.5484793475599155</v>
      </c>
      <c r="J80" s="10">
        <f>'Run 2 IgG'!AG82</f>
        <v>7.1110995926844227</v>
      </c>
      <c r="K80" s="10">
        <f>'Run 2 IgG'!AH82</f>
        <v>6.8149693420920734</v>
      </c>
      <c r="L80" s="10">
        <f>'Run 2 IgG'!AI82</f>
        <v>9.0804693011692095</v>
      </c>
      <c r="M80" s="10">
        <f>'Run 2 IgG'!AJ82</f>
        <v>7.7592727985264194</v>
      </c>
      <c r="N80" s="10">
        <f>'Run 2 IgG'!AK82</f>
        <v>4.5556819057546392</v>
      </c>
      <c r="O80" s="10">
        <f>'Run 2 IgG'!AL82</f>
        <v>3.8329584270362478</v>
      </c>
      <c r="P80" s="10">
        <f>'Run 2 IgG'!AM82</f>
        <v>6.7652691601744772</v>
      </c>
      <c r="Q80" s="10">
        <f>'Run 2 IgG'!AN82</f>
        <v>7.0510452062006603</v>
      </c>
      <c r="R80" s="10">
        <f>'Run 2 IgG'!AO82</f>
        <v>17.256149226613935</v>
      </c>
      <c r="S80" s="10">
        <f>'Run 2 IgG'!AP82</f>
        <v>5.1665799751584371</v>
      </c>
      <c r="T80" s="10">
        <f>'Run 2 IgG'!AQ82</f>
        <v>8.7222138231798638</v>
      </c>
      <c r="U80" s="10">
        <f>'Run 2 IgG'!AR82</f>
        <v>6.6140977735084521</v>
      </c>
      <c r="V80" s="10">
        <f>'Run 2 IgG'!AS82</f>
        <v>10.944226123079101</v>
      </c>
      <c r="W80" s="10">
        <f>'Run 2 IgG'!AT82</f>
        <v>8.0823239809908003</v>
      </c>
      <c r="X80" s="10">
        <f>'Run 2 IgG'!AU82</f>
        <v>5.261838657167166</v>
      </c>
      <c r="Y80" s="10">
        <f>'Run 2 IgG'!AV82</f>
        <v>9.1239569603471065</v>
      </c>
      <c r="Z80" s="10">
        <f>'Run 2 IgG'!AW82</f>
        <v>8.6103884138652713</v>
      </c>
      <c r="AA80" s="16" t="str">
        <f si="22" t="shared"/>
        <v>insert into tsp_test_unit_data.foog_unit_data (test_name,julien_barcode,unit, pillar_plate_id,row,col) values('BEEF_IGG_unit','1801300012','8.34946245879788','FOOG80040010000014','A',1);</v>
      </c>
      <c r="AB80" s="16" t="str">
        <f si="23" t="shared"/>
        <v>insert into tsp_test_unit_data.foog_unit_data (test_name,julien_barcode,unit, pillar_plate_id,row,col) values('BEEF_IGG_unit','1801300203','13.3236223323841','FOOG80040010000014','B',1);</v>
      </c>
      <c r="AC80" s="16" t="str">
        <f si="24" t="shared"/>
        <v>insert into tsp_test_unit_data.foog_unit_data (test_name,julien_barcode,unit, pillar_plate_id,row,col) values('BEEF_IGG_unit','1801300155','8.15894509478043','FOOG80040010000014','C',1);</v>
      </c>
      <c r="AD80" s="16" t="str">
        <f si="25" t="shared"/>
        <v>insert into tsp_test_unit_data.foog_unit_data (test_name,julien_barcode,unit, pillar_plate_id,row,col) values('BEEF_IGG_unit','1801300157','9.93986828016099','FOOG80040010000014','D',1);</v>
      </c>
      <c r="AE80" s="16" t="str">
        <f si="26" t="shared"/>
        <v>insert into tsp_test_unit_data.foog_unit_data (test_name,julien_barcode,unit, pillar_plate_id,row,col) values('BEEF_IGG_unit','1801300167','5.05061288401738','FOOG80040010000014','A',2);</v>
      </c>
      <c r="AF80" s="16" t="str">
        <f si="27" t="shared"/>
        <v>insert into tsp_test_unit_data.foog_unit_data (test_name,julien_barcode,unit, pillar_plate_id,row,col) values('BEEF_IGG_unit','1801300073','4.95328336109542','FOOG80040010000014','B',2);</v>
      </c>
      <c r="AG80" s="16" t="str">
        <f si="28" t="shared"/>
        <v>insert into tsp_test_unit_data.foog_unit_data (test_name,julien_barcode,unit, pillar_plate_id,row,col) values('BEEF_IGG_unit','1801310032','9.54847934755992','FOOG80040010000014','C',2);</v>
      </c>
      <c r="AH80" s="16" t="str">
        <f si="29" t="shared"/>
        <v>insert into tsp_test_unit_data.foog_unit_data (test_name,julien_barcode,unit, pillar_plate_id,row,col) values('BEEF_IGG_unit','1801310037','7.11109959268442','FOOG80040010000014','D',2);</v>
      </c>
      <c r="AI80" s="16" t="str">
        <f si="30" t="shared"/>
        <v>insert into tsp_test_unit_data.foog_unit_data (test_name,julien_barcode,unit, pillar_plate_id,row,col) values('BEEF_IGG_unit','1801310043','6.81496934209207','FOOG80040010000014','A',3);</v>
      </c>
      <c r="AJ80" s="16" t="str">
        <f si="31" t="shared"/>
        <v>insert into tsp_test_unit_data.foog_unit_data (test_name,julien_barcode,unit, pillar_plate_id,row,col) values('BEEF_IGG_unit','1801310017','9.08046930116921','FOOG80040010000014','B',3);</v>
      </c>
      <c r="AK80" s="16" t="str">
        <f si="32" t="shared"/>
        <v>insert into tsp_test_unit_data.foog_unit_data (test_name,julien_barcode,unit, pillar_plate_id,row,col) values('BEEF_IGG_unit','1801310096','7.75927279852642','FOOG80040010000014','C',3);</v>
      </c>
      <c r="AL80" s="16" t="str">
        <f si="33" t="shared"/>
        <v>insert into tsp_test_unit_data.foog_unit_data (test_name,julien_barcode,unit, pillar_plate_id,row,col) values('BEEF_IGG_unit','1801310054','4.55568190575464','FOOG80040010000014','D',3);</v>
      </c>
      <c r="AM80" s="16" t="str">
        <f si="34" t="shared"/>
        <v>insert into tsp_test_unit_data.foog_unit_data (test_name,julien_barcode,unit, pillar_plate_id,row,col) values('BEEF_IGG_unit','1801310058','3.83295842703625','FOOG80040010000014','A',4);</v>
      </c>
      <c r="AN80" s="16" t="str">
        <f si="35" t="shared"/>
        <v>insert into tsp_test_unit_data.foog_unit_data (test_name,julien_barcode,unit, pillar_plate_id,row,col) values('BEEF_IGG_unit','1801310066','6.76526916017448','FOOG80040010000014','B',4);</v>
      </c>
      <c r="AO80" s="16" t="str">
        <f si="36" t="shared"/>
        <v>insert into tsp_test_unit_data.foog_unit_data (test_name,julien_barcode,unit, pillar_plate_id,row,col) values('BEEF_IGG_unit','1801310123','7.05104520620066','FOOG80040010000014','C',4);</v>
      </c>
      <c r="AP80" s="16" t="str">
        <f si="37" t="shared"/>
        <v>insert into tsp_test_unit_data.foog_unit_data (test_name,julien_barcode,unit, pillar_plate_id,row,col) values('BEEF_IGG_unit','1801310131','17.2561492266139','FOOG80040010000014','D',4);</v>
      </c>
      <c r="AQ80" s="16" t="str">
        <f si="38" t="shared"/>
        <v>insert into tsp_test_unit_data.foog_unit_data (test_name,julien_barcode,unit, pillar_plate_id,row,col) values('BEEF_IGG_unit','1801310133','5.16657997515844','FOOG80040010000014','A',5);</v>
      </c>
      <c r="AR80" s="16" t="str">
        <f si="39" t="shared"/>
        <v>insert into tsp_test_unit_data.foog_unit_data (test_name,julien_barcode,unit, pillar_plate_id,row,col) values('BEEF_IGG_unit','1801310139','8.72221382317986','FOOG80040010000014','B',5);</v>
      </c>
      <c r="AS80" s="16" t="str">
        <f si="40" t="shared"/>
        <v>insert into tsp_test_unit_data.foog_unit_data (test_name,julien_barcode,unit, pillar_plate_id,row,col) values('BEEF_IGG_unit','1801310102','6.61409777350845','FOOG80040010000014','C',5);</v>
      </c>
      <c r="AT80" s="16" t="str">
        <f si="41" t="shared"/>
        <v>insert into tsp_test_unit_data.foog_unit_data (test_name,julien_barcode,unit, pillar_plate_id,row,col) values('BEEF_IGG_unit','1801310105','10.9442261230791','FOOG80040010000014','D',5);</v>
      </c>
      <c r="AU80" s="16" t="str">
        <f si="42" t="shared"/>
        <v>insert into tsp_test_unit_data.foog_unit_data (test_name,julien_barcode,unit, pillar_plate_id,row,col) values('BEEF_IGG_unit','1801310111','8.0823239809908','FOOG80040010000014','A',6);</v>
      </c>
      <c r="AV80" s="16" t="str">
        <f si="43" t="shared"/>
        <v>insert into tsp_test_unit_data.foog_unit_data (test_name,julien_barcode,unit, pillar_plate_id,row,col) values('BEEF_IGG_unit','1801310120','5.26183865716717','FOOG80040010000014','B',6);</v>
      </c>
      <c r="AW80" s="16"/>
      <c r="AX80" s="16"/>
    </row>
    <row r="81" spans="1:50" x14ac:dyDescent="0.25">
      <c r="A81" s="7">
        <f>'[1]Run 1 IgG'!A82</f>
        <v>80</v>
      </c>
      <c r="B81" s="7" t="s">
        <v>144</v>
      </c>
      <c r="C81" s="10">
        <f>'Run 2 IgG'!Z83</f>
        <v>32.369820222380859</v>
      </c>
      <c r="D81" s="10">
        <f>'Run 2 IgG'!AA83</f>
        <v>61.837516036414954</v>
      </c>
      <c r="E81" s="10">
        <f>'Run 2 IgG'!AB83</f>
        <v>18.970015305144315</v>
      </c>
      <c r="F81" s="10">
        <f>'Run 2 IgG'!AC83</f>
        <v>2.3231715050771387</v>
      </c>
      <c r="G81" s="10">
        <f>'Run 2 IgG'!AD83</f>
        <v>38.360380693535355</v>
      </c>
      <c r="H81" s="10">
        <f>'Run 2 IgG'!AE83</f>
        <v>4.8109681181557971</v>
      </c>
      <c r="I81" s="10">
        <f>'Run 2 IgG'!AF83</f>
        <v>9.315889805236548</v>
      </c>
      <c r="J81" s="10">
        <f>'Run 2 IgG'!AG83</f>
        <v>22.018354068724197</v>
      </c>
      <c r="K81" s="10">
        <f>'Run 2 IgG'!AH83</f>
        <v>0.68503591680814235</v>
      </c>
      <c r="L81" s="10">
        <f>'Run 2 IgG'!AI83</f>
        <v>13.502460324301495</v>
      </c>
      <c r="M81" s="10">
        <f>'Run 2 IgG'!AJ83</f>
        <v>10.283576292141722</v>
      </c>
      <c r="N81" s="10">
        <f>'Run 2 IgG'!AK83</f>
        <v>-0.35844846724365231</v>
      </c>
      <c r="O81" s="10">
        <f>'Run 2 IgG'!AL83</f>
        <v>-0.32307611524189683</v>
      </c>
      <c r="P81" s="10">
        <f>'Run 2 IgG'!AM83</f>
        <v>11.329587272765071</v>
      </c>
      <c r="Q81" s="10">
        <f>'Run 2 IgG'!AN83</f>
        <v>1.0279361176905024</v>
      </c>
      <c r="R81" s="10">
        <f>'Run 2 IgG'!AO83</f>
        <v>29.98092316397657</v>
      </c>
      <c r="S81" s="10">
        <f>'Run 2 IgG'!AP83</f>
        <v>3.092882449499089</v>
      </c>
      <c r="T81" s="10">
        <f>'Run 2 IgG'!AQ83</f>
        <v>4.0959412884060189</v>
      </c>
      <c r="U81" s="10">
        <f>'Run 2 IgG'!AR83</f>
        <v>17.499536100499899</v>
      </c>
      <c r="V81" s="10">
        <f>'Run 2 IgG'!AS83</f>
        <v>11.17925477675761</v>
      </c>
      <c r="W81" s="10">
        <f>'Run 2 IgG'!AT83</f>
        <v>5.5790534759082071</v>
      </c>
      <c r="X81" s="10">
        <f>'Run 2 IgG'!AU83</f>
        <v>2.8819116357743306</v>
      </c>
      <c r="Y81" s="10">
        <f>'Run 2 IgG'!AV83</f>
        <v>15.202859816957329</v>
      </c>
      <c r="Z81" s="10">
        <f>'Run 2 IgG'!AW83</f>
        <v>13.785439140315543</v>
      </c>
      <c r="AA81" s="16" t="str">
        <f si="22" t="shared"/>
        <v>insert into tsp_test_unit_data.foog_unit_data (test_name,julien_barcode,unit, pillar_plate_id,row,col) values('GOATS_MILK_IGG_unit','1801300012','32.3698202223809','FOOG80040010000014','A',1);</v>
      </c>
      <c r="AB81" s="16" t="str">
        <f si="23" t="shared"/>
        <v>insert into tsp_test_unit_data.foog_unit_data (test_name,julien_barcode,unit, pillar_plate_id,row,col) values('GOATS_MILK_IGG_unit','1801300203','61.837516036415','FOOG80040010000014','B',1);</v>
      </c>
      <c r="AC81" s="16" t="str">
        <f si="24" t="shared"/>
        <v>insert into tsp_test_unit_data.foog_unit_data (test_name,julien_barcode,unit, pillar_plate_id,row,col) values('GOATS_MILK_IGG_unit','1801300155','18.9700153051443','FOOG80040010000014','C',1);</v>
      </c>
      <c r="AD81" s="16" t="str">
        <f si="25" t="shared"/>
        <v>insert into tsp_test_unit_data.foog_unit_data (test_name,julien_barcode,unit, pillar_plate_id,row,col) values('GOATS_MILK_IGG_unit','1801300157','2.32317150507714','FOOG80040010000014','D',1);</v>
      </c>
      <c r="AE81" s="16" t="str">
        <f si="26" t="shared"/>
        <v>insert into tsp_test_unit_data.foog_unit_data (test_name,julien_barcode,unit, pillar_plate_id,row,col) values('GOATS_MILK_IGG_unit','1801300167','38.3603806935354','FOOG80040010000014','A',2);</v>
      </c>
      <c r="AF81" s="16" t="str">
        <f si="27" t="shared"/>
        <v>insert into tsp_test_unit_data.foog_unit_data (test_name,julien_barcode,unit, pillar_plate_id,row,col) values('GOATS_MILK_IGG_unit','1801300073','4.8109681181558','FOOG80040010000014','B',2);</v>
      </c>
      <c r="AG81" s="16" t="str">
        <f si="28" t="shared"/>
        <v>insert into tsp_test_unit_data.foog_unit_data (test_name,julien_barcode,unit, pillar_plate_id,row,col) values('GOATS_MILK_IGG_unit','1801310032','9.31588980523655','FOOG80040010000014','C',2);</v>
      </c>
      <c r="AH81" s="16" t="str">
        <f si="29" t="shared"/>
        <v>insert into tsp_test_unit_data.foog_unit_data (test_name,julien_barcode,unit, pillar_plate_id,row,col) values('GOATS_MILK_IGG_unit','1801310037','22.0183540687242','FOOG80040010000014','D',2);</v>
      </c>
      <c r="AI81" s="16" t="str">
        <f si="30" t="shared"/>
        <v>insert into tsp_test_unit_data.foog_unit_data (test_name,julien_barcode,unit, pillar_plate_id,row,col) values('GOATS_MILK_IGG_unit','1801310043','0.685035916808142','FOOG80040010000014','A',3);</v>
      </c>
      <c r="AJ81" s="16" t="str">
        <f si="31" t="shared"/>
        <v>insert into tsp_test_unit_data.foog_unit_data (test_name,julien_barcode,unit, pillar_plate_id,row,col) values('GOATS_MILK_IGG_unit','1801310017','13.5024603243015','FOOG80040010000014','B',3);</v>
      </c>
      <c r="AK81" s="16" t="str">
        <f si="32" t="shared"/>
        <v>insert into tsp_test_unit_data.foog_unit_data (test_name,julien_barcode,unit, pillar_plate_id,row,col) values('GOATS_MILK_IGG_unit','1801310096','10.2835762921417','FOOG80040010000014','C',3);</v>
      </c>
      <c r="AL81" s="16" t="str">
        <f si="33" t="shared"/>
        <v>insert into tsp_test_unit_data.foog_unit_data (test_name,julien_barcode,unit, pillar_plate_id,row,col) values('GOATS_MILK_IGG_unit','1801310054','0.358448467243652','FOOG80040010000014','D',3);</v>
      </c>
      <c r="AM81" s="16" t="str">
        <f si="34" t="shared"/>
        <v>insert into tsp_test_unit_data.foog_unit_data (test_name,julien_barcode,unit, pillar_plate_id,row,col) values('GOATS_MILK_IGG_unit','1801310058','0.323076115241897','FOOG80040010000014','A',4);</v>
      </c>
      <c r="AN81" s="16" t="str">
        <f si="35" t="shared"/>
        <v>insert into tsp_test_unit_data.foog_unit_data (test_name,julien_barcode,unit, pillar_plate_id,row,col) values('GOATS_MILK_IGG_unit','1801310066','11.3295872727651','FOOG80040010000014','B',4);</v>
      </c>
      <c r="AO81" s="16" t="str">
        <f si="36" t="shared"/>
        <v>insert into tsp_test_unit_data.foog_unit_data (test_name,julien_barcode,unit, pillar_plate_id,row,col) values('GOATS_MILK_IGG_unit','1801310123','1.0279361176905','FOOG80040010000014','C',4);</v>
      </c>
      <c r="AP81" s="16" t="str">
        <f si="37" t="shared"/>
        <v>insert into tsp_test_unit_data.foog_unit_data (test_name,julien_barcode,unit, pillar_plate_id,row,col) values('GOATS_MILK_IGG_unit','1801310131','29.9809231639766','FOOG80040010000014','D',4);</v>
      </c>
      <c r="AQ81" s="16" t="str">
        <f si="38" t="shared"/>
        <v>insert into tsp_test_unit_data.foog_unit_data (test_name,julien_barcode,unit, pillar_plate_id,row,col) values('GOATS_MILK_IGG_unit','1801310133','3.09288244949909','FOOG80040010000014','A',5);</v>
      </c>
      <c r="AR81" s="16" t="str">
        <f si="39" t="shared"/>
        <v>insert into tsp_test_unit_data.foog_unit_data (test_name,julien_barcode,unit, pillar_plate_id,row,col) values('GOATS_MILK_IGG_unit','1801310139','4.09594128840602','FOOG80040010000014','B',5);</v>
      </c>
      <c r="AS81" s="16" t="str">
        <f si="40" t="shared"/>
        <v>insert into tsp_test_unit_data.foog_unit_data (test_name,julien_barcode,unit, pillar_plate_id,row,col) values('GOATS_MILK_IGG_unit','1801310102','17.4995361004999','FOOG80040010000014','C',5);</v>
      </c>
      <c r="AT81" s="16" t="str">
        <f si="41" t="shared"/>
        <v>insert into tsp_test_unit_data.foog_unit_data (test_name,julien_barcode,unit, pillar_plate_id,row,col) values('GOATS_MILK_IGG_unit','1801310105','11.1792547767576','FOOG80040010000014','D',5);</v>
      </c>
      <c r="AU81" s="16" t="str">
        <f si="42" t="shared"/>
        <v>insert into tsp_test_unit_data.foog_unit_data (test_name,julien_barcode,unit, pillar_plate_id,row,col) values('GOATS_MILK_IGG_unit','1801310111','5.57905347590821','FOOG80040010000014','A',6);</v>
      </c>
      <c r="AV81" s="16" t="str">
        <f si="43" t="shared"/>
        <v>insert into tsp_test_unit_data.foog_unit_data (test_name,julien_barcode,unit, pillar_plate_id,row,col) values('GOATS_MILK_IGG_unit','1801310120','2.88191163577433','FOOG80040010000014','B',6);</v>
      </c>
      <c r="AW81" s="16"/>
      <c r="AX81" s="16"/>
    </row>
    <row r="82" spans="1:50" x14ac:dyDescent="0.25">
      <c r="A82" s="7">
        <f>'[1]Run 1 IgG'!A83</f>
        <v>81</v>
      </c>
      <c r="B82" s="7" t="s">
        <v>145</v>
      </c>
      <c r="C82" s="10">
        <f>'Run 2 IgG'!Z84</f>
        <v>20.470425956510958</v>
      </c>
      <c r="D82" s="10">
        <f>'Run 2 IgG'!AA84</f>
        <v>10.152629863471283</v>
      </c>
      <c r="E82" s="10">
        <f>'Run 2 IgG'!AB84</f>
        <v>3.5875672325617813</v>
      </c>
      <c r="F82" s="10">
        <f>'Run 2 IgG'!AC84</f>
        <v>3.2752298500780044</v>
      </c>
      <c r="G82" s="10">
        <f>'Run 2 IgG'!AD84</f>
        <v>12.983995556407507</v>
      </c>
      <c r="H82" s="10">
        <f>'Run 2 IgG'!AE84</f>
        <v>10.516227474868067</v>
      </c>
      <c r="I82" s="10">
        <f>'Run 2 IgG'!AF84</f>
        <v>4.5353572002418892</v>
      </c>
      <c r="J82" s="10">
        <f>'Run 2 IgG'!AG84</f>
        <v>20.470425956510958</v>
      </c>
      <c r="K82" s="10">
        <f>'Run 2 IgG'!AH84</f>
        <v>4.0915900673795136</v>
      </c>
      <c r="L82" s="10">
        <f>'Run 2 IgG'!AI84</f>
        <v>20.470425956510958</v>
      </c>
      <c r="M82" s="10">
        <f>'Run 2 IgG'!AJ84</f>
        <v>0.32851429690053635</v>
      </c>
      <c r="N82" s="10">
        <f>'Run 2 IgG'!AK84</f>
        <v>1.6741196662073683</v>
      </c>
      <c r="O82" s="10">
        <f>'Run 2 IgG'!AL84</f>
        <v>1.5391133050148629</v>
      </c>
      <c r="P82" s="10">
        <f>'Run 2 IgG'!AM84</f>
        <v>5.0419576781489219</v>
      </c>
      <c r="Q82" s="10">
        <f>'Run 2 IgG'!AN84</f>
        <v>0.67951842219551106</v>
      </c>
      <c r="R82" s="10">
        <f>'Run 2 IgG'!AO84</f>
        <v>2.9980695345031165</v>
      </c>
      <c r="S82" s="10">
        <f>'Run 2 IgG'!AP84</f>
        <v>2.5781728371535571</v>
      </c>
      <c r="T82" s="10">
        <f>'Run 2 IgG'!AQ84</f>
        <v>-3.0549105965857812</v>
      </c>
      <c r="U82" s="10">
        <f>'Run 2 IgG'!AR84</f>
        <v>20.470425956510958</v>
      </c>
      <c r="V82" s="10">
        <f>'Run 2 IgG'!AS84</f>
        <v>17.902398847745182</v>
      </c>
      <c r="W82" s="10">
        <f>'Run 2 IgG'!AT84</f>
        <v>2.5465625864211732</v>
      </c>
      <c r="X82" s="10">
        <f>'Run 2 IgG'!AU84</f>
        <v>3.7175694232298833</v>
      </c>
      <c r="Y82" s="10">
        <f>'Run 2 IgG'!AV84</f>
        <v>-3.2382957792972498</v>
      </c>
      <c r="Z82" s="10">
        <f>'Run 2 IgG'!AW84</f>
        <v>-4.2186767733775881</v>
      </c>
      <c r="AA82" s="16" t="str">
        <f si="22" t="shared"/>
        <v>insert into tsp_test_unit_data.foog_unit_data (test_name,julien_barcode,unit, pillar_plate_id,row,col) values('COWS_MILK_IGG_unit','1801300012','20.470425956511','FOOG80040010000014','A',1);</v>
      </c>
      <c r="AB82" s="16" t="str">
        <f si="23" t="shared"/>
        <v>insert into tsp_test_unit_data.foog_unit_data (test_name,julien_barcode,unit, pillar_plate_id,row,col) values('COWS_MILK_IGG_unit','1801300203','10.1526298634713','FOOG80040010000014','B',1);</v>
      </c>
      <c r="AC82" s="16" t="str">
        <f si="24" t="shared"/>
        <v>insert into tsp_test_unit_data.foog_unit_data (test_name,julien_barcode,unit, pillar_plate_id,row,col) values('COWS_MILK_IGG_unit','1801300155','3.58756723256178','FOOG80040010000014','C',1);</v>
      </c>
      <c r="AD82" s="16" t="str">
        <f si="25" t="shared"/>
        <v>insert into tsp_test_unit_data.foog_unit_data (test_name,julien_barcode,unit, pillar_plate_id,row,col) values('COWS_MILK_IGG_unit','1801300157','3.275229850078','FOOG80040010000014','D',1);</v>
      </c>
      <c r="AE82" s="16" t="str">
        <f si="26" t="shared"/>
        <v>insert into tsp_test_unit_data.foog_unit_data (test_name,julien_barcode,unit, pillar_plate_id,row,col) values('COWS_MILK_IGG_unit','1801300167','12.9839955564075','FOOG80040010000014','A',2);</v>
      </c>
      <c r="AF82" s="16" t="str">
        <f si="27" t="shared"/>
        <v>insert into tsp_test_unit_data.foog_unit_data (test_name,julien_barcode,unit, pillar_plate_id,row,col) values('COWS_MILK_IGG_unit','1801300073','10.5162274748681','FOOG80040010000014','B',2);</v>
      </c>
      <c r="AG82" s="16" t="str">
        <f si="28" t="shared"/>
        <v>insert into tsp_test_unit_data.foog_unit_data (test_name,julien_barcode,unit, pillar_plate_id,row,col) values('COWS_MILK_IGG_unit','1801310032','4.53535720024189','FOOG80040010000014','C',2);</v>
      </c>
      <c r="AH82" s="16" t="str">
        <f si="29" t="shared"/>
        <v>insert into tsp_test_unit_data.foog_unit_data (test_name,julien_barcode,unit, pillar_plate_id,row,col) values('COWS_MILK_IGG_unit','1801310037','20.470425956511','FOOG80040010000014','D',2);</v>
      </c>
      <c r="AI82" s="16" t="str">
        <f si="30" t="shared"/>
        <v>insert into tsp_test_unit_data.foog_unit_data (test_name,julien_barcode,unit, pillar_plate_id,row,col) values('COWS_MILK_IGG_unit','1801310043','4.09159006737951','FOOG80040010000014','A',3);</v>
      </c>
      <c r="AJ82" s="16" t="str">
        <f si="31" t="shared"/>
        <v>insert into tsp_test_unit_data.foog_unit_data (test_name,julien_barcode,unit, pillar_plate_id,row,col) values('COWS_MILK_IGG_unit','1801310017','20.470425956511','FOOG80040010000014','B',3);</v>
      </c>
      <c r="AK82" s="16" t="str">
        <f si="32" t="shared"/>
        <v>insert into tsp_test_unit_data.foog_unit_data (test_name,julien_barcode,unit, pillar_plate_id,row,col) values('COWS_MILK_IGG_unit','1801310096','0.328514296900536','FOOG80040010000014','C',3);</v>
      </c>
      <c r="AL82" s="16" t="str">
        <f si="33" t="shared"/>
        <v>insert into tsp_test_unit_data.foog_unit_data (test_name,julien_barcode,unit, pillar_plate_id,row,col) values('COWS_MILK_IGG_unit','1801310054','1.67411966620737','FOOG80040010000014','D',3);</v>
      </c>
      <c r="AM82" s="16" t="str">
        <f si="34" t="shared"/>
        <v>insert into tsp_test_unit_data.foog_unit_data (test_name,julien_barcode,unit, pillar_plate_id,row,col) values('COWS_MILK_IGG_unit','1801310058','1.53911330501486','FOOG80040010000014','A',4);</v>
      </c>
      <c r="AN82" s="16" t="str">
        <f si="35" t="shared"/>
        <v>insert into tsp_test_unit_data.foog_unit_data (test_name,julien_barcode,unit, pillar_plate_id,row,col) values('COWS_MILK_IGG_unit','1801310066','5.04195767814892','FOOG80040010000014','B',4);</v>
      </c>
      <c r="AO82" s="16" t="str">
        <f si="36" t="shared"/>
        <v>insert into tsp_test_unit_data.foog_unit_data (test_name,julien_barcode,unit, pillar_plate_id,row,col) values('COWS_MILK_IGG_unit','1801310123','0.679518422195511','FOOG80040010000014','C',4);</v>
      </c>
      <c r="AP82" s="16" t="str">
        <f si="37" t="shared"/>
        <v>insert into tsp_test_unit_data.foog_unit_data (test_name,julien_barcode,unit, pillar_plate_id,row,col) values('COWS_MILK_IGG_unit','1801310131','2.99806953450312','FOOG80040010000014','D',4);</v>
      </c>
      <c r="AQ82" s="16" t="str">
        <f si="38" t="shared"/>
        <v>insert into tsp_test_unit_data.foog_unit_data (test_name,julien_barcode,unit, pillar_plate_id,row,col) values('COWS_MILK_IGG_unit','1801310133','2.57817283715356','FOOG80040010000014','A',5);</v>
      </c>
      <c r="AR82" s="16" t="str">
        <f si="39" t="shared"/>
        <v>insert into tsp_test_unit_data.foog_unit_data (test_name,julien_barcode,unit, pillar_plate_id,row,col) values('COWS_MILK_IGG_unit','1801310139','3.05491059658578','FOOG80040010000014','B',5);</v>
      </c>
      <c r="AS82" s="16" t="str">
        <f si="40" t="shared"/>
        <v>insert into tsp_test_unit_data.foog_unit_data (test_name,julien_barcode,unit, pillar_plate_id,row,col) values('COWS_MILK_IGG_unit','1801310102','20.470425956511','FOOG80040010000014','C',5);</v>
      </c>
      <c r="AT82" s="16" t="str">
        <f si="41" t="shared"/>
        <v>insert into tsp_test_unit_data.foog_unit_data (test_name,julien_barcode,unit, pillar_plate_id,row,col) values('COWS_MILK_IGG_unit','1801310105','17.9023988477452','FOOG80040010000014','D',5);</v>
      </c>
      <c r="AU82" s="16" t="str">
        <f si="42" t="shared"/>
        <v>insert into tsp_test_unit_data.foog_unit_data (test_name,julien_barcode,unit, pillar_plate_id,row,col) values('COWS_MILK_IGG_unit','1801310111','2.54656258642117','FOOG80040010000014','A',6);</v>
      </c>
      <c r="AV82" s="16" t="str">
        <f si="43" t="shared"/>
        <v>insert into tsp_test_unit_data.foog_unit_data (test_name,julien_barcode,unit, pillar_plate_id,row,col) values('COWS_MILK_IGG_unit','1801310120','3.71756942322988','FOOG80040010000014','B',6);</v>
      </c>
      <c r="AW82" s="16"/>
      <c r="AX82" s="16"/>
    </row>
    <row r="83" spans="1:50" x14ac:dyDescent="0.25">
      <c r="A83" s="7">
        <f>'[1]Run 1 IgG'!A84</f>
        <v>82</v>
      </c>
      <c r="B83" s="7" t="s">
        <v>146</v>
      </c>
      <c r="C83" s="10">
        <f>'Run 2 IgG'!Z85</f>
        <v>7.024955629322104</v>
      </c>
      <c r="D83" s="10">
        <f>'Run 2 IgG'!AA85</f>
        <v>5.9832738632675779</v>
      </c>
      <c r="E83" s="10">
        <f>'Run 2 IgG'!AB85</f>
        <v>6.7855515743165915</v>
      </c>
      <c r="F83" s="10">
        <f>'Run 2 IgG'!AC85</f>
        <v>5.399383820715963</v>
      </c>
      <c r="G83" s="10">
        <f>'Run 2 IgG'!AD85</f>
        <v>44.287403801525535</v>
      </c>
      <c r="H83" s="10">
        <f>'Run 2 IgG'!AE85</f>
        <v>21.975433937243899</v>
      </c>
      <c r="I83" s="10">
        <f>'Run 2 IgG'!AF85</f>
        <v>38.026581521662919</v>
      </c>
      <c r="J83" s="10">
        <f>'Run 2 IgG'!AG85</f>
        <v>7.9816580934090249</v>
      </c>
      <c r="K83" s="10">
        <f>'Run 2 IgG'!AH85</f>
        <v>5.4258827428348919</v>
      </c>
      <c r="L83" s="10">
        <f>'Run 2 IgG'!AI85</f>
        <v>14.822395279391779</v>
      </c>
      <c r="M83" s="10">
        <f>'Run 2 IgG'!AJ85</f>
        <v>85.421202992659289</v>
      </c>
      <c r="N83" s="10">
        <f>'Run 2 IgG'!AK85</f>
        <v>18.824248151256469</v>
      </c>
      <c r="O83" s="10">
        <f>'Run 2 IgG'!AL85</f>
        <v>2.7659392156553082</v>
      </c>
      <c r="P83" s="10">
        <f>'Run 2 IgG'!AM85</f>
        <v>12.900193817987921</v>
      </c>
      <c r="Q83" s="10">
        <f>'Run 2 IgG'!AN85</f>
        <v>29.548339125914623</v>
      </c>
      <c r="R83" s="10">
        <f>'Run 2 IgG'!AO85</f>
        <v>8.0008469680468721</v>
      </c>
      <c r="S83" s="10">
        <f>'Run 2 IgG'!AP85</f>
        <v>22.900452387953614</v>
      </c>
      <c r="T83" s="10">
        <f>'Run 2 IgG'!AQ85</f>
        <v>4.1119017081099729</v>
      </c>
      <c r="U83" s="10">
        <f>'Run 2 IgG'!AR85</f>
        <v>3.2401785459906587</v>
      </c>
      <c r="V83" s="10">
        <f>'Run 2 IgG'!AS85</f>
        <v>55.577877231819194</v>
      </c>
      <c r="W83" s="10">
        <f>'Run 2 IgG'!AT85</f>
        <v>32.087219554458279</v>
      </c>
      <c r="X83" s="10">
        <f>'Run 2 IgG'!AU85</f>
        <v>46.067462947808522</v>
      </c>
      <c r="Y83" s="10">
        <f>'Run 2 IgG'!AV85</f>
        <v>13.339741592438637</v>
      </c>
      <c r="Z83" s="10">
        <f>'Run 2 IgG'!AW85</f>
        <v>13.875508780201939</v>
      </c>
      <c r="AA83" s="16" t="str">
        <f si="22" t="shared"/>
        <v>insert into tsp_test_unit_data.foog_unit_data (test_name,julien_barcode,unit, pillar_plate_id,row,col) values('PINEAPPL_IGG_unit','1801300012','7.0249556293221','FOOG80040010000014','A',1);</v>
      </c>
      <c r="AB83" s="16" t="str">
        <f si="23" t="shared"/>
        <v>insert into tsp_test_unit_data.foog_unit_data (test_name,julien_barcode,unit, pillar_plate_id,row,col) values('PINEAPPL_IGG_unit','1801300203','5.98327386326758','FOOG80040010000014','B',1);</v>
      </c>
      <c r="AC83" s="16" t="str">
        <f si="24" t="shared"/>
        <v>insert into tsp_test_unit_data.foog_unit_data (test_name,julien_barcode,unit, pillar_plate_id,row,col) values('PINEAPPL_IGG_unit','1801300155','6.78555157431659','FOOG80040010000014','C',1);</v>
      </c>
      <c r="AD83" s="16" t="str">
        <f si="25" t="shared"/>
        <v>insert into tsp_test_unit_data.foog_unit_data (test_name,julien_barcode,unit, pillar_plate_id,row,col) values('PINEAPPL_IGG_unit','1801300157','5.39938382071596','FOOG80040010000014','D',1);</v>
      </c>
      <c r="AE83" s="16" t="str">
        <f si="26" t="shared"/>
        <v>insert into tsp_test_unit_data.foog_unit_data (test_name,julien_barcode,unit, pillar_plate_id,row,col) values('PINEAPPL_IGG_unit','1801300167','44.2874038015255','FOOG80040010000014','A',2);</v>
      </c>
      <c r="AF83" s="16" t="str">
        <f si="27" t="shared"/>
        <v>insert into tsp_test_unit_data.foog_unit_data (test_name,julien_barcode,unit, pillar_plate_id,row,col) values('PINEAPPL_IGG_unit','1801300073','21.9754339372439','FOOG80040010000014','B',2);</v>
      </c>
      <c r="AG83" s="16" t="str">
        <f si="28" t="shared"/>
        <v>insert into tsp_test_unit_data.foog_unit_data (test_name,julien_barcode,unit, pillar_plate_id,row,col) values('PINEAPPL_IGG_unit','1801310032','38.0265815216629','FOOG80040010000014','C',2);</v>
      </c>
      <c r="AH83" s="16" t="str">
        <f si="29" t="shared"/>
        <v>insert into tsp_test_unit_data.foog_unit_data (test_name,julien_barcode,unit, pillar_plate_id,row,col) values('PINEAPPL_IGG_unit','1801310037','7.98165809340902','FOOG80040010000014','D',2);</v>
      </c>
      <c r="AI83" s="16" t="str">
        <f si="30" t="shared"/>
        <v>insert into tsp_test_unit_data.foog_unit_data (test_name,julien_barcode,unit, pillar_plate_id,row,col) values('PINEAPPL_IGG_unit','1801310043','5.42588274283489','FOOG80040010000014','A',3);</v>
      </c>
      <c r="AJ83" s="16" t="str">
        <f si="31" t="shared"/>
        <v>insert into tsp_test_unit_data.foog_unit_data (test_name,julien_barcode,unit, pillar_plate_id,row,col) values('PINEAPPL_IGG_unit','1801310017','14.8223952793918','FOOG80040010000014','B',3);</v>
      </c>
      <c r="AK83" s="16" t="str">
        <f si="32" t="shared"/>
        <v>insert into tsp_test_unit_data.foog_unit_data (test_name,julien_barcode,unit, pillar_plate_id,row,col) values('PINEAPPL_IGG_unit','1801310096','85.4212029926593','FOOG80040010000014','C',3);</v>
      </c>
      <c r="AL83" s="16" t="str">
        <f si="33" t="shared"/>
        <v>insert into tsp_test_unit_data.foog_unit_data (test_name,julien_barcode,unit, pillar_plate_id,row,col) values('PINEAPPL_IGG_unit','1801310054','18.8242481512565','FOOG80040010000014','D',3);</v>
      </c>
      <c r="AM83" s="16" t="str">
        <f si="34" t="shared"/>
        <v>insert into tsp_test_unit_data.foog_unit_data (test_name,julien_barcode,unit, pillar_plate_id,row,col) values('PINEAPPL_IGG_unit','1801310058','2.76593921565531','FOOG80040010000014','A',4);</v>
      </c>
      <c r="AN83" s="16" t="str">
        <f si="35" t="shared"/>
        <v>insert into tsp_test_unit_data.foog_unit_data (test_name,julien_barcode,unit, pillar_plate_id,row,col) values('PINEAPPL_IGG_unit','1801310066','12.9001938179879','FOOG80040010000014','B',4);</v>
      </c>
      <c r="AO83" s="16" t="str">
        <f si="36" t="shared"/>
        <v>insert into tsp_test_unit_data.foog_unit_data (test_name,julien_barcode,unit, pillar_plate_id,row,col) values('PINEAPPL_IGG_unit','1801310123','29.5483391259146','FOOG80040010000014','C',4);</v>
      </c>
      <c r="AP83" s="16" t="str">
        <f si="37" t="shared"/>
        <v>insert into tsp_test_unit_data.foog_unit_data (test_name,julien_barcode,unit, pillar_plate_id,row,col) values('PINEAPPL_IGG_unit','1801310131','8.00084696804687','FOOG80040010000014','D',4);</v>
      </c>
      <c r="AQ83" s="16" t="str">
        <f si="38" t="shared"/>
        <v>insert into tsp_test_unit_data.foog_unit_data (test_name,julien_barcode,unit, pillar_plate_id,row,col) values('PINEAPPL_IGG_unit','1801310133','22.9004523879536','FOOG80040010000014','A',5);</v>
      </c>
      <c r="AR83" s="16" t="str">
        <f si="39" t="shared"/>
        <v>insert into tsp_test_unit_data.foog_unit_data (test_name,julien_barcode,unit, pillar_plate_id,row,col) values('PINEAPPL_IGG_unit','1801310139','4.11190170810997','FOOG80040010000014','B',5);</v>
      </c>
      <c r="AS83" s="16" t="str">
        <f si="40" t="shared"/>
        <v>insert into tsp_test_unit_data.foog_unit_data (test_name,julien_barcode,unit, pillar_plate_id,row,col) values('PINEAPPL_IGG_unit','1801310102','3.24017854599066','FOOG80040010000014','C',5);</v>
      </c>
      <c r="AT83" s="16" t="str">
        <f si="41" t="shared"/>
        <v>insert into tsp_test_unit_data.foog_unit_data (test_name,julien_barcode,unit, pillar_plate_id,row,col) values('PINEAPPL_IGG_unit','1801310105','55.5778772318192','FOOG80040010000014','D',5);</v>
      </c>
      <c r="AU83" s="16" t="str">
        <f si="42" t="shared"/>
        <v>insert into tsp_test_unit_data.foog_unit_data (test_name,julien_barcode,unit, pillar_plate_id,row,col) values('PINEAPPL_IGG_unit','1801310111','32.0872195544583','FOOG80040010000014','A',6);</v>
      </c>
      <c r="AV83" s="16" t="str">
        <f si="43" t="shared"/>
        <v>insert into tsp_test_unit_data.foog_unit_data (test_name,julien_barcode,unit, pillar_plate_id,row,col) values('PINEAPPL_IGG_unit','1801310120','46.0674629478085','FOOG80040010000014','B',6);</v>
      </c>
      <c r="AW83" s="16"/>
      <c r="AX83" s="16"/>
    </row>
    <row r="84" spans="1:50" x14ac:dyDescent="0.25">
      <c r="A84" s="7">
        <f>'[1]Run 1 IgG'!A85</f>
        <v>83</v>
      </c>
      <c r="B84" s="7" t="s">
        <v>147</v>
      </c>
      <c r="C84" s="10">
        <f>'Run 2 IgG'!Z86</f>
        <v>19.297292206137257</v>
      </c>
      <c r="D84" s="10">
        <f>'Run 2 IgG'!AA86</f>
        <v>15.369583353914955</v>
      </c>
      <c r="E84" s="10">
        <f>'Run 2 IgG'!AB86</f>
        <v>10.712084898369048</v>
      </c>
      <c r="F84" s="10">
        <f>'Run 2 IgG'!AC86</f>
        <v>4.804860898934221</v>
      </c>
      <c r="G84" s="10">
        <f>'Run 2 IgG'!AD86</f>
        <v>41.972450288803444</v>
      </c>
      <c r="H84" s="10">
        <f>'Run 2 IgG'!AE86</f>
        <v>34.455304160148309</v>
      </c>
      <c r="I84" s="10">
        <f>'Run 2 IgG'!AF86</f>
        <v>12.763639362647845</v>
      </c>
      <c r="J84" s="10">
        <f>'Run 2 IgG'!AG86</f>
        <v>8.1875766568290302</v>
      </c>
      <c r="K84" s="10">
        <f>'Run 2 IgG'!AH86</f>
        <v>27.290524256273891</v>
      </c>
      <c r="L84" s="10">
        <f>'Run 2 IgG'!AI86</f>
        <v>15.992880053749278</v>
      </c>
      <c r="M84" s="10">
        <f>'Run 2 IgG'!AJ86</f>
        <v>17.98022556151248</v>
      </c>
      <c r="N84" s="10">
        <f>'Run 2 IgG'!AK86</f>
        <v>6.0029060631886342</v>
      </c>
      <c r="O84" s="10">
        <f>'Run 2 IgG'!AL86</f>
        <v>8.5227160883982389</v>
      </c>
      <c r="P84" s="10">
        <f>'Run 2 IgG'!AM86</f>
        <v>2.9474993763123485</v>
      </c>
      <c r="Q84" s="10">
        <f>'Run 2 IgG'!AN86</f>
        <v>3.7978765321164607</v>
      </c>
      <c r="R84" s="10">
        <f>'Run 2 IgG'!AO86</f>
        <v>8.925196620703316</v>
      </c>
      <c r="S84" s="10">
        <f>'Run 2 IgG'!AP86</f>
        <v>13.946023805800889</v>
      </c>
      <c r="T84" s="10">
        <f>'Run 2 IgG'!AQ86</f>
        <v>6.6355991956837732</v>
      </c>
      <c r="U84" s="10">
        <f>'Run 2 IgG'!AR86</f>
        <v>9.1021627691487392</v>
      </c>
      <c r="V84" s="10">
        <f>'Run 2 IgG'!AS86</f>
        <v>11.330683381872957</v>
      </c>
      <c r="W84" s="10">
        <f>'Run 2 IgG'!AT86</f>
        <v>14.824590259587458</v>
      </c>
      <c r="X84" s="10">
        <f>'Run 2 IgG'!AU86</f>
        <v>20.935403633340034</v>
      </c>
      <c r="Y84" s="10">
        <f>'Run 2 IgG'!AV86</f>
        <v>6.9519457619313432</v>
      </c>
      <c r="Z84" s="10">
        <f>'Run 2 IgG'!AW86</f>
        <v>8.5696982517023343</v>
      </c>
      <c r="AA84" s="16" t="str">
        <f si="22" t="shared"/>
        <v>insert into tsp_test_unit_data.foog_unit_data (test_name,julien_barcode,unit, pillar_plate_id,row,col) values('RYE_IGG_unit','1801300012','19.2972922061373','FOOG80040010000014','A',1);</v>
      </c>
      <c r="AB84" s="16" t="str">
        <f si="23" t="shared"/>
        <v>insert into tsp_test_unit_data.foog_unit_data (test_name,julien_barcode,unit, pillar_plate_id,row,col) values('RYE_IGG_unit','1801300203','15.369583353915','FOOG80040010000014','B',1);</v>
      </c>
      <c r="AC84" s="16" t="str">
        <f si="24" t="shared"/>
        <v>insert into tsp_test_unit_data.foog_unit_data (test_name,julien_barcode,unit, pillar_plate_id,row,col) values('RYE_IGG_unit','1801300155','10.712084898369','FOOG80040010000014','C',1);</v>
      </c>
      <c r="AD84" s="16" t="str">
        <f si="25" t="shared"/>
        <v>insert into tsp_test_unit_data.foog_unit_data (test_name,julien_barcode,unit, pillar_plate_id,row,col) values('RYE_IGG_unit','1801300157','4.80486089893422','FOOG80040010000014','D',1);</v>
      </c>
      <c r="AE84" s="16" t="str">
        <f si="26" t="shared"/>
        <v>insert into tsp_test_unit_data.foog_unit_data (test_name,julien_barcode,unit, pillar_plate_id,row,col) values('RYE_IGG_unit','1801300167','41.9724502888034','FOOG80040010000014','A',2);</v>
      </c>
      <c r="AF84" s="16" t="str">
        <f si="27" t="shared"/>
        <v>insert into tsp_test_unit_data.foog_unit_data (test_name,julien_barcode,unit, pillar_plate_id,row,col) values('RYE_IGG_unit','1801300073','34.4553041601483','FOOG80040010000014','B',2);</v>
      </c>
      <c r="AG84" s="16" t="str">
        <f si="28" t="shared"/>
        <v>insert into tsp_test_unit_data.foog_unit_data (test_name,julien_barcode,unit, pillar_plate_id,row,col) values('RYE_IGG_unit','1801310032','12.7636393626478','FOOG80040010000014','C',2);</v>
      </c>
      <c r="AH84" s="16" t="str">
        <f si="29" t="shared"/>
        <v>insert into tsp_test_unit_data.foog_unit_data (test_name,julien_barcode,unit, pillar_plate_id,row,col) values('RYE_IGG_unit','1801310037','8.18757665682903','FOOG80040010000014','D',2);</v>
      </c>
      <c r="AI84" s="16" t="str">
        <f si="30" t="shared"/>
        <v>insert into tsp_test_unit_data.foog_unit_data (test_name,julien_barcode,unit, pillar_plate_id,row,col) values('RYE_IGG_unit','1801310043','27.2905242562739','FOOG80040010000014','A',3);</v>
      </c>
      <c r="AJ84" s="16" t="str">
        <f si="31" t="shared"/>
        <v>insert into tsp_test_unit_data.foog_unit_data (test_name,julien_barcode,unit, pillar_plate_id,row,col) values('RYE_IGG_unit','1801310017','15.9928800537493','FOOG80040010000014','B',3);</v>
      </c>
      <c r="AK84" s="16" t="str">
        <f si="32" t="shared"/>
        <v>insert into tsp_test_unit_data.foog_unit_data (test_name,julien_barcode,unit, pillar_plate_id,row,col) values('RYE_IGG_unit','1801310096','17.9802255615125','FOOG80040010000014','C',3);</v>
      </c>
      <c r="AL84" s="16" t="str">
        <f si="33" t="shared"/>
        <v>insert into tsp_test_unit_data.foog_unit_data (test_name,julien_barcode,unit, pillar_plate_id,row,col) values('RYE_IGG_unit','1801310054','6.00290606318863','FOOG80040010000014','D',3);</v>
      </c>
      <c r="AM84" s="16" t="str">
        <f si="34" t="shared"/>
        <v>insert into tsp_test_unit_data.foog_unit_data (test_name,julien_barcode,unit, pillar_plate_id,row,col) values('RYE_IGG_unit','1801310058','8.52271608839824','FOOG80040010000014','A',4);</v>
      </c>
      <c r="AN84" s="16" t="str">
        <f si="35" t="shared"/>
        <v>insert into tsp_test_unit_data.foog_unit_data (test_name,julien_barcode,unit, pillar_plate_id,row,col) values('RYE_IGG_unit','1801310066','2.94749937631235','FOOG80040010000014','B',4);</v>
      </c>
      <c r="AO84" s="16" t="str">
        <f si="36" t="shared"/>
        <v>insert into tsp_test_unit_data.foog_unit_data (test_name,julien_barcode,unit, pillar_plate_id,row,col) values('RYE_IGG_unit','1801310123','3.79787653211646','FOOG80040010000014','C',4);</v>
      </c>
      <c r="AP84" s="16" t="str">
        <f si="37" t="shared"/>
        <v>insert into tsp_test_unit_data.foog_unit_data (test_name,julien_barcode,unit, pillar_plate_id,row,col) values('RYE_IGG_unit','1801310131','8.92519662070332','FOOG80040010000014','D',4);</v>
      </c>
      <c r="AQ84" s="16" t="str">
        <f si="38" t="shared"/>
        <v>insert into tsp_test_unit_data.foog_unit_data (test_name,julien_barcode,unit, pillar_plate_id,row,col) values('RYE_IGG_unit','1801310133','13.9460238058009','FOOG80040010000014','A',5);</v>
      </c>
      <c r="AR84" s="16" t="str">
        <f si="39" t="shared"/>
        <v>insert into tsp_test_unit_data.foog_unit_data (test_name,julien_barcode,unit, pillar_plate_id,row,col) values('RYE_IGG_unit','1801310139','6.63559919568377','FOOG80040010000014','B',5);</v>
      </c>
      <c r="AS84" s="16" t="str">
        <f si="40" t="shared"/>
        <v>insert into tsp_test_unit_data.foog_unit_data (test_name,julien_barcode,unit, pillar_plate_id,row,col) values('RYE_IGG_unit','1801310102','9.10216276914874','FOOG80040010000014','C',5);</v>
      </c>
      <c r="AT84" s="16" t="str">
        <f si="41" t="shared"/>
        <v>insert into tsp_test_unit_data.foog_unit_data (test_name,julien_barcode,unit, pillar_plate_id,row,col) values('RYE_IGG_unit','1801310105','11.330683381873','FOOG80040010000014','D',5);</v>
      </c>
      <c r="AU84" s="16" t="str">
        <f si="42" t="shared"/>
        <v>insert into tsp_test_unit_data.foog_unit_data (test_name,julien_barcode,unit, pillar_plate_id,row,col) values('RYE_IGG_unit','1801310111','14.8245902595875','FOOG80040010000014','A',6);</v>
      </c>
      <c r="AV84" s="16" t="str">
        <f si="43" t="shared"/>
        <v>insert into tsp_test_unit_data.foog_unit_data (test_name,julien_barcode,unit, pillar_plate_id,row,col) values('RYE_IGG_unit','1801310120','20.93540363334','FOOG80040010000014','B',6);</v>
      </c>
      <c r="AW84" s="16"/>
      <c r="AX84" s="16"/>
    </row>
    <row r="85" spans="1:50" x14ac:dyDescent="0.25">
      <c r="A85" s="7">
        <f>'[1]Run 1 IgG'!A86</f>
        <v>84</v>
      </c>
      <c r="B85" s="7" t="s">
        <v>148</v>
      </c>
      <c r="C85" s="10">
        <f>'Run 2 IgG'!Z87</f>
        <v>7.4515777906340057</v>
      </c>
      <c r="D85" s="10">
        <f>'Run 2 IgG'!AA87</f>
        <v>5.8627338696266644</v>
      </c>
      <c r="E85" s="10">
        <f>'Run 2 IgG'!AB87</f>
        <v>26.594565017283319</v>
      </c>
      <c r="F85" s="10">
        <f>'Run 2 IgG'!AC87</f>
        <v>5.0893283631045723</v>
      </c>
      <c r="G85" s="10">
        <f>'Run 2 IgG'!AD87</f>
        <v>2.5313256784895755</v>
      </c>
      <c r="H85" s="10">
        <f>'Run 2 IgG'!AE87</f>
        <v>11.932285779506564</v>
      </c>
      <c r="I85" s="10">
        <f>'Run 2 IgG'!AF87</f>
        <v>16.799696521640168</v>
      </c>
      <c r="J85" s="10">
        <f>'Run 2 IgG'!AG87</f>
        <v>4.3747689277308996</v>
      </c>
      <c r="K85" s="10">
        <f>'Run 2 IgG'!AH87</f>
        <v>9.024809488683605</v>
      </c>
      <c r="L85" s="10">
        <f>'Run 2 IgG'!AI87</f>
        <v>4.8719581819236719</v>
      </c>
      <c r="M85" s="10">
        <f>'Run 2 IgG'!AJ87</f>
        <v>37.685248018419223</v>
      </c>
      <c r="N85" s="10">
        <f>'Run 2 IgG'!AK87</f>
        <v>1.8732104338092854</v>
      </c>
      <c r="O85" s="10">
        <f>'Run 2 IgG'!AL87</f>
        <v>10.891070602247785</v>
      </c>
      <c r="P85" s="10">
        <f>'Run 2 IgG'!AM87</f>
        <v>6.2386281608400402</v>
      </c>
      <c r="Q85" s="10">
        <f>'Run 2 IgG'!AN87</f>
        <v>6.2278196987923726</v>
      </c>
      <c r="R85" s="10">
        <f>'Run 2 IgG'!AO87</f>
        <v>8.7041584479360914</v>
      </c>
      <c r="S85" s="10">
        <f>'Run 2 IgG'!AP87</f>
        <v>18.590298400870669</v>
      </c>
      <c r="T85" s="10">
        <f>'Run 2 IgG'!AQ87</f>
        <v>5.3739511970265212</v>
      </c>
      <c r="U85" s="10">
        <f>'Run 2 IgG'!AR87</f>
        <v>11.313801562334396</v>
      </c>
      <c r="V85" s="10">
        <f>'Run 2 IgG'!AS87</f>
        <v>12.537559654176029</v>
      </c>
      <c r="W85" s="10">
        <f>'Run 2 IgG'!AT87</f>
        <v>12.496727686440391</v>
      </c>
      <c r="X85" s="10">
        <f>'Run 2 IgG'!AU87</f>
        <v>4.6137560330071361</v>
      </c>
      <c r="Y85" s="10">
        <f>'Run 2 IgG'!AV87</f>
        <v>11.42668994372116</v>
      </c>
      <c r="Z85" s="10">
        <f>'Run 2 IgG'!AW87</f>
        <v>5.934790283277791</v>
      </c>
      <c r="AA85" s="16" t="str">
        <f si="22" t="shared"/>
        <v>insert into tsp_test_unit_data.foog_unit_data (test_name,julien_barcode,unit, pillar_plate_id,row,col) values('YEAST_IGG_unit','1801300012','7.45157779063401','FOOG80040010000014','A',1);</v>
      </c>
      <c r="AB85" s="16" t="str">
        <f si="23" t="shared"/>
        <v>insert into tsp_test_unit_data.foog_unit_data (test_name,julien_barcode,unit, pillar_plate_id,row,col) values('YEAST_IGG_unit','1801300203','5.86273386962666','FOOG80040010000014','B',1);</v>
      </c>
      <c r="AC85" s="16" t="str">
        <f si="24" t="shared"/>
        <v>insert into tsp_test_unit_data.foog_unit_data (test_name,julien_barcode,unit, pillar_plate_id,row,col) values('YEAST_IGG_unit','1801300155','26.5945650172833','FOOG80040010000014','C',1);</v>
      </c>
      <c r="AD85" s="16" t="str">
        <f si="25" t="shared"/>
        <v>insert into tsp_test_unit_data.foog_unit_data (test_name,julien_barcode,unit, pillar_plate_id,row,col) values('YEAST_IGG_unit','1801300157','5.08932836310457','FOOG80040010000014','D',1);</v>
      </c>
      <c r="AE85" s="16" t="str">
        <f si="26" t="shared"/>
        <v>insert into tsp_test_unit_data.foog_unit_data (test_name,julien_barcode,unit, pillar_plate_id,row,col) values('YEAST_IGG_unit','1801300167','2.53132567848958','FOOG80040010000014','A',2);</v>
      </c>
      <c r="AF85" s="16" t="str">
        <f si="27" t="shared"/>
        <v>insert into tsp_test_unit_data.foog_unit_data (test_name,julien_barcode,unit, pillar_plate_id,row,col) values('YEAST_IGG_unit','1801300073','11.9322857795066','FOOG80040010000014','B',2);</v>
      </c>
      <c r="AG85" s="16" t="str">
        <f si="28" t="shared"/>
        <v>insert into tsp_test_unit_data.foog_unit_data (test_name,julien_barcode,unit, pillar_plate_id,row,col) values('YEAST_IGG_unit','1801310032','16.7996965216402','FOOG80040010000014','C',2);</v>
      </c>
      <c r="AH85" s="16" t="str">
        <f si="29" t="shared"/>
        <v>insert into tsp_test_unit_data.foog_unit_data (test_name,julien_barcode,unit, pillar_plate_id,row,col) values('YEAST_IGG_unit','1801310037','4.3747689277309','FOOG80040010000014','D',2);</v>
      </c>
      <c r="AI85" s="16" t="str">
        <f si="30" t="shared"/>
        <v>insert into tsp_test_unit_data.foog_unit_data (test_name,julien_barcode,unit, pillar_plate_id,row,col) values('YEAST_IGG_unit','1801310043','9.0248094886836','FOOG80040010000014','A',3);</v>
      </c>
      <c r="AJ85" s="16" t="str">
        <f si="31" t="shared"/>
        <v>insert into tsp_test_unit_data.foog_unit_data (test_name,julien_barcode,unit, pillar_plate_id,row,col) values('YEAST_IGG_unit','1801310017','4.87195818192367','FOOG80040010000014','B',3);</v>
      </c>
      <c r="AK85" s="16" t="str">
        <f si="32" t="shared"/>
        <v>insert into tsp_test_unit_data.foog_unit_data (test_name,julien_barcode,unit, pillar_plate_id,row,col) values('YEAST_IGG_unit','1801310096','37.6852480184192','FOOG80040010000014','C',3);</v>
      </c>
      <c r="AL85" s="16" t="str">
        <f si="33" t="shared"/>
        <v>insert into tsp_test_unit_data.foog_unit_data (test_name,julien_barcode,unit, pillar_plate_id,row,col) values('YEAST_IGG_unit','1801310054','1.87321043380929','FOOG80040010000014','D',3);</v>
      </c>
      <c r="AM85" s="16" t="str">
        <f si="34" t="shared"/>
        <v>insert into tsp_test_unit_data.foog_unit_data (test_name,julien_barcode,unit, pillar_plate_id,row,col) values('YEAST_IGG_unit','1801310058','10.8910706022478','FOOG80040010000014','A',4);</v>
      </c>
      <c r="AN85" s="16" t="str">
        <f si="35" t="shared"/>
        <v>insert into tsp_test_unit_data.foog_unit_data (test_name,julien_barcode,unit, pillar_plate_id,row,col) values('YEAST_IGG_unit','1801310066','6.23862816084004','FOOG80040010000014','B',4);</v>
      </c>
      <c r="AO85" s="16" t="str">
        <f si="36" t="shared"/>
        <v>insert into tsp_test_unit_data.foog_unit_data (test_name,julien_barcode,unit, pillar_plate_id,row,col) values('YEAST_IGG_unit','1801310123','6.22781969879237','FOOG80040010000014','C',4);</v>
      </c>
      <c r="AP85" s="16" t="str">
        <f si="37" t="shared"/>
        <v>insert into tsp_test_unit_data.foog_unit_data (test_name,julien_barcode,unit, pillar_plate_id,row,col) values('YEAST_IGG_unit','1801310131','8.70415844793609','FOOG80040010000014','D',4);</v>
      </c>
      <c r="AQ85" s="16" t="str">
        <f si="38" t="shared"/>
        <v>insert into tsp_test_unit_data.foog_unit_data (test_name,julien_barcode,unit, pillar_plate_id,row,col) values('YEAST_IGG_unit','1801310133','18.5902984008707','FOOG80040010000014','A',5);</v>
      </c>
      <c r="AR85" s="16" t="str">
        <f si="39" t="shared"/>
        <v>insert into tsp_test_unit_data.foog_unit_data (test_name,julien_barcode,unit, pillar_plate_id,row,col) values('YEAST_IGG_unit','1801310139','5.37395119702652','FOOG80040010000014','B',5);</v>
      </c>
      <c r="AS85" s="16" t="str">
        <f si="40" t="shared"/>
        <v>insert into tsp_test_unit_data.foog_unit_data (test_name,julien_barcode,unit, pillar_plate_id,row,col) values('YEAST_IGG_unit','1801310102','11.3138015623344','FOOG80040010000014','C',5);</v>
      </c>
      <c r="AT85" s="16" t="str">
        <f si="41" t="shared"/>
        <v>insert into tsp_test_unit_data.foog_unit_data (test_name,julien_barcode,unit, pillar_plate_id,row,col) values('YEAST_IGG_unit','1801310105','12.537559654176','FOOG80040010000014','D',5);</v>
      </c>
      <c r="AU85" s="16" t="str">
        <f si="42" t="shared"/>
        <v>insert into tsp_test_unit_data.foog_unit_data (test_name,julien_barcode,unit, pillar_plate_id,row,col) values('YEAST_IGG_unit','1801310111','12.4967276864404','FOOG80040010000014','A',6);</v>
      </c>
      <c r="AV85" s="16" t="str">
        <f si="43" t="shared"/>
        <v>insert into tsp_test_unit_data.foog_unit_data (test_name,julien_barcode,unit, pillar_plate_id,row,col) values('YEAST_IGG_unit','1801310120','4.61375603300714','FOOG80040010000014','B',6);</v>
      </c>
      <c r="AW85" s="16"/>
      <c r="AX85" s="16"/>
    </row>
    <row r="86" spans="1:50" x14ac:dyDescent="0.25">
      <c r="A86" s="7">
        <f>'[1]Run 1 IgG'!A87</f>
        <v>85</v>
      </c>
      <c r="B86" s="7" t="s">
        <v>149</v>
      </c>
      <c r="C86" s="10">
        <f>'Run 2 IgG'!Z88</f>
        <v>45.412998773557874</v>
      </c>
      <c r="D86" s="10">
        <f>'Run 2 IgG'!AA88</f>
        <v>12.280872199169011</v>
      </c>
      <c r="E86" s="10">
        <f>'Run 2 IgG'!AB88</f>
        <v>5.5428657041386575</v>
      </c>
      <c r="F86" s="10">
        <f>'Run 2 IgG'!AC88</f>
        <v>6.8277923612509612</v>
      </c>
      <c r="G86" s="10">
        <f>'Run 2 IgG'!AD88</f>
        <v>20.242655879976159</v>
      </c>
      <c r="H86" s="10">
        <f>'Run 2 IgG'!AE88</f>
        <v>46.441853220550541</v>
      </c>
      <c r="I86" s="10">
        <f>'Run 2 IgG'!AF88</f>
        <v>6.3606155873423962</v>
      </c>
      <c r="J86" s="10">
        <f>'Run 2 IgG'!AG88</f>
        <v>42.068145613251232</v>
      </c>
      <c r="K86" s="10">
        <f>'Run 2 IgG'!AH88</f>
        <v>3.4836297447570201</v>
      </c>
      <c r="L86" s="10">
        <f>'Run 2 IgG'!AI88</f>
        <v>82.292480143373979</v>
      </c>
      <c r="M86" s="10">
        <f>'Run 2 IgG'!AJ88</f>
        <v>36.6957173712143</v>
      </c>
      <c r="N86" s="10">
        <f>'Run 2 IgG'!AK88</f>
        <v>1.9586367193230236</v>
      </c>
      <c r="O86" s="10">
        <f>'Run 2 IgG'!AL88</f>
        <v>1.8252665146998606</v>
      </c>
      <c r="P86" s="10">
        <f>'Run 2 IgG'!AM88</f>
        <v>4.7053008191051937</v>
      </c>
      <c r="Q86" s="10">
        <f>'Run 2 IgG'!AN88</f>
        <v>1.5006053308743321</v>
      </c>
      <c r="R86" s="10">
        <f>'Run 2 IgG'!AO88</f>
        <v>41.205027133661162</v>
      </c>
      <c r="S86" s="10">
        <f>'Run 2 IgG'!AP88</f>
        <v>2.920426423519777</v>
      </c>
      <c r="T86" s="10">
        <f>'Run 2 IgG'!AQ88</f>
        <v>6.5532954555551086</v>
      </c>
      <c r="U86" s="10">
        <f>'Run 2 IgG'!AR88</f>
        <v>25.356794302684403</v>
      </c>
      <c r="V86" s="10">
        <f>'Run 2 IgG'!AS88</f>
        <v>47.513755970764635</v>
      </c>
      <c r="W86" s="10">
        <f>'Run 2 IgG'!AT88</f>
        <v>5.223539328498056</v>
      </c>
      <c r="X86" s="10">
        <f>'Run 2 IgG'!AU88</f>
        <v>3.3525458864988251</v>
      </c>
      <c r="Y86" s="10">
        <f>'Run 2 IgG'!AV88</f>
        <v>9.106059836587086</v>
      </c>
      <c r="Z86" s="10">
        <f>'Run 2 IgG'!AW88</f>
        <v>7.38185029702833</v>
      </c>
      <c r="AA86" s="16" t="str">
        <f si="22" t="shared"/>
        <v>insert into tsp_test_unit_data.foog_unit_data (test_name,julien_barcode,unit, pillar_plate_id,row,col) values('WHEY_PROTE_IGG_unit','1801300012','45.4129987735579','FOOG80040010000014','A',1);</v>
      </c>
      <c r="AB86" s="16" t="str">
        <f si="23" t="shared"/>
        <v>insert into tsp_test_unit_data.foog_unit_data (test_name,julien_barcode,unit, pillar_plate_id,row,col) values('WHEY_PROTE_IGG_unit','1801300203','12.280872199169','FOOG80040010000014','B',1);</v>
      </c>
      <c r="AC86" s="16" t="str">
        <f si="24" t="shared"/>
        <v>insert into tsp_test_unit_data.foog_unit_data (test_name,julien_barcode,unit, pillar_plate_id,row,col) values('WHEY_PROTE_IGG_unit','1801300155','5.54286570413866','FOOG80040010000014','C',1);</v>
      </c>
      <c r="AD86" s="16" t="str">
        <f si="25" t="shared"/>
        <v>insert into tsp_test_unit_data.foog_unit_data (test_name,julien_barcode,unit, pillar_plate_id,row,col) values('WHEY_PROTE_IGG_unit','1801300157','6.82779236125096','FOOG80040010000014','D',1);</v>
      </c>
      <c r="AE86" s="16" t="str">
        <f si="26" t="shared"/>
        <v>insert into tsp_test_unit_data.foog_unit_data (test_name,julien_barcode,unit, pillar_plate_id,row,col) values('WHEY_PROTE_IGG_unit','1801300167','20.2426558799762','FOOG80040010000014','A',2);</v>
      </c>
      <c r="AF86" s="16" t="str">
        <f si="27" t="shared"/>
        <v>insert into tsp_test_unit_data.foog_unit_data (test_name,julien_barcode,unit, pillar_plate_id,row,col) values('WHEY_PROTE_IGG_unit','1801300073','46.4418532205505','FOOG80040010000014','B',2);</v>
      </c>
      <c r="AG86" s="16" t="str">
        <f si="28" t="shared"/>
        <v>insert into tsp_test_unit_data.foog_unit_data (test_name,julien_barcode,unit, pillar_plate_id,row,col) values('WHEY_PROTE_IGG_unit','1801310032','6.3606155873424','FOOG80040010000014','C',2);</v>
      </c>
      <c r="AH86" s="16" t="str">
        <f si="29" t="shared"/>
        <v>insert into tsp_test_unit_data.foog_unit_data (test_name,julien_barcode,unit, pillar_plate_id,row,col) values('WHEY_PROTE_IGG_unit','1801310037','42.0681456132512','FOOG80040010000014','D',2);</v>
      </c>
      <c r="AI86" s="16" t="str">
        <f si="30" t="shared"/>
        <v>insert into tsp_test_unit_data.foog_unit_data (test_name,julien_barcode,unit, pillar_plate_id,row,col) values('WHEY_PROTE_IGG_unit','1801310043','3.48362974475702','FOOG80040010000014','A',3);</v>
      </c>
      <c r="AJ86" s="16" t="str">
        <f si="31" t="shared"/>
        <v>insert into tsp_test_unit_data.foog_unit_data (test_name,julien_barcode,unit, pillar_plate_id,row,col) values('WHEY_PROTE_IGG_unit','1801310017','82.292480143374','FOOG80040010000014','B',3);</v>
      </c>
      <c r="AK86" s="16" t="str">
        <f si="32" t="shared"/>
        <v>insert into tsp_test_unit_data.foog_unit_data (test_name,julien_barcode,unit, pillar_plate_id,row,col) values('WHEY_PROTE_IGG_unit','1801310096','36.6957173712143','FOOG80040010000014','C',3);</v>
      </c>
      <c r="AL86" s="16" t="str">
        <f si="33" t="shared"/>
        <v>insert into tsp_test_unit_data.foog_unit_data (test_name,julien_barcode,unit, pillar_plate_id,row,col) values('WHEY_PROTE_IGG_unit','1801310054','1.95863671932302','FOOG80040010000014','D',3);</v>
      </c>
      <c r="AM86" s="16" t="str">
        <f si="34" t="shared"/>
        <v>insert into tsp_test_unit_data.foog_unit_data (test_name,julien_barcode,unit, pillar_plate_id,row,col) values('WHEY_PROTE_IGG_unit','1801310058','1.82526651469986','FOOG80040010000014','A',4);</v>
      </c>
      <c r="AN86" s="16" t="str">
        <f si="35" t="shared"/>
        <v>insert into tsp_test_unit_data.foog_unit_data (test_name,julien_barcode,unit, pillar_plate_id,row,col) values('WHEY_PROTE_IGG_unit','1801310066','4.70530081910519','FOOG80040010000014','B',4);</v>
      </c>
      <c r="AO86" s="16" t="str">
        <f si="36" t="shared"/>
        <v>insert into tsp_test_unit_data.foog_unit_data (test_name,julien_barcode,unit, pillar_plate_id,row,col) values('WHEY_PROTE_IGG_unit','1801310123','1.50060533087433','FOOG80040010000014','C',4);</v>
      </c>
      <c r="AP86" s="16" t="str">
        <f si="37" t="shared"/>
        <v>insert into tsp_test_unit_data.foog_unit_data (test_name,julien_barcode,unit, pillar_plate_id,row,col) values('WHEY_PROTE_IGG_unit','1801310131','41.2050271336612','FOOG80040010000014','D',4);</v>
      </c>
      <c r="AQ86" s="16" t="str">
        <f si="38" t="shared"/>
        <v>insert into tsp_test_unit_data.foog_unit_data (test_name,julien_barcode,unit, pillar_plate_id,row,col) values('WHEY_PROTE_IGG_unit','1801310133','2.92042642351978','FOOG80040010000014','A',5);</v>
      </c>
      <c r="AR86" s="16" t="str">
        <f si="39" t="shared"/>
        <v>insert into tsp_test_unit_data.foog_unit_data (test_name,julien_barcode,unit, pillar_plate_id,row,col) values('WHEY_PROTE_IGG_unit','1801310139','6.55329545555511','FOOG80040010000014','B',5);</v>
      </c>
      <c r="AS86" s="16" t="str">
        <f si="40" t="shared"/>
        <v>insert into tsp_test_unit_data.foog_unit_data (test_name,julien_barcode,unit, pillar_plate_id,row,col) values('WHEY_PROTE_IGG_unit','1801310102','25.3567943026844','FOOG80040010000014','C',5);</v>
      </c>
      <c r="AT86" s="16" t="str">
        <f si="41" t="shared"/>
        <v>insert into tsp_test_unit_data.foog_unit_data (test_name,julien_barcode,unit, pillar_plate_id,row,col) values('WHEY_PROTE_IGG_unit','1801310105','47.5137559707646','FOOG80040010000014','D',5);</v>
      </c>
      <c r="AU86" s="16" t="str">
        <f si="42" t="shared"/>
        <v>insert into tsp_test_unit_data.foog_unit_data (test_name,julien_barcode,unit, pillar_plate_id,row,col) values('WHEY_PROTE_IGG_unit','1801310111','5.22353932849806','FOOG80040010000014','A',6);</v>
      </c>
      <c r="AV86" s="16" t="str">
        <f si="43" t="shared"/>
        <v>insert into tsp_test_unit_data.foog_unit_data (test_name,julien_barcode,unit, pillar_plate_id,row,col) values('WHEY_PROTE_IGG_unit','1801310120','3.35254588649883','FOOG80040010000014','B',6);</v>
      </c>
      <c r="AW86" s="16"/>
      <c r="AX86" s="16"/>
    </row>
    <row r="87" spans="1:50" x14ac:dyDescent="0.25">
      <c r="A87" s="7">
        <f>'[1]Run 1 IgG'!A88</f>
        <v>86</v>
      </c>
      <c r="B87" s="7" t="s">
        <v>150</v>
      </c>
      <c r="C87" s="10">
        <f>'Run 2 IgG'!Z89</f>
        <v>12.08789406127681</v>
      </c>
      <c r="D87" s="10">
        <f>'Run 2 IgG'!AA89</f>
        <v>4.4604963331442535</v>
      </c>
      <c r="E87" s="10">
        <f>'Run 2 IgG'!AB89</f>
        <v>30.708896570938425</v>
      </c>
      <c r="F87" s="10">
        <f>'Run 2 IgG'!AC89</f>
        <v>25.37639714349444</v>
      </c>
      <c r="G87" s="10">
        <f>'Run 2 IgG'!AD89</f>
        <v>20.027868158653327</v>
      </c>
      <c r="H87" s="10">
        <f>'Run 2 IgG'!AE89</f>
        <v>4.4978986337375479</v>
      </c>
      <c r="I87" s="10">
        <f>'Run 2 IgG'!AF89</f>
        <v>3.6964207638812381</v>
      </c>
      <c r="J87" s="10">
        <f>'Run 2 IgG'!AG89</f>
        <v>9.7849809818896762</v>
      </c>
      <c r="K87" s="10">
        <f>'Run 2 IgG'!AH89</f>
        <v>4.4230940325509591</v>
      </c>
      <c r="L87" s="10">
        <f>'Run 2 IgG'!AI89</f>
        <v>11.44804756184152</v>
      </c>
      <c r="M87" s="10">
        <f>'Run 2 IgG'!AJ89</f>
        <v>29.24753525490042</v>
      </c>
      <c r="N87" s="10">
        <f>'Run 2 IgG'!AK89</f>
        <v>9.2653561629328358</v>
      </c>
      <c r="O87" s="10">
        <f>'Run 2 IgG'!AL89</f>
        <v>6.1155481343975344</v>
      </c>
      <c r="P87" s="10">
        <f>'Run 2 IgG'!AM89</f>
        <v>15.114808816434142</v>
      </c>
      <c r="Q87" s="10">
        <f>'Run 2 IgG'!AN89</f>
        <v>8.3984242670382585</v>
      </c>
      <c r="R87" s="10">
        <f>'Run 2 IgG'!AO89</f>
        <v>7.401920115516913</v>
      </c>
      <c r="S87" s="10">
        <f>'Run 2 IgG'!AP89</f>
        <v>2.7747212135464805</v>
      </c>
      <c r="T87" s="10">
        <f>'Run 2 IgG'!AQ89</f>
        <v>6.5069364941773671</v>
      </c>
      <c r="U87" s="10">
        <f>'Run 2 IgG'!AR89</f>
        <v>11.979694548846204</v>
      </c>
      <c r="V87" s="10">
        <f>'Run 2 IgG'!AS89</f>
        <v>6.5323166267228174</v>
      </c>
      <c r="W87" s="10">
        <f>'Run 2 IgG'!AT89</f>
        <v>7.5368355569427257</v>
      </c>
      <c r="X87" s="10">
        <f>'Run 2 IgG'!AU89</f>
        <v>29.699034454919477</v>
      </c>
      <c r="Y87" s="10">
        <f>'Run 2 IgG'!AV89</f>
        <v>10.277889871851306</v>
      </c>
      <c r="Z87" s="10">
        <f>'Run 2 IgG'!AW89</f>
        <v>6.9063396326557616</v>
      </c>
      <c r="AA87" s="16" t="str">
        <f si="22" t="shared"/>
        <v>insert into tsp_test_unit_data.foog_unit_data (test_name,julien_barcode,unit, pillar_plate_id,row,col) values('LIMA_BEAN_IGG_unit','1801300012','12.0878940612768','FOOG80040010000014','A',1);</v>
      </c>
      <c r="AB87" s="16" t="str">
        <f si="23" t="shared"/>
        <v>insert into tsp_test_unit_data.foog_unit_data (test_name,julien_barcode,unit, pillar_plate_id,row,col) values('LIMA_BEAN_IGG_unit','1801300203','4.46049633314425','FOOG80040010000014','B',1);</v>
      </c>
      <c r="AC87" s="16" t="str">
        <f si="24" t="shared"/>
        <v>insert into tsp_test_unit_data.foog_unit_data (test_name,julien_barcode,unit, pillar_plate_id,row,col) values('LIMA_BEAN_IGG_unit','1801300155','30.7088965709384','FOOG80040010000014','C',1);</v>
      </c>
      <c r="AD87" s="16" t="str">
        <f si="25" t="shared"/>
        <v>insert into tsp_test_unit_data.foog_unit_data (test_name,julien_barcode,unit, pillar_plate_id,row,col) values('LIMA_BEAN_IGG_unit','1801300157','25.3763971434944','FOOG80040010000014','D',1);</v>
      </c>
      <c r="AE87" s="16" t="str">
        <f si="26" t="shared"/>
        <v>insert into tsp_test_unit_data.foog_unit_data (test_name,julien_barcode,unit, pillar_plate_id,row,col) values('LIMA_BEAN_IGG_unit','1801300167','20.0278681586533','FOOG80040010000014','A',2);</v>
      </c>
      <c r="AF87" s="16" t="str">
        <f si="27" t="shared"/>
        <v>insert into tsp_test_unit_data.foog_unit_data (test_name,julien_barcode,unit, pillar_plate_id,row,col) values('LIMA_BEAN_IGG_unit','1801300073','4.49789863373755','FOOG80040010000014','B',2);</v>
      </c>
      <c r="AG87" s="16" t="str">
        <f si="28" t="shared"/>
        <v>insert into tsp_test_unit_data.foog_unit_data (test_name,julien_barcode,unit, pillar_plate_id,row,col) values('LIMA_BEAN_IGG_unit','1801310032','3.69642076388124','FOOG80040010000014','C',2);</v>
      </c>
      <c r="AH87" s="16" t="str">
        <f si="29" t="shared"/>
        <v>insert into tsp_test_unit_data.foog_unit_data (test_name,julien_barcode,unit, pillar_plate_id,row,col) values('LIMA_BEAN_IGG_unit','1801310037','9.78498098188968','FOOG80040010000014','D',2);</v>
      </c>
      <c r="AI87" s="16" t="str">
        <f si="30" t="shared"/>
        <v>insert into tsp_test_unit_data.foog_unit_data (test_name,julien_barcode,unit, pillar_plate_id,row,col) values('LIMA_BEAN_IGG_unit','1801310043','4.42309403255096','FOOG80040010000014','A',3);</v>
      </c>
      <c r="AJ87" s="16" t="str">
        <f si="31" t="shared"/>
        <v>insert into tsp_test_unit_data.foog_unit_data (test_name,julien_barcode,unit, pillar_plate_id,row,col) values('LIMA_BEAN_IGG_unit','1801310017','11.4480475618415','FOOG80040010000014','B',3);</v>
      </c>
      <c r="AK87" s="16" t="str">
        <f si="32" t="shared"/>
        <v>insert into tsp_test_unit_data.foog_unit_data (test_name,julien_barcode,unit, pillar_plate_id,row,col) values('LIMA_BEAN_IGG_unit','1801310096','29.2475352549004','FOOG80040010000014','C',3);</v>
      </c>
      <c r="AL87" s="16" t="str">
        <f si="33" t="shared"/>
        <v>insert into tsp_test_unit_data.foog_unit_data (test_name,julien_barcode,unit, pillar_plate_id,row,col) values('LIMA_BEAN_IGG_unit','1801310054','9.26535616293284','FOOG80040010000014','D',3);</v>
      </c>
      <c r="AM87" s="16" t="str">
        <f si="34" t="shared"/>
        <v>insert into tsp_test_unit_data.foog_unit_data (test_name,julien_barcode,unit, pillar_plate_id,row,col) values('LIMA_BEAN_IGG_unit','1801310058','6.11554813439753','FOOG80040010000014','A',4);</v>
      </c>
      <c r="AN87" s="16" t="str">
        <f si="35" t="shared"/>
        <v>insert into tsp_test_unit_data.foog_unit_data (test_name,julien_barcode,unit, pillar_plate_id,row,col) values('LIMA_BEAN_IGG_unit','1801310066','15.1148088164341','FOOG80040010000014','B',4);</v>
      </c>
      <c r="AO87" s="16" t="str">
        <f si="36" t="shared"/>
        <v>insert into tsp_test_unit_data.foog_unit_data (test_name,julien_barcode,unit, pillar_plate_id,row,col) values('LIMA_BEAN_IGG_unit','1801310123','8.39842426703826','FOOG80040010000014','C',4);</v>
      </c>
      <c r="AP87" s="16" t="str">
        <f si="37" t="shared"/>
        <v>insert into tsp_test_unit_data.foog_unit_data (test_name,julien_barcode,unit, pillar_plate_id,row,col) values('LIMA_BEAN_IGG_unit','1801310131','7.40192011551691','FOOG80040010000014','D',4);</v>
      </c>
      <c r="AQ87" s="16" t="str">
        <f si="38" t="shared"/>
        <v>insert into tsp_test_unit_data.foog_unit_data (test_name,julien_barcode,unit, pillar_plate_id,row,col) values('LIMA_BEAN_IGG_unit','1801310133','2.77472121354648','FOOG80040010000014','A',5);</v>
      </c>
      <c r="AR87" s="16" t="str">
        <f si="39" t="shared"/>
        <v>insert into tsp_test_unit_data.foog_unit_data (test_name,julien_barcode,unit, pillar_plate_id,row,col) values('LIMA_BEAN_IGG_unit','1801310139','6.50693649417737','FOOG80040010000014','B',5);</v>
      </c>
      <c r="AS87" s="16" t="str">
        <f si="40" t="shared"/>
        <v>insert into tsp_test_unit_data.foog_unit_data (test_name,julien_barcode,unit, pillar_plate_id,row,col) values('LIMA_BEAN_IGG_unit','1801310102','11.9796945488462','FOOG80040010000014','C',5);</v>
      </c>
      <c r="AT87" s="16" t="str">
        <f si="41" t="shared"/>
        <v>insert into tsp_test_unit_data.foog_unit_data (test_name,julien_barcode,unit, pillar_plate_id,row,col) values('LIMA_BEAN_IGG_unit','1801310105','6.53231662672282','FOOG80040010000014','D',5);</v>
      </c>
      <c r="AU87" s="16" t="str">
        <f si="42" t="shared"/>
        <v>insert into tsp_test_unit_data.foog_unit_data (test_name,julien_barcode,unit, pillar_plate_id,row,col) values('LIMA_BEAN_IGG_unit','1801310111','7.53683555694273','FOOG80040010000014','A',6);</v>
      </c>
      <c r="AV87" s="16" t="str">
        <f si="43" t="shared"/>
        <v>insert into tsp_test_unit_data.foog_unit_data (test_name,julien_barcode,unit, pillar_plate_id,row,col) values('LIMA_BEAN_IGG_unit','1801310120','29.6990344549195','FOOG80040010000014','B',6);</v>
      </c>
      <c r="AW87" s="16"/>
      <c r="AX87" s="16"/>
    </row>
    <row r="88" spans="1:50" x14ac:dyDescent="0.25">
      <c r="A88" s="7">
        <f>'[1]Run 1 IgG'!A89</f>
        <v>87</v>
      </c>
      <c r="B88" s="7" t="s">
        <v>151</v>
      </c>
      <c r="C88" s="10">
        <f>'Run 2 IgG'!Z90</f>
        <v>6.7541356755296427</v>
      </c>
      <c r="D88" s="10">
        <f>'Run 2 IgG'!AA90</f>
        <v>10.556527534509105</v>
      </c>
      <c r="E88" s="10">
        <f>'Run 2 IgG'!AB90</f>
        <v>7.8029101513875023</v>
      </c>
      <c r="F88" s="10">
        <f>'Run 2 IgG'!AC90</f>
        <v>6.6855679534824715</v>
      </c>
      <c r="G88" s="10">
        <f>'Run 2 IgG'!AD90</f>
        <v>7.5068222607292654</v>
      </c>
      <c r="H88" s="10">
        <f>'Run 2 IgG'!AE90</f>
        <v>6.5624577252614147</v>
      </c>
      <c r="I88" s="10">
        <f>'Run 2 IgG'!AF90</f>
        <v>10.981959082665414</v>
      </c>
      <c r="J88" s="10">
        <f>'Run 2 IgG'!AG90</f>
        <v>12.281629086923147</v>
      </c>
      <c r="K88" s="10">
        <f>'Run 2 IgG'!AH90</f>
        <v>11.006892799773475</v>
      </c>
      <c r="L88" s="10">
        <f>'Run 2 IgG'!AI90</f>
        <v>13.006265240376202</v>
      </c>
      <c r="M88" s="10">
        <f>'Run 2 IgG'!AJ90</f>
        <v>15.035246470044747</v>
      </c>
      <c r="N88" s="10">
        <f>'Run 2 IgG'!AK90</f>
        <v>7.7312257147018233</v>
      </c>
      <c r="O88" s="10">
        <f>'Run 2 IgG'!AL90</f>
        <v>7.302677451907007</v>
      </c>
      <c r="P88" s="10">
        <f>'Run 2 IgG'!AM90</f>
        <v>5.8643136462356775</v>
      </c>
      <c r="Q88" s="10">
        <f>'Run 2 IgG'!AN90</f>
        <v>8.0989980420457393</v>
      </c>
      <c r="R88" s="10">
        <f>'Run 2 IgG'!AO90</f>
        <v>17.165520925464804</v>
      </c>
      <c r="S88" s="10">
        <f>'Run 2 IgG'!AP90</f>
        <v>7.4211126081703025</v>
      </c>
      <c r="T88" s="10">
        <f>'Run 2 IgG'!AQ90</f>
        <v>9.7991658773517205</v>
      </c>
      <c r="U88" s="10">
        <f>'Run 2 IgG'!AR90</f>
        <v>5.9656068719871795</v>
      </c>
      <c r="V88" s="10">
        <f>'Run 2 IgG'!AS90</f>
        <v>17.048644126520756</v>
      </c>
      <c r="W88" s="10">
        <f>'Run 2 IgG'!AT90</f>
        <v>10.30563200610923</v>
      </c>
      <c r="X88" s="10">
        <f>'Run 2 IgG'!AU90</f>
        <v>5.1303273488671017</v>
      </c>
      <c r="Y88" s="10">
        <f>'Run 2 IgG'!AV90</f>
        <v>10.85573213980585</v>
      </c>
      <c r="Z88" s="10">
        <f>'Run 2 IgG'!AW90</f>
        <v>7.5551313376261353</v>
      </c>
      <c r="AA88" s="16" t="str">
        <f si="22" t="shared"/>
        <v>insert into tsp_test_unit_data.foog_unit_data (test_name,julien_barcode,unit, pillar_plate_id,row,col) values('COCONUT_IGG_unit','1801300012','6.75413567552964','FOOG80040010000014','A',1);</v>
      </c>
      <c r="AB88" s="16" t="str">
        <f si="23" t="shared"/>
        <v>insert into tsp_test_unit_data.foog_unit_data (test_name,julien_barcode,unit, pillar_plate_id,row,col) values('COCONUT_IGG_unit','1801300203','10.5565275345091','FOOG80040010000014','B',1);</v>
      </c>
      <c r="AC88" s="16" t="str">
        <f si="24" t="shared"/>
        <v>insert into tsp_test_unit_data.foog_unit_data (test_name,julien_barcode,unit, pillar_plate_id,row,col) values('COCONUT_IGG_unit','1801300155','7.8029101513875','FOOG80040010000014','C',1);</v>
      </c>
      <c r="AD88" s="16" t="str">
        <f si="25" t="shared"/>
        <v>insert into tsp_test_unit_data.foog_unit_data (test_name,julien_barcode,unit, pillar_plate_id,row,col) values('COCONUT_IGG_unit','1801300157','6.68556795348247','FOOG80040010000014','D',1);</v>
      </c>
      <c r="AE88" s="16" t="str">
        <f si="26" t="shared"/>
        <v>insert into tsp_test_unit_data.foog_unit_data (test_name,julien_barcode,unit, pillar_plate_id,row,col) values('COCONUT_IGG_unit','1801300167','7.50682226072927','FOOG80040010000014','A',2);</v>
      </c>
      <c r="AF88" s="16" t="str">
        <f si="27" t="shared"/>
        <v>insert into tsp_test_unit_data.foog_unit_data (test_name,julien_barcode,unit, pillar_plate_id,row,col) values('COCONUT_IGG_unit','1801300073','6.56245772526141','FOOG80040010000014','B',2);</v>
      </c>
      <c r="AG88" s="16" t="str">
        <f si="28" t="shared"/>
        <v>insert into tsp_test_unit_data.foog_unit_data (test_name,julien_barcode,unit, pillar_plate_id,row,col) values('COCONUT_IGG_unit','1801310032','10.9819590826654','FOOG80040010000014','C',2);</v>
      </c>
      <c r="AH88" s="16" t="str">
        <f si="29" t="shared"/>
        <v>insert into tsp_test_unit_data.foog_unit_data (test_name,julien_barcode,unit, pillar_plate_id,row,col) values('COCONUT_IGG_unit','1801310037','12.2816290869231','FOOG80040010000014','D',2);</v>
      </c>
      <c r="AI88" s="16" t="str">
        <f si="30" t="shared"/>
        <v>insert into tsp_test_unit_data.foog_unit_data (test_name,julien_barcode,unit, pillar_plate_id,row,col) values('COCONUT_IGG_unit','1801310043','11.0068927997735','FOOG80040010000014','A',3);</v>
      </c>
      <c r="AJ88" s="16" t="str">
        <f si="31" t="shared"/>
        <v>insert into tsp_test_unit_data.foog_unit_data (test_name,julien_barcode,unit, pillar_plate_id,row,col) values('COCONUT_IGG_unit','1801310017','13.0062652403762','FOOG80040010000014','B',3);</v>
      </c>
      <c r="AK88" s="16" t="str">
        <f si="32" t="shared"/>
        <v>insert into tsp_test_unit_data.foog_unit_data (test_name,julien_barcode,unit, pillar_plate_id,row,col) values('COCONUT_IGG_unit','1801310096','15.0352464700447','FOOG80040010000014','C',3);</v>
      </c>
      <c r="AL88" s="16" t="str">
        <f si="33" t="shared"/>
        <v>insert into tsp_test_unit_data.foog_unit_data (test_name,julien_barcode,unit, pillar_plate_id,row,col) values('COCONUT_IGG_unit','1801310054','7.73122571470182','FOOG80040010000014','D',3);</v>
      </c>
      <c r="AM88" s="16" t="str">
        <f si="34" t="shared"/>
        <v>insert into tsp_test_unit_data.foog_unit_data (test_name,julien_barcode,unit, pillar_plate_id,row,col) values('COCONUT_IGG_unit','1801310058','7.30267745190701','FOOG80040010000014','A',4);</v>
      </c>
      <c r="AN88" s="16" t="str">
        <f si="35" t="shared"/>
        <v>insert into tsp_test_unit_data.foog_unit_data (test_name,julien_barcode,unit, pillar_plate_id,row,col) values('COCONUT_IGG_unit','1801310066','5.86431364623568','FOOG80040010000014','B',4);</v>
      </c>
      <c r="AO88" s="16" t="str">
        <f si="36" t="shared"/>
        <v>insert into tsp_test_unit_data.foog_unit_data (test_name,julien_barcode,unit, pillar_plate_id,row,col) values('COCONUT_IGG_unit','1801310123','8.09899804204574','FOOG80040010000014','C',4);</v>
      </c>
      <c r="AP88" s="16" t="str">
        <f si="37" t="shared"/>
        <v>insert into tsp_test_unit_data.foog_unit_data (test_name,julien_barcode,unit, pillar_plate_id,row,col) values('COCONUT_IGG_unit','1801310131','17.1655209254648','FOOG80040010000014','D',4);</v>
      </c>
      <c r="AQ88" s="16" t="str">
        <f si="38" t="shared"/>
        <v>insert into tsp_test_unit_data.foog_unit_data (test_name,julien_barcode,unit, pillar_plate_id,row,col) values('COCONUT_IGG_unit','1801310133','7.4211126081703','FOOG80040010000014','A',5);</v>
      </c>
      <c r="AR88" s="16" t="str">
        <f si="39" t="shared"/>
        <v>insert into tsp_test_unit_data.foog_unit_data (test_name,julien_barcode,unit, pillar_plate_id,row,col) values('COCONUT_IGG_unit','1801310139','9.79916587735172','FOOG80040010000014','B',5);</v>
      </c>
      <c r="AS88" s="16" t="str">
        <f si="40" t="shared"/>
        <v>insert into tsp_test_unit_data.foog_unit_data (test_name,julien_barcode,unit, pillar_plate_id,row,col) values('COCONUT_IGG_unit','1801310102','5.96560687198718','FOOG80040010000014','C',5);</v>
      </c>
      <c r="AT88" s="16" t="str">
        <f si="41" t="shared"/>
        <v>insert into tsp_test_unit_data.foog_unit_data (test_name,julien_barcode,unit, pillar_plate_id,row,col) values('COCONUT_IGG_unit','1801310105','17.0486441265208','FOOG80040010000014','D',5);</v>
      </c>
      <c r="AU88" s="16" t="str">
        <f si="42" t="shared"/>
        <v>insert into tsp_test_unit_data.foog_unit_data (test_name,julien_barcode,unit, pillar_plate_id,row,col) values('COCONUT_IGG_unit','1801310111','10.3056320061092','FOOG80040010000014','A',6);</v>
      </c>
      <c r="AV88" s="16" t="str">
        <f si="43" t="shared"/>
        <v>insert into tsp_test_unit_data.foog_unit_data (test_name,julien_barcode,unit, pillar_plate_id,row,col) values('COCONUT_IGG_unit','1801310120','5.1303273488671','FOOG80040010000014','B',6);</v>
      </c>
      <c r="AW88" s="16"/>
      <c r="AX88" s="16"/>
    </row>
    <row r="89" spans="1:50" x14ac:dyDescent="0.25">
      <c r="A89" s="7">
        <f>'[1]Run 1 IgG'!A90</f>
        <v>88</v>
      </c>
      <c r="B89" s="7" t="s">
        <v>152</v>
      </c>
      <c r="C89" s="10">
        <f>'Run 2 IgG'!Z91</f>
        <v>12.89914962229515</v>
      </c>
      <c r="D89" s="10">
        <f>'Run 2 IgG'!AA91</f>
        <v>10.712706136441728</v>
      </c>
      <c r="E89" s="10">
        <f>'Run 2 IgG'!AB91</f>
        <v>5.6492024941508516</v>
      </c>
      <c r="F89" s="10">
        <f>'Run 2 IgG'!AC91</f>
        <v>6.0143736982870966</v>
      </c>
      <c r="G89" s="10">
        <f>'Run 2 IgG'!AD91</f>
        <v>12.590511198715562</v>
      </c>
      <c r="H89" s="10">
        <f>'Run 2 IgG'!AE91</f>
        <v>8.3474968309902255</v>
      </c>
      <c r="I89" s="10">
        <f>'Run 2 IgG'!AF91</f>
        <v>7.1526688743603319</v>
      </c>
      <c r="J89" s="10">
        <f>'Run 2 IgG'!AG91</f>
        <v>17.759440837179664</v>
      </c>
      <c r="K89" s="10">
        <f>'Run 2 IgG'!AH91</f>
        <v>7.574372859053236</v>
      </c>
      <c r="L89" s="10">
        <f>'Run 2 IgG'!AI91</f>
        <v>11.545418714911408</v>
      </c>
      <c r="M89" s="10">
        <f>'Run 2 IgG'!AJ91</f>
        <v>12.567592503895295</v>
      </c>
      <c r="N89" s="10">
        <f>'Run 2 IgG'!AK91</f>
        <v>4.5200747960057219</v>
      </c>
      <c r="O89" s="10">
        <f>'Run 2 IgG'!AL91</f>
        <v>4.8730226962378262</v>
      </c>
      <c r="P89" s="10">
        <f>'Run 2 IgG'!AM91</f>
        <v>4.7905153948848653</v>
      </c>
      <c r="Q89" s="10">
        <f>'Run 2 IgG'!AN91</f>
        <v>6.4238543790758573</v>
      </c>
      <c r="R89" s="10">
        <f>'Run 2 IgG'!AO91</f>
        <v>7.4826980797721694</v>
      </c>
      <c r="S89" s="10">
        <f>'Run 2 IgG'!AP91</f>
        <v>5.6400350162227451</v>
      </c>
      <c r="T89" s="10">
        <f>'Run 2 IgG'!AQ91</f>
        <v>6.1304950853764471</v>
      </c>
      <c r="U89" s="10">
        <f>'Run 2 IgG'!AR91</f>
        <v>5.1358237301768819</v>
      </c>
      <c r="V89" s="10">
        <f>'Run 2 IgG'!AS91</f>
        <v>39.128831887596128</v>
      </c>
      <c r="W89" s="10">
        <f>'Run 2 IgG'!AT91</f>
        <v>13.374330561568675</v>
      </c>
      <c r="X89" s="10">
        <f>'Run 2 IgG'!AU91</f>
        <v>6.3932961193155027</v>
      </c>
      <c r="Y89" s="10">
        <f>'Run 2 IgG'!AV91</f>
        <v>11.542362888935374</v>
      </c>
      <c r="Z89" s="10">
        <f>'Run 2 IgG'!AW91</f>
        <v>10.109180506174708</v>
      </c>
      <c r="AA89" s="16" t="str">
        <f si="22" t="shared"/>
        <v>insert into tsp_test_unit_data.foog_unit_data (test_name,julien_barcode,unit, pillar_plate_id,row,col) values('APRICOT_IGG_unit','1801300012','12.8991496222952','FOOG80040010000014','A',1);</v>
      </c>
      <c r="AB89" s="16" t="str">
        <f si="23" t="shared"/>
        <v>insert into tsp_test_unit_data.foog_unit_data (test_name,julien_barcode,unit, pillar_plate_id,row,col) values('APRICOT_IGG_unit','1801300203','10.7127061364417','FOOG80040010000014','B',1);</v>
      </c>
      <c r="AC89" s="16" t="str">
        <f si="24" t="shared"/>
        <v>insert into tsp_test_unit_data.foog_unit_data (test_name,julien_barcode,unit, pillar_plate_id,row,col) values('APRICOT_IGG_unit','1801300155','5.64920249415085','FOOG80040010000014','C',1);</v>
      </c>
      <c r="AD89" s="16" t="str">
        <f si="25" t="shared"/>
        <v>insert into tsp_test_unit_data.foog_unit_data (test_name,julien_barcode,unit, pillar_plate_id,row,col) values('APRICOT_IGG_unit','1801300157','6.0143736982871','FOOG80040010000014','D',1);</v>
      </c>
      <c r="AE89" s="16" t="str">
        <f si="26" t="shared"/>
        <v>insert into tsp_test_unit_data.foog_unit_data (test_name,julien_barcode,unit, pillar_plate_id,row,col) values('APRICOT_IGG_unit','1801300167','12.5905111987156','FOOG80040010000014','A',2);</v>
      </c>
      <c r="AF89" s="16" t="str">
        <f si="27" t="shared"/>
        <v>insert into tsp_test_unit_data.foog_unit_data (test_name,julien_barcode,unit, pillar_plate_id,row,col) values('APRICOT_IGG_unit','1801300073','8.34749683099023','FOOG80040010000014','B',2);</v>
      </c>
      <c r="AG89" s="16" t="str">
        <f si="28" t="shared"/>
        <v>insert into tsp_test_unit_data.foog_unit_data (test_name,julien_barcode,unit, pillar_plate_id,row,col) values('APRICOT_IGG_unit','1801310032','7.15266887436033','FOOG80040010000014','C',2);</v>
      </c>
      <c r="AH89" s="16" t="str">
        <f si="29" t="shared"/>
        <v>insert into tsp_test_unit_data.foog_unit_data (test_name,julien_barcode,unit, pillar_plate_id,row,col) values('APRICOT_IGG_unit','1801310037','17.7594408371797','FOOG80040010000014','D',2);</v>
      </c>
      <c r="AI89" s="16" t="str">
        <f si="30" t="shared"/>
        <v>insert into tsp_test_unit_data.foog_unit_data (test_name,julien_barcode,unit, pillar_plate_id,row,col) values('APRICOT_IGG_unit','1801310043','7.57437285905324','FOOG80040010000014','A',3);</v>
      </c>
      <c r="AJ89" s="16" t="str">
        <f si="31" t="shared"/>
        <v>insert into tsp_test_unit_data.foog_unit_data (test_name,julien_barcode,unit, pillar_plate_id,row,col) values('APRICOT_IGG_unit','1801310017','11.5454187149114','FOOG80040010000014','B',3);</v>
      </c>
      <c r="AK89" s="16" t="str">
        <f si="32" t="shared"/>
        <v>insert into tsp_test_unit_data.foog_unit_data (test_name,julien_barcode,unit, pillar_plate_id,row,col) values('APRICOT_IGG_unit','1801310096','12.5675925038953','FOOG80040010000014','C',3);</v>
      </c>
      <c r="AL89" s="16" t="str">
        <f si="33" t="shared"/>
        <v>insert into tsp_test_unit_data.foog_unit_data (test_name,julien_barcode,unit, pillar_plate_id,row,col) values('APRICOT_IGG_unit','1801310054','4.52007479600572','FOOG80040010000014','D',3);</v>
      </c>
      <c r="AM89" s="16" t="str">
        <f si="34" t="shared"/>
        <v>insert into tsp_test_unit_data.foog_unit_data (test_name,julien_barcode,unit, pillar_plate_id,row,col) values('APRICOT_IGG_unit','1801310058','4.87302269623783','FOOG80040010000014','A',4);</v>
      </c>
      <c r="AN89" s="16" t="str">
        <f si="35" t="shared"/>
        <v>insert into tsp_test_unit_data.foog_unit_data (test_name,julien_barcode,unit, pillar_plate_id,row,col) values('APRICOT_IGG_unit','1801310066','4.79051539488487','FOOG80040010000014','B',4);</v>
      </c>
      <c r="AO89" s="16" t="str">
        <f si="36" t="shared"/>
        <v>insert into tsp_test_unit_data.foog_unit_data (test_name,julien_barcode,unit, pillar_plate_id,row,col) values('APRICOT_IGG_unit','1801310123','6.42385437907586','FOOG80040010000014','C',4);</v>
      </c>
      <c r="AP89" s="16" t="str">
        <f si="37" t="shared"/>
        <v>insert into tsp_test_unit_data.foog_unit_data (test_name,julien_barcode,unit, pillar_plate_id,row,col) values('APRICOT_IGG_unit','1801310131','7.48269807977217','FOOG80040010000014','D',4);</v>
      </c>
      <c r="AQ89" s="16" t="str">
        <f si="38" t="shared"/>
        <v>insert into tsp_test_unit_data.foog_unit_data (test_name,julien_barcode,unit, pillar_plate_id,row,col) values('APRICOT_IGG_unit','1801310133','5.64003501622275','FOOG80040010000014','A',5);</v>
      </c>
      <c r="AR89" s="16" t="str">
        <f si="39" t="shared"/>
        <v>insert into tsp_test_unit_data.foog_unit_data (test_name,julien_barcode,unit, pillar_plate_id,row,col) values('APRICOT_IGG_unit','1801310139','6.13049508537645','FOOG80040010000014','B',5);</v>
      </c>
      <c r="AS89" s="16" t="str">
        <f si="40" t="shared"/>
        <v>insert into tsp_test_unit_data.foog_unit_data (test_name,julien_barcode,unit, pillar_plate_id,row,col) values('APRICOT_IGG_unit','1801310102','5.13582373017688','FOOG80040010000014','C',5);</v>
      </c>
      <c r="AT89" s="16" t="str">
        <f si="41" t="shared"/>
        <v>insert into tsp_test_unit_data.foog_unit_data (test_name,julien_barcode,unit, pillar_plate_id,row,col) values('APRICOT_IGG_unit','1801310105','39.1288318875961','FOOG80040010000014','D',5);</v>
      </c>
      <c r="AU89" s="16" t="str">
        <f si="42" t="shared"/>
        <v>insert into tsp_test_unit_data.foog_unit_data (test_name,julien_barcode,unit, pillar_plate_id,row,col) values('APRICOT_IGG_unit','1801310111','13.3743305615687','FOOG80040010000014','A',6);</v>
      </c>
      <c r="AV89" s="16" t="str">
        <f si="43" t="shared"/>
        <v>insert into tsp_test_unit_data.foog_unit_data (test_name,julien_barcode,unit, pillar_plate_id,row,col) values('APRICOT_IGG_unit','1801310120','6.3932961193155','FOOG80040010000014','B',6);</v>
      </c>
      <c r="AW89" s="16"/>
      <c r="AX89" s="16"/>
    </row>
    <row r="90" spans="1:50" x14ac:dyDescent="0.25">
      <c r="A90" s="7">
        <f>'[1]Run 1 IgG'!A91</f>
        <v>89</v>
      </c>
      <c r="B90" s="7" t="s">
        <v>153</v>
      </c>
      <c r="C90" s="10">
        <f>'Run 2 IgG'!Z92</f>
        <v>20.332617329525934</v>
      </c>
      <c r="D90" s="10">
        <f>'Run 2 IgG'!AA92</f>
        <v>14.06976415295321</v>
      </c>
      <c r="E90" s="10">
        <f>'Run 2 IgG'!AB92</f>
        <v>9.4943118322446391</v>
      </c>
      <c r="F90" s="10">
        <f>'Run 2 IgG'!AC92</f>
        <v>14.422896685006229</v>
      </c>
      <c r="G90" s="10">
        <f>'Run 2 IgG'!AD92</f>
        <v>35.570763293738082</v>
      </c>
      <c r="H90" s="10">
        <f>'Run 2 IgG'!AE92</f>
        <v>10.275021051756447</v>
      </c>
      <c r="I90" s="10">
        <f>'Run 2 IgG'!AF92</f>
        <v>12.096039622451473</v>
      </c>
      <c r="J90" s="10">
        <f>'Run 2 IgG'!AG92</f>
        <v>22.317794807013172</v>
      </c>
      <c r="K90" s="10">
        <f>'Run 2 IgG'!AH92</f>
        <v>14.573693820315354</v>
      </c>
      <c r="L90" s="10">
        <f>'Run 2 IgG'!AI92</f>
        <v>16.450068301440314</v>
      </c>
      <c r="M90" s="10">
        <f>'Run 2 IgG'!AJ92</f>
        <v>26.847435339779736</v>
      </c>
      <c r="N90" s="10">
        <f>'Run 2 IgG'!AK92</f>
        <v>7.6752020860471974</v>
      </c>
      <c r="O90" s="10">
        <f>'Run 2 IgG'!AL92</f>
        <v>10.777041894621009</v>
      </c>
      <c r="P90" s="10">
        <f>'Run 2 IgG'!AM92</f>
        <v>9.2671617170321579</v>
      </c>
      <c r="Q90" s="10">
        <f>'Run 2 IgG'!AN92</f>
        <v>34.057065467154068</v>
      </c>
      <c r="R90" s="10">
        <f>'Run 2 IgG'!AO92</f>
        <v>10.861030172514701</v>
      </c>
      <c r="S90" s="10">
        <f>'Run 2 IgG'!AP92</f>
        <v>15.9900415975226</v>
      </c>
      <c r="T90" s="10">
        <f>'Run 2 IgG'!AQ92</f>
        <v>11.038550850790003</v>
      </c>
      <c r="U90" s="10">
        <f>'Run 2 IgG'!AR92</f>
        <v>11.168350916625705</v>
      </c>
      <c r="V90" s="10">
        <f>'Run 2 IgG'!AS92</f>
        <v>31.902002609381864</v>
      </c>
      <c r="W90" s="10">
        <f>'Run 2 IgG'!AT92</f>
        <v>34.177321410501854</v>
      </c>
      <c r="X90" s="10">
        <f>'Run 2 IgG'!AU92</f>
        <v>27.948827074885635</v>
      </c>
      <c r="Y90" s="10">
        <f>'Run 2 IgG'!AV92</f>
        <v>20.317346733545264</v>
      </c>
      <c r="Z90" s="10">
        <f>'Run 2 IgG'!AW92</f>
        <v>19.443105113651846</v>
      </c>
      <c r="AA90" s="16" t="str">
        <f si="22" t="shared"/>
        <v>insert into tsp_test_unit_data.foog_unit_data (test_name,julien_barcode,unit, pillar_plate_id,row,col) values('CABBAGE_IGG_unit','1801300012','20.3326173295259','FOOG80040010000014','A',1);</v>
      </c>
      <c r="AB90" s="16" t="str">
        <f si="23" t="shared"/>
        <v>insert into tsp_test_unit_data.foog_unit_data (test_name,julien_barcode,unit, pillar_plate_id,row,col) values('CABBAGE_IGG_unit','1801300203','14.0697641529532','FOOG80040010000014','B',1);</v>
      </c>
      <c r="AC90" s="16" t="str">
        <f si="24" t="shared"/>
        <v>insert into tsp_test_unit_data.foog_unit_data (test_name,julien_barcode,unit, pillar_plate_id,row,col) values('CABBAGE_IGG_unit','1801300155','9.49431183224464','FOOG80040010000014','C',1);</v>
      </c>
      <c r="AD90" s="16" t="str">
        <f si="25" t="shared"/>
        <v>insert into tsp_test_unit_data.foog_unit_data (test_name,julien_barcode,unit, pillar_plate_id,row,col) values('CABBAGE_IGG_unit','1801300157','14.4228966850062','FOOG80040010000014','D',1);</v>
      </c>
      <c r="AE90" s="16" t="str">
        <f si="26" t="shared"/>
        <v>insert into tsp_test_unit_data.foog_unit_data (test_name,julien_barcode,unit, pillar_plate_id,row,col) values('CABBAGE_IGG_unit','1801300167','35.5707632937381','FOOG80040010000014','A',2);</v>
      </c>
      <c r="AF90" s="16" t="str">
        <f si="27" t="shared"/>
        <v>insert into tsp_test_unit_data.foog_unit_data (test_name,julien_barcode,unit, pillar_plate_id,row,col) values('CABBAGE_IGG_unit','1801300073','10.2750210517564','FOOG80040010000014','B',2);</v>
      </c>
      <c r="AG90" s="16" t="str">
        <f si="28" t="shared"/>
        <v>insert into tsp_test_unit_data.foog_unit_data (test_name,julien_barcode,unit, pillar_plate_id,row,col) values('CABBAGE_IGG_unit','1801310032','12.0960396224515','FOOG80040010000014','C',2);</v>
      </c>
      <c r="AH90" s="16" t="str">
        <f si="29" t="shared"/>
        <v>insert into tsp_test_unit_data.foog_unit_data (test_name,julien_barcode,unit, pillar_plate_id,row,col) values('CABBAGE_IGG_unit','1801310037','22.3177948070132','FOOG80040010000014','D',2);</v>
      </c>
      <c r="AI90" s="16" t="str">
        <f si="30" t="shared"/>
        <v>insert into tsp_test_unit_data.foog_unit_data (test_name,julien_barcode,unit, pillar_plate_id,row,col) values('CABBAGE_IGG_unit','1801310043','14.5736938203154','FOOG80040010000014','A',3);</v>
      </c>
      <c r="AJ90" s="16" t="str">
        <f si="31" t="shared"/>
        <v>insert into tsp_test_unit_data.foog_unit_data (test_name,julien_barcode,unit, pillar_plate_id,row,col) values('CABBAGE_IGG_unit','1801310017','16.4500683014403','FOOG80040010000014','B',3);</v>
      </c>
      <c r="AK90" s="16" t="str">
        <f si="32" t="shared"/>
        <v>insert into tsp_test_unit_data.foog_unit_data (test_name,julien_barcode,unit, pillar_plate_id,row,col) values('CABBAGE_IGG_unit','1801310096','26.8474353397797','FOOG80040010000014','C',3);</v>
      </c>
      <c r="AL90" s="16" t="str">
        <f si="33" t="shared"/>
        <v>insert into tsp_test_unit_data.foog_unit_data (test_name,julien_barcode,unit, pillar_plate_id,row,col) values('CABBAGE_IGG_unit','1801310054','7.6752020860472','FOOG80040010000014','D',3);</v>
      </c>
      <c r="AM90" s="16" t="str">
        <f si="34" t="shared"/>
        <v>insert into tsp_test_unit_data.foog_unit_data (test_name,julien_barcode,unit, pillar_plate_id,row,col) values('CABBAGE_IGG_unit','1801310058','10.777041894621','FOOG80040010000014','A',4);</v>
      </c>
      <c r="AN90" s="16" t="str">
        <f si="35" t="shared"/>
        <v>insert into tsp_test_unit_data.foog_unit_data (test_name,julien_barcode,unit, pillar_plate_id,row,col) values('CABBAGE_IGG_unit','1801310066','9.26716171703216','FOOG80040010000014','B',4);</v>
      </c>
      <c r="AO90" s="16" t="str">
        <f si="36" t="shared"/>
        <v>insert into tsp_test_unit_data.foog_unit_data (test_name,julien_barcode,unit, pillar_plate_id,row,col) values('CABBAGE_IGG_unit','1801310123','34.0570654671541','FOOG80040010000014','C',4);</v>
      </c>
      <c r="AP90" s="16" t="str">
        <f si="37" t="shared"/>
        <v>insert into tsp_test_unit_data.foog_unit_data (test_name,julien_barcode,unit, pillar_plate_id,row,col) values('CABBAGE_IGG_unit','1801310131','10.8610301725147','FOOG80040010000014','D',4);</v>
      </c>
      <c r="AQ90" s="16" t="str">
        <f si="38" t="shared"/>
        <v>insert into tsp_test_unit_data.foog_unit_data (test_name,julien_barcode,unit, pillar_plate_id,row,col) values('CABBAGE_IGG_unit','1801310133','15.9900415975226','FOOG80040010000014','A',5);</v>
      </c>
      <c r="AR90" s="16" t="str">
        <f si="39" t="shared"/>
        <v>insert into tsp_test_unit_data.foog_unit_data (test_name,julien_barcode,unit, pillar_plate_id,row,col) values('CABBAGE_IGG_unit','1801310139','11.03855085079','FOOG80040010000014','B',5);</v>
      </c>
      <c r="AS90" s="16" t="str">
        <f si="40" t="shared"/>
        <v>insert into tsp_test_unit_data.foog_unit_data (test_name,julien_barcode,unit, pillar_plate_id,row,col) values('CABBAGE_IGG_unit','1801310102','11.1683509166257','FOOG80040010000014','C',5);</v>
      </c>
      <c r="AT90" s="16" t="str">
        <f si="41" t="shared"/>
        <v>insert into tsp_test_unit_data.foog_unit_data (test_name,julien_barcode,unit, pillar_plate_id,row,col) values('CABBAGE_IGG_unit','1801310105','31.9020026093819','FOOG80040010000014','D',5);</v>
      </c>
      <c r="AU90" s="16" t="str">
        <f si="42" t="shared"/>
        <v>insert into tsp_test_unit_data.foog_unit_data (test_name,julien_barcode,unit, pillar_plate_id,row,col) values('CABBAGE_IGG_unit','1801310111','34.1773214105019','FOOG80040010000014','A',6);</v>
      </c>
      <c r="AV90" s="16" t="str">
        <f si="43" t="shared"/>
        <v>insert into tsp_test_unit_data.foog_unit_data (test_name,julien_barcode,unit, pillar_plate_id,row,col) values('CABBAGE_IGG_unit','1801310120','27.9488270748856','FOOG80040010000014','B',6);</v>
      </c>
      <c r="AW90" s="16"/>
      <c r="AX90" s="16"/>
    </row>
    <row r="91" spans="1:50" x14ac:dyDescent="0.25">
      <c r="A91" s="7">
        <f>'[1]Run 1 IgG'!A93</f>
        <v>91</v>
      </c>
      <c r="B91" s="7" t="s">
        <v>154</v>
      </c>
      <c r="C91" s="10">
        <f>'Run 2 IgG'!Z94</f>
        <v>4.4011280636417771</v>
      </c>
      <c r="D91" s="10">
        <f>'Run 2 IgG'!AA94</f>
        <v>7.5552581525345222</v>
      </c>
      <c r="E91" s="10">
        <f>'Run 2 IgG'!AB94</f>
        <v>4.8320702560195645</v>
      </c>
      <c r="F91" s="10">
        <f>'Run 2 IgG'!AC94</f>
        <v>9.3924930844004635</v>
      </c>
      <c r="G91" s="10">
        <f>'Run 2 IgG'!AD94</f>
        <v>24.342519566783086</v>
      </c>
      <c r="H91" s="10">
        <f>'Run 2 IgG'!AE94</f>
        <v>10.498501636646647</v>
      </c>
      <c r="I91" s="10">
        <f>'Run 2 IgG'!AF94</f>
        <v>3.9484095370746854</v>
      </c>
      <c r="J91" s="10">
        <f>'Run 2 IgG'!AG94</f>
        <v>11.613679171709382</v>
      </c>
      <c r="K91" s="10">
        <f>'Run 2 IgG'!AH94</f>
        <v>10.291053400422234</v>
      </c>
      <c r="L91" s="10">
        <f>'Run 2 IgG'!AI94</f>
        <v>15.748890421972837</v>
      </c>
      <c r="M91" s="10">
        <f>'Run 2 IgG'!AJ94</f>
        <v>10.48818653097803</v>
      </c>
      <c r="N91" s="10">
        <f>'Run 2 IgG'!AK94</f>
        <v>4.1363736848139325</v>
      </c>
      <c r="O91" s="10">
        <f>'Run 2 IgG'!AL94</f>
        <v>3.7489841608147518</v>
      </c>
      <c r="P91" s="10">
        <f>'Run 2 IgG'!AM94</f>
        <v>3.8074364262702498</v>
      </c>
      <c r="Q91" s="10">
        <f>'Run 2 IgG'!AN94</f>
        <v>10.785032349663794</v>
      </c>
      <c r="R91" s="10">
        <f>'Run 2 IgG'!AO94</f>
        <v>6.3426601750459595</v>
      </c>
      <c r="S91" s="10">
        <f>'Run 2 IgG'!AP94</f>
        <v>5.203414060089786</v>
      </c>
      <c r="T91" s="10">
        <f>'Run 2 IgG'!AQ94</f>
        <v>5.3581406451190441</v>
      </c>
      <c r="U91" s="10">
        <f>'Run 2 IgG'!AR94</f>
        <v>5.6251872696510246</v>
      </c>
      <c r="V91" s="10">
        <f>'Run 2 IgG'!AS94</f>
        <v>23.096684026584533</v>
      </c>
      <c r="W91" s="10">
        <f>'Run 2 IgG'!AT94</f>
        <v>26.246229624069006</v>
      </c>
      <c r="X91" s="10">
        <f>'Run 2 IgG'!AU94</f>
        <v>6.2933768924070108</v>
      </c>
      <c r="Y91" s="10">
        <f>'Run 2 IgG'!AV94</f>
        <v>15.17124450453027</v>
      </c>
      <c r="Z91" s="10">
        <f>'Run 2 IgG'!AW94</f>
        <v>15.519665851559118</v>
      </c>
      <c r="AA91" s="16" t="str">
        <f si="22" t="shared"/>
        <v>insert into tsp_test_unit_data.foog_unit_data (test_name,julien_barcode,unit, pillar_plate_id,row,col) values('ALMOND_IGG_unit','1801300012','4.40112806364178','FOOG80040010000014','A',1);</v>
      </c>
      <c r="AB91" s="16" t="str">
        <f si="23" t="shared"/>
        <v>insert into tsp_test_unit_data.foog_unit_data (test_name,julien_barcode,unit, pillar_plate_id,row,col) values('ALMOND_IGG_unit','1801300203','7.55525815253452','FOOG80040010000014','B',1);</v>
      </c>
      <c r="AC91" s="16" t="str">
        <f si="24" t="shared"/>
        <v>insert into tsp_test_unit_data.foog_unit_data (test_name,julien_barcode,unit, pillar_plate_id,row,col) values('ALMOND_IGG_unit','1801300155','4.83207025601956','FOOG80040010000014','C',1);</v>
      </c>
      <c r="AD91" s="16" t="str">
        <f si="25" t="shared"/>
        <v>insert into tsp_test_unit_data.foog_unit_data (test_name,julien_barcode,unit, pillar_plate_id,row,col) values('ALMOND_IGG_unit','1801300157','9.39249308440046','FOOG80040010000014','D',1);</v>
      </c>
      <c r="AE91" s="16" t="str">
        <f si="26" t="shared"/>
        <v>insert into tsp_test_unit_data.foog_unit_data (test_name,julien_barcode,unit, pillar_plate_id,row,col) values('ALMOND_IGG_unit','1801300167','24.3425195667831','FOOG80040010000014','A',2);</v>
      </c>
      <c r="AF91" s="16" t="str">
        <f si="27" t="shared"/>
        <v>insert into tsp_test_unit_data.foog_unit_data (test_name,julien_barcode,unit, pillar_plate_id,row,col) values('ALMOND_IGG_unit','1801300073','10.4985016366466','FOOG80040010000014','B',2);</v>
      </c>
      <c r="AG91" s="16" t="str">
        <f si="28" t="shared"/>
        <v>insert into tsp_test_unit_data.foog_unit_data (test_name,julien_barcode,unit, pillar_plate_id,row,col) values('ALMOND_IGG_unit','1801310032','3.94840953707469','FOOG80040010000014','C',2);</v>
      </c>
      <c r="AH91" s="16" t="str">
        <f si="29" t="shared"/>
        <v>insert into tsp_test_unit_data.foog_unit_data (test_name,julien_barcode,unit, pillar_plate_id,row,col) values('ALMOND_IGG_unit','1801310037','11.6136791717094','FOOG80040010000014','D',2);</v>
      </c>
      <c r="AI91" s="16" t="str">
        <f si="30" t="shared"/>
        <v>insert into tsp_test_unit_data.foog_unit_data (test_name,julien_barcode,unit, pillar_plate_id,row,col) values('ALMOND_IGG_unit','1801310043','10.2910534004222','FOOG80040010000014','A',3);</v>
      </c>
      <c r="AJ91" s="16" t="str">
        <f si="31" t="shared"/>
        <v>insert into tsp_test_unit_data.foog_unit_data (test_name,julien_barcode,unit, pillar_plate_id,row,col) values('ALMOND_IGG_unit','1801310017','15.7488904219728','FOOG80040010000014','B',3);</v>
      </c>
      <c r="AK91" s="16" t="str">
        <f si="32" t="shared"/>
        <v>insert into tsp_test_unit_data.foog_unit_data (test_name,julien_barcode,unit, pillar_plate_id,row,col) values('ALMOND_IGG_unit','1801310096','10.488186530978','FOOG80040010000014','C',3);</v>
      </c>
      <c r="AL91" s="16" t="str">
        <f si="33" t="shared"/>
        <v>insert into tsp_test_unit_data.foog_unit_data (test_name,julien_barcode,unit, pillar_plate_id,row,col) values('ALMOND_IGG_unit','1801310054','4.13637368481393','FOOG80040010000014','D',3);</v>
      </c>
      <c r="AM91" s="16" t="str">
        <f si="34" t="shared"/>
        <v>insert into tsp_test_unit_data.foog_unit_data (test_name,julien_barcode,unit, pillar_plate_id,row,col) values('ALMOND_IGG_unit','1801310058','3.74898416081475','FOOG80040010000014','A',4);</v>
      </c>
      <c r="AN91" s="16" t="str">
        <f si="35" t="shared"/>
        <v>insert into tsp_test_unit_data.foog_unit_data (test_name,julien_barcode,unit, pillar_plate_id,row,col) values('ALMOND_IGG_unit','1801310066','3.80743642627025','FOOG80040010000014','B',4);</v>
      </c>
      <c r="AO91" s="16" t="str">
        <f si="36" t="shared"/>
        <v>insert into tsp_test_unit_data.foog_unit_data (test_name,julien_barcode,unit, pillar_plate_id,row,col) values('ALMOND_IGG_unit','1801310123','10.7850323496638','FOOG80040010000014','C',4);</v>
      </c>
      <c r="AP91" s="16" t="str">
        <f si="37" t="shared"/>
        <v>insert into tsp_test_unit_data.foog_unit_data (test_name,julien_barcode,unit, pillar_plate_id,row,col) values('ALMOND_IGG_unit','1801310131','6.34266017504596','FOOG80040010000014','D',4);</v>
      </c>
      <c r="AQ91" s="16" t="str">
        <f si="38" t="shared"/>
        <v>insert into tsp_test_unit_data.foog_unit_data (test_name,julien_barcode,unit, pillar_plate_id,row,col) values('ALMOND_IGG_unit','1801310133','5.20341406008979','FOOG80040010000014','A',5);</v>
      </c>
      <c r="AR91" s="16" t="str">
        <f si="39" t="shared"/>
        <v>insert into tsp_test_unit_data.foog_unit_data (test_name,julien_barcode,unit, pillar_plate_id,row,col) values('ALMOND_IGG_unit','1801310139','5.35814064511904','FOOG80040010000014','B',5);</v>
      </c>
      <c r="AS91" s="16" t="str">
        <f si="40" t="shared"/>
        <v>insert into tsp_test_unit_data.foog_unit_data (test_name,julien_barcode,unit, pillar_plate_id,row,col) values('ALMOND_IGG_unit','1801310102','5.62518726965102','FOOG80040010000014','C',5);</v>
      </c>
      <c r="AT91" s="16" t="str">
        <f si="41" t="shared"/>
        <v>insert into tsp_test_unit_data.foog_unit_data (test_name,julien_barcode,unit, pillar_plate_id,row,col) values('ALMOND_IGG_unit','1801310105','23.0966840265845','FOOG80040010000014','D',5);</v>
      </c>
      <c r="AU91" s="16" t="str">
        <f si="42" t="shared"/>
        <v>insert into tsp_test_unit_data.foog_unit_data (test_name,julien_barcode,unit, pillar_plate_id,row,col) values('ALMOND_IGG_unit','1801310111','26.246229624069','FOOG80040010000014','A',6);</v>
      </c>
      <c r="AV91" s="16" t="str">
        <f si="43" t="shared"/>
        <v>insert into tsp_test_unit_data.foog_unit_data (test_name,julien_barcode,unit, pillar_plate_id,row,col) values('ALMOND_IGG_unit','1801310120','6.29337689240701','FOOG80040010000014','B',6);</v>
      </c>
      <c r="AW91" s="16"/>
      <c r="AX91" s="16"/>
    </row>
    <row r="92" spans="1:50" x14ac:dyDescent="0.25">
      <c r="A92" s="7">
        <f>'[1]Run 1 IgG'!A94</f>
        <v>92</v>
      </c>
      <c r="B92" s="7" t="s">
        <v>155</v>
      </c>
      <c r="C92" s="10">
        <f>'Run 2 IgG'!Z95</f>
        <v>2.1529717065854266</v>
      </c>
      <c r="D92" s="10">
        <f>'Run 2 IgG'!AA95</f>
        <v>5.5470069554861245</v>
      </c>
      <c r="E92" s="10">
        <f>'Run 2 IgG'!AB95</f>
        <v>10.116305962934739</v>
      </c>
      <c r="F92" s="10">
        <f>'Run 2 IgG'!AC95</f>
        <v>1.1867608438031363</v>
      </c>
      <c r="G92" s="10">
        <f>'Run 2 IgG'!AD95</f>
        <v>49.997976884541195</v>
      </c>
      <c r="H92" s="10">
        <f>'Run 2 IgG'!AE95</f>
        <v>1.5064888020329121</v>
      </c>
      <c r="I92" s="10">
        <f>'Run 2 IgG'!AF95</f>
        <v>4.2276899410324891</v>
      </c>
      <c r="J92" s="10">
        <f>'Run 2 IgG'!AG95</f>
        <v>1.8718921828669419</v>
      </c>
      <c r="K92" s="10">
        <f>'Run 2 IgG'!AH95</f>
        <v>5.5048450269283515</v>
      </c>
      <c r="L92" s="10">
        <f>'Run 2 IgG'!AI95</f>
        <v>2.3690515904440117</v>
      </c>
      <c r="M92" s="10">
        <f>'Run 2 IgG'!AJ95</f>
        <v>111.1696649807996</v>
      </c>
      <c r="N92" s="10">
        <f>'Run 2 IgG'!AK95</f>
        <v>1.9155942876743297</v>
      </c>
      <c r="O92" s="10">
        <f>'Run 2 IgG'!AL95</f>
        <v>0.91087336445609346</v>
      </c>
      <c r="P92" s="10">
        <f>'Run 2 IgG'!AM95</f>
        <v>0.87054637961984138</v>
      </c>
      <c r="Q92" s="10">
        <f>'Run 2 IgG'!AN95</f>
        <v>5.5838986429741757</v>
      </c>
      <c r="R92" s="10">
        <f>'Run 2 IgG'!AO95</f>
        <v>2.2633822995575654</v>
      </c>
      <c r="S92" s="10">
        <f>'Run 2 IgG'!AP95</f>
        <v>0.44541359999563346</v>
      </c>
      <c r="T92" s="10">
        <f>'Run 2 IgG'!AQ95</f>
        <v>1.6878759465603064</v>
      </c>
      <c r="U92" s="10">
        <f>'Run 2 IgG'!AR95</f>
        <v>1.6839202513802061</v>
      </c>
      <c r="V92" s="10">
        <f>'Run 2 IgG'!AS95</f>
        <v>65.859645757379909</v>
      </c>
      <c r="W92" s="10">
        <f>'Run 2 IgG'!AT95</f>
        <v>65.422215748593032</v>
      </c>
      <c r="X92" s="10">
        <f>'Run 2 IgG'!AU95</f>
        <v>2.5499965338377857</v>
      </c>
      <c r="Y92" s="10">
        <f>'Run 2 IgG'!AV95</f>
        <v>20.305438697729794</v>
      </c>
      <c r="Z92" s="10">
        <f>'Run 2 IgG'!AW95</f>
        <v>17.109915862455281</v>
      </c>
      <c r="AA92" s="16" t="str">
        <f si="22" t="shared"/>
        <v>insert into tsp_test_unit_data.foog_unit_data (test_name,julien_barcode,unit, pillar_plate_id,row,col) values('BANANA_IGG_unit','1801300012','2.15297170658543','FOOG80040010000014','A',1);</v>
      </c>
      <c r="AB92" s="16" t="str">
        <f si="23" t="shared"/>
        <v>insert into tsp_test_unit_data.foog_unit_data (test_name,julien_barcode,unit, pillar_plate_id,row,col) values('BANANA_IGG_unit','1801300203','5.54700695548612','FOOG80040010000014','B',1);</v>
      </c>
      <c r="AC92" s="16" t="str">
        <f si="24" t="shared"/>
        <v>insert into tsp_test_unit_data.foog_unit_data (test_name,julien_barcode,unit, pillar_plate_id,row,col) values('BANANA_IGG_unit','1801300155','10.1163059629347','FOOG80040010000014','C',1);</v>
      </c>
      <c r="AD92" s="16" t="str">
        <f si="25" t="shared"/>
        <v>insert into tsp_test_unit_data.foog_unit_data (test_name,julien_barcode,unit, pillar_plate_id,row,col) values('BANANA_IGG_unit','1801300157','1.18676084380314','FOOG80040010000014','D',1);</v>
      </c>
      <c r="AE92" s="16" t="str">
        <f si="26" t="shared"/>
        <v>insert into tsp_test_unit_data.foog_unit_data (test_name,julien_barcode,unit, pillar_plate_id,row,col) values('BANANA_IGG_unit','1801300167','49.9979768845412','FOOG80040010000014','A',2);</v>
      </c>
      <c r="AF92" s="16" t="str">
        <f si="27" t="shared"/>
        <v>insert into tsp_test_unit_data.foog_unit_data (test_name,julien_barcode,unit, pillar_plate_id,row,col) values('BANANA_IGG_unit','1801300073','1.50648880203291','FOOG80040010000014','B',2);</v>
      </c>
      <c r="AG92" s="16" t="str">
        <f si="28" t="shared"/>
        <v>insert into tsp_test_unit_data.foog_unit_data (test_name,julien_barcode,unit, pillar_plate_id,row,col) values('BANANA_IGG_unit','1801310032','4.22768994103249','FOOG80040010000014','C',2);</v>
      </c>
      <c r="AH92" s="16" t="str">
        <f si="29" t="shared"/>
        <v>insert into tsp_test_unit_data.foog_unit_data (test_name,julien_barcode,unit, pillar_plate_id,row,col) values('BANANA_IGG_unit','1801310037','1.87189218286694','FOOG80040010000014','D',2);</v>
      </c>
      <c r="AI92" s="16" t="str">
        <f si="30" t="shared"/>
        <v>insert into tsp_test_unit_data.foog_unit_data (test_name,julien_barcode,unit, pillar_plate_id,row,col) values('BANANA_IGG_unit','1801310043','5.50484502692835','FOOG80040010000014','A',3);</v>
      </c>
      <c r="AJ92" s="16" t="str">
        <f si="31" t="shared"/>
        <v>insert into tsp_test_unit_data.foog_unit_data (test_name,julien_barcode,unit, pillar_plate_id,row,col) values('BANANA_IGG_unit','1801310017','2.36905159044401','FOOG80040010000014','B',3);</v>
      </c>
      <c r="AK92" s="16" t="str">
        <f si="32" t="shared"/>
        <v>insert into tsp_test_unit_data.foog_unit_data (test_name,julien_barcode,unit, pillar_plate_id,row,col) values('BANANA_IGG_unit','1801310096','111.1696649808','FOOG80040010000014','C',3);</v>
      </c>
      <c r="AL92" s="16" t="str">
        <f si="33" t="shared"/>
        <v>insert into tsp_test_unit_data.foog_unit_data (test_name,julien_barcode,unit, pillar_plate_id,row,col) values('BANANA_IGG_unit','1801310054','1.91559428767433','FOOG80040010000014','D',3);</v>
      </c>
      <c r="AM92" s="16" t="str">
        <f si="34" t="shared"/>
        <v>insert into tsp_test_unit_data.foog_unit_data (test_name,julien_barcode,unit, pillar_plate_id,row,col) values('BANANA_IGG_unit','1801310058','0.910873364456093','FOOG80040010000014','A',4);</v>
      </c>
      <c r="AN92" s="16" t="str">
        <f si="35" t="shared"/>
        <v>insert into tsp_test_unit_data.foog_unit_data (test_name,julien_barcode,unit, pillar_plate_id,row,col) values('BANANA_IGG_unit','1801310066','0.870546379619841','FOOG80040010000014','B',4);</v>
      </c>
      <c r="AO92" s="16" t="str">
        <f si="36" t="shared"/>
        <v>insert into tsp_test_unit_data.foog_unit_data (test_name,julien_barcode,unit, pillar_plate_id,row,col) values('BANANA_IGG_unit','1801310123','5.58389864297418','FOOG80040010000014','C',4);</v>
      </c>
      <c r="AP92" s="16" t="str">
        <f si="37" t="shared"/>
        <v>insert into tsp_test_unit_data.foog_unit_data (test_name,julien_barcode,unit, pillar_plate_id,row,col) values('BANANA_IGG_unit','1801310131','2.26338229955757','FOOG80040010000014','D',4);</v>
      </c>
      <c r="AQ92" s="16" t="str">
        <f si="38" t="shared"/>
        <v>insert into tsp_test_unit_data.foog_unit_data (test_name,julien_barcode,unit, pillar_plate_id,row,col) values('BANANA_IGG_unit','1801310133','0.445413599995633','FOOG80040010000014','A',5);</v>
      </c>
      <c r="AR92" s="16" t="str">
        <f si="39" t="shared"/>
        <v>insert into tsp_test_unit_data.foog_unit_data (test_name,julien_barcode,unit, pillar_plate_id,row,col) values('BANANA_IGG_unit','1801310139','1.68787594656031','FOOG80040010000014','B',5);</v>
      </c>
      <c r="AS92" s="16" t="str">
        <f si="40" t="shared"/>
        <v>insert into tsp_test_unit_data.foog_unit_data (test_name,julien_barcode,unit, pillar_plate_id,row,col) values('BANANA_IGG_unit','1801310102','1.68392025138021','FOOG80040010000014','C',5);</v>
      </c>
      <c r="AT92" s="16" t="str">
        <f si="41" t="shared"/>
        <v>insert into tsp_test_unit_data.foog_unit_data (test_name,julien_barcode,unit, pillar_plate_id,row,col) values('BANANA_IGG_unit','1801310105','65.8596457573799','FOOG80040010000014','D',5);</v>
      </c>
      <c r="AU92" s="16" t="str">
        <f si="42" t="shared"/>
        <v>insert into tsp_test_unit_data.foog_unit_data (test_name,julien_barcode,unit, pillar_plate_id,row,col) values('BANANA_IGG_unit','1801310111','65.422215748593','FOOG80040010000014','A',6);</v>
      </c>
      <c r="AV92" s="16" t="str">
        <f si="43" t="shared"/>
        <v>insert into tsp_test_unit_data.foog_unit_data (test_name,julien_barcode,unit, pillar_plate_id,row,col) values('BANANA_IGG_unit','1801310120','2.54999653383779','FOOG80040010000014','B',6);</v>
      </c>
      <c r="AW92" s="16"/>
      <c r="AX92" s="16"/>
    </row>
    <row r="93" spans="1:50" x14ac:dyDescent="0.25">
      <c r="A93" s="7">
        <f>'[1]Run 1 IgG'!A95</f>
        <v>93</v>
      </c>
      <c r="B93" s="7" t="s">
        <v>156</v>
      </c>
      <c r="C93" s="10">
        <f>'Run 2 IgG'!Z96</f>
        <v>6.7123882910465182</v>
      </c>
      <c r="D93" s="10">
        <f>'Run 2 IgG'!AA96</f>
        <v>24.419513232340094</v>
      </c>
      <c r="E93" s="10">
        <f>'Run 2 IgG'!AB96</f>
        <v>6.5618242391849924</v>
      </c>
      <c r="F93" s="10">
        <f>'Run 2 IgG'!AC96</f>
        <v>5.5177814058820482</v>
      </c>
      <c r="G93" s="10">
        <f>'Run 2 IgG'!AD96</f>
        <v>25.978643611485101</v>
      </c>
      <c r="H93" s="10">
        <f>'Run 2 IgG'!AE96</f>
        <v>6.3557892208481688</v>
      </c>
      <c r="I93" s="10">
        <f>'Run 2 IgG'!AF96</f>
        <v>15.831418958396521</v>
      </c>
      <c r="J93" s="10">
        <f>'Run 2 IgG'!AG96</f>
        <v>8.9173592084396418</v>
      </c>
      <c r="K93" s="10">
        <f>'Run 2 IgG'!AH96</f>
        <v>9.1432052862319306</v>
      </c>
      <c r="L93" s="10">
        <f>'Run 2 IgG'!AI96</f>
        <v>10.230832450336894</v>
      </c>
      <c r="M93" s="10">
        <f>'Run 2 IgG'!AJ96</f>
        <v>12.202032866155545</v>
      </c>
      <c r="N93" s="10">
        <f>'Run 2 IgG'!AK96</f>
        <v>4.5668505520197842</v>
      </c>
      <c r="O93" s="10">
        <f>'Run 2 IgG'!AL96</f>
        <v>3.6753528765239114</v>
      </c>
      <c r="P93" s="10">
        <f>'Run 2 IgG'!AM96</f>
        <v>3.604033062484242</v>
      </c>
      <c r="Q93" s="10">
        <f>'Run 2 IgG'!AN96</f>
        <v>6.3141859959916946</v>
      </c>
      <c r="R93" s="10">
        <f>'Run 2 IgG'!AO96</f>
        <v>5.666364351798026</v>
      </c>
      <c r="S93" s="10">
        <f>'Run 2 IgG'!AP96</f>
        <v>7.0630440434082269</v>
      </c>
      <c r="T93" s="10">
        <f>'Run 2 IgG'!AQ96</f>
        <v>5.1393901702826881</v>
      </c>
      <c r="U93" s="10">
        <f>'Run 2 IgG'!AR96</f>
        <v>18.583175116760451</v>
      </c>
      <c r="V93" s="10">
        <f>'Run 2 IgG'!AS96</f>
        <v>9.3690513640242177</v>
      </c>
      <c r="W93" s="10">
        <f>'Run 2 IgG'!AT96</f>
        <v>23.014909116947706</v>
      </c>
      <c r="X93" s="10">
        <f>'Run 2 IgG'!AU96</f>
        <v>7.9386928713397289</v>
      </c>
      <c r="Y93" s="10">
        <f>'Run 2 IgG'!AV96</f>
        <v>16.225659041560252</v>
      </c>
      <c r="Z93" s="10">
        <f>'Run 2 IgG'!AW96</f>
        <v>15.835381170287613</v>
      </c>
      <c r="AA93" s="16" t="str">
        <f si="22" t="shared"/>
        <v>insert into tsp_test_unit_data.foog_unit_data (test_name,julien_barcode,unit, pillar_plate_id,row,col) values('BARLEY_IGG_unit','1801300012','6.71238829104652','FOOG80040010000014','A',1);</v>
      </c>
      <c r="AB93" s="16" t="str">
        <f si="23" t="shared"/>
        <v>insert into tsp_test_unit_data.foog_unit_data (test_name,julien_barcode,unit, pillar_plate_id,row,col) values('BARLEY_IGG_unit','1801300203','24.4195132323401','FOOG80040010000014','B',1);</v>
      </c>
      <c r="AC93" s="16" t="str">
        <f si="24" t="shared"/>
        <v>insert into tsp_test_unit_data.foog_unit_data (test_name,julien_barcode,unit, pillar_plate_id,row,col) values('BARLEY_IGG_unit','1801300155','6.56182423918499','FOOG80040010000014','C',1);</v>
      </c>
      <c r="AD93" s="16" t="str">
        <f si="25" t="shared"/>
        <v>insert into tsp_test_unit_data.foog_unit_data (test_name,julien_barcode,unit, pillar_plate_id,row,col) values('BARLEY_IGG_unit','1801300157','5.51778140588205','FOOG80040010000014','D',1);</v>
      </c>
      <c r="AE93" s="16" t="str">
        <f si="26" t="shared"/>
        <v>insert into tsp_test_unit_data.foog_unit_data (test_name,julien_barcode,unit, pillar_plate_id,row,col) values('BARLEY_IGG_unit','1801300167','25.9786436114851','FOOG80040010000014','A',2);</v>
      </c>
      <c r="AF93" s="16" t="str">
        <f si="27" t="shared"/>
        <v>insert into tsp_test_unit_data.foog_unit_data (test_name,julien_barcode,unit, pillar_plate_id,row,col) values('BARLEY_IGG_unit','1801300073','6.35578922084817','FOOG80040010000014','B',2);</v>
      </c>
      <c r="AG93" s="16" t="str">
        <f si="28" t="shared"/>
        <v>insert into tsp_test_unit_data.foog_unit_data (test_name,julien_barcode,unit, pillar_plate_id,row,col) values('BARLEY_IGG_unit','1801310032','15.8314189583965','FOOG80040010000014','C',2);</v>
      </c>
      <c r="AH93" s="16" t="str">
        <f si="29" t="shared"/>
        <v>insert into tsp_test_unit_data.foog_unit_data (test_name,julien_barcode,unit, pillar_plate_id,row,col) values('BARLEY_IGG_unit','1801310037','8.91735920843964','FOOG80040010000014','D',2);</v>
      </c>
      <c r="AI93" s="16" t="str">
        <f si="30" t="shared"/>
        <v>insert into tsp_test_unit_data.foog_unit_data (test_name,julien_barcode,unit, pillar_plate_id,row,col) values('BARLEY_IGG_unit','1801310043','9.14320528623193','FOOG80040010000014','A',3);</v>
      </c>
      <c r="AJ93" s="16" t="str">
        <f si="31" t="shared"/>
        <v>insert into tsp_test_unit_data.foog_unit_data (test_name,julien_barcode,unit, pillar_plate_id,row,col) values('BARLEY_IGG_unit','1801310017','10.2308324503369','FOOG80040010000014','B',3);</v>
      </c>
      <c r="AK93" s="16" t="str">
        <f si="32" t="shared"/>
        <v>insert into tsp_test_unit_data.foog_unit_data (test_name,julien_barcode,unit, pillar_plate_id,row,col) values('BARLEY_IGG_unit','1801310096','12.2020328661555','FOOG80040010000014','C',3);</v>
      </c>
      <c r="AL93" s="16" t="str">
        <f si="33" t="shared"/>
        <v>insert into tsp_test_unit_data.foog_unit_data (test_name,julien_barcode,unit, pillar_plate_id,row,col) values('BARLEY_IGG_unit','1801310054','4.56685055201978','FOOG80040010000014','D',3);</v>
      </c>
      <c r="AM93" s="16" t="str">
        <f si="34" t="shared"/>
        <v>insert into tsp_test_unit_data.foog_unit_data (test_name,julien_barcode,unit, pillar_plate_id,row,col) values('BARLEY_IGG_unit','1801310058','3.67535287652391','FOOG80040010000014','A',4);</v>
      </c>
      <c r="AN93" s="16" t="str">
        <f si="35" t="shared"/>
        <v>insert into tsp_test_unit_data.foog_unit_data (test_name,julien_barcode,unit, pillar_plate_id,row,col) values('BARLEY_IGG_unit','1801310066','3.60403306248424','FOOG80040010000014','B',4);</v>
      </c>
      <c r="AO93" s="16" t="str">
        <f si="36" t="shared"/>
        <v>insert into tsp_test_unit_data.foog_unit_data (test_name,julien_barcode,unit, pillar_plate_id,row,col) values('BARLEY_IGG_unit','1801310123','6.31418599599169','FOOG80040010000014','C',4);</v>
      </c>
      <c r="AP93" s="16" t="str">
        <f si="37" t="shared"/>
        <v>insert into tsp_test_unit_data.foog_unit_data (test_name,julien_barcode,unit, pillar_plate_id,row,col) values('BARLEY_IGG_unit','1801310131','5.66636435179803','FOOG80040010000014','D',4);</v>
      </c>
      <c r="AQ93" s="16" t="str">
        <f si="38" t="shared"/>
        <v>insert into tsp_test_unit_data.foog_unit_data (test_name,julien_barcode,unit, pillar_plate_id,row,col) values('BARLEY_IGG_unit','1801310133','7.06304404340823','FOOG80040010000014','A',5);</v>
      </c>
      <c r="AR93" s="16" t="str">
        <f si="39" t="shared"/>
        <v>insert into tsp_test_unit_data.foog_unit_data (test_name,julien_barcode,unit, pillar_plate_id,row,col) values('BARLEY_IGG_unit','1801310139','5.13939017028269','FOOG80040010000014','B',5);</v>
      </c>
      <c r="AS93" s="16" t="str">
        <f si="40" t="shared"/>
        <v>insert into tsp_test_unit_data.foog_unit_data (test_name,julien_barcode,unit, pillar_plate_id,row,col) values('BARLEY_IGG_unit','1801310102','18.5831751167605','FOOG80040010000014','C',5);</v>
      </c>
      <c r="AT93" s="16" t="str">
        <f si="41" t="shared"/>
        <v>insert into tsp_test_unit_data.foog_unit_data (test_name,julien_barcode,unit, pillar_plate_id,row,col) values('BARLEY_IGG_unit','1801310105','9.36905136402422','FOOG80040010000014','D',5);</v>
      </c>
      <c r="AU93" s="16" t="str">
        <f si="42" t="shared"/>
        <v>insert into tsp_test_unit_data.foog_unit_data (test_name,julien_barcode,unit, pillar_plate_id,row,col) values('BARLEY_IGG_unit','1801310111','23.0149091169477','FOOG80040010000014','A',6);</v>
      </c>
      <c r="AV93" s="16" t="str">
        <f si="43" t="shared"/>
        <v>insert into tsp_test_unit_data.foog_unit_data (test_name,julien_barcode,unit, pillar_plate_id,row,col) values('BARLEY_IGG_unit','1801310120','7.93869287133973','FOOG80040010000014','B',6);</v>
      </c>
      <c r="AW93" s="16"/>
      <c r="AX93" s="16"/>
    </row>
    <row r="94" spans="1:50" x14ac:dyDescent="0.25">
      <c r="A94" s="7">
        <f>'[1]Run 1 IgG'!A96</f>
        <v>94</v>
      </c>
      <c r="B94" s="7" t="s">
        <v>276</v>
      </c>
      <c r="C94" s="10">
        <f>'Run 2 IgG'!Z97</f>
        <v>11.505333700558783</v>
      </c>
      <c r="D94" s="10">
        <f>'Run 2 IgG'!AA97</f>
        <v>8.9092219080730501</v>
      </c>
      <c r="E94" s="10">
        <f>'Run 2 IgG'!AB97</f>
        <v>4.6931700181691545</v>
      </c>
      <c r="F94" s="10">
        <f>'Run 2 IgG'!AC97</f>
        <v>4.7142082012525064</v>
      </c>
      <c r="G94" s="10">
        <f>'Run 2 IgG'!AD97</f>
        <v>7.6258927399885303</v>
      </c>
      <c r="H94" s="10">
        <f>'Run 2 IgG'!AE97</f>
        <v>3.329895754367894</v>
      </c>
      <c r="I94" s="10">
        <f>'Run 2 IgG'!AF97</f>
        <v>9.0649044628898601</v>
      </c>
      <c r="J94" s="10">
        <f>'Run 2 IgG'!AG97</f>
        <v>32.450948778344809</v>
      </c>
      <c r="K94" s="10">
        <f>'Run 2 IgG'!AH97</f>
        <v>9.7928255975738683</v>
      </c>
      <c r="L94" s="10">
        <f>'Run 2 IgG'!AI97</f>
        <v>11.286536596491914</v>
      </c>
      <c r="M94" s="10">
        <f>'Run 2 IgG'!AJ97</f>
        <v>14.463302242078186</v>
      </c>
      <c r="N94" s="10">
        <f>'Run 2 IgG'!AK97</f>
        <v>1.0241108884324293</v>
      </c>
      <c r="O94" s="10">
        <f>'Run 2 IgG'!AL97</f>
        <v>1.0703948912158061</v>
      </c>
      <c r="P94" s="10">
        <f>'Run 2 IgG'!AM97</f>
        <v>1.5332349190495667</v>
      </c>
      <c r="Q94" s="10">
        <f>'Run 2 IgG'!AN97</f>
        <v>6.2331650198705759</v>
      </c>
      <c r="R94" s="10">
        <f>'Run 2 IgG'!AO97</f>
        <v>2.9806619151842377</v>
      </c>
      <c r="S94" s="10">
        <f>'Run 2 IgG'!AP97</f>
        <v>3.0563993742843083</v>
      </c>
      <c r="T94" s="10">
        <f>'Run 2 IgG'!AQ97</f>
        <v>5.3074849642030548</v>
      </c>
      <c r="U94" s="10">
        <f>'Run 2 IgG'!AR97</f>
        <v>5.0381962207361406</v>
      </c>
      <c r="V94" s="10">
        <f>'Run 2 IgG'!AS97</f>
        <v>23.774802074770125</v>
      </c>
      <c r="W94" s="10">
        <f>'Run 2 IgG'!AT97</f>
        <v>10.773204929258107</v>
      </c>
      <c r="X94" s="10">
        <f>'Run 2 IgG'!AU97</f>
        <v>3.5150317655013978</v>
      </c>
      <c r="Y94" s="10">
        <f>'Run 2 IgG'!AV97</f>
        <v>14.543247337794927</v>
      </c>
      <c r="Z94" s="10">
        <f>'Run 2 IgG'!AW97</f>
        <v>8.177093136772374</v>
      </c>
      <c r="AA94" s="16" t="str">
        <f si="22" t="shared"/>
        <v>insert into tsp_test_unit_data.foog_unit_data (test_name,julien_barcode,unit, pillar_plate_id,row,col) values('LEMON_IGG_unit','1801300012','11.5053337005588','FOOG80040010000014','A',1);</v>
      </c>
      <c r="AB94" s="16" t="str">
        <f si="23" t="shared"/>
        <v>insert into tsp_test_unit_data.foog_unit_data (test_name,julien_barcode,unit, pillar_plate_id,row,col) values('LEMON_IGG_unit','1801300203','8.90922190807305','FOOG80040010000014','B',1);</v>
      </c>
      <c r="AC94" s="16" t="str">
        <f si="24" t="shared"/>
        <v>insert into tsp_test_unit_data.foog_unit_data (test_name,julien_barcode,unit, pillar_plate_id,row,col) values('LEMON_IGG_unit','1801300155','4.69317001816915','FOOG80040010000014','C',1);</v>
      </c>
      <c r="AD94" s="16" t="str">
        <f si="25" t="shared"/>
        <v>insert into tsp_test_unit_data.foog_unit_data (test_name,julien_barcode,unit, pillar_plate_id,row,col) values('LEMON_IGG_unit','1801300157','4.71420820125251','FOOG80040010000014','D',1);</v>
      </c>
      <c r="AE94" s="16" t="str">
        <f si="26" t="shared"/>
        <v>insert into tsp_test_unit_data.foog_unit_data (test_name,julien_barcode,unit, pillar_plate_id,row,col) values('LEMON_IGG_unit','1801300167','7.62589273998853','FOOG80040010000014','A',2);</v>
      </c>
      <c r="AF94" s="16" t="str">
        <f si="27" t="shared"/>
        <v>insert into tsp_test_unit_data.foog_unit_data (test_name,julien_barcode,unit, pillar_plate_id,row,col) values('LEMON_IGG_unit','1801300073','3.32989575436789','FOOG80040010000014','B',2);</v>
      </c>
      <c r="AG94" s="16" t="str">
        <f si="28" t="shared"/>
        <v>insert into tsp_test_unit_data.foog_unit_data (test_name,julien_barcode,unit, pillar_plate_id,row,col) values('LEMON_IGG_unit','1801310032','9.06490446288986','FOOG80040010000014','C',2);</v>
      </c>
      <c r="AH94" s="16" t="str">
        <f si="29" t="shared"/>
        <v>insert into tsp_test_unit_data.foog_unit_data (test_name,julien_barcode,unit, pillar_plate_id,row,col) values('LEMON_IGG_unit','1801310037','32.4509487783448','FOOG80040010000014','D',2);</v>
      </c>
      <c r="AI94" s="16" t="str">
        <f si="30" t="shared"/>
        <v>insert into tsp_test_unit_data.foog_unit_data (test_name,julien_barcode,unit, pillar_plate_id,row,col) values('LEMON_IGG_unit','1801310043','9.79282559757387','FOOG80040010000014','A',3);</v>
      </c>
      <c r="AJ94" s="16" t="str">
        <f si="31" t="shared"/>
        <v>insert into tsp_test_unit_data.foog_unit_data (test_name,julien_barcode,unit, pillar_plate_id,row,col) values('LEMON_IGG_unit','1801310017','11.2865365964919','FOOG80040010000014','B',3);</v>
      </c>
      <c r="AK94" s="16" t="str">
        <f si="32" t="shared"/>
        <v>insert into tsp_test_unit_data.foog_unit_data (test_name,julien_barcode,unit, pillar_plate_id,row,col) values('LEMON_IGG_unit','1801310096','14.4633022420782','FOOG80040010000014','C',3);</v>
      </c>
      <c r="AL94" s="16" t="str">
        <f si="33" t="shared"/>
        <v>insert into tsp_test_unit_data.foog_unit_data (test_name,julien_barcode,unit, pillar_plate_id,row,col) values('LEMON_IGG_unit','1801310054','1.02411088843243','FOOG80040010000014','D',3);</v>
      </c>
      <c r="AM94" s="16" t="str">
        <f si="34" t="shared"/>
        <v>insert into tsp_test_unit_data.foog_unit_data (test_name,julien_barcode,unit, pillar_plate_id,row,col) values('LEMON_IGG_unit','1801310058','1.07039489121581','FOOG80040010000014','A',4);</v>
      </c>
      <c r="AN94" s="16" t="str">
        <f si="35" t="shared"/>
        <v>insert into tsp_test_unit_data.foog_unit_data (test_name,julien_barcode,unit, pillar_plate_id,row,col) values('LEMON_IGG_unit','1801310066','1.53323491904957','FOOG80040010000014','B',4);</v>
      </c>
      <c r="AO94" s="16" t="str">
        <f si="36" t="shared"/>
        <v>insert into tsp_test_unit_data.foog_unit_data (test_name,julien_barcode,unit, pillar_plate_id,row,col) values('LEMON_IGG_unit','1801310123','6.23316501987058','FOOG80040010000014','C',4);</v>
      </c>
      <c r="AP94" s="16" t="str">
        <f si="37" t="shared"/>
        <v>insert into tsp_test_unit_data.foog_unit_data (test_name,julien_barcode,unit, pillar_plate_id,row,col) values('LEMON_IGG_unit','1801310131','2.98066191518424','FOOG80040010000014','D',4);</v>
      </c>
      <c r="AQ94" s="16" t="str">
        <f si="38" t="shared"/>
        <v>insert into tsp_test_unit_data.foog_unit_data (test_name,julien_barcode,unit, pillar_plate_id,row,col) values('LEMON_IGG_unit','1801310133','3.05639937428431','FOOG80040010000014','A',5);</v>
      </c>
      <c r="AR94" s="16" t="str">
        <f si="39" t="shared"/>
        <v>insert into tsp_test_unit_data.foog_unit_data (test_name,julien_barcode,unit, pillar_plate_id,row,col) values('LEMON_IGG_unit','1801310139','5.30748496420305','FOOG80040010000014','B',5);</v>
      </c>
      <c r="AS94" s="16" t="str">
        <f si="40" t="shared"/>
        <v>insert into tsp_test_unit_data.foog_unit_data (test_name,julien_barcode,unit, pillar_plate_id,row,col) values('LEMON_IGG_unit','1801310102','5.03819622073614','FOOG80040010000014','C',5);</v>
      </c>
      <c r="AT94" s="16" t="str">
        <f si="41" t="shared"/>
        <v>insert into tsp_test_unit_data.foog_unit_data (test_name,julien_barcode,unit, pillar_plate_id,row,col) values('LEMON_IGG_unit','1801310105','23.7748020747701','FOOG80040010000014','D',5);</v>
      </c>
      <c r="AU94" s="16" t="str">
        <f si="42" t="shared"/>
        <v>insert into tsp_test_unit_data.foog_unit_data (test_name,julien_barcode,unit, pillar_plate_id,row,col) values('LEMON_IGG_unit','1801310111','10.7732049292581','FOOG80040010000014','A',6);</v>
      </c>
      <c r="AV94" s="16" t="str">
        <f si="43" t="shared"/>
        <v>insert into tsp_test_unit_data.foog_unit_data (test_name,julien_barcode,unit, pillar_plate_id,row,col) values('LEMON_IGG_unit','1801310120','3.5150317655014','FOOG80040010000014','B',6);</v>
      </c>
      <c r="AW94" s="16"/>
      <c r="AX94" s="16"/>
    </row>
    <row r="95" spans="1:50" x14ac:dyDescent="0.25">
      <c r="A95" s="7">
        <f>'[1]Run 1 IgG'!A97</f>
        <v>95</v>
      </c>
      <c r="B95" s="7" t="s">
        <v>158</v>
      </c>
      <c r="C95" s="10">
        <f>'Run 2 IgG'!Z98</f>
        <v>11.38899485777152</v>
      </c>
      <c r="D95" s="10">
        <f>'Run 2 IgG'!AA98</f>
        <v>12.773689043096795</v>
      </c>
      <c r="E95" s="10">
        <f>'Run 2 IgG'!AB98</f>
        <v>11.312889528501731</v>
      </c>
      <c r="F95" s="10">
        <f>'Run 2 IgG'!AC98</f>
        <v>8.2792465423310873</v>
      </c>
      <c r="G95" s="10">
        <f>'Run 2 IgG'!AD98</f>
        <v>6.4358063444629314</v>
      </c>
      <c r="H95" s="10">
        <f>'Run 2 IgG'!AE98</f>
        <v>9.8457479031341872</v>
      </c>
      <c r="I95" s="10">
        <f>'Run 2 IgG'!AF98</f>
        <v>10.171309589454941</v>
      </c>
      <c r="J95" s="10">
        <f>'Run 2 IgG'!AG98</f>
        <v>10.856257552883017</v>
      </c>
      <c r="K95" s="10">
        <f>'Run 2 IgG'!AH98</f>
        <v>12.166960445862667</v>
      </c>
      <c r="L95" s="10">
        <f>'Run 2 IgG'!AI98</f>
        <v>15.5621037460648</v>
      </c>
      <c r="M95" s="10">
        <f>'Run 2 IgG'!AJ98</f>
        <v>14.046339271441555</v>
      </c>
      <c r="N95" s="10">
        <f>'Run 2 IgG'!AK98</f>
        <v>6.2074903566535733</v>
      </c>
      <c r="O95" s="10">
        <f>'Run 2 IgG'!AL98</f>
        <v>5.7424022333382121</v>
      </c>
      <c r="P95" s="10">
        <f>'Run 2 IgG'!AM98</f>
        <v>6.533052042974326</v>
      </c>
      <c r="Q95" s="10">
        <f>'Run 2 IgG'!AN98</f>
        <v>8.363808019297517</v>
      </c>
      <c r="R95" s="10">
        <f>'Run 2 IgG'!AO98</f>
        <v>8.8923172503376993</v>
      </c>
      <c r="S95" s="10">
        <f>'Run 2 IgG'!AP98</f>
        <v>8.0382463329767653</v>
      </c>
      <c r="T95" s="10">
        <f>'Run 2 IgG'!AQ98</f>
        <v>11.91327601496338</v>
      </c>
      <c r="U95" s="10">
        <f>'Run 2 IgG'!AR98</f>
        <v>8.5604134532444647</v>
      </c>
      <c r="V95" s="10">
        <f>'Run 2 IgG'!AS98</f>
        <v>45.792831761563221</v>
      </c>
      <c r="W95" s="10">
        <f>'Run 2 IgG'!AT98</f>
        <v>9.0910367212088072</v>
      </c>
      <c r="X95" s="10">
        <f>'Run 2 IgG'!AU98</f>
        <v>6.547850301443451</v>
      </c>
      <c r="Y95" s="10">
        <f>'Run 2 IgG'!AV98</f>
        <v>15.796761844646641</v>
      </c>
      <c r="Z95" s="10">
        <f>'Run 2 IgG'!AW98</f>
        <v>12.966066403195423</v>
      </c>
      <c r="AA95" s="16" t="str">
        <f si="22" t="shared"/>
        <v>insert into tsp_test_unit_data.foog_unit_data (test_name,julien_barcode,unit, pillar_plate_id,row,col) values('COCOA_IGG_unit','1801300012','11.3889948577715','FOOG80040010000014','A',1);</v>
      </c>
      <c r="AB95" s="16" t="str">
        <f si="23" t="shared"/>
        <v>insert into tsp_test_unit_data.foog_unit_data (test_name,julien_barcode,unit, pillar_plate_id,row,col) values('COCOA_IGG_unit','1801300203','12.7736890430968','FOOG80040010000014','B',1);</v>
      </c>
      <c r="AC95" s="16" t="str">
        <f si="24" t="shared"/>
        <v>insert into tsp_test_unit_data.foog_unit_data (test_name,julien_barcode,unit, pillar_plate_id,row,col) values('COCOA_IGG_unit','1801300155','11.3128895285017','FOOG80040010000014','C',1);</v>
      </c>
      <c r="AD95" s="16" t="str">
        <f si="25" t="shared"/>
        <v>insert into tsp_test_unit_data.foog_unit_data (test_name,julien_barcode,unit, pillar_plate_id,row,col) values('COCOA_IGG_unit','1801300157','8.27924654233109','FOOG80040010000014','D',1);</v>
      </c>
      <c r="AE95" s="16" t="str">
        <f si="26" t="shared"/>
        <v>insert into tsp_test_unit_data.foog_unit_data (test_name,julien_barcode,unit, pillar_plate_id,row,col) values('COCOA_IGG_unit','1801300167','6.43580634446293','FOOG80040010000014','A',2);</v>
      </c>
      <c r="AF95" s="16" t="str">
        <f si="27" t="shared"/>
        <v>insert into tsp_test_unit_data.foog_unit_data (test_name,julien_barcode,unit, pillar_plate_id,row,col) values('COCOA_IGG_unit','1801300073','9.84574790313419','FOOG80040010000014','B',2);</v>
      </c>
      <c r="AG95" s="16" t="str">
        <f si="28" t="shared"/>
        <v>insert into tsp_test_unit_data.foog_unit_data (test_name,julien_barcode,unit, pillar_plate_id,row,col) values('COCOA_IGG_unit','1801310032','10.1713095894549','FOOG80040010000014','C',2);</v>
      </c>
      <c r="AH95" s="16" t="str">
        <f si="29" t="shared"/>
        <v>insert into tsp_test_unit_data.foog_unit_data (test_name,julien_barcode,unit, pillar_plate_id,row,col) values('COCOA_IGG_unit','1801310037','10.856257552883','FOOG80040010000014','D',2);</v>
      </c>
      <c r="AI95" s="16" t="str">
        <f si="30" t="shared"/>
        <v>insert into tsp_test_unit_data.foog_unit_data (test_name,julien_barcode,unit, pillar_plate_id,row,col) values('COCOA_IGG_unit','1801310043','12.1669604458627','FOOG80040010000014','A',3);</v>
      </c>
      <c r="AJ95" s="16" t="str">
        <f si="31" t="shared"/>
        <v>insert into tsp_test_unit_data.foog_unit_data (test_name,julien_barcode,unit, pillar_plate_id,row,col) values('COCOA_IGG_unit','1801310017','15.5621037460648','FOOG80040010000014','B',3);</v>
      </c>
      <c r="AK95" s="16" t="str">
        <f si="32" t="shared"/>
        <v>insert into tsp_test_unit_data.foog_unit_data (test_name,julien_barcode,unit, pillar_plate_id,row,col) values('COCOA_IGG_unit','1801310096','14.0463392714416','FOOG80040010000014','C',3);</v>
      </c>
      <c r="AL95" s="16" t="str">
        <f si="33" t="shared"/>
        <v>insert into tsp_test_unit_data.foog_unit_data (test_name,julien_barcode,unit, pillar_plate_id,row,col) values('COCOA_IGG_unit','1801310054','6.20749035665357','FOOG80040010000014','D',3);</v>
      </c>
      <c r="AM95" s="16" t="str">
        <f si="34" t="shared"/>
        <v>insert into tsp_test_unit_data.foog_unit_data (test_name,julien_barcode,unit, pillar_plate_id,row,col) values('COCOA_IGG_unit','1801310058','5.74240223333821','FOOG80040010000014','A',4);</v>
      </c>
      <c r="AN95" s="16" t="str">
        <f si="35" t="shared"/>
        <v>insert into tsp_test_unit_data.foog_unit_data (test_name,julien_barcode,unit, pillar_plate_id,row,col) values('COCOA_IGG_unit','1801310066','6.53305204297433','FOOG80040010000014','B',4);</v>
      </c>
      <c r="AO95" s="16" t="str">
        <f si="36" t="shared"/>
        <v>insert into tsp_test_unit_data.foog_unit_data (test_name,julien_barcode,unit, pillar_plate_id,row,col) values('COCOA_IGG_unit','1801310123','8.36380801929752','FOOG80040010000014','C',4);</v>
      </c>
      <c r="AP95" s="16" t="str">
        <f si="37" t="shared"/>
        <v>insert into tsp_test_unit_data.foog_unit_data (test_name,julien_barcode,unit, pillar_plate_id,row,col) values('COCOA_IGG_unit','1801310131','8.8923172503377','FOOG80040010000014','D',4);</v>
      </c>
      <c r="AQ95" s="16" t="str">
        <f si="38" t="shared"/>
        <v>insert into tsp_test_unit_data.foog_unit_data (test_name,julien_barcode,unit, pillar_plate_id,row,col) values('COCOA_IGG_unit','1801310133','8.03824633297677','FOOG80040010000014','A',5);</v>
      </c>
      <c r="AR95" s="16" t="str">
        <f si="39" t="shared"/>
        <v>insert into tsp_test_unit_data.foog_unit_data (test_name,julien_barcode,unit, pillar_plate_id,row,col) values('COCOA_IGG_unit','1801310139','11.9132760149634','FOOG80040010000014','B',5);</v>
      </c>
      <c r="AS95" s="16" t="str">
        <f si="40" t="shared"/>
        <v>insert into tsp_test_unit_data.foog_unit_data (test_name,julien_barcode,unit, pillar_plate_id,row,col) values('COCOA_IGG_unit','1801310102','8.56041345324446','FOOG80040010000014','C',5);</v>
      </c>
      <c r="AT95" s="16" t="str">
        <f si="41" t="shared"/>
        <v>insert into tsp_test_unit_data.foog_unit_data (test_name,julien_barcode,unit, pillar_plate_id,row,col) values('COCOA_IGG_unit','1801310105','45.7928317615632','FOOG80040010000014','D',5);</v>
      </c>
      <c r="AU95" s="16" t="str">
        <f si="42" t="shared"/>
        <v>insert into tsp_test_unit_data.foog_unit_data (test_name,julien_barcode,unit, pillar_plate_id,row,col) values('COCOA_IGG_unit','1801310111','9.09103672120881','FOOG80040010000014','A',6);</v>
      </c>
      <c r="AV95" s="16" t="str">
        <f si="43" t="shared"/>
        <v>insert into tsp_test_unit_data.foog_unit_data (test_name,julien_barcode,unit, pillar_plate_id,row,col) values('COCOA_IGG_unit','1801310120','6.54785030144345','FOOG80040010000014','B',6);</v>
      </c>
      <c r="AW95" s="16"/>
      <c r="AX95" s="16"/>
    </row>
    <row r="96" spans="1:50" x14ac:dyDescent="0.25">
      <c r="A96" s="7">
        <f>'[1]Run 1 IgG'!A98</f>
        <v>96</v>
      </c>
      <c r="B96" s="7" t="s">
        <v>159</v>
      </c>
      <c r="C96" s="10">
        <f>'Run 2 IgG'!Z99</f>
        <v>21.128421552243029</v>
      </c>
      <c r="D96" s="10">
        <f>'Run 2 IgG'!AA99</f>
        <v>11.945244192641464</v>
      </c>
      <c r="E96" s="10">
        <f>'Run 2 IgG'!AB99</f>
        <v>8.825646042317846</v>
      </c>
      <c r="F96" s="10">
        <f>'Run 2 IgG'!AC99</f>
        <v>5.549589028774311</v>
      </c>
      <c r="G96" s="10">
        <f>'Run 2 IgG'!AD99</f>
        <v>8.605326418600006</v>
      </c>
      <c r="H96" s="10">
        <f>'Run 2 IgG'!AE99</f>
        <v>7.1588801933220125</v>
      </c>
      <c r="I96" s="10">
        <f>'Run 2 IgG'!AF99</f>
        <v>8.3871354868987638</v>
      </c>
      <c r="J96" s="10">
        <f>'Run 2 IgG'!AG99</f>
        <v>12.154920356276316</v>
      </c>
      <c r="K96" s="10">
        <f>'Run 2 IgG'!AH99</f>
        <v>9.2269044874464736</v>
      </c>
      <c r="L96" s="10">
        <f>'Run 2 IgG'!AI99</f>
        <v>6.9481396836788614</v>
      </c>
      <c r="M96" s="10">
        <f>'Run 2 IgG'!AJ99</f>
        <v>11.80475051954603</v>
      </c>
      <c r="N96" s="10">
        <f>'Run 2 IgG'!AK99</f>
        <v>6.4596048658697374</v>
      </c>
      <c r="O96" s="10">
        <f>'Run 2 IgG'!AL99</f>
        <v>7.1897462275626767</v>
      </c>
      <c r="P96" s="10">
        <f>'Run 2 IgG'!AM99</f>
        <v>7.5984550947493945</v>
      </c>
      <c r="Q96" s="10">
        <f>'Run 2 IgG'!AN99</f>
        <v>5.3484276332058487</v>
      </c>
      <c r="R96" s="10">
        <f>'Run 2 IgG'!AO99</f>
        <v>5.6741175117452647</v>
      </c>
      <c r="S96" s="10">
        <f>'Run 2 IgG'!AP99</f>
        <v>5.0940489372224489</v>
      </c>
      <c r="T96" s="10">
        <f>'Run 2 IgG'!AQ99</f>
        <v>8.8022304301352747</v>
      </c>
      <c r="U96" s="10">
        <f>'Run 2 IgG'!AR99</f>
        <v>5.019544716641537</v>
      </c>
      <c r="V96" s="10">
        <f>'Run 2 IgG'!AS99</f>
        <v>12.932957288342697</v>
      </c>
      <c r="W96" s="10">
        <f>'Run 2 IgG'!AT99</f>
        <v>5.7177556980855133</v>
      </c>
      <c r="X96" s="10">
        <f>'Run 2 IgG'!AU99</f>
        <v>6.4489614057867497</v>
      </c>
      <c r="Y96" s="10">
        <f>'Run 2 IgG'!AV99</f>
        <v>9.1119551185502079</v>
      </c>
      <c r="Z96" s="10">
        <f>'Run 2 IgG'!AW99</f>
        <v>6.828932930749402</v>
      </c>
      <c r="AA96" s="16" t="str">
        <f si="22" t="shared"/>
        <v>insert into tsp_test_unit_data.foog_unit_data (test_name,julien_barcode,unit, pillar_plate_id,row,col) values('CRANBERR_IGG_unit','1801300012','21.128421552243','FOOG80040010000014','A',1);</v>
      </c>
      <c r="AB96" s="16" t="str">
        <f si="23" t="shared"/>
        <v>insert into tsp_test_unit_data.foog_unit_data (test_name,julien_barcode,unit, pillar_plate_id,row,col) values('CRANBERR_IGG_unit','1801300203','11.9452441926415','FOOG80040010000014','B',1);</v>
      </c>
      <c r="AC96" s="16" t="str">
        <f si="24" t="shared"/>
        <v>insert into tsp_test_unit_data.foog_unit_data (test_name,julien_barcode,unit, pillar_plate_id,row,col) values('CRANBERR_IGG_unit','1801300155','8.82564604231785','FOOG80040010000014','C',1);</v>
      </c>
      <c r="AD96" s="16" t="str">
        <f si="25" t="shared"/>
        <v>insert into tsp_test_unit_data.foog_unit_data (test_name,julien_barcode,unit, pillar_plate_id,row,col) values('CRANBERR_IGG_unit','1801300157','5.54958902877431','FOOG80040010000014','D',1);</v>
      </c>
      <c r="AE96" s="16" t="str">
        <f si="26" t="shared"/>
        <v>insert into tsp_test_unit_data.foog_unit_data (test_name,julien_barcode,unit, pillar_plate_id,row,col) values('CRANBERR_IGG_unit','1801300167','8.60532641860001','FOOG80040010000014','A',2);</v>
      </c>
      <c r="AF96" s="16" t="str">
        <f si="27" t="shared"/>
        <v>insert into tsp_test_unit_data.foog_unit_data (test_name,julien_barcode,unit, pillar_plate_id,row,col) values('CRANBERR_IGG_unit','1801300073','7.15888019332201','FOOG80040010000014','B',2);</v>
      </c>
      <c r="AG96" s="16" t="str">
        <f si="28" t="shared"/>
        <v>insert into tsp_test_unit_data.foog_unit_data (test_name,julien_barcode,unit, pillar_plate_id,row,col) values('CRANBERR_IGG_unit','1801310032','8.38713548689876','FOOG80040010000014','C',2);</v>
      </c>
      <c r="AH96" s="16" t="str">
        <f si="29" t="shared"/>
        <v>insert into tsp_test_unit_data.foog_unit_data (test_name,julien_barcode,unit, pillar_plate_id,row,col) values('CRANBERR_IGG_unit','1801310037','12.1549203562763','FOOG80040010000014','D',2);</v>
      </c>
      <c r="AI96" s="16" t="str">
        <f si="30" t="shared"/>
        <v>insert into tsp_test_unit_data.foog_unit_data (test_name,julien_barcode,unit, pillar_plate_id,row,col) values('CRANBERR_IGG_unit','1801310043','9.22690448744647','FOOG80040010000014','A',3);</v>
      </c>
      <c r="AJ96" s="16" t="str">
        <f si="31" t="shared"/>
        <v>insert into tsp_test_unit_data.foog_unit_data (test_name,julien_barcode,unit, pillar_plate_id,row,col) values('CRANBERR_IGG_unit','1801310017','6.94813968367886','FOOG80040010000014','B',3);</v>
      </c>
      <c r="AK96" s="16" t="str">
        <f si="32" t="shared"/>
        <v>insert into tsp_test_unit_data.foog_unit_data (test_name,julien_barcode,unit, pillar_plate_id,row,col) values('CRANBERR_IGG_unit','1801310096','11.804750519546','FOOG80040010000014','C',3);</v>
      </c>
      <c r="AL96" s="16" t="str">
        <f si="33" t="shared"/>
        <v>insert into tsp_test_unit_data.foog_unit_data (test_name,julien_barcode,unit, pillar_plate_id,row,col) values('CRANBERR_IGG_unit','1801310054','6.45960486586974','FOOG80040010000014','D',3);</v>
      </c>
      <c r="AM96" s="16" t="str">
        <f si="34" t="shared"/>
        <v>insert into tsp_test_unit_data.foog_unit_data (test_name,julien_barcode,unit, pillar_plate_id,row,col) values('CRANBERR_IGG_unit','1801310058','7.18974622756268','FOOG80040010000014','A',4);</v>
      </c>
      <c r="AN96" s="16" t="str">
        <f si="35" t="shared"/>
        <v>insert into tsp_test_unit_data.foog_unit_data (test_name,julien_barcode,unit, pillar_plate_id,row,col) values('CRANBERR_IGG_unit','1801310066','7.59845509474939','FOOG80040010000014','B',4);</v>
      </c>
      <c r="AO96" s="16" t="str">
        <f si="36" t="shared"/>
        <v>insert into tsp_test_unit_data.foog_unit_data (test_name,julien_barcode,unit, pillar_plate_id,row,col) values('CRANBERR_IGG_unit','1801310123','5.34842763320585','FOOG80040010000014','C',4);</v>
      </c>
      <c r="AP96" s="16" t="str">
        <f si="37" t="shared"/>
        <v>insert into tsp_test_unit_data.foog_unit_data (test_name,julien_barcode,unit, pillar_plate_id,row,col) values('CRANBERR_IGG_unit','1801310131','5.67411751174526','FOOG80040010000014','D',4);</v>
      </c>
      <c r="AQ96" s="16" t="str">
        <f si="38" t="shared"/>
        <v>insert into tsp_test_unit_data.foog_unit_data (test_name,julien_barcode,unit, pillar_plate_id,row,col) values('CRANBERR_IGG_unit','1801310133','5.09404893722245','FOOG80040010000014','A',5);</v>
      </c>
      <c r="AR96" s="16" t="str">
        <f si="39" t="shared"/>
        <v>insert into tsp_test_unit_data.foog_unit_data (test_name,julien_barcode,unit, pillar_plate_id,row,col) values('CRANBERR_IGG_unit','1801310139','8.80223043013527','FOOG80040010000014','B',5);</v>
      </c>
      <c r="AS96" s="16" t="str">
        <f si="40" t="shared"/>
        <v>insert into tsp_test_unit_data.foog_unit_data (test_name,julien_barcode,unit, pillar_plate_id,row,col) values('CRANBERR_IGG_unit','1801310102','5.01954471664154','FOOG80040010000014','C',5);</v>
      </c>
      <c r="AT96" s="16" t="str">
        <f si="41" t="shared"/>
        <v>insert into tsp_test_unit_data.foog_unit_data (test_name,julien_barcode,unit, pillar_plate_id,row,col) values('CRANBERR_IGG_unit','1801310105','12.9329572883427','FOOG80040010000014','D',5);</v>
      </c>
      <c r="AU96" s="16" t="str">
        <f si="42" t="shared"/>
        <v>insert into tsp_test_unit_data.foog_unit_data (test_name,julien_barcode,unit, pillar_plate_id,row,col) values('CRANBERR_IGG_unit','1801310111','5.71775569808551','FOOG80040010000014','A',6);</v>
      </c>
      <c r="AV96" s="16" t="str">
        <f si="43" t="shared"/>
        <v>insert into tsp_test_unit_data.foog_unit_data (test_name,julien_barcode,unit, pillar_plate_id,row,col) values('CRANBERR_IGG_unit','1801310120','6.44896140578675','FOOG80040010000014','B',6);</v>
      </c>
      <c r="AW96" s="16"/>
      <c r="AX96" s="16"/>
    </row>
    <row r="97" spans="1:50" x14ac:dyDescent="0.25">
      <c r="A97" s="7">
        <f>'[1]Run 1 IgG'!A99</f>
        <v>97</v>
      </c>
      <c r="B97" s="7" t="s">
        <v>160</v>
      </c>
      <c r="C97" s="10">
        <f>'Run 2 IgG'!Z100</f>
        <v>14.754755665436319</v>
      </c>
      <c r="D97" s="10">
        <f>'Run 2 IgG'!AA100</f>
        <v>13.190288549249455</v>
      </c>
      <c r="E97" s="10">
        <f>'Run 2 IgG'!AB100</f>
        <v>6.9363736115104082</v>
      </c>
      <c r="F97" s="10">
        <f>'Run 2 IgG'!AC100</f>
        <v>4.8836459097843559</v>
      </c>
      <c r="G97" s="10">
        <f>'Run 2 IgG'!AD100</f>
        <v>13.580275749150909</v>
      </c>
      <c r="H97" s="10">
        <f>'Run 2 IgG'!AE100</f>
        <v>8.6496627800854462</v>
      </c>
      <c r="I97" s="10">
        <f>'Run 2 IgG'!AF100</f>
        <v>16.542879452384916</v>
      </c>
      <c r="J97" s="10">
        <f>'Run 2 IgG'!AG100</f>
        <v>10.968123975734212</v>
      </c>
      <c r="K97" s="10">
        <f>'Run 2 IgG'!AH100</f>
        <v>12.712194176017618</v>
      </c>
      <c r="L97" s="10">
        <f>'Run 2 IgG'!AI100</f>
        <v>3.8150640383671912</v>
      </c>
      <c r="M97" s="10">
        <f>'Run 2 IgG'!AJ100</f>
        <v>6.2795233385409768</v>
      </c>
      <c r="N97" s="10">
        <f>'Run 2 IgG'!AK100</f>
        <v>18.289491205745161</v>
      </c>
      <c r="O97" s="10">
        <f>'Run 2 IgG'!AL100</f>
        <v>5.8771107680416481</v>
      </c>
      <c r="P97" s="10">
        <f>'Run 2 IgG'!AM100</f>
        <v>0.73385452488074965</v>
      </c>
      <c r="Q97" s="10">
        <f>'Run 2 IgG'!AN100</f>
        <v>7.9580779483992306</v>
      </c>
      <c r="R97" s="10">
        <f>'Run 2 IgG'!AO100</f>
        <v>6.3859861729818519</v>
      </c>
      <c r="S97" s="10">
        <f>'Run 2 IgG'!AP100</f>
        <v>14.238820390838235</v>
      </c>
      <c r="T97" s="10">
        <f>'Run 2 IgG'!AQ100</f>
        <v>13.447550199582711</v>
      </c>
      <c r="U97" s="10">
        <f>'Run 2 IgG'!AR100</f>
        <v>6.0603849843602893</v>
      </c>
      <c r="V97" s="10">
        <f>'Run 2 IgG'!AS100</f>
        <v>7.0781357942406986</v>
      </c>
      <c r="W97" s="10">
        <f>'Run 2 IgG'!AT100</f>
        <v>1.5002739749405243</v>
      </c>
      <c r="X97" s="10">
        <f>'Run 2 IgG'!AU100</f>
        <v>5.5602638177958603</v>
      </c>
      <c r="Y97" s="10">
        <f>'Run 2 IgG'!AV100</f>
        <v>12.063250957065017</v>
      </c>
      <c r="Z97" s="10">
        <f>'Run 2 IgG'!AW100</f>
        <v>10.869568195310165</v>
      </c>
      <c r="AA97" s="16" t="str">
        <f si="22" t="shared"/>
        <v>insert into tsp_test_unit_data.foog_unit_data (test_name,julien_barcode,unit, pillar_plate_id,row,col) values('EGG_WHITE_IGG_unit','1801300012','14.7547556654363','FOOG80040010000014','A',1);</v>
      </c>
      <c r="AB97" s="16" t="str">
        <f si="23" t="shared"/>
        <v>insert into tsp_test_unit_data.foog_unit_data (test_name,julien_barcode,unit, pillar_plate_id,row,col) values('EGG_WHITE_IGG_unit','1801300203','13.1902885492495','FOOG80040010000014','B',1);</v>
      </c>
      <c r="AC97" s="16" t="str">
        <f si="24" t="shared"/>
        <v>insert into tsp_test_unit_data.foog_unit_data (test_name,julien_barcode,unit, pillar_plate_id,row,col) values('EGG_WHITE_IGG_unit','1801300155','6.93637361151041','FOOG80040010000014','C',1);</v>
      </c>
      <c r="AD97" s="16" t="str">
        <f si="25" t="shared"/>
        <v>insert into tsp_test_unit_data.foog_unit_data (test_name,julien_barcode,unit, pillar_plate_id,row,col) values('EGG_WHITE_IGG_unit','1801300157','4.88364590978436','FOOG80040010000014','D',1);</v>
      </c>
      <c r="AE97" s="16" t="str">
        <f si="26" t="shared"/>
        <v>insert into tsp_test_unit_data.foog_unit_data (test_name,julien_barcode,unit, pillar_plate_id,row,col) values('EGG_WHITE_IGG_unit','1801300167','13.5802757491509','FOOG80040010000014','A',2);</v>
      </c>
      <c r="AF97" s="16" t="str">
        <f si="27" t="shared"/>
        <v>insert into tsp_test_unit_data.foog_unit_data (test_name,julien_barcode,unit, pillar_plate_id,row,col) values('EGG_WHITE_IGG_unit','1801300073','8.64966278008545','FOOG80040010000014','B',2);</v>
      </c>
      <c r="AG97" s="16" t="str">
        <f si="28" t="shared"/>
        <v>insert into tsp_test_unit_data.foog_unit_data (test_name,julien_barcode,unit, pillar_plate_id,row,col) values('EGG_WHITE_IGG_unit','1801310032','16.5428794523849','FOOG80040010000014','C',2);</v>
      </c>
      <c r="AH97" s="16" t="str">
        <f si="29" t="shared"/>
        <v>insert into tsp_test_unit_data.foog_unit_data (test_name,julien_barcode,unit, pillar_plate_id,row,col) values('EGG_WHITE_IGG_unit','1801310037','10.9681239757342','FOOG80040010000014','D',2);</v>
      </c>
      <c r="AI97" s="16" t="str">
        <f si="30" t="shared"/>
        <v>insert into tsp_test_unit_data.foog_unit_data (test_name,julien_barcode,unit, pillar_plate_id,row,col) values('EGG_WHITE_IGG_unit','1801310043','12.7121941760176','FOOG80040010000014','A',3);</v>
      </c>
      <c r="AJ97" s="16" t="str">
        <f si="31" t="shared"/>
        <v>insert into tsp_test_unit_data.foog_unit_data (test_name,julien_barcode,unit, pillar_plate_id,row,col) values('EGG_WHITE_IGG_unit','1801310017','3.81506403836719','FOOG80040010000014','B',3);</v>
      </c>
      <c r="AK97" s="16" t="str">
        <f si="32" t="shared"/>
        <v>insert into tsp_test_unit_data.foog_unit_data (test_name,julien_barcode,unit, pillar_plate_id,row,col) values('EGG_WHITE_IGG_unit','1801310096','6.27952333854098','FOOG80040010000014','C',3);</v>
      </c>
      <c r="AL97" s="16" t="str">
        <f si="33" t="shared"/>
        <v>insert into tsp_test_unit_data.foog_unit_data (test_name,julien_barcode,unit, pillar_plate_id,row,col) values('EGG_WHITE_IGG_unit','1801310054','18.2894912057452','FOOG80040010000014','D',3);</v>
      </c>
      <c r="AM97" s="16" t="str">
        <f si="34" t="shared"/>
        <v>insert into tsp_test_unit_data.foog_unit_data (test_name,julien_barcode,unit, pillar_plate_id,row,col) values('EGG_WHITE_IGG_unit','1801310058','5.87711076804165','FOOG80040010000014','A',4);</v>
      </c>
      <c r="AN97" s="16" t="str">
        <f si="35" t="shared"/>
        <v>insert into tsp_test_unit_data.foog_unit_data (test_name,julien_barcode,unit, pillar_plate_id,row,col) values('EGG_WHITE_IGG_unit','1801310066','0.73385452488075','FOOG80040010000014','B',4);</v>
      </c>
      <c r="AO97" s="16" t="str">
        <f si="36" t="shared"/>
        <v>insert into tsp_test_unit_data.foog_unit_data (test_name,julien_barcode,unit, pillar_plate_id,row,col) values('EGG_WHITE_IGG_unit','1801310123','7.95807794839923','FOOG80040010000014','C',4);</v>
      </c>
      <c r="AP97" s="16" t="str">
        <f si="37" t="shared"/>
        <v>insert into tsp_test_unit_data.foog_unit_data (test_name,julien_barcode,unit, pillar_plate_id,row,col) values('EGG_WHITE_IGG_unit','1801310131','6.38598617298185','FOOG80040010000014','D',4);</v>
      </c>
      <c r="AQ97" s="16" t="str">
        <f si="38" t="shared"/>
        <v>insert into tsp_test_unit_data.foog_unit_data (test_name,julien_barcode,unit, pillar_plate_id,row,col) values('EGG_WHITE_IGG_unit','1801310133','14.2388203908382','FOOG80040010000014','A',5);</v>
      </c>
      <c r="AR97" s="16" t="str">
        <f si="39" t="shared"/>
        <v>insert into tsp_test_unit_data.foog_unit_data (test_name,julien_barcode,unit, pillar_plate_id,row,col) values('EGG_WHITE_IGG_unit','1801310139','13.4475501995827','FOOG80040010000014','B',5);</v>
      </c>
      <c r="AS97" s="16" t="str">
        <f si="40" t="shared"/>
        <v>insert into tsp_test_unit_data.foog_unit_data (test_name,julien_barcode,unit, pillar_plate_id,row,col) values('EGG_WHITE_IGG_unit','1801310102','6.06038498436029','FOOG80040010000014','C',5);</v>
      </c>
      <c r="AT97" s="16" t="str">
        <f si="41" t="shared"/>
        <v>insert into tsp_test_unit_data.foog_unit_data (test_name,julien_barcode,unit, pillar_plate_id,row,col) values('EGG_WHITE_IGG_unit','1801310105','7.0781357942407','FOOG80040010000014','D',5);</v>
      </c>
      <c r="AU97" s="16" t="str">
        <f si="42" t="shared"/>
        <v>insert into tsp_test_unit_data.foog_unit_data (test_name,julien_barcode,unit, pillar_plate_id,row,col) values('EGG_WHITE_IGG_unit','1801310111','1.50027397494052','FOOG80040010000014','A',6);</v>
      </c>
      <c r="AV97" s="16" t="str">
        <f si="43" t="shared"/>
        <v>insert into tsp_test_unit_data.foog_unit_data (test_name,julien_barcode,unit, pillar_plate_id,row,col) values('EGG_WHITE_IGG_unit','1801310120','5.56026381779586','FOOG80040010000014','B',6);</v>
      </c>
      <c r="AW97" s="16"/>
      <c r="AX97" s="16"/>
    </row>
    <row r="98" spans="1:50" x14ac:dyDescent="0.25">
      <c r="A98" s="7">
        <f>'[1]Run 1 IgG'!A100</f>
        <v>98</v>
      </c>
      <c r="B98" s="7" t="s">
        <v>161</v>
      </c>
      <c r="C98" s="10">
        <f>'Run 2 IgG'!Z101</f>
        <v>60.390520082772284</v>
      </c>
      <c r="D98" s="10">
        <f>'Run 2 IgG'!AA101</f>
        <v>9.4132690622580242</v>
      </c>
      <c r="E98" s="10">
        <f>'Run 2 IgG'!AB101</f>
        <v>6.1368759013910168</v>
      </c>
      <c r="F98" s="10">
        <f>'Run 2 IgG'!AC101</f>
        <v>9.4317353636943189</v>
      </c>
      <c r="G98" s="10">
        <f>'Run 2 IgG'!AD101</f>
        <v>66.761394078292383</v>
      </c>
      <c r="H98" s="10">
        <f>'Run 2 IgG'!AE101</f>
        <v>37.209156346416066</v>
      </c>
      <c r="I98" s="10">
        <f>'Run 2 IgG'!AF101</f>
        <v>16.633592923847463</v>
      </c>
      <c r="J98" s="10">
        <f>'Run 2 IgG'!AG101</f>
        <v>42.28123380758376</v>
      </c>
      <c r="K98" s="10">
        <f>'Run 2 IgG'!AH101</f>
        <v>27.828275216780685</v>
      </c>
      <c r="L98" s="10">
        <f>'Run 2 IgG'!AI101</f>
        <v>97.271827673585065</v>
      </c>
      <c r="M98" s="10">
        <f>'Run 2 IgG'!AJ101</f>
        <v>10.980852873071989</v>
      </c>
      <c r="N98" s="10">
        <f>'Run 2 IgG'!AK101</f>
        <v>42.164280565153931</v>
      </c>
      <c r="O98" s="10">
        <f>'Run 2 IgG'!AL101</f>
        <v>4.2551414441626623</v>
      </c>
      <c r="P98" s="10">
        <f>'Run 2 IgG'!AM101</f>
        <v>4.2056397200834228</v>
      </c>
      <c r="Q98" s="10">
        <f>'Run 2 IgG'!AN101</f>
        <v>1.626645289955686</v>
      </c>
      <c r="R98" s="10">
        <f>'Run 2 IgG'!AO101</f>
        <v>43.545149550334287</v>
      </c>
      <c r="S98" s="10">
        <f>'Run 2 IgG'!AP101</f>
        <v>28.203756679318584</v>
      </c>
      <c r="T98" s="10">
        <f>'Run 2 IgG'!AQ101</f>
        <v>8.3483790127652924</v>
      </c>
      <c r="U98" s="10">
        <f>'Run 2 IgG'!AR101</f>
        <v>6.1388827280428773</v>
      </c>
      <c r="V98" s="10">
        <f>'Run 2 IgG'!AS101</f>
        <v>30.093474859632277</v>
      </c>
      <c r="W98" s="10">
        <f>'Run 2 IgG'!AT101</f>
        <v>4.9608754834004554</v>
      </c>
      <c r="X98" s="10">
        <f>'Run 2 IgG'!AU101</f>
        <v>0.90235591139897053</v>
      </c>
      <c r="Y98" s="10">
        <f>'Run 2 IgG'!AV101</f>
        <v>31.41689312923307</v>
      </c>
      <c r="Z98" s="10">
        <f>'Run 2 IgG'!AW101</f>
        <v>30.992168196198403</v>
      </c>
      <c r="AA98" s="16" t="str">
        <f si="22" t="shared"/>
        <v>insert into tsp_test_unit_data.foog_unit_data (test_name,julien_barcode,unit, pillar_plate_id,row,col) values('EGG_YOLK_IGG_unit','1801300012','60.3905200827723','FOOG80040010000014','A',1);</v>
      </c>
      <c r="AB98" s="16" t="str">
        <f si="23" t="shared"/>
        <v>insert into tsp_test_unit_data.foog_unit_data (test_name,julien_barcode,unit, pillar_plate_id,row,col) values('EGG_YOLK_IGG_unit','1801300203','9.41326906225802','FOOG80040010000014','B',1);</v>
      </c>
      <c r="AC98" s="16" t="str">
        <f si="24" t="shared"/>
        <v>insert into tsp_test_unit_data.foog_unit_data (test_name,julien_barcode,unit, pillar_plate_id,row,col) values('EGG_YOLK_IGG_unit','1801300155','6.13687590139102','FOOG80040010000014','C',1);</v>
      </c>
      <c r="AD98" s="16" t="str">
        <f si="25" t="shared"/>
        <v>insert into tsp_test_unit_data.foog_unit_data (test_name,julien_barcode,unit, pillar_plate_id,row,col) values('EGG_YOLK_IGG_unit','1801300157','9.43173536369432','FOOG80040010000014','D',1);</v>
      </c>
      <c r="AE98" s="16" t="str">
        <f si="26" t="shared"/>
        <v>insert into tsp_test_unit_data.foog_unit_data (test_name,julien_barcode,unit, pillar_plate_id,row,col) values('EGG_YOLK_IGG_unit','1801300167','66.7613940782924','FOOG80040010000014','A',2);</v>
      </c>
      <c r="AF98" s="16" t="str">
        <f si="27" t="shared"/>
        <v>insert into tsp_test_unit_data.foog_unit_data (test_name,julien_barcode,unit, pillar_plate_id,row,col) values('EGG_YOLK_IGG_unit','1801300073','37.2091563464161','FOOG80040010000014','B',2);</v>
      </c>
      <c r="AG98" s="16" t="str">
        <f si="28" t="shared"/>
        <v>insert into tsp_test_unit_data.foog_unit_data (test_name,julien_barcode,unit, pillar_plate_id,row,col) values('EGG_YOLK_IGG_unit','1801310032','16.6335929238475','FOOG80040010000014','C',2);</v>
      </c>
      <c r="AH98" s="16" t="str">
        <f si="29" t="shared"/>
        <v>insert into tsp_test_unit_data.foog_unit_data (test_name,julien_barcode,unit, pillar_plate_id,row,col) values('EGG_YOLK_IGG_unit','1801310037','42.2812338075838','FOOG80040010000014','D',2);</v>
      </c>
      <c r="AI98" s="16" t="str">
        <f si="30" t="shared"/>
        <v>insert into tsp_test_unit_data.foog_unit_data (test_name,julien_barcode,unit, pillar_plate_id,row,col) values('EGG_YOLK_IGG_unit','1801310043','27.8282752167807','FOOG80040010000014','A',3);</v>
      </c>
      <c r="AJ98" s="16" t="str">
        <f si="31" t="shared"/>
        <v>insert into tsp_test_unit_data.foog_unit_data (test_name,julien_barcode,unit, pillar_plate_id,row,col) values('EGG_YOLK_IGG_unit','1801310017','97.2718276735851','FOOG80040010000014','B',3);</v>
      </c>
      <c r="AK98" s="16" t="str">
        <f si="32" t="shared"/>
        <v>insert into tsp_test_unit_data.foog_unit_data (test_name,julien_barcode,unit, pillar_plate_id,row,col) values('EGG_YOLK_IGG_unit','1801310096','10.980852873072','FOOG80040010000014','C',3);</v>
      </c>
      <c r="AL98" s="16" t="str">
        <f si="33" t="shared"/>
        <v>insert into tsp_test_unit_data.foog_unit_data (test_name,julien_barcode,unit, pillar_plate_id,row,col) values('EGG_YOLK_IGG_unit','1801310054','42.1642805651539','FOOG80040010000014','D',3);</v>
      </c>
      <c r="AM98" s="16" t="str">
        <f si="34" t="shared"/>
        <v>insert into tsp_test_unit_data.foog_unit_data (test_name,julien_barcode,unit, pillar_plate_id,row,col) values('EGG_YOLK_IGG_unit','1801310058','4.25514144416266','FOOG80040010000014','A',4);</v>
      </c>
      <c r="AN98" s="16" t="str">
        <f si="35" t="shared"/>
        <v>insert into tsp_test_unit_data.foog_unit_data (test_name,julien_barcode,unit, pillar_plate_id,row,col) values('EGG_YOLK_IGG_unit','1801310066','4.20563972008342','FOOG80040010000014','B',4);</v>
      </c>
      <c r="AO98" s="16" t="str">
        <f si="36" t="shared"/>
        <v>insert into tsp_test_unit_data.foog_unit_data (test_name,julien_barcode,unit, pillar_plate_id,row,col) values('EGG_YOLK_IGG_unit','1801310123','1.62664528995569','FOOG80040010000014','C',4);</v>
      </c>
      <c r="AP98" s="16" t="str">
        <f si="37" t="shared"/>
        <v>insert into tsp_test_unit_data.foog_unit_data (test_name,julien_barcode,unit, pillar_plate_id,row,col) values('EGG_YOLK_IGG_unit','1801310131','43.5451495503343','FOOG80040010000014','D',4);</v>
      </c>
      <c r="AQ98" s="16" t="str">
        <f si="38" t="shared"/>
        <v>insert into tsp_test_unit_data.foog_unit_data (test_name,julien_barcode,unit, pillar_plate_id,row,col) values('EGG_YOLK_IGG_unit','1801310133','28.2037566793186','FOOG80040010000014','A',5);</v>
      </c>
      <c r="AR98" s="16" t="str">
        <f si="39" t="shared"/>
        <v>insert into tsp_test_unit_data.foog_unit_data (test_name,julien_barcode,unit, pillar_plate_id,row,col) values('EGG_YOLK_IGG_unit','1801310139','8.34837901276529','FOOG80040010000014','B',5);</v>
      </c>
      <c r="AS98" s="16" t="str">
        <f si="40" t="shared"/>
        <v>insert into tsp_test_unit_data.foog_unit_data (test_name,julien_barcode,unit, pillar_plate_id,row,col) values('EGG_YOLK_IGG_unit','1801310102','6.13888272804288','FOOG80040010000014','C',5);</v>
      </c>
      <c r="AT98" s="16" t="str">
        <f si="41" t="shared"/>
        <v>insert into tsp_test_unit_data.foog_unit_data (test_name,julien_barcode,unit, pillar_plate_id,row,col) values('EGG_YOLK_IGG_unit','1801310105','30.0934748596323','FOOG80040010000014','D',5);</v>
      </c>
      <c r="AU98" s="16" t="str">
        <f si="42" t="shared"/>
        <v>insert into tsp_test_unit_data.foog_unit_data (test_name,julien_barcode,unit, pillar_plate_id,row,col) values('EGG_YOLK_IGG_unit','1801310111','4.96087548340046','FOOG80040010000014','A',6);</v>
      </c>
      <c r="AV98" s="16" t="str">
        <f si="43" t="shared"/>
        <v>insert into tsp_test_unit_data.foog_unit_data (test_name,julien_barcode,unit, pillar_plate_id,row,col) values('EGG_YOLK_IGG_unit','1801310120','0.902355911398971','FOOG80040010000014','B',6);</v>
      </c>
      <c r="AW98" s="16"/>
      <c r="AX98" s="16"/>
    </row>
    <row r="99" spans="1:50" x14ac:dyDescent="0.25">
      <c r="B99" s="7" t="s">
        <v>157</v>
      </c>
      <c r="C99" s="10">
        <v>2</v>
      </c>
      <c r="D99" s="10">
        <v>2</v>
      </c>
      <c r="E99" s="10">
        <v>2</v>
      </c>
      <c r="F99" s="10">
        <v>2</v>
      </c>
      <c r="G99" s="10">
        <v>2</v>
      </c>
      <c r="H99" s="10">
        <v>2</v>
      </c>
      <c r="I99" s="10">
        <v>2</v>
      </c>
      <c r="J99" s="10">
        <v>2</v>
      </c>
      <c r="K99" s="10">
        <v>2</v>
      </c>
      <c r="L99" s="10">
        <v>2</v>
      </c>
      <c r="M99" s="10">
        <v>2</v>
      </c>
      <c r="N99" s="10">
        <v>2</v>
      </c>
      <c r="O99" s="10">
        <v>2</v>
      </c>
      <c r="P99" s="10">
        <v>2</v>
      </c>
      <c r="Q99" s="10">
        <v>2</v>
      </c>
      <c r="R99" s="10">
        <v>2</v>
      </c>
      <c r="S99" s="10">
        <v>2</v>
      </c>
      <c r="T99" s="10">
        <v>2</v>
      </c>
      <c r="U99" s="10">
        <v>2</v>
      </c>
      <c r="V99" s="10">
        <v>2</v>
      </c>
      <c r="W99" s="10">
        <v>2</v>
      </c>
      <c r="X99" s="10">
        <v>2</v>
      </c>
      <c r="Y99" s="10">
        <v>2</v>
      </c>
      <c r="Z99" s="10">
        <v>2</v>
      </c>
      <c r="AA99" s="16" t="str">
        <f ref="AA99" si="44" t="shared">CONCATENATE("insert into tsp_test_unit_data.foog_unit_data (test_name,julien_barcode,unit, pillar_plate_id,row,col) values('",$B99,"_unit','",C$2,"','",ABS(C99),"','",$A$2,"','A',1);")</f>
        <v>insert into tsp_test_unit_data.foog_unit_data (test_name,julien_barcode,unit, pillar_plate_id,row,col) values('WHEAT_IGG_unit','1801300012','2','FOOG80040010000014','A',1);</v>
      </c>
      <c r="AB99" s="16" t="str">
        <f ref="AB99" si="45" t="shared">CONCATENATE("insert into tsp_test_unit_data.foog_unit_data (test_name,julien_barcode,unit, pillar_plate_id,row,col) values('",$B99,"_unit','",D$2,"','",ABS(D99),"','",$A$2,"','B',1);")</f>
        <v>insert into tsp_test_unit_data.foog_unit_data (test_name,julien_barcode,unit, pillar_plate_id,row,col) values('WHEAT_IGG_unit','1801300203','2','FOOG80040010000014','B',1);</v>
      </c>
      <c r="AC99" s="16" t="str">
        <f ref="AC99" si="46" t="shared">CONCATENATE("insert into tsp_test_unit_data.foog_unit_data (test_name,julien_barcode,unit, pillar_plate_id,row,col) values('",$B99,"_unit','",E$2,"','",ABS(E99),"','",$A$2,"','C',1);")</f>
        <v>insert into tsp_test_unit_data.foog_unit_data (test_name,julien_barcode,unit, pillar_plate_id,row,col) values('WHEAT_IGG_unit','1801300155','2','FOOG80040010000014','C',1);</v>
      </c>
      <c r="AD99" s="16" t="str">
        <f ref="AD99" si="47" t="shared">CONCATENATE("insert into tsp_test_unit_data.foog_unit_data (test_name,julien_barcode,unit, pillar_plate_id,row,col) values('",$B99,"_unit','",F$2,"','",ABS(F99),"','",$A$2,"','D',1);")</f>
        <v>insert into tsp_test_unit_data.foog_unit_data (test_name,julien_barcode,unit, pillar_plate_id,row,col) values('WHEAT_IGG_unit','1801300157','2','FOOG80040010000014','D',1);</v>
      </c>
      <c r="AE99" s="16" t="str">
        <f ref="AE99" si="48" t="shared">CONCATENATE("insert into tsp_test_unit_data.foog_unit_data (test_name,julien_barcode,unit, pillar_plate_id,row,col) values('",$B99,"_unit','",G$2,"','",ABS(G99),"','",$A$2,"','A',2);")</f>
        <v>insert into tsp_test_unit_data.foog_unit_data (test_name,julien_barcode,unit, pillar_plate_id,row,col) values('WHEAT_IGG_unit','1801300167','2','FOOG80040010000014','A',2);</v>
      </c>
      <c r="AF99" s="16" t="str">
        <f ref="AF99" si="49" t="shared">CONCATENATE("insert into tsp_test_unit_data.foog_unit_data (test_name,julien_barcode,unit, pillar_plate_id,row,col) values('",$B99,"_unit','",H$2,"','",ABS(H99),"','",$A$2,"','B',2);")</f>
        <v>insert into tsp_test_unit_data.foog_unit_data (test_name,julien_barcode,unit, pillar_plate_id,row,col) values('WHEAT_IGG_unit','1801300073','2','FOOG80040010000014','B',2);</v>
      </c>
      <c r="AG99" s="16" t="str">
        <f ref="AG99" si="50" t="shared">CONCATENATE("insert into tsp_test_unit_data.foog_unit_data (test_name,julien_barcode,unit, pillar_plate_id,row,col) values('",$B99,"_unit','",I$2,"','",ABS(I99),"','",$A$2,"','C',2);")</f>
        <v>insert into tsp_test_unit_data.foog_unit_data (test_name,julien_barcode,unit, pillar_plate_id,row,col) values('WHEAT_IGG_unit','1801310032','2','FOOG80040010000014','C',2);</v>
      </c>
      <c r="AH99" s="16" t="str">
        <f ref="AH99" si="51" t="shared">CONCATENATE("insert into tsp_test_unit_data.foog_unit_data (test_name,julien_barcode,unit, pillar_plate_id,row,col) values('",$B99,"_unit','",J$2,"','",ABS(J99),"','",$A$2,"','D',2);")</f>
        <v>insert into tsp_test_unit_data.foog_unit_data (test_name,julien_barcode,unit, pillar_plate_id,row,col) values('WHEAT_IGG_unit','1801310037','2','FOOG80040010000014','D',2);</v>
      </c>
      <c r="AI99" s="16" t="str">
        <f ref="AI99" si="52" t="shared">CONCATENATE("insert into tsp_test_unit_data.foog_unit_data (test_name,julien_barcode,unit, pillar_plate_id,row,col) values('",$B99,"_unit','",K$2,"','",ABS(K99),"','",$A$2,"','A',3);")</f>
        <v>insert into tsp_test_unit_data.foog_unit_data (test_name,julien_barcode,unit, pillar_plate_id,row,col) values('WHEAT_IGG_unit','1801310043','2','FOOG80040010000014','A',3);</v>
      </c>
      <c r="AJ99" s="16" t="str">
        <f ref="AJ99" si="53" t="shared">CONCATENATE("insert into tsp_test_unit_data.foog_unit_data (test_name,julien_barcode,unit, pillar_plate_id,row,col) values('",$B99,"_unit','",L$2,"','",ABS(L99),"','",$A$2,"','B',3);")</f>
        <v>insert into tsp_test_unit_data.foog_unit_data (test_name,julien_barcode,unit, pillar_plate_id,row,col) values('WHEAT_IGG_unit','1801310017','2','FOOG80040010000014','B',3);</v>
      </c>
      <c r="AK99" s="16" t="str">
        <f ref="AK99" si="54" t="shared">CONCATENATE("insert into tsp_test_unit_data.foog_unit_data (test_name,julien_barcode,unit, pillar_plate_id,row,col) values('",$B99,"_unit','",M$2,"','",ABS(M99),"','",$A$2,"','C',3);")</f>
        <v>insert into tsp_test_unit_data.foog_unit_data (test_name,julien_barcode,unit, pillar_plate_id,row,col) values('WHEAT_IGG_unit','1801310096','2','FOOG80040010000014','C',3);</v>
      </c>
      <c r="AL99" s="16" t="str">
        <f ref="AL99" si="55" t="shared">CONCATENATE("insert into tsp_test_unit_data.foog_unit_data (test_name,julien_barcode,unit, pillar_plate_id,row,col) values('",$B99,"_unit','",N$2,"','",ABS(N99),"','",$A$2,"','D',3);")</f>
        <v>insert into tsp_test_unit_data.foog_unit_data (test_name,julien_barcode,unit, pillar_plate_id,row,col) values('WHEAT_IGG_unit','1801310054','2','FOOG80040010000014','D',3);</v>
      </c>
      <c r="AM99" s="16" t="str">
        <f ref="AM99" si="56" t="shared">CONCATENATE("insert into tsp_test_unit_data.foog_unit_data (test_name,julien_barcode,unit, pillar_plate_id,row,col) values('",$B99,"_unit','",O$2,"','",ABS(O99),"','",$A$2,"','A',4);")</f>
        <v>insert into tsp_test_unit_data.foog_unit_data (test_name,julien_barcode,unit, pillar_plate_id,row,col) values('WHEAT_IGG_unit','1801310058','2','FOOG80040010000014','A',4);</v>
      </c>
      <c r="AN99" s="16" t="str">
        <f ref="AN99" si="57" t="shared">CONCATENATE("insert into tsp_test_unit_data.foog_unit_data (test_name,julien_barcode,unit, pillar_plate_id,row,col) values('",$B99,"_unit','",P$2,"','",ABS(P99),"','",$A$2,"','B',4);")</f>
        <v>insert into tsp_test_unit_data.foog_unit_data (test_name,julien_barcode,unit, pillar_plate_id,row,col) values('WHEAT_IGG_unit','1801310066','2','FOOG80040010000014','B',4);</v>
      </c>
      <c r="AO99" s="16" t="str">
        <f ref="AO99" si="58" t="shared">CONCATENATE("insert into tsp_test_unit_data.foog_unit_data (test_name,julien_barcode,unit, pillar_plate_id,row,col) values('",$B99,"_unit','",Q$2,"','",ABS(Q99),"','",$A$2,"','C',4);")</f>
        <v>insert into tsp_test_unit_data.foog_unit_data (test_name,julien_barcode,unit, pillar_plate_id,row,col) values('WHEAT_IGG_unit','1801310123','2','FOOG80040010000014','C',4);</v>
      </c>
      <c r="AP99" s="16" t="str">
        <f ref="AP99" si="59" t="shared">CONCATENATE("insert into tsp_test_unit_data.foog_unit_data (test_name,julien_barcode,unit, pillar_plate_id,row,col) values('",$B99,"_unit','",R$2,"','",ABS(R99),"','",$A$2,"','D',4);")</f>
        <v>insert into tsp_test_unit_data.foog_unit_data (test_name,julien_barcode,unit, pillar_plate_id,row,col) values('WHEAT_IGG_unit','1801310131','2','FOOG80040010000014','D',4);</v>
      </c>
      <c r="AQ99" s="16" t="str">
        <f ref="AQ99" si="60" t="shared">CONCATENATE("insert into tsp_test_unit_data.foog_unit_data (test_name,julien_barcode,unit, pillar_plate_id,row,col) values('",$B99,"_unit','",S$2,"','",ABS(S99),"','",$A$2,"','A',5);")</f>
        <v>insert into tsp_test_unit_data.foog_unit_data (test_name,julien_barcode,unit, pillar_plate_id,row,col) values('WHEAT_IGG_unit','1801310133','2','FOOG80040010000014','A',5);</v>
      </c>
      <c r="AR99" s="16" t="str">
        <f ref="AR99" si="61" t="shared">CONCATENATE("insert into tsp_test_unit_data.foog_unit_data (test_name,julien_barcode,unit, pillar_plate_id,row,col) values('",$B99,"_unit','",T$2,"','",ABS(T99),"','",$A$2,"','B',5);")</f>
        <v>insert into tsp_test_unit_data.foog_unit_data (test_name,julien_barcode,unit, pillar_plate_id,row,col) values('WHEAT_IGG_unit','1801310139','2','FOOG80040010000014','B',5);</v>
      </c>
      <c r="AS99" s="16" t="str">
        <f ref="AS99" si="62" t="shared">CONCATENATE("insert into tsp_test_unit_data.foog_unit_data (test_name,julien_barcode,unit, pillar_plate_id,row,col) values('",$B99,"_unit','",U$2,"','",ABS(U99),"','",$A$2,"','C',5);")</f>
        <v>insert into tsp_test_unit_data.foog_unit_data (test_name,julien_barcode,unit, pillar_plate_id,row,col) values('WHEAT_IGG_unit','1801310102','2','FOOG80040010000014','C',5);</v>
      </c>
      <c r="AT99" s="16" t="str">
        <f ref="AT99" si="63" t="shared">CONCATENATE("insert into tsp_test_unit_data.foog_unit_data (test_name,julien_barcode,unit, pillar_plate_id,row,col) values('",$B99,"_unit','",V$2,"','",ABS(V99),"','",$A$2,"','D',5);")</f>
        <v>insert into tsp_test_unit_data.foog_unit_data (test_name,julien_barcode,unit, pillar_plate_id,row,col) values('WHEAT_IGG_unit','1801310105','2','FOOG80040010000014','D',5);</v>
      </c>
      <c r="AU99" s="16" t="str">
        <f ref="AU99" si="64" t="shared">CONCATENATE("insert into tsp_test_unit_data.foog_unit_data (test_name,julien_barcode,unit, pillar_plate_id,row,col) values('",$B99,"_unit','",W$2,"','",ABS(W99),"','",$A$2,"','A',6);")</f>
        <v>insert into tsp_test_unit_data.foog_unit_data (test_name,julien_barcode,unit, pillar_plate_id,row,col) values('WHEAT_IGG_unit','1801310111','2','FOOG80040010000014','A',6);</v>
      </c>
      <c r="AV99" s="16" t="str">
        <f ref="AV99" si="65" t="shared">CONCATENATE("insert into tsp_test_unit_data.foog_unit_data (test_name,julien_barcode,unit, pillar_plate_id,row,col) values('",$B99,"_unit','",X$2,"','",ABS(X99),"','",$A$2,"','B',6);")</f>
        <v>insert into tsp_test_unit_data.foog_unit_data (test_name,julien_barcode,unit, pillar_plate_id,row,col) values('WHEAT_IGG_unit','1801310120','2','FOOG80040010000014','B',6);</v>
      </c>
    </row>
    <row r="100" spans="1:50" x14ac:dyDescent="0.25">
      <c r="B100" s="7" t="s">
        <v>258</v>
      </c>
      <c r="C100" s="10">
        <f>COUNTIF(C3:C98,"&gt;20")</f>
        <v>13</v>
      </c>
      <c r="D100" s="10">
        <f ref="D100:Z100" si="66" t="shared">COUNTIF(D3:D98,"&gt;20")</f>
        <v>12</v>
      </c>
      <c r="E100" s="10">
        <f si="66" t="shared"/>
        <v>7</v>
      </c>
      <c r="F100" s="10">
        <f si="66" t="shared"/>
        <v>3</v>
      </c>
      <c r="G100" s="10">
        <f si="66" t="shared"/>
        <v>21</v>
      </c>
      <c r="H100" s="10">
        <f si="66" t="shared"/>
        <v>7</v>
      </c>
      <c r="I100" s="10">
        <f si="66" t="shared"/>
        <v>9</v>
      </c>
      <c r="J100" s="10">
        <f si="66" t="shared"/>
        <v>20</v>
      </c>
      <c r="K100" s="10">
        <f si="66" t="shared"/>
        <v>10</v>
      </c>
      <c r="L100" s="10">
        <f si="66" t="shared"/>
        <v>13</v>
      </c>
      <c r="M100" s="10">
        <f si="66" t="shared"/>
        <v>34</v>
      </c>
      <c r="N100" s="10">
        <f si="66" t="shared"/>
        <v>2</v>
      </c>
      <c r="O100" s="10">
        <f si="66" t="shared"/>
        <v>2</v>
      </c>
      <c r="P100" s="10">
        <f si="66" t="shared"/>
        <v>4</v>
      </c>
      <c r="Q100" s="10">
        <f si="66" t="shared"/>
        <v>8</v>
      </c>
      <c r="R100" s="10">
        <f si="66" t="shared"/>
        <v>8</v>
      </c>
      <c r="S100" s="10">
        <f si="66" t="shared"/>
        <v>3</v>
      </c>
      <c r="T100" s="10">
        <f si="66" t="shared"/>
        <v>5</v>
      </c>
      <c r="U100" s="10">
        <f si="66" t="shared"/>
        <v>6</v>
      </c>
      <c r="V100" s="10">
        <f si="66" t="shared"/>
        <v>32</v>
      </c>
      <c r="W100" s="10">
        <f si="66" t="shared"/>
        <v>20</v>
      </c>
      <c r="X100" s="10">
        <f si="66" t="shared"/>
        <v>6</v>
      </c>
      <c r="Y100" s="10">
        <f si="66" t="shared"/>
        <v>12</v>
      </c>
      <c r="Z100" s="10">
        <f si="66" t="shared"/>
        <v>9</v>
      </c>
    </row>
    <row r="101" spans="1:50" x14ac:dyDescent="0.25">
      <c r="B101" s="7" t="s">
        <v>259</v>
      </c>
      <c r="C101" s="10">
        <f>COUNTIF(C3:C98,"&gt;11")-C100</f>
        <v>19</v>
      </c>
      <c r="D101" s="10">
        <f ref="D101:Z101" si="67" t="shared">COUNTIF(D3:D98,"&gt;11")-D100</f>
        <v>36</v>
      </c>
      <c r="E101" s="10">
        <f si="67" t="shared"/>
        <v>18</v>
      </c>
      <c r="F101" s="10">
        <f si="67" t="shared"/>
        <v>11</v>
      </c>
      <c r="G101" s="10">
        <f si="67" t="shared"/>
        <v>24</v>
      </c>
      <c r="H101" s="10">
        <f si="67" t="shared"/>
        <v>15</v>
      </c>
      <c r="I101" s="10">
        <f si="67" t="shared"/>
        <v>18</v>
      </c>
      <c r="J101" s="10">
        <f si="67" t="shared"/>
        <v>21</v>
      </c>
      <c r="K101" s="10">
        <f si="67" t="shared"/>
        <v>21</v>
      </c>
      <c r="L101" s="10">
        <f si="67" t="shared"/>
        <v>34</v>
      </c>
      <c r="M101" s="10">
        <f si="67" t="shared"/>
        <v>34</v>
      </c>
      <c r="N101" s="10">
        <f si="67" t="shared"/>
        <v>11</v>
      </c>
      <c r="O101" s="10">
        <f si="67" t="shared"/>
        <v>6</v>
      </c>
      <c r="P101" s="10">
        <f si="67" t="shared"/>
        <v>12</v>
      </c>
      <c r="Q101" s="10">
        <f si="67" t="shared"/>
        <v>9</v>
      </c>
      <c r="R101" s="10">
        <f si="67" t="shared"/>
        <v>10</v>
      </c>
      <c r="S101" s="10">
        <f si="67" t="shared"/>
        <v>10</v>
      </c>
      <c r="T101" s="10">
        <f si="67" t="shared"/>
        <v>16</v>
      </c>
      <c r="U101" s="10">
        <f si="67" t="shared"/>
        <v>11</v>
      </c>
      <c r="V101" s="10">
        <f si="67" t="shared"/>
        <v>18</v>
      </c>
      <c r="W101" s="10">
        <f si="67" t="shared"/>
        <v>24</v>
      </c>
      <c r="X101" s="10">
        <f si="67" t="shared"/>
        <v>8</v>
      </c>
      <c r="Y101" s="10">
        <f si="67" t="shared"/>
        <v>34</v>
      </c>
      <c r="Z101" s="10">
        <f si="67" t="shared"/>
        <v>22</v>
      </c>
    </row>
  </sheetData>
  <conditionalFormatting sqref="C3:C98">
    <cfRule priority="38" type="colorScale">
      <colorScale>
        <cfvo type="min"/>
        <cfvo type="max"/>
        <color theme="4" tint="0.79998168889431442"/>
        <color rgb="FFFF0000"/>
      </colorScale>
    </cfRule>
  </conditionalFormatting>
  <conditionalFormatting sqref="C3">
    <cfRule dxfId="26" operator="lessThan" priority="12" type="cellIs">
      <formula>10</formula>
    </cfRule>
    <cfRule dxfId="25" operator="greaterThan" priority="13" type="cellIs">
      <formula>21</formula>
    </cfRule>
    <cfRule dxfId="24" operator="greaterThan" priority="14" type="cellIs">
      <formula>10</formula>
    </cfRule>
  </conditionalFormatting>
  <conditionalFormatting sqref="C4:C98">
    <cfRule dxfId="23" operator="lessThan" priority="9" type="cellIs">
      <formula>10</formula>
    </cfRule>
    <cfRule dxfId="22" operator="greaterThan" priority="10" type="cellIs">
      <formula>21</formula>
    </cfRule>
    <cfRule dxfId="21" operator="greaterThan" priority="11" type="cellIs">
      <formula>10</formula>
    </cfRule>
  </conditionalFormatting>
  <conditionalFormatting sqref="D3:Z3">
    <cfRule priority="8" type="colorScale">
      <colorScale>
        <cfvo type="min"/>
        <cfvo type="max"/>
        <color theme="4" tint="0.79998168889431442"/>
        <color rgb="FFFF0000"/>
      </colorScale>
    </cfRule>
  </conditionalFormatting>
  <conditionalFormatting sqref="D3:Z3">
    <cfRule dxfId="20" operator="lessThan" priority="5" type="cellIs">
      <formula>10</formula>
    </cfRule>
    <cfRule dxfId="19" operator="greaterThan" priority="6" type="cellIs">
      <formula>21</formula>
    </cfRule>
    <cfRule dxfId="18" operator="greaterThan" priority="7" type="cellIs">
      <formula>10</formula>
    </cfRule>
  </conditionalFormatting>
  <conditionalFormatting sqref="D4:Z98">
    <cfRule priority="4" type="colorScale">
      <colorScale>
        <cfvo type="min"/>
        <cfvo type="max"/>
        <color theme="4" tint="0.79998168889431442"/>
        <color rgb="FFFF0000"/>
      </colorScale>
    </cfRule>
  </conditionalFormatting>
  <conditionalFormatting sqref="D4:Z98">
    <cfRule dxfId="17" operator="lessThan" priority="1" type="cellIs">
      <formula>11</formula>
    </cfRule>
    <cfRule dxfId="16" operator="greaterThan" priority="2" type="cellIs">
      <formula>21</formula>
    </cfRule>
    <cfRule dxfId="15" operator="greaterThan" priority="3" type="cellIs">
      <formula>10</formula>
    </cfRule>
  </conditionalFormatting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X101"/>
  <sheetViews>
    <sheetView topLeftCell="B30" workbookViewId="0" zoomScale="55" zoomScaleNormal="55">
      <selection activeCell="V57" sqref="V57"/>
    </sheetView>
  </sheetViews>
  <sheetFormatPr defaultRowHeight="15" x14ac:dyDescent="0.25"/>
  <cols>
    <col min="1" max="1" bestFit="true" customWidth="true" style="26" width="20.42578125" collapsed="true"/>
    <col min="2" max="2" bestFit="true" customWidth="true" style="26" width="20.5703125" collapsed="true"/>
    <col min="3" max="4" bestFit="true" customWidth="true" style="26" width="11.28515625" collapsed="true"/>
    <col min="5" max="5" customWidth="true" style="26" width="13.7109375" collapsed="true"/>
    <col min="6" max="6" customWidth="true" style="26" width="16.0" collapsed="true"/>
    <col min="7" max="19" style="26" width="9.140625" collapsed="true"/>
    <col min="20" max="20" customWidth="true" style="26" width="12.0" collapsed="true"/>
    <col min="21" max="23" style="26" width="9.140625" collapsed="true"/>
    <col min="24" max="24" customWidth="true" style="26" width="29.0" collapsed="true"/>
    <col min="25" max="16384" style="26" width="9.140625" collapsed="true"/>
  </cols>
  <sheetData>
    <row r="1" spans="1:49" x14ac:dyDescent="0.25">
      <c r="A1" s="24" t="s">
        <v>260</v>
      </c>
      <c r="B1" s="24">
        <v>6</v>
      </c>
      <c r="C1" s="25" t="s">
        <v>270</v>
      </c>
      <c r="D1" s="25"/>
      <c r="E1" s="25"/>
      <c r="F1" s="25"/>
      <c r="G1" s="25"/>
      <c r="H1" s="25"/>
      <c r="I1" s="24"/>
      <c r="J1" s="25"/>
      <c r="K1" s="25"/>
      <c r="L1" s="25"/>
      <c r="M1" s="25"/>
      <c r="AB1" s="26" t="s">
        <v>272</v>
      </c>
    </row>
    <row r="2" spans="1:49" x14ac:dyDescent="0.25">
      <c r="A2" s="27" t="str">
        <f>'Run 2 IgA'!A2</f>
        <v>FOOA80040010000030</v>
      </c>
      <c r="B2" s="27" t="s">
        <v>65</v>
      </c>
      <c r="C2" s="26" t="str">
        <f>'Run 2 IgA'!B2</f>
        <v>1802030171</v>
      </c>
      <c r="D2" s="28" t="str">
        <f>'Run 2 IgA'!C2</f>
        <v>1802030226</v>
      </c>
      <c r="E2" s="26" t="str">
        <f>'Run 2 IgA'!D2</f>
        <v>1802030230</v>
      </c>
      <c r="F2" s="26" t="str">
        <f>'Run 2 IgA'!E2</f>
        <v>1802030233</v>
      </c>
      <c r="G2" s="26" t="str">
        <f>'Run 2 IgA'!F2</f>
        <v>1802030235</v>
      </c>
      <c r="H2" s="26" t="str">
        <f>'Run 2 IgA'!G2</f>
        <v>1801300058</v>
      </c>
      <c r="I2" s="26" t="str">
        <f>'Run 2 IgA'!H2</f>
        <v>1801300228</v>
      </c>
      <c r="J2" s="26" t="str">
        <f>'Run 2 IgA'!I2</f>
        <v>1801310058</v>
      </c>
      <c r="K2" s="26" t="str">
        <f>'Run 2 IgA'!J2</f>
        <v>1801310102</v>
      </c>
      <c r="L2" s="26" t="str">
        <f>'Run 2 IgA'!K2</f>
        <v>1802050005</v>
      </c>
      <c r="M2" s="26" t="str">
        <f>'Run 2 IgA'!L2</f>
        <v>1802050015</v>
      </c>
      <c r="N2" s="26" t="str">
        <f>'Run 2 IgA'!M2</f>
        <v>1802050019</v>
      </c>
      <c r="O2" s="26" t="str">
        <f>'Run 2 IgA'!N2</f>
        <v>1802050009</v>
      </c>
      <c r="P2" s="26" t="str">
        <f>'Run 2 IgA'!O2</f>
        <v>1802050017</v>
      </c>
      <c r="Q2" s="26" t="str">
        <f>'Run 2 IgA'!P2</f>
        <v>1802060027</v>
      </c>
      <c r="R2" s="26" t="str">
        <f>'Run 2 IgA'!Q2</f>
        <v>1802060031</v>
      </c>
      <c r="S2" s="26" t="str">
        <f>'Run 2 IgA'!R2</f>
        <v>1802060032</v>
      </c>
      <c r="T2" s="26" t="str">
        <f>'Run 2 IgA'!S2</f>
        <v>1802060044</v>
      </c>
      <c r="U2" s="26" t="str">
        <f>'Run 2 IgA'!T2</f>
        <v>1802060006</v>
      </c>
      <c r="V2" s="26" t="str">
        <f>'Run 2 IgA'!U2</f>
        <v>1802060013</v>
      </c>
      <c r="W2" s="26" t="str">
        <f>'Run 2 IgA'!V2</f>
        <v>1802060018</v>
      </c>
      <c r="X2" s="26" t="str">
        <f>'Run 2 IgA'!W2</f>
        <v>1802060125</v>
      </c>
      <c r="Y2" s="26" t="str">
        <f>'Run 2 IgA'!X2</f>
        <v>Calibrator</v>
      </c>
      <c r="Z2" s="26" t="str">
        <f>'Run 2 IgA'!Y2</f>
        <v>Pos_Ctrl</v>
      </c>
    </row>
    <row r="3" spans="1:49" x14ac:dyDescent="0.25">
      <c r="A3" s="24">
        <f>'[1]Run 1 IgG'!A3</f>
        <v>1</v>
      </c>
      <c r="B3" s="24" t="s">
        <v>162</v>
      </c>
      <c r="C3" s="25">
        <f>'Run 2 IgA'!Z4</f>
        <v>3.8597172079461397</v>
      </c>
      <c r="D3" s="25">
        <f>'Run 2 IgA'!AA4</f>
        <v>3.5255644971333533</v>
      </c>
      <c r="E3" s="25">
        <f>'Run 2 IgA'!AB4</f>
        <v>3.8180087418650079</v>
      </c>
      <c r="F3" s="25">
        <f>'Run 2 IgA'!AC4</f>
        <v>3.5832773746177096</v>
      </c>
      <c r="G3" s="25">
        <f>'Run 2 IgA'!AD4</f>
        <v>3.7835750082398878</v>
      </c>
      <c r="H3" s="25">
        <f>'Run 2 IgA'!AE4</f>
        <v>3.5037402997653193</v>
      </c>
      <c r="I3" s="25">
        <f>'Run 2 IgA'!AF4</f>
        <v>3.6308056266636504</v>
      </c>
      <c r="J3" s="25">
        <f>'Run 2 IgA'!AG4</f>
        <v>4.1245174693449513</v>
      </c>
      <c r="K3" s="25">
        <f>'Run 2 IgA'!AH4</f>
        <v>3.7379866848488836</v>
      </c>
      <c r="L3" s="25">
        <f>'Run 2 IgA'!AI4</f>
        <v>3.972233069932448</v>
      </c>
      <c r="M3" s="25">
        <f>'Run 2 IgA'!AJ4</f>
        <v>4.5852505248923343</v>
      </c>
      <c r="N3" s="25">
        <f>'Run 2 IgA'!AK4</f>
        <v>4.3015359591078939</v>
      </c>
      <c r="O3" s="25">
        <f>'Run 2 IgA'!AL4</f>
        <v>3.6521448418679503</v>
      </c>
      <c r="P3" s="25">
        <f>'Run 2 IgA'!AM4</f>
        <v>3.6356554483009913</v>
      </c>
      <c r="Q3" s="25">
        <f>'Run 2 IgA'!AN4</f>
        <v>3.5279894079520235</v>
      </c>
      <c r="R3" s="25">
        <f>'Run 2 IgA'!AO4</f>
        <v>4.7642089433102131</v>
      </c>
      <c r="S3" s="25">
        <f>'Run 2 IgA'!AP4</f>
        <v>4.0430404658376249</v>
      </c>
      <c r="T3" s="25">
        <f>'Run 2 IgA'!AQ4</f>
        <v>3.9829026775345979</v>
      </c>
      <c r="U3" s="25">
        <f>'Run 2 IgA'!AR4</f>
        <v>3.6972481830952204</v>
      </c>
      <c r="V3" s="25">
        <f>'Run 2 IgA'!AS4</f>
        <v>3.5318692652618964</v>
      </c>
      <c r="W3" s="25">
        <f>'Run 2 IgA'!AT4</f>
        <v>3.6977331652589545</v>
      </c>
      <c r="X3" s="25">
        <f>'Run 2 IgA'!AU4</f>
        <v>3.7733903828014719</v>
      </c>
      <c r="Y3" s="25">
        <f>'Run 2 IgA'!AV4</f>
        <v>4.0299459474168042</v>
      </c>
      <c r="Z3" s="25">
        <f>'Run 2 IgA'!AW4</f>
        <v>3.929069657360114</v>
      </c>
      <c r="AA3" s="26" t="str">
        <f ref="AA3:AA34" si="0" t="shared">CONCATENATE("insert into tsp_test_unit_data.fooa_unit_data (test_name,julien_barcode,unit, pillar_plate_id,row,col) values('",$B3,"_unit','",C$2,"','",ABS(C3),"','",$A$2,"','A',1);")</f>
        <v>insert into tsp_test_unit_data.fooa_unit_data (test_name,julien_barcode,unit, pillar_plate_id,row,col) values('SESAME_IGA_unit','1802030171','3.85971720794614','FOOA80040010000030','A',1);</v>
      </c>
      <c r="AB3" s="26" t="str">
        <f ref="AB3:AB34" si="1" t="shared">CONCATENATE("insert into tsp_test_unit_data.fooa_unit_data (test_name,julien_barcode,unit, pillar_plate_id,row,col) values('",$B3,"_unit','",D$2,"','",ABS(D3),"','",$A$2,"','B',1);")</f>
        <v>insert into tsp_test_unit_data.fooa_unit_data (test_name,julien_barcode,unit, pillar_plate_id,row,col) values('SESAME_IGA_unit','1802030226','3.52556449713335','FOOA80040010000030','B',1);</v>
      </c>
      <c r="AC3" s="26" t="str">
        <f ref="AC3:AC34" si="2" t="shared">CONCATENATE("insert into tsp_test_unit_data.fooa_unit_data (test_name,julien_barcode,unit, pillar_plate_id,row,col) values('",$B3,"_unit','",E$2,"','",ABS(E3),"','",$A$2,"','C',1);")</f>
        <v>insert into tsp_test_unit_data.fooa_unit_data (test_name,julien_barcode,unit, pillar_plate_id,row,col) values('SESAME_IGA_unit','1802030230','3.81800874186501','FOOA80040010000030','C',1);</v>
      </c>
      <c r="AD3" s="26" t="str">
        <f ref="AD3:AD34" si="3" t="shared">CONCATENATE("insert into tsp_test_unit_data.fooa_unit_data (test_name,julien_barcode,unit, pillar_plate_id,row,col) values('",$B3,"_unit','",F$2,"','",ABS(F3),"','",$A$2,"','D',1);")</f>
        <v>insert into tsp_test_unit_data.fooa_unit_data (test_name,julien_barcode,unit, pillar_plate_id,row,col) values('SESAME_IGA_unit','1802030233','3.58327737461771','FOOA80040010000030','D',1);</v>
      </c>
      <c r="AE3" s="26" t="str">
        <f ref="AE3:AE34" si="4" t="shared">CONCATENATE("insert into tsp_test_unit_data.fooa_unit_data (test_name,julien_barcode,unit, pillar_plate_id,row,col) values('",$B3,"_unit','",G$2,"','",ABS(G3),"','",$A$2,"','A',2);")</f>
        <v>insert into tsp_test_unit_data.fooa_unit_data (test_name,julien_barcode,unit, pillar_plate_id,row,col) values('SESAME_IGA_unit','1802030235','3.78357500823989','FOOA80040010000030','A',2);</v>
      </c>
      <c r="AF3" s="26" t="str">
        <f ref="AF3:AF34" si="5" t="shared">CONCATENATE("insert into tsp_test_unit_data.fooa_unit_data (test_name,julien_barcode,unit, pillar_plate_id,row,col) values('",$B3,"_unit','",H$2,"','",ABS(H3),"','",$A$2,"','B',2);")</f>
        <v>insert into tsp_test_unit_data.fooa_unit_data (test_name,julien_barcode,unit, pillar_plate_id,row,col) values('SESAME_IGA_unit','1801300058','3.50374029976532','FOOA80040010000030','B',2);</v>
      </c>
      <c r="AG3" s="26" t="str">
        <f ref="AG3:AG34" si="6" t="shared">CONCATENATE("insert into tsp_test_unit_data.fooa_unit_data (test_name,julien_barcode,unit, pillar_plate_id,row,col) values('",$B3,"_unit','",I$2,"','",ABS(I3),"','",$A$2,"','C',2);")</f>
        <v>insert into tsp_test_unit_data.fooa_unit_data (test_name,julien_barcode,unit, pillar_plate_id,row,col) values('SESAME_IGA_unit','1801300228','3.63080562666365','FOOA80040010000030','C',2);</v>
      </c>
      <c r="AH3" s="26" t="str">
        <f ref="AH3:AH34" si="7" t="shared">CONCATENATE("insert into tsp_test_unit_data.fooa_unit_data (test_name,julien_barcode,unit, pillar_plate_id,row,col) values('",$B3,"_unit','",J$2,"','",ABS(J3),"','",$A$2,"','D',2);")</f>
        <v>insert into tsp_test_unit_data.fooa_unit_data (test_name,julien_barcode,unit, pillar_plate_id,row,col) values('SESAME_IGA_unit','1801310058','4.12451746934495','FOOA80040010000030','D',2);</v>
      </c>
      <c r="AI3" s="26" t="str">
        <f ref="AI3:AI34" si="8" t="shared">CONCATENATE("insert into tsp_test_unit_data.fooa_unit_data (test_name,julien_barcode,unit, pillar_plate_id,row,col) values('",$B3,"_unit','",K$2,"','",ABS(K3),"','",$A$2,"','A',3);")</f>
        <v>insert into tsp_test_unit_data.fooa_unit_data (test_name,julien_barcode,unit, pillar_plate_id,row,col) values('SESAME_IGA_unit','1801310102','3.73798668484888','FOOA80040010000030','A',3);</v>
      </c>
      <c r="AJ3" s="26" t="str">
        <f ref="AJ3:AJ34" si="9" t="shared">CONCATENATE("insert into tsp_test_unit_data.fooa_unit_data (test_name,julien_barcode,unit, pillar_plate_id,row,col) values('",$B3,"_unit','",L$2,"','",ABS(L3),"','",$A$2,"','B',3);")</f>
        <v>insert into tsp_test_unit_data.fooa_unit_data (test_name,julien_barcode,unit, pillar_plate_id,row,col) values('SESAME_IGA_unit','1802050005','3.97223306993245','FOOA80040010000030','B',3);</v>
      </c>
      <c r="AK3" s="26" t="str">
        <f ref="AK3:AK34" si="10" t="shared">CONCATENATE("insert into tsp_test_unit_data.fooa_unit_data (test_name,julien_barcode,unit, pillar_plate_id,row,col) values('",$B3,"_unit','",M$2,"','",ABS(M3),"','",$A$2,"','C',3);")</f>
        <v>insert into tsp_test_unit_data.fooa_unit_data (test_name,julien_barcode,unit, pillar_plate_id,row,col) values('SESAME_IGA_unit','1802050015','4.58525052489233','FOOA80040010000030','C',3);</v>
      </c>
      <c r="AL3" s="26" t="str">
        <f ref="AL3:AL34" si="11" t="shared">CONCATENATE("insert into tsp_test_unit_data.fooa_unit_data (test_name,julien_barcode,unit, pillar_plate_id,row,col) values('",$B3,"_unit','",N$2,"','",ABS(N3),"','",$A$2,"','D',3);")</f>
        <v>insert into tsp_test_unit_data.fooa_unit_data (test_name,julien_barcode,unit, pillar_plate_id,row,col) values('SESAME_IGA_unit','1802050019','4.30153595910789','FOOA80040010000030','D',3);</v>
      </c>
      <c r="AM3" s="26" t="str">
        <f ref="AM3:AM34" si="12" t="shared">CONCATENATE("insert into tsp_test_unit_data.fooa_unit_data (test_name,julien_barcode,unit, pillar_plate_id,row,col) values('",$B3,"_unit','",O$2,"','",ABS(O3),"','",$A$2,"','A',4);")</f>
        <v>insert into tsp_test_unit_data.fooa_unit_data (test_name,julien_barcode,unit, pillar_plate_id,row,col) values('SESAME_IGA_unit','1802050009','3.65214484186795','FOOA80040010000030','A',4);</v>
      </c>
      <c r="AN3" s="26" t="str">
        <f ref="AN3:AN34" si="13" t="shared">CONCATENATE("insert into tsp_test_unit_data.fooa_unit_data (test_name,julien_barcode,unit, pillar_plate_id,row,col) values('",$B3,"_unit','",P$2,"','",ABS(P3),"','",$A$2,"','B',4);")</f>
        <v>insert into tsp_test_unit_data.fooa_unit_data (test_name,julien_barcode,unit, pillar_plate_id,row,col) values('SESAME_IGA_unit','1802050017','3.63565544830099','FOOA80040010000030','B',4);</v>
      </c>
      <c r="AO3" s="26" t="str">
        <f ref="AO3:AO34" si="14" t="shared">CONCATENATE("insert into tsp_test_unit_data.fooa_unit_data (test_name,julien_barcode,unit, pillar_plate_id,row,col) values('",$B3,"_unit','",Q$2,"','",ABS(Q3),"','",$A$2,"','C',4);")</f>
        <v>insert into tsp_test_unit_data.fooa_unit_data (test_name,julien_barcode,unit, pillar_plate_id,row,col) values('SESAME_IGA_unit','1802060027','3.52798940795202','FOOA80040010000030','C',4);</v>
      </c>
      <c r="AP3" s="26" t="str">
        <f ref="AP3:AP34" si="15" t="shared">CONCATENATE("insert into tsp_test_unit_data.fooa_unit_data (test_name,julien_barcode,unit, pillar_plate_id,row,col) values('",$B3,"_unit','",R$2,"','",ABS(R3),"','",$A$2,"','D',4);")</f>
        <v>insert into tsp_test_unit_data.fooa_unit_data (test_name,julien_barcode,unit, pillar_plate_id,row,col) values('SESAME_IGA_unit','1802060031','4.76420894331021','FOOA80040010000030','D',4);</v>
      </c>
      <c r="AQ3" s="26" t="str">
        <f ref="AQ3:AQ34" si="16" t="shared">CONCATENATE("insert into tsp_test_unit_data.fooa_unit_data (test_name,julien_barcode,unit, pillar_plate_id,row,col) values('",$B3,"_unit','",S$2,"','",ABS(S3),"','",$A$2,"','A',5);")</f>
        <v>insert into tsp_test_unit_data.fooa_unit_data (test_name,julien_barcode,unit, pillar_plate_id,row,col) values('SESAME_IGA_unit','1802060032','4.04304046583762','FOOA80040010000030','A',5);</v>
      </c>
      <c r="AR3" s="26" t="str">
        <f ref="AR3:AR34" si="17" t="shared">CONCATENATE("insert into tsp_test_unit_data.fooa_unit_data (test_name,julien_barcode,unit, pillar_plate_id,row,col) values('",$B3,"_unit','",T$2,"','",ABS(T3),"','",$A$2,"','B',5);")</f>
        <v>insert into tsp_test_unit_data.fooa_unit_data (test_name,julien_barcode,unit, pillar_plate_id,row,col) values('SESAME_IGA_unit','1802060044','3.9829026775346','FOOA80040010000030','B',5);</v>
      </c>
      <c r="AS3" s="26" t="str">
        <f ref="AS3:AS34" si="18" t="shared">CONCATENATE("insert into tsp_test_unit_data.fooa_unit_data (test_name,julien_barcode,unit, pillar_plate_id,row,col) values('",$B3,"_unit','",U$2,"','",ABS(U3),"','",$A$2,"','C',5);")</f>
        <v>insert into tsp_test_unit_data.fooa_unit_data (test_name,julien_barcode,unit, pillar_plate_id,row,col) values('SESAME_IGA_unit','1802060006','3.69724818309522','FOOA80040010000030','C',5);</v>
      </c>
      <c r="AT3" s="26" t="str">
        <f ref="AT3:AT34" si="19" t="shared">CONCATENATE("insert into tsp_test_unit_data.fooa_unit_data (test_name,julien_barcode,unit, pillar_plate_id,row,col) values('",$B3,"_unit','",V$2,"','",ABS(V3),"','",$A$2,"','D',5);")</f>
        <v>insert into tsp_test_unit_data.fooa_unit_data (test_name,julien_barcode,unit, pillar_plate_id,row,col) values('SESAME_IGA_unit','1802060013','3.5318692652619','FOOA80040010000030','D',5);</v>
      </c>
      <c r="AU3" s="26" t="str">
        <f ref="AU3:AU34" si="20" t="shared">CONCATENATE("insert into tsp_test_unit_data.fooa_unit_data (test_name,julien_barcode,unit, pillar_plate_id,row,col) values('",$B3,"_unit','",W$2,"','",ABS(W3),"','",$A$2,"','A',6);")</f>
        <v>insert into tsp_test_unit_data.fooa_unit_data (test_name,julien_barcode,unit, pillar_plate_id,row,col) values('SESAME_IGA_unit','1802060018','3.69773316525895','FOOA80040010000030','A',6);</v>
      </c>
      <c r="AV3" s="26" t="str">
        <f ref="AV3:AV34" si="21" t="shared">CONCATENATE("insert into tsp_test_unit_data.fooa_unit_data (test_name,julien_barcode,unit, pillar_plate_id,row,col) values('",$B3,"_unit','",X$2,"','",ABS(X3),"','",$A$2,"','B',6);")</f>
        <v>insert into tsp_test_unit_data.fooa_unit_data (test_name,julien_barcode,unit, pillar_plate_id,row,col) values('SESAME_IGA_unit','1802060125','3.77339038280147','FOOA80040010000030','B',6);</v>
      </c>
      <c r="AW3" s="26" t="str">
        <f>CONCATENATE("UPDATE `vibrant_test_tracking`.`pillar_plate_info` SET `status`='finish' WHERE `pillar_plate_id`='",A2,"';")</f>
        <v>UPDATE `vibrant_test_tracking`.`pillar_plate_info` SET `status`='finish' WHERE `pillar_plate_id`='FOOA80040010000030';</v>
      </c>
    </row>
    <row r="4" spans="1:49" x14ac:dyDescent="0.25">
      <c r="A4" s="24">
        <f>'[1]Run 1 IgG'!A4</f>
        <v>2</v>
      </c>
      <c r="B4" s="24" t="s">
        <v>163</v>
      </c>
      <c r="C4" s="25">
        <f>'Run 2 IgA'!Z5</f>
        <v>2.693806165396428</v>
      </c>
      <c r="D4" s="25">
        <f>'Run 2 IgA'!AA5</f>
        <v>2.5070014787851211</v>
      </c>
      <c r="E4" s="25">
        <f>'Run 2 IgA'!AB5</f>
        <v>2.3770503924468205</v>
      </c>
      <c r="F4" s="25">
        <f>'Run 2 IgA'!AC5</f>
        <v>2.3506540780343532</v>
      </c>
      <c r="G4" s="25">
        <f>'Run 2 IgA'!AD5</f>
        <v>3.0775679672392222</v>
      </c>
      <c r="H4" s="25">
        <f>'Run 2 IgA'!AE5</f>
        <v>2.6268001365032418</v>
      </c>
      <c r="I4" s="25">
        <f>'Run 2 IgA'!AF5</f>
        <v>2.6328915936753496</v>
      </c>
      <c r="J4" s="25">
        <f>'Run 2 IgA'!AG5</f>
        <v>2.515123421681265</v>
      </c>
      <c r="K4" s="25">
        <f>'Run 2 IgA'!AH5</f>
        <v>2.6044647935388463</v>
      </c>
      <c r="L4" s="25">
        <f>'Run 2 IgA'!AI5</f>
        <v>2.8217267660106926</v>
      </c>
      <c r="M4" s="25">
        <f>'Run 2 IgA'!AJ5</f>
        <v>2.9516778523489933</v>
      </c>
      <c r="N4" s="25">
        <f>'Run 2 IgA'!AK5</f>
        <v>2.6633488795358886</v>
      </c>
      <c r="O4" s="25">
        <f>'Run 2 IgA'!AL5</f>
        <v>3.7131099988624729</v>
      </c>
      <c r="P4" s="25">
        <f>'Run 2 IgA'!AM5</f>
        <v>2.6308611079513136</v>
      </c>
      <c r="Q4" s="25">
        <f>'Run 2 IgA'!AN5</f>
        <v>2.4115686497554316</v>
      </c>
      <c r="R4" s="25">
        <f>'Run 2 IgA'!AO5</f>
        <v>2.4684222500284383</v>
      </c>
      <c r="S4" s="25">
        <f>'Run 2 IgA'!AP5</f>
        <v>2.4704527357524739</v>
      </c>
      <c r="T4" s="25">
        <f>'Run 2 IgA'!AQ5</f>
        <v>2.8948242520759866</v>
      </c>
      <c r="U4" s="25">
        <f>'Run 2 IgA'!AR5</f>
        <v>2.5821294505744512</v>
      </c>
      <c r="V4" s="25">
        <f>'Run 2 IgA'!AS5</f>
        <v>2.5191843931293367</v>
      </c>
      <c r="W4" s="25">
        <f>'Run 2 IgA'!AT5</f>
        <v>2.5821294505744512</v>
      </c>
      <c r="X4" s="25">
        <f>'Run 2 IgA'!AU5</f>
        <v>3.1466044818564436</v>
      </c>
      <c r="Y4" s="25">
        <f>'Run 2 IgA'!AV5</f>
        <v>2.7648731657376864</v>
      </c>
      <c r="Z4" s="25">
        <f>'Run 2 IgA'!AW5</f>
        <v>2.6552269366397452</v>
      </c>
      <c r="AA4" s="26" t="str">
        <f si="0" t="shared"/>
        <v>insert into tsp_test_unit_data.fooa_unit_data (test_name,julien_barcode,unit, pillar_plate_id,row,col) values('SHRIMP_IGA_unit','1802030171','2.69380616539643','FOOA80040010000030','A',1);</v>
      </c>
      <c r="AB4" s="26" t="str">
        <f si="1" t="shared"/>
        <v>insert into tsp_test_unit_data.fooa_unit_data (test_name,julien_barcode,unit, pillar_plate_id,row,col) values('SHRIMP_IGA_unit','1802030226','2.50700147878512','FOOA80040010000030','B',1);</v>
      </c>
      <c r="AC4" s="26" t="str">
        <f si="2" t="shared"/>
        <v>insert into tsp_test_unit_data.fooa_unit_data (test_name,julien_barcode,unit, pillar_plate_id,row,col) values('SHRIMP_IGA_unit','1802030230','2.37705039244682','FOOA80040010000030','C',1);</v>
      </c>
      <c r="AD4" s="26" t="str">
        <f si="3" t="shared"/>
        <v>insert into tsp_test_unit_data.fooa_unit_data (test_name,julien_barcode,unit, pillar_plate_id,row,col) values('SHRIMP_IGA_unit','1802030233','2.35065407803435','FOOA80040010000030','D',1);</v>
      </c>
      <c r="AE4" s="26" t="str">
        <f si="4" t="shared"/>
        <v>insert into tsp_test_unit_data.fooa_unit_data (test_name,julien_barcode,unit, pillar_plate_id,row,col) values('SHRIMP_IGA_unit','1802030235','3.07756796723922','FOOA80040010000030','A',2);</v>
      </c>
      <c r="AF4" s="26" t="str">
        <f si="5" t="shared"/>
        <v>insert into tsp_test_unit_data.fooa_unit_data (test_name,julien_barcode,unit, pillar_plate_id,row,col) values('SHRIMP_IGA_unit','1801300058','2.62680013650324','FOOA80040010000030','B',2);</v>
      </c>
      <c r="AG4" s="26" t="str">
        <f si="6" t="shared"/>
        <v>insert into tsp_test_unit_data.fooa_unit_data (test_name,julien_barcode,unit, pillar_plate_id,row,col) values('SHRIMP_IGA_unit','1801300228','2.63289159367535','FOOA80040010000030','C',2);</v>
      </c>
      <c r="AH4" s="26" t="str">
        <f si="7" t="shared"/>
        <v>insert into tsp_test_unit_data.fooa_unit_data (test_name,julien_barcode,unit, pillar_plate_id,row,col) values('SHRIMP_IGA_unit','1801310058','2.51512342168127','FOOA80040010000030','D',2);</v>
      </c>
      <c r="AI4" s="26" t="str">
        <f si="8" t="shared"/>
        <v>insert into tsp_test_unit_data.fooa_unit_data (test_name,julien_barcode,unit, pillar_plate_id,row,col) values('SHRIMP_IGA_unit','1801310102','2.60446479353885','FOOA80040010000030','A',3);</v>
      </c>
      <c r="AJ4" s="26" t="str">
        <f si="9" t="shared"/>
        <v>insert into tsp_test_unit_data.fooa_unit_data (test_name,julien_barcode,unit, pillar_plate_id,row,col) values('SHRIMP_IGA_unit','1802050005','2.82172676601069','FOOA80040010000030','B',3);</v>
      </c>
      <c r="AK4" s="26" t="str">
        <f si="10" t="shared"/>
        <v>insert into tsp_test_unit_data.fooa_unit_data (test_name,julien_barcode,unit, pillar_plate_id,row,col) values('SHRIMP_IGA_unit','1802050015','2.95167785234899','FOOA80040010000030','C',3);</v>
      </c>
      <c r="AL4" s="26" t="str">
        <f si="11" t="shared"/>
        <v>insert into tsp_test_unit_data.fooa_unit_data (test_name,julien_barcode,unit, pillar_plate_id,row,col) values('SHRIMP_IGA_unit','1802050019','2.66334887953589','FOOA80040010000030','D',3);</v>
      </c>
      <c r="AM4" s="26" t="str">
        <f si="12" t="shared"/>
        <v>insert into tsp_test_unit_data.fooa_unit_data (test_name,julien_barcode,unit, pillar_plate_id,row,col) values('SHRIMP_IGA_unit','1802050009','3.71310999886247','FOOA80040010000030','A',4);</v>
      </c>
      <c r="AN4" s="26" t="str">
        <f si="13" t="shared"/>
        <v>insert into tsp_test_unit_data.fooa_unit_data (test_name,julien_barcode,unit, pillar_plate_id,row,col) values('SHRIMP_IGA_unit','1802050017','2.63086110795131','FOOA80040010000030','B',4);</v>
      </c>
      <c r="AO4" s="26" t="str">
        <f si="14" t="shared"/>
        <v>insert into tsp_test_unit_data.fooa_unit_data (test_name,julien_barcode,unit, pillar_plate_id,row,col) values('SHRIMP_IGA_unit','1802060027','2.41156864975543','FOOA80040010000030','C',4);</v>
      </c>
      <c r="AP4" s="26" t="str">
        <f si="15" t="shared"/>
        <v>insert into tsp_test_unit_data.fooa_unit_data (test_name,julien_barcode,unit, pillar_plate_id,row,col) values('SHRIMP_IGA_unit','1802060031','2.46842225002844','FOOA80040010000030','D',4);</v>
      </c>
      <c r="AQ4" s="26" t="str">
        <f si="16" t="shared"/>
        <v>insert into tsp_test_unit_data.fooa_unit_data (test_name,julien_barcode,unit, pillar_plate_id,row,col) values('SHRIMP_IGA_unit','1802060032','2.47045273575247','FOOA80040010000030','A',5);</v>
      </c>
      <c r="AR4" s="26" t="str">
        <f si="17" t="shared"/>
        <v>insert into tsp_test_unit_data.fooa_unit_data (test_name,julien_barcode,unit, pillar_plate_id,row,col) values('SHRIMP_IGA_unit','1802060044','2.89482425207599','FOOA80040010000030','B',5);</v>
      </c>
      <c r="AS4" s="26" t="str">
        <f si="18" t="shared"/>
        <v>insert into tsp_test_unit_data.fooa_unit_data (test_name,julien_barcode,unit, pillar_plate_id,row,col) values('SHRIMP_IGA_unit','1802060006','2.58212945057445','FOOA80040010000030','C',5);</v>
      </c>
      <c r="AT4" s="26" t="str">
        <f si="19" t="shared"/>
        <v>insert into tsp_test_unit_data.fooa_unit_data (test_name,julien_barcode,unit, pillar_plate_id,row,col) values('SHRIMP_IGA_unit','1802060013','2.51918439312934','FOOA80040010000030','D',5);</v>
      </c>
      <c r="AU4" s="26" t="str">
        <f si="20" t="shared"/>
        <v>insert into tsp_test_unit_data.fooa_unit_data (test_name,julien_barcode,unit, pillar_plate_id,row,col) values('SHRIMP_IGA_unit','1802060018','2.58212945057445','FOOA80040010000030','A',6);</v>
      </c>
      <c r="AV4" s="26" t="str">
        <f si="21" t="shared"/>
        <v>insert into tsp_test_unit_data.fooa_unit_data (test_name,julien_barcode,unit, pillar_plate_id,row,col) values('SHRIMP_IGA_unit','1802060125','3.14660448185644','FOOA80040010000030','B',6);</v>
      </c>
      <c r="AW4" s="26" t="str">
        <f>CONCATENATE("insert into `tsp_test_qc_data`.`test_qc_data`(test_name,pillar_plate_id,cal_1,time) values ('FOOA','",A2,"','PASS',now());")</f>
        <v>insert into `tsp_test_qc_data`.`test_qc_data`(test_name,pillar_plate_id,cal_1,time) values ('FOOA','FOOA80040010000030','PASS',now());</v>
      </c>
    </row>
    <row r="5" spans="1:49" x14ac:dyDescent="0.25">
      <c r="A5" s="24">
        <f>'[1]Run 1 IgG'!A5</f>
        <v>3</v>
      </c>
      <c r="B5" s="24" t="s">
        <v>164</v>
      </c>
      <c r="C5" s="25">
        <f>'Run 2 IgA'!Z6</f>
        <v>2.6525933146756389</v>
      </c>
      <c r="D5" s="25">
        <f>'Run 2 IgA'!AA6</f>
        <v>3.0678435688605177</v>
      </c>
      <c r="E5" s="25">
        <f>'Run 2 IgA'!AB6</f>
        <v>2.5299690785405069</v>
      </c>
      <c r="F5" s="25">
        <f>'Run 2 IgA'!AC6</f>
        <v>2.4993130195067241</v>
      </c>
      <c r="G5" s="25">
        <f>'Run 2 IgA'!AD6</f>
        <v>2.8281689255054872</v>
      </c>
      <c r="H5" s="25">
        <f>'Run 2 IgA'!AE6</f>
        <v>2.8225950965902538</v>
      </c>
      <c r="I5" s="25">
        <f>'Run 2 IgA'!AF6</f>
        <v>3.120794943555234</v>
      </c>
      <c r="J5" s="25">
        <f>'Run 2 IgA'!AG6</f>
        <v>2.6776755447941887</v>
      </c>
      <c r="K5" s="25">
        <f>'Run 2 IgA'!AH6</f>
        <v>2.6943970315398884</v>
      </c>
      <c r="L5" s="25">
        <f>'Run 2 IgA'!AI6</f>
        <v>6.4232885758309486</v>
      </c>
      <c r="M5" s="25">
        <f>'Run 2 IgA'!AJ6</f>
        <v>3.6419479471295455</v>
      </c>
      <c r="N5" s="25">
        <f>'Run 2 IgA'!AK6</f>
        <v>3.1988285483684997</v>
      </c>
      <c r="O5" s="25">
        <f>'Run 2 IgA'!AL6</f>
        <v>3.7980151567560769</v>
      </c>
      <c r="P5" s="25">
        <f>'Run 2 IgA'!AM6</f>
        <v>8.2877343479764782</v>
      </c>
      <c r="Q5" s="25">
        <f>'Run 2 IgA'!AN6</f>
        <v>2.5857073676928399</v>
      </c>
      <c r="R5" s="25">
        <f>'Run 2 IgA'!AO6</f>
        <v>2.55226439420144</v>
      </c>
      <c r="S5" s="25">
        <f>'Run 2 IgA'!AP6</f>
        <v>3.0650566544029014</v>
      </c>
      <c r="T5" s="25">
        <f>'Run 2 IgA'!AQ6</f>
        <v>2.9786623062167856</v>
      </c>
      <c r="U5" s="25">
        <f>'Run 2 IgA'!AR6</f>
        <v>2.928497845979686</v>
      </c>
      <c r="V5" s="25">
        <f>'Run 2 IgA'!AS6</f>
        <v>2.8170212676750204</v>
      </c>
      <c r="W5" s="25">
        <f>'Run 2 IgA'!AT6</f>
        <v>2.922924017064453</v>
      </c>
      <c r="X5" s="25">
        <f>'Run 2 IgA'!AU6</f>
        <v>3.0539089965724346</v>
      </c>
      <c r="Y5" s="25">
        <f>'Run 2 IgA'!AV6</f>
        <v>3.4635854218420805</v>
      </c>
      <c r="Z5" s="25">
        <f>'Run 2 IgA'!AW6</f>
        <v>3.106860371267151</v>
      </c>
      <c r="AA5" s="26" t="str">
        <f si="0" t="shared"/>
        <v>insert into tsp_test_unit_data.fooa_unit_data (test_name,julien_barcode,unit, pillar_plate_id,row,col) values('VANILLA_BEAN_IGA_unit','1802030171','2.65259331467564','FOOA80040010000030','A',1);</v>
      </c>
      <c r="AB5" s="26" t="str">
        <f si="1" t="shared"/>
        <v>insert into tsp_test_unit_data.fooa_unit_data (test_name,julien_barcode,unit, pillar_plate_id,row,col) values('VANILLA_BEAN_IGA_unit','1802030226','3.06784356886052','FOOA80040010000030','B',1);</v>
      </c>
      <c r="AC5" s="26" t="str">
        <f si="2" t="shared"/>
        <v>insert into tsp_test_unit_data.fooa_unit_data (test_name,julien_barcode,unit, pillar_plate_id,row,col) values('VANILLA_BEAN_IGA_unit','1802030230','2.52996907854051','FOOA80040010000030','C',1);</v>
      </c>
      <c r="AD5" s="26" t="str">
        <f si="3" t="shared"/>
        <v>insert into tsp_test_unit_data.fooa_unit_data (test_name,julien_barcode,unit, pillar_plate_id,row,col) values('VANILLA_BEAN_IGA_unit','1802030233','2.49931301950672','FOOA80040010000030','D',1);</v>
      </c>
      <c r="AE5" s="26" t="str">
        <f si="4" t="shared"/>
        <v>insert into tsp_test_unit_data.fooa_unit_data (test_name,julien_barcode,unit, pillar_plate_id,row,col) values('VANILLA_BEAN_IGA_unit','1802030235','2.82816892550549','FOOA80040010000030','A',2);</v>
      </c>
      <c r="AF5" s="26" t="str">
        <f si="5" t="shared"/>
        <v>insert into tsp_test_unit_data.fooa_unit_data (test_name,julien_barcode,unit, pillar_plate_id,row,col) values('VANILLA_BEAN_IGA_unit','1801300058','2.82259509659025','FOOA80040010000030','B',2);</v>
      </c>
      <c r="AG5" s="26" t="str">
        <f si="6" t="shared"/>
        <v>insert into tsp_test_unit_data.fooa_unit_data (test_name,julien_barcode,unit, pillar_plate_id,row,col) values('VANILLA_BEAN_IGA_unit','1801300228','3.12079494355523','FOOA80040010000030','C',2);</v>
      </c>
      <c r="AH5" s="26" t="str">
        <f si="7" t="shared"/>
        <v>insert into tsp_test_unit_data.fooa_unit_data (test_name,julien_barcode,unit, pillar_plate_id,row,col) values('VANILLA_BEAN_IGA_unit','1801310058','2.67767554479419','FOOA80040010000030','D',2);</v>
      </c>
      <c r="AI5" s="26" t="str">
        <f si="8" t="shared"/>
        <v>insert into tsp_test_unit_data.fooa_unit_data (test_name,julien_barcode,unit, pillar_plate_id,row,col) values('VANILLA_BEAN_IGA_unit','1801310102','2.69439703153989','FOOA80040010000030','A',3);</v>
      </c>
      <c r="AJ5" s="26" t="str">
        <f si="9" t="shared"/>
        <v>insert into tsp_test_unit_data.fooa_unit_data (test_name,julien_barcode,unit, pillar_plate_id,row,col) values('VANILLA_BEAN_IGA_unit','1802050005','6.42328857583095','FOOA80040010000030','B',3);</v>
      </c>
      <c r="AK5" s="26" t="str">
        <f si="10" t="shared"/>
        <v>insert into tsp_test_unit_data.fooa_unit_data (test_name,julien_barcode,unit, pillar_plate_id,row,col) values('VANILLA_BEAN_IGA_unit','1802050015','3.64194794712955','FOOA80040010000030','C',3);</v>
      </c>
      <c r="AL5" s="26" t="str">
        <f si="11" t="shared"/>
        <v>insert into tsp_test_unit_data.fooa_unit_data (test_name,julien_barcode,unit, pillar_plate_id,row,col) values('VANILLA_BEAN_IGA_unit','1802050019','3.1988285483685','FOOA80040010000030','D',3);</v>
      </c>
      <c r="AM5" s="26" t="str">
        <f si="12" t="shared"/>
        <v>insert into tsp_test_unit_data.fooa_unit_data (test_name,julien_barcode,unit, pillar_plate_id,row,col) values('VANILLA_BEAN_IGA_unit','1802050009','3.79801515675608','FOOA80040010000030','A',4);</v>
      </c>
      <c r="AN5" s="26" t="str">
        <f si="13" t="shared"/>
        <v>insert into tsp_test_unit_data.fooa_unit_data (test_name,julien_barcode,unit, pillar_plate_id,row,col) values('VANILLA_BEAN_IGA_unit','1802050017','8.28773434797648','FOOA80040010000030','B',4);</v>
      </c>
      <c r="AO5" s="26" t="str">
        <f si="14" t="shared"/>
        <v>insert into tsp_test_unit_data.fooa_unit_data (test_name,julien_barcode,unit, pillar_plate_id,row,col) values('VANILLA_BEAN_IGA_unit','1802060027','2.58570736769284','FOOA80040010000030','C',4);</v>
      </c>
      <c r="AP5" s="26" t="str">
        <f si="15" t="shared"/>
        <v>insert into tsp_test_unit_data.fooa_unit_data (test_name,julien_barcode,unit, pillar_plate_id,row,col) values('VANILLA_BEAN_IGA_unit','1802060031','2.55226439420144','FOOA80040010000030','D',4);</v>
      </c>
      <c r="AQ5" s="26" t="str">
        <f si="16" t="shared"/>
        <v>insert into tsp_test_unit_data.fooa_unit_data (test_name,julien_barcode,unit, pillar_plate_id,row,col) values('VANILLA_BEAN_IGA_unit','1802060032','3.0650566544029','FOOA80040010000030','A',5);</v>
      </c>
      <c r="AR5" s="26" t="str">
        <f si="17" t="shared"/>
        <v>insert into tsp_test_unit_data.fooa_unit_data (test_name,julien_barcode,unit, pillar_plate_id,row,col) values('VANILLA_BEAN_IGA_unit','1802060044','2.97866230621679','FOOA80040010000030','B',5);</v>
      </c>
      <c r="AS5" s="26" t="str">
        <f si="18" t="shared"/>
        <v>insert into tsp_test_unit_data.fooa_unit_data (test_name,julien_barcode,unit, pillar_plate_id,row,col) values('VANILLA_BEAN_IGA_unit','1802060006','2.92849784597969','FOOA80040010000030','C',5);</v>
      </c>
      <c r="AT5" s="26" t="str">
        <f si="19" t="shared"/>
        <v>insert into tsp_test_unit_data.fooa_unit_data (test_name,julien_barcode,unit, pillar_plate_id,row,col) values('VANILLA_BEAN_IGA_unit','1802060013','2.81702126767502','FOOA80040010000030','D',5);</v>
      </c>
      <c r="AU5" s="26" t="str">
        <f si="20" t="shared"/>
        <v>insert into tsp_test_unit_data.fooa_unit_data (test_name,julien_barcode,unit, pillar_plate_id,row,col) values('VANILLA_BEAN_IGA_unit','1802060018','2.92292401706445','FOOA80040010000030','A',6);</v>
      </c>
      <c r="AV5" s="26" t="str">
        <f si="21" t="shared"/>
        <v>insert into tsp_test_unit_data.fooa_unit_data (test_name,julien_barcode,unit, pillar_plate_id,row,col) values('VANILLA_BEAN_IGA_unit','1802060125','3.05390899657243','FOOA80040010000030','B',6);</v>
      </c>
    </row>
    <row r="6" spans="1:49" x14ac:dyDescent="0.25">
      <c r="A6" s="24">
        <f>'[1]Run 1 IgG'!A6</f>
        <v>4</v>
      </c>
      <c r="B6" s="24" t="s">
        <v>165</v>
      </c>
      <c r="C6" s="25">
        <f>'Run 2 IgA'!Z7</f>
        <v>3.8079687638654716</v>
      </c>
      <c r="D6" s="25">
        <f>'Run 2 IgA'!AA7</f>
        <v>2.6735291507675925</v>
      </c>
      <c r="E6" s="25">
        <f>'Run 2 IgA'!AB7</f>
        <v>2.5015529328245627</v>
      </c>
      <c r="F6" s="25">
        <f>'Run 2 IgA'!AC7</f>
        <v>2.5317241991303576</v>
      </c>
      <c r="G6" s="25">
        <f>'Run 2 IgA'!AD7</f>
        <v>2.7338716833791818</v>
      </c>
      <c r="H6" s="25">
        <f>'Run 2 IgA'!AE7</f>
        <v>3.0506699795900261</v>
      </c>
      <c r="I6" s="25">
        <f>'Run 2 IgA'!AF7</f>
        <v>2.8998136480610524</v>
      </c>
      <c r="J6" s="25">
        <f>'Run 2 IgA'!AG7</f>
        <v>2.6765462773981721</v>
      </c>
      <c r="K6" s="25">
        <f>'Run 2 IgA'!AH7</f>
        <v>2.8334368621883042</v>
      </c>
      <c r="L6" s="25">
        <f>'Run 2 IgA'!AI7</f>
        <v>2.7338716833791818</v>
      </c>
      <c r="M6" s="25">
        <f>'Run 2 IgA'!AJ7</f>
        <v>4.2937261513887659</v>
      </c>
      <c r="N6" s="25">
        <f>'Run 2 IgA'!AK7</f>
        <v>2.9541219274114829</v>
      </c>
      <c r="O6" s="25">
        <f>'Run 2 IgA'!AL7</f>
        <v>2.7670600763155559</v>
      </c>
      <c r="P6" s="25">
        <f>'Run 2 IgA'!AM7</f>
        <v>3.0355843464371284</v>
      </c>
      <c r="Q6" s="25">
        <f>'Run 2 IgA'!AN7</f>
        <v>3.3553997692785518</v>
      </c>
      <c r="R6" s="25">
        <f>'Run 2 IgA'!AO7</f>
        <v>2.6041352382642646</v>
      </c>
      <c r="S6" s="25">
        <f>'Run 2 IgA'!AP7</f>
        <v>2.9299849143668473</v>
      </c>
      <c r="T6" s="25">
        <f>'Run 2 IgA'!AQ7</f>
        <v>2.9933445736090158</v>
      </c>
      <c r="U6" s="25">
        <f>'Run 2 IgA'!AR7</f>
        <v>3.1170467654627743</v>
      </c>
      <c r="V6" s="25">
        <f>'Run 2 IgA'!AS7</f>
        <v>2.8032655958825092</v>
      </c>
      <c r="W6" s="25">
        <f>'Run 2 IgA'!AT7</f>
        <v>2.9088650279527908</v>
      </c>
      <c r="X6" s="25">
        <f>'Run 2 IgA'!AU7</f>
        <v>3.2347147040553734</v>
      </c>
      <c r="Y6" s="25">
        <f>'Run 2 IgA'!AV7</f>
        <v>3.0416185996982872</v>
      </c>
      <c r="Z6" s="25">
        <f>'Run 2 IgA'!AW7</f>
        <v>2.9692075605643802</v>
      </c>
      <c r="AA6" s="26" t="str">
        <f si="0" t="shared"/>
        <v>insert into tsp_test_unit_data.fooa_unit_data (test_name,julien_barcode,unit, pillar_plate_id,row,col) values('BLACK_WALNU_IGA_unit','1802030171','3.80796876386547','FOOA80040010000030','A',1);</v>
      </c>
      <c r="AB6" s="26" t="str">
        <f si="1" t="shared"/>
        <v>insert into tsp_test_unit_data.fooa_unit_data (test_name,julien_barcode,unit, pillar_plate_id,row,col) values('BLACK_WALNU_IGA_unit','1802030226','2.67352915076759','FOOA80040010000030','B',1);</v>
      </c>
      <c r="AC6" s="26" t="str">
        <f si="2" t="shared"/>
        <v>insert into tsp_test_unit_data.fooa_unit_data (test_name,julien_barcode,unit, pillar_plate_id,row,col) values('BLACK_WALNU_IGA_unit','1802030230','2.50155293282456','FOOA80040010000030','C',1);</v>
      </c>
      <c r="AD6" s="26" t="str">
        <f si="3" t="shared"/>
        <v>insert into tsp_test_unit_data.fooa_unit_data (test_name,julien_barcode,unit, pillar_plate_id,row,col) values('BLACK_WALNU_IGA_unit','1802030233','2.53172419913036','FOOA80040010000030','D',1);</v>
      </c>
      <c r="AE6" s="26" t="str">
        <f si="4" t="shared"/>
        <v>insert into tsp_test_unit_data.fooa_unit_data (test_name,julien_barcode,unit, pillar_plate_id,row,col) values('BLACK_WALNU_IGA_unit','1802030235','2.73387168337918','FOOA80040010000030','A',2);</v>
      </c>
      <c r="AF6" s="26" t="str">
        <f si="5" t="shared"/>
        <v>insert into tsp_test_unit_data.fooa_unit_data (test_name,julien_barcode,unit, pillar_plate_id,row,col) values('BLACK_WALNU_IGA_unit','1801300058','3.05066997959003','FOOA80040010000030','B',2);</v>
      </c>
      <c r="AG6" s="26" t="str">
        <f si="6" t="shared"/>
        <v>insert into tsp_test_unit_data.fooa_unit_data (test_name,julien_barcode,unit, pillar_plate_id,row,col) values('BLACK_WALNU_IGA_unit','1801300228','2.89981364806105','FOOA80040010000030','C',2);</v>
      </c>
      <c r="AH6" s="26" t="str">
        <f si="7" t="shared"/>
        <v>insert into tsp_test_unit_data.fooa_unit_data (test_name,julien_barcode,unit, pillar_plate_id,row,col) values('BLACK_WALNU_IGA_unit','1801310058','2.67654627739817','FOOA80040010000030','D',2);</v>
      </c>
      <c r="AI6" s="26" t="str">
        <f si="8" t="shared"/>
        <v>insert into tsp_test_unit_data.fooa_unit_data (test_name,julien_barcode,unit, pillar_plate_id,row,col) values('BLACK_WALNU_IGA_unit','1801310102','2.8334368621883','FOOA80040010000030','A',3);</v>
      </c>
      <c r="AJ6" s="26" t="str">
        <f si="9" t="shared"/>
        <v>insert into tsp_test_unit_data.fooa_unit_data (test_name,julien_barcode,unit, pillar_plate_id,row,col) values('BLACK_WALNU_IGA_unit','1802050005','2.73387168337918','FOOA80040010000030','B',3);</v>
      </c>
      <c r="AK6" s="26" t="str">
        <f si="10" t="shared"/>
        <v>insert into tsp_test_unit_data.fooa_unit_data (test_name,julien_barcode,unit, pillar_plate_id,row,col) values('BLACK_WALNU_IGA_unit','1802050015','4.29372615138877','FOOA80040010000030','C',3);</v>
      </c>
      <c r="AL6" s="26" t="str">
        <f si="11" t="shared"/>
        <v>insert into tsp_test_unit_data.fooa_unit_data (test_name,julien_barcode,unit, pillar_plate_id,row,col) values('BLACK_WALNU_IGA_unit','1802050019','2.95412192741148','FOOA80040010000030','D',3);</v>
      </c>
      <c r="AM6" s="26" t="str">
        <f si="12" t="shared"/>
        <v>insert into tsp_test_unit_data.fooa_unit_data (test_name,julien_barcode,unit, pillar_plate_id,row,col) values('BLACK_WALNU_IGA_unit','1802050009','2.76706007631556','FOOA80040010000030','A',4);</v>
      </c>
      <c r="AN6" s="26" t="str">
        <f si="13" t="shared"/>
        <v>insert into tsp_test_unit_data.fooa_unit_data (test_name,julien_barcode,unit, pillar_plate_id,row,col) values('BLACK_WALNU_IGA_unit','1802050017','3.03558434643713','FOOA80040010000030','B',4);</v>
      </c>
      <c r="AO6" s="26" t="str">
        <f si="14" t="shared"/>
        <v>insert into tsp_test_unit_data.fooa_unit_data (test_name,julien_barcode,unit, pillar_plate_id,row,col) values('BLACK_WALNU_IGA_unit','1802060027','3.35539976927855','FOOA80040010000030','C',4);</v>
      </c>
      <c r="AP6" s="26" t="str">
        <f si="15" t="shared"/>
        <v>insert into tsp_test_unit_data.fooa_unit_data (test_name,julien_barcode,unit, pillar_plate_id,row,col) values('BLACK_WALNU_IGA_unit','1802060031','2.60413523826426','FOOA80040010000030','D',4);</v>
      </c>
      <c r="AQ6" s="26" t="str">
        <f si="16" t="shared"/>
        <v>insert into tsp_test_unit_data.fooa_unit_data (test_name,julien_barcode,unit, pillar_plate_id,row,col) values('BLACK_WALNU_IGA_unit','1802060032','2.92998491436685','FOOA80040010000030','A',5);</v>
      </c>
      <c r="AR6" s="26" t="str">
        <f si="17" t="shared"/>
        <v>insert into tsp_test_unit_data.fooa_unit_data (test_name,julien_barcode,unit, pillar_plate_id,row,col) values('BLACK_WALNU_IGA_unit','1802060044','2.99334457360902','FOOA80040010000030','B',5);</v>
      </c>
      <c r="AS6" s="26" t="str">
        <f si="18" t="shared"/>
        <v>insert into tsp_test_unit_data.fooa_unit_data (test_name,julien_barcode,unit, pillar_plate_id,row,col) values('BLACK_WALNU_IGA_unit','1802060006','3.11704676546277','FOOA80040010000030','C',5);</v>
      </c>
      <c r="AT6" s="26" t="str">
        <f si="19" t="shared"/>
        <v>insert into tsp_test_unit_data.fooa_unit_data (test_name,julien_barcode,unit, pillar_plate_id,row,col) values('BLACK_WALNU_IGA_unit','1802060013','2.80326559588251','FOOA80040010000030','D',5);</v>
      </c>
      <c r="AU6" s="26" t="str">
        <f si="20" t="shared"/>
        <v>insert into tsp_test_unit_data.fooa_unit_data (test_name,julien_barcode,unit, pillar_plate_id,row,col) values('BLACK_WALNU_IGA_unit','1802060018','2.90886502795279','FOOA80040010000030','A',6);</v>
      </c>
      <c r="AV6" s="26" t="str">
        <f si="21" t="shared"/>
        <v>insert into tsp_test_unit_data.fooa_unit_data (test_name,julien_barcode,unit, pillar_plate_id,row,col) values('BLACK_WALNU_IGA_unit','1802060125','3.23471470405537','FOOA80040010000030','B',6);</v>
      </c>
    </row>
    <row r="7" spans="1:49" x14ac:dyDescent="0.25">
      <c r="A7" s="24">
        <f>'[1]Run 1 IgG'!A7</f>
        <v>5</v>
      </c>
      <c r="B7" s="24" t="s">
        <v>166</v>
      </c>
      <c r="C7" s="25">
        <f>'Run 2 IgA'!Z8</f>
        <v>3.0039233120311195</v>
      </c>
      <c r="D7" s="25">
        <f>'Run 2 IgA'!AA8</f>
        <v>2.956373066592572</v>
      </c>
      <c r="E7" s="25">
        <f>'Run 2 IgA'!AB8</f>
        <v>3.0039233120311195</v>
      </c>
      <c r="F7" s="25">
        <f>'Run 2 IgA'!AC8</f>
        <v>2.7804371584699452</v>
      </c>
      <c r="G7" s="25">
        <f>'Run 2 IgA'!AD8</f>
        <v>3.165594146522182</v>
      </c>
      <c r="H7" s="25">
        <f>'Run 2 IgA'!AE8</f>
        <v>3.1370639992590532</v>
      </c>
      <c r="I7" s="25">
        <f>'Run 2 IgA'!AF8</f>
        <v>3.4556506436973233</v>
      </c>
      <c r="J7" s="25">
        <f>'Run 2 IgA'!AG8</f>
        <v>3.3272649810132444</v>
      </c>
      <c r="K7" s="25">
        <f>'Run 2 IgA'!AH8</f>
        <v>3.3034898582939705</v>
      </c>
      <c r="L7" s="25">
        <f>'Run 2 IgA'!AI8</f>
        <v>3.0800037047327962</v>
      </c>
      <c r="M7" s="25">
        <f>'Run 2 IgA'!AJ8</f>
        <v>4.1736593498193937</v>
      </c>
      <c r="N7" s="25">
        <f>'Run 2 IgA'!AK8</f>
        <v>9.2472705381124385</v>
      </c>
      <c r="O7" s="25">
        <f>'Run 2 IgA'!AL8</f>
        <v>3.3225099564693896</v>
      </c>
      <c r="P7" s="25">
        <f>'Run 2 IgA'!AM8</f>
        <v>5.7237973511160511</v>
      </c>
      <c r="Q7" s="25">
        <f>'Run 2 IgA'!AN8</f>
        <v>3.141819023802908</v>
      </c>
      <c r="R7" s="25">
        <f>'Run 2 IgA'!AO8</f>
        <v>2.9135778456978789</v>
      </c>
      <c r="S7" s="25">
        <f>'Run 2 IgA'!AP8</f>
        <v>3.1370639992590532</v>
      </c>
      <c r="T7" s="25">
        <f>'Run 2 IgA'!AQ8</f>
        <v>3.5412410854867091</v>
      </c>
      <c r="U7" s="25">
        <f>'Run 2 IgA'!AR8</f>
        <v>3.5697712327498379</v>
      </c>
      <c r="V7" s="25">
        <f>'Run 2 IgA'!AS8</f>
        <v>3.2178994165045847</v>
      </c>
      <c r="W7" s="25">
        <f>'Run 2 IgA'!AT8</f>
        <v>3.2939798092062609</v>
      </c>
      <c r="X7" s="25">
        <f>'Run 2 IgA'!AU8</f>
        <v>3.693401870890062</v>
      </c>
      <c r="Y7" s="25">
        <f>'Run 2 IgA'!AV8</f>
        <v>3.7219320181531903</v>
      </c>
      <c r="Z7" s="25">
        <f>'Run 2 IgA'!AW8</f>
        <v>3.6078114291006758</v>
      </c>
      <c r="AA7" s="26" t="str">
        <f si="0" t="shared"/>
        <v>insert into tsp_test_unit_data.fooa_unit_data (test_name,julien_barcode,unit, pillar_plate_id,row,col) values('OATS_IGA_unit','1802030171','3.00392331203112','FOOA80040010000030','A',1);</v>
      </c>
      <c r="AB7" s="26" t="str">
        <f si="1" t="shared"/>
        <v>insert into tsp_test_unit_data.fooa_unit_data (test_name,julien_barcode,unit, pillar_plate_id,row,col) values('OATS_IGA_unit','1802030226','2.95637306659257','FOOA80040010000030','B',1);</v>
      </c>
      <c r="AC7" s="26" t="str">
        <f si="2" t="shared"/>
        <v>insert into tsp_test_unit_data.fooa_unit_data (test_name,julien_barcode,unit, pillar_plate_id,row,col) values('OATS_IGA_unit','1802030230','3.00392331203112','FOOA80040010000030','C',1);</v>
      </c>
      <c r="AD7" s="26" t="str">
        <f si="3" t="shared"/>
        <v>insert into tsp_test_unit_data.fooa_unit_data (test_name,julien_barcode,unit, pillar_plate_id,row,col) values('OATS_IGA_unit','1802030233','2.78043715846995','FOOA80040010000030','D',1);</v>
      </c>
      <c r="AE7" s="26" t="str">
        <f si="4" t="shared"/>
        <v>insert into tsp_test_unit_data.fooa_unit_data (test_name,julien_barcode,unit, pillar_plate_id,row,col) values('OATS_IGA_unit','1802030235','3.16559414652218','FOOA80040010000030','A',2);</v>
      </c>
      <c r="AF7" s="26" t="str">
        <f si="5" t="shared"/>
        <v>insert into tsp_test_unit_data.fooa_unit_data (test_name,julien_barcode,unit, pillar_plate_id,row,col) values('OATS_IGA_unit','1801300058','3.13706399925905','FOOA80040010000030','B',2);</v>
      </c>
      <c r="AG7" s="26" t="str">
        <f si="6" t="shared"/>
        <v>insert into tsp_test_unit_data.fooa_unit_data (test_name,julien_barcode,unit, pillar_plate_id,row,col) values('OATS_IGA_unit','1801300228','3.45565064369732','FOOA80040010000030','C',2);</v>
      </c>
      <c r="AH7" s="26" t="str">
        <f si="7" t="shared"/>
        <v>insert into tsp_test_unit_data.fooa_unit_data (test_name,julien_barcode,unit, pillar_plate_id,row,col) values('OATS_IGA_unit','1801310058','3.32726498101324','FOOA80040010000030','D',2);</v>
      </c>
      <c r="AI7" s="26" t="str">
        <f si="8" t="shared"/>
        <v>insert into tsp_test_unit_data.fooa_unit_data (test_name,julien_barcode,unit, pillar_plate_id,row,col) values('OATS_IGA_unit','1801310102','3.30348985829397','FOOA80040010000030','A',3);</v>
      </c>
      <c r="AJ7" s="26" t="str">
        <f si="9" t="shared"/>
        <v>insert into tsp_test_unit_data.fooa_unit_data (test_name,julien_barcode,unit, pillar_plate_id,row,col) values('OATS_IGA_unit','1802050005','3.0800037047328','FOOA80040010000030','B',3);</v>
      </c>
      <c r="AK7" s="26" t="str">
        <f si="10" t="shared"/>
        <v>insert into tsp_test_unit_data.fooa_unit_data (test_name,julien_barcode,unit, pillar_plate_id,row,col) values('OATS_IGA_unit','1802050015','4.17365934981939','FOOA80040010000030','C',3);</v>
      </c>
      <c r="AL7" s="26" t="str">
        <f si="11" t="shared"/>
        <v>insert into tsp_test_unit_data.fooa_unit_data (test_name,julien_barcode,unit, pillar_plate_id,row,col) values('OATS_IGA_unit','1802050019','9.24727053811244','FOOA80040010000030','D',3);</v>
      </c>
      <c r="AM7" s="26" t="str">
        <f si="12" t="shared"/>
        <v>insert into tsp_test_unit_data.fooa_unit_data (test_name,julien_barcode,unit, pillar_plate_id,row,col) values('OATS_IGA_unit','1802050009','3.32250995646939','FOOA80040010000030','A',4);</v>
      </c>
      <c r="AN7" s="26" t="str">
        <f si="13" t="shared"/>
        <v>insert into tsp_test_unit_data.fooa_unit_data (test_name,julien_barcode,unit, pillar_plate_id,row,col) values('OATS_IGA_unit','1802050017','5.72379735111605','FOOA80040010000030','B',4);</v>
      </c>
      <c r="AO7" s="26" t="str">
        <f si="14" t="shared"/>
        <v>insert into tsp_test_unit_data.fooa_unit_data (test_name,julien_barcode,unit, pillar_plate_id,row,col) values('OATS_IGA_unit','1802060027','3.14181902380291','FOOA80040010000030','C',4);</v>
      </c>
      <c r="AP7" s="26" t="str">
        <f si="15" t="shared"/>
        <v>insert into tsp_test_unit_data.fooa_unit_data (test_name,julien_barcode,unit, pillar_plate_id,row,col) values('OATS_IGA_unit','1802060031','2.91357784569788','FOOA80040010000030','D',4);</v>
      </c>
      <c r="AQ7" s="26" t="str">
        <f si="16" t="shared"/>
        <v>insert into tsp_test_unit_data.fooa_unit_data (test_name,julien_barcode,unit, pillar_plate_id,row,col) values('OATS_IGA_unit','1802060032','3.13706399925905','FOOA80040010000030','A',5);</v>
      </c>
      <c r="AR7" s="26" t="str">
        <f si="17" t="shared"/>
        <v>insert into tsp_test_unit_data.fooa_unit_data (test_name,julien_barcode,unit, pillar_plate_id,row,col) values('OATS_IGA_unit','1802060044','3.54124108548671','FOOA80040010000030','B',5);</v>
      </c>
      <c r="AS7" s="26" t="str">
        <f si="18" t="shared"/>
        <v>insert into tsp_test_unit_data.fooa_unit_data (test_name,julien_barcode,unit, pillar_plate_id,row,col) values('OATS_IGA_unit','1802060006','3.56977123274984','FOOA80040010000030','C',5);</v>
      </c>
      <c r="AT7" s="26" t="str">
        <f si="19" t="shared"/>
        <v>insert into tsp_test_unit_data.fooa_unit_data (test_name,julien_barcode,unit, pillar_plate_id,row,col) values('OATS_IGA_unit','1802060013','3.21789941650458','FOOA80040010000030','D',5);</v>
      </c>
      <c r="AU7" s="26" t="str">
        <f si="20" t="shared"/>
        <v>insert into tsp_test_unit_data.fooa_unit_data (test_name,julien_barcode,unit, pillar_plate_id,row,col) values('OATS_IGA_unit','1802060018','3.29397980920626','FOOA80040010000030','A',6);</v>
      </c>
      <c r="AV7" s="26" t="str">
        <f si="21" t="shared"/>
        <v>insert into tsp_test_unit_data.fooa_unit_data (test_name,julien_barcode,unit, pillar_plate_id,row,col) values('OATS_IGA_unit','1802060125','3.69340187089006','FOOA80040010000030','B',6);</v>
      </c>
    </row>
    <row r="8" spans="1:49" x14ac:dyDescent="0.25">
      <c r="A8" s="24">
        <f>'[1]Run 1 IgG'!A8</f>
        <v>6</v>
      </c>
      <c r="B8" s="24" t="s">
        <v>167</v>
      </c>
      <c r="C8" s="25">
        <f>'Run 2 IgA'!Z9</f>
        <v>2.6585019136139967</v>
      </c>
      <c r="D8" s="25">
        <f>'Run 2 IgA'!AA9</f>
        <v>2.7298851831601967</v>
      </c>
      <c r="E8" s="25">
        <f>'Run 2 IgA'!AB9</f>
        <v>2.5662985237834883</v>
      </c>
      <c r="F8" s="25">
        <f>'Run 2 IgA'!AC9</f>
        <v>2.539529797703663</v>
      </c>
      <c r="G8" s="25">
        <f>'Run 2 IgA'!AD9</f>
        <v>2.8964461454346635</v>
      </c>
      <c r="H8" s="25">
        <f>'Run 2 IgA'!AE9</f>
        <v>3.0986987424822305</v>
      </c>
      <c r="I8" s="25">
        <f>'Run 2 IgA'!AF9</f>
        <v>3.0778786221979222</v>
      </c>
      <c r="J8" s="25">
        <f>'Run 2 IgA'!AG9</f>
        <v>2.7179879715691637</v>
      </c>
      <c r="K8" s="25">
        <f>'Run 2 IgA'!AH9</f>
        <v>2.9440349917987971</v>
      </c>
      <c r="L8" s="25">
        <f>'Run 2 IgA'!AI9</f>
        <v>2.828037178786222</v>
      </c>
      <c r="M8" s="25">
        <f>'Run 2 IgA'!AJ9</f>
        <v>3.9404264625478405</v>
      </c>
      <c r="N8" s="25">
        <f>'Run 2 IgA'!AK9</f>
        <v>3.0659814106068888</v>
      </c>
      <c r="O8" s="25">
        <f>'Run 2 IgA'!AL9</f>
        <v>2.970803717878622</v>
      </c>
      <c r="P8" s="25">
        <f>'Run 2 IgA'!AM9</f>
        <v>2.9856752323674138</v>
      </c>
      <c r="Q8" s="25">
        <f>'Run 2 IgA'!AN9</f>
        <v>2.7298851831601967</v>
      </c>
      <c r="R8" s="25">
        <f>'Run 2 IgA'!AO9</f>
        <v>2.5990158556588296</v>
      </c>
      <c r="S8" s="25">
        <f>'Run 2 IgA'!AP9</f>
        <v>2.9053690541279389</v>
      </c>
      <c r="T8" s="25">
        <f>'Run 2 IgA'!AQ9</f>
        <v>3.0362383816293055</v>
      </c>
      <c r="U8" s="25">
        <f>'Run 2 IgA'!AR9</f>
        <v>3.1165445598687809</v>
      </c>
      <c r="V8" s="25">
        <f>'Run 2 IgA'!AS9</f>
        <v>2.9321377802077637</v>
      </c>
      <c r="W8" s="25">
        <f>'Run 2 IgA'!AT9</f>
        <v>2.9797266265718969</v>
      </c>
      <c r="X8" s="25">
        <f>'Run 2 IgA'!AU9</f>
        <v>3.3961290322580644</v>
      </c>
      <c r="Y8" s="25">
        <f>'Run 2 IgA'!AV9</f>
        <v>3.0094696555494806</v>
      </c>
      <c r="Z8" s="25">
        <f>'Run 2 IgA'!AW9</f>
        <v>2.9261891744122472</v>
      </c>
      <c r="AA8" s="26" t="str">
        <f si="0" t="shared"/>
        <v>insert into tsp_test_unit_data.fooa_unit_data (test_name,julien_barcode,unit, pillar_plate_id,row,col) values('WATERMEL_IGA_unit','1802030171','2.658501913614','FOOA80040010000030','A',1);</v>
      </c>
      <c r="AB8" s="26" t="str">
        <f si="1" t="shared"/>
        <v>insert into tsp_test_unit_data.fooa_unit_data (test_name,julien_barcode,unit, pillar_plate_id,row,col) values('WATERMEL_IGA_unit','1802030226','2.7298851831602','FOOA80040010000030','B',1);</v>
      </c>
      <c r="AC8" s="26" t="str">
        <f si="2" t="shared"/>
        <v>insert into tsp_test_unit_data.fooa_unit_data (test_name,julien_barcode,unit, pillar_plate_id,row,col) values('WATERMEL_IGA_unit','1802030230','2.56629852378349','FOOA80040010000030','C',1);</v>
      </c>
      <c r="AD8" s="26" t="str">
        <f si="3" t="shared"/>
        <v>insert into tsp_test_unit_data.fooa_unit_data (test_name,julien_barcode,unit, pillar_plate_id,row,col) values('WATERMEL_IGA_unit','1802030233','2.53952979770366','FOOA80040010000030','D',1);</v>
      </c>
      <c r="AE8" s="26" t="str">
        <f si="4" t="shared"/>
        <v>insert into tsp_test_unit_data.fooa_unit_data (test_name,julien_barcode,unit, pillar_plate_id,row,col) values('WATERMEL_IGA_unit','1802030235','2.89644614543466','FOOA80040010000030','A',2);</v>
      </c>
      <c r="AF8" s="26" t="str">
        <f si="5" t="shared"/>
        <v>insert into tsp_test_unit_data.fooa_unit_data (test_name,julien_barcode,unit, pillar_plate_id,row,col) values('WATERMEL_IGA_unit','1801300058','3.09869874248223','FOOA80040010000030','B',2);</v>
      </c>
      <c r="AG8" s="26" t="str">
        <f si="6" t="shared"/>
        <v>insert into tsp_test_unit_data.fooa_unit_data (test_name,julien_barcode,unit, pillar_plate_id,row,col) values('WATERMEL_IGA_unit','1801300228','3.07787862219792','FOOA80040010000030','C',2);</v>
      </c>
      <c r="AH8" s="26" t="str">
        <f si="7" t="shared"/>
        <v>insert into tsp_test_unit_data.fooa_unit_data (test_name,julien_barcode,unit, pillar_plate_id,row,col) values('WATERMEL_IGA_unit','1801310058','2.71798797156916','FOOA80040010000030','D',2);</v>
      </c>
      <c r="AI8" s="26" t="str">
        <f si="8" t="shared"/>
        <v>insert into tsp_test_unit_data.fooa_unit_data (test_name,julien_barcode,unit, pillar_plate_id,row,col) values('WATERMEL_IGA_unit','1801310102','2.9440349917988','FOOA80040010000030','A',3);</v>
      </c>
      <c r="AJ8" s="26" t="str">
        <f si="9" t="shared"/>
        <v>insert into tsp_test_unit_data.fooa_unit_data (test_name,julien_barcode,unit, pillar_plate_id,row,col) values('WATERMEL_IGA_unit','1802050005','2.82803717878622','FOOA80040010000030','B',3);</v>
      </c>
      <c r="AK8" s="26" t="str">
        <f si="10" t="shared"/>
        <v>insert into tsp_test_unit_data.fooa_unit_data (test_name,julien_barcode,unit, pillar_plate_id,row,col) values('WATERMEL_IGA_unit','1802050015','3.94042646254784','FOOA80040010000030','C',3);</v>
      </c>
      <c r="AL8" s="26" t="str">
        <f si="11" t="shared"/>
        <v>insert into tsp_test_unit_data.fooa_unit_data (test_name,julien_barcode,unit, pillar_plate_id,row,col) values('WATERMEL_IGA_unit','1802050019','3.06598141060689','FOOA80040010000030','D',3);</v>
      </c>
      <c r="AM8" s="26" t="str">
        <f si="12" t="shared"/>
        <v>insert into tsp_test_unit_data.fooa_unit_data (test_name,julien_barcode,unit, pillar_plate_id,row,col) values('WATERMEL_IGA_unit','1802050009','2.97080371787862','FOOA80040010000030','A',4);</v>
      </c>
      <c r="AN8" s="26" t="str">
        <f si="13" t="shared"/>
        <v>insert into tsp_test_unit_data.fooa_unit_data (test_name,julien_barcode,unit, pillar_plate_id,row,col) values('WATERMEL_IGA_unit','1802050017','2.98567523236741','FOOA80040010000030','B',4);</v>
      </c>
      <c r="AO8" s="26" t="str">
        <f si="14" t="shared"/>
        <v>insert into tsp_test_unit_data.fooa_unit_data (test_name,julien_barcode,unit, pillar_plate_id,row,col) values('WATERMEL_IGA_unit','1802060027','2.7298851831602','FOOA80040010000030','C',4);</v>
      </c>
      <c r="AP8" s="26" t="str">
        <f si="15" t="shared"/>
        <v>insert into tsp_test_unit_data.fooa_unit_data (test_name,julien_barcode,unit, pillar_plate_id,row,col) values('WATERMEL_IGA_unit','1802060031','2.59901585565883','FOOA80040010000030','D',4);</v>
      </c>
      <c r="AQ8" s="26" t="str">
        <f si="16" t="shared"/>
        <v>insert into tsp_test_unit_data.fooa_unit_data (test_name,julien_barcode,unit, pillar_plate_id,row,col) values('WATERMEL_IGA_unit','1802060032','2.90536905412794','FOOA80040010000030','A',5);</v>
      </c>
      <c r="AR8" s="26" t="str">
        <f si="17" t="shared"/>
        <v>insert into tsp_test_unit_data.fooa_unit_data (test_name,julien_barcode,unit, pillar_plate_id,row,col) values('WATERMEL_IGA_unit','1802060044','3.03623838162931','FOOA80040010000030','B',5);</v>
      </c>
      <c r="AS8" s="26" t="str">
        <f si="18" t="shared"/>
        <v>insert into tsp_test_unit_data.fooa_unit_data (test_name,julien_barcode,unit, pillar_plate_id,row,col) values('WATERMEL_IGA_unit','1802060006','3.11654455986878','FOOA80040010000030','C',5);</v>
      </c>
      <c r="AT8" s="26" t="str">
        <f si="19" t="shared"/>
        <v>insert into tsp_test_unit_data.fooa_unit_data (test_name,julien_barcode,unit, pillar_plate_id,row,col) values('WATERMEL_IGA_unit','1802060013','2.93213778020776','FOOA80040010000030','D',5);</v>
      </c>
      <c r="AU8" s="26" t="str">
        <f si="20" t="shared"/>
        <v>insert into tsp_test_unit_data.fooa_unit_data (test_name,julien_barcode,unit, pillar_plate_id,row,col) values('WATERMEL_IGA_unit','1802060018','2.9797266265719','FOOA80040010000030','A',6);</v>
      </c>
      <c r="AV8" s="26" t="str">
        <f si="21" t="shared"/>
        <v>insert into tsp_test_unit_data.fooa_unit_data (test_name,julien_barcode,unit, pillar_plate_id,row,col) values('WATERMEL_IGA_unit','1802060125','3.39612903225806','FOOA80040010000030','B',6);</v>
      </c>
    </row>
    <row r="9" spans="1:49" x14ac:dyDescent="0.25">
      <c r="A9" s="24">
        <f>'[1]Run 1 IgG'!A9</f>
        <v>7</v>
      </c>
      <c r="B9" s="24" t="s">
        <v>168</v>
      </c>
      <c r="C9" s="25">
        <f>'Run 2 IgA'!Z10</f>
        <v>2.5715254237288137</v>
      </c>
      <c r="D9" s="25">
        <f>'Run 2 IgA'!AA10</f>
        <v>2.6046101694915254</v>
      </c>
      <c r="E9" s="25">
        <f>'Run 2 IgA'!AB10</f>
        <v>2.5191412429378532</v>
      </c>
      <c r="F9" s="25">
        <f>'Run 2 IgA'!AC10</f>
        <v>2.5549830508474578</v>
      </c>
      <c r="G9" s="25">
        <f>'Run 2 IgA'!AD10</f>
        <v>2.6735367231638416</v>
      </c>
      <c r="H9" s="25">
        <f>'Run 2 IgA'!AE10</f>
        <v>3.864587570621469</v>
      </c>
      <c r="I9" s="25">
        <f>'Run 2 IgA'!AF10</f>
        <v>2.6404519774011299</v>
      </c>
      <c r="J9" s="25">
        <f>'Run 2 IgA'!AG10</f>
        <v>2.5191412429378532</v>
      </c>
      <c r="K9" s="25">
        <f>'Run 2 IgA'!AH10</f>
        <v>2.7066214689265538</v>
      </c>
      <c r="L9" s="25">
        <f>'Run 2 IgA'!AI10</f>
        <v>2.6073672316384178</v>
      </c>
      <c r="M9" s="25">
        <f>'Run 2 IgA'!AJ10</f>
        <v>8.2703728813559323</v>
      </c>
      <c r="N9" s="25">
        <f>'Run 2 IgA'!AK10</f>
        <v>3.9776271186440679</v>
      </c>
      <c r="O9" s="25">
        <f>'Run 2 IgA'!AL10</f>
        <v>2.7011073446327685</v>
      </c>
      <c r="P9" s="25">
        <f>'Run 2 IgA'!AM10</f>
        <v>2.9740564971751411</v>
      </c>
      <c r="Q9" s="25">
        <f>'Run 2 IgA'!AN10</f>
        <v>27.128677966101698</v>
      </c>
      <c r="R9" s="25">
        <f>'Run 2 IgA'!AO10</f>
        <v>2.5549830508474578</v>
      </c>
      <c r="S9" s="25">
        <f>'Run 2 IgA'!AP10</f>
        <v>3.0126553672316385</v>
      </c>
      <c r="T9" s="25">
        <f>'Run 2 IgA'!AQ10</f>
        <v>2.7810621468926553</v>
      </c>
      <c r="U9" s="25">
        <f>'Run 2 IgA'!AR10</f>
        <v>3.4620564971751411</v>
      </c>
      <c r="V9" s="25">
        <f>'Run 2 IgA'!AS10</f>
        <v>2.6818079096045198</v>
      </c>
      <c r="W9" s="25">
        <f>'Run 2 IgA'!AT10</f>
        <v>2.7976045197740111</v>
      </c>
      <c r="X9" s="25">
        <f>'Run 2 IgA'!AU10</f>
        <v>3.1642937853107345</v>
      </c>
      <c r="Y9" s="25">
        <f>'Run 2 IgA'!AV10</f>
        <v>2.9933559322033898</v>
      </c>
      <c r="Z9" s="25">
        <f>'Run 2 IgA'!AW10</f>
        <v>2.7562485875706213</v>
      </c>
      <c r="AA9" s="26" t="str">
        <f si="0" t="shared"/>
        <v>insert into tsp_test_unit_data.fooa_unit_data (test_name,julien_barcode,unit, pillar_plate_id,row,col) values('SOYBEAN_IGA_unit','1802030171','2.57152542372881','FOOA80040010000030','A',1);</v>
      </c>
      <c r="AB9" s="26" t="str">
        <f si="1" t="shared"/>
        <v>insert into tsp_test_unit_data.fooa_unit_data (test_name,julien_barcode,unit, pillar_plate_id,row,col) values('SOYBEAN_IGA_unit','1802030226','2.60461016949153','FOOA80040010000030','B',1);</v>
      </c>
      <c r="AC9" s="26" t="str">
        <f si="2" t="shared"/>
        <v>insert into tsp_test_unit_data.fooa_unit_data (test_name,julien_barcode,unit, pillar_plate_id,row,col) values('SOYBEAN_IGA_unit','1802030230','2.51914124293785','FOOA80040010000030','C',1);</v>
      </c>
      <c r="AD9" s="26" t="str">
        <f si="3" t="shared"/>
        <v>insert into tsp_test_unit_data.fooa_unit_data (test_name,julien_barcode,unit, pillar_plate_id,row,col) values('SOYBEAN_IGA_unit','1802030233','2.55498305084746','FOOA80040010000030','D',1);</v>
      </c>
      <c r="AE9" s="26" t="str">
        <f si="4" t="shared"/>
        <v>insert into tsp_test_unit_data.fooa_unit_data (test_name,julien_barcode,unit, pillar_plate_id,row,col) values('SOYBEAN_IGA_unit','1802030235','2.67353672316384','FOOA80040010000030','A',2);</v>
      </c>
      <c r="AF9" s="26" t="str">
        <f si="5" t="shared"/>
        <v>insert into tsp_test_unit_data.fooa_unit_data (test_name,julien_barcode,unit, pillar_plate_id,row,col) values('SOYBEAN_IGA_unit','1801300058','3.86458757062147','FOOA80040010000030','B',2);</v>
      </c>
      <c r="AG9" s="26" t="str">
        <f si="6" t="shared"/>
        <v>insert into tsp_test_unit_data.fooa_unit_data (test_name,julien_barcode,unit, pillar_plate_id,row,col) values('SOYBEAN_IGA_unit','1801300228','2.64045197740113','FOOA80040010000030','C',2);</v>
      </c>
      <c r="AH9" s="26" t="str">
        <f si="7" t="shared"/>
        <v>insert into tsp_test_unit_data.fooa_unit_data (test_name,julien_barcode,unit, pillar_plate_id,row,col) values('SOYBEAN_IGA_unit','1801310058','2.51914124293785','FOOA80040010000030','D',2);</v>
      </c>
      <c r="AI9" s="26" t="str">
        <f si="8" t="shared"/>
        <v>insert into tsp_test_unit_data.fooa_unit_data (test_name,julien_barcode,unit, pillar_plate_id,row,col) values('SOYBEAN_IGA_unit','1801310102','2.70662146892655','FOOA80040010000030','A',3);</v>
      </c>
      <c r="AJ9" s="26" t="str">
        <f si="9" t="shared"/>
        <v>insert into tsp_test_unit_data.fooa_unit_data (test_name,julien_barcode,unit, pillar_plate_id,row,col) values('SOYBEAN_IGA_unit','1802050005','2.60736723163842','FOOA80040010000030','B',3);</v>
      </c>
      <c r="AK9" s="26" t="str">
        <f si="10" t="shared"/>
        <v>insert into tsp_test_unit_data.fooa_unit_data (test_name,julien_barcode,unit, pillar_plate_id,row,col) values('SOYBEAN_IGA_unit','1802050015','8.27037288135593','FOOA80040010000030','C',3);</v>
      </c>
      <c r="AL9" s="26" t="str">
        <f si="11" t="shared"/>
        <v>insert into tsp_test_unit_data.fooa_unit_data (test_name,julien_barcode,unit, pillar_plate_id,row,col) values('SOYBEAN_IGA_unit','1802050019','3.97762711864407','FOOA80040010000030','D',3);</v>
      </c>
      <c r="AM9" s="26" t="str">
        <f si="12" t="shared"/>
        <v>insert into tsp_test_unit_data.fooa_unit_data (test_name,julien_barcode,unit, pillar_plate_id,row,col) values('SOYBEAN_IGA_unit','1802050009','2.70110734463277','FOOA80040010000030','A',4);</v>
      </c>
      <c r="AN9" s="26" t="str">
        <f si="13" t="shared"/>
        <v>insert into tsp_test_unit_data.fooa_unit_data (test_name,julien_barcode,unit, pillar_plate_id,row,col) values('SOYBEAN_IGA_unit','1802050017','2.97405649717514','FOOA80040010000030','B',4);</v>
      </c>
      <c r="AO9" s="26" t="str">
        <f si="14" t="shared"/>
        <v>insert into tsp_test_unit_data.fooa_unit_data (test_name,julien_barcode,unit, pillar_plate_id,row,col) values('SOYBEAN_IGA_unit','1802060027','27.1286779661017','FOOA80040010000030','C',4);</v>
      </c>
      <c r="AP9" s="26" t="str">
        <f si="15" t="shared"/>
        <v>insert into tsp_test_unit_data.fooa_unit_data (test_name,julien_barcode,unit, pillar_plate_id,row,col) values('SOYBEAN_IGA_unit','1802060031','2.55498305084746','FOOA80040010000030','D',4);</v>
      </c>
      <c r="AQ9" s="26" t="str">
        <f si="16" t="shared"/>
        <v>insert into tsp_test_unit_data.fooa_unit_data (test_name,julien_barcode,unit, pillar_plate_id,row,col) values('SOYBEAN_IGA_unit','1802060032','3.01265536723164','FOOA80040010000030','A',5);</v>
      </c>
      <c r="AR9" s="26" t="str">
        <f si="17" t="shared"/>
        <v>insert into tsp_test_unit_data.fooa_unit_data (test_name,julien_barcode,unit, pillar_plate_id,row,col) values('SOYBEAN_IGA_unit','1802060044','2.78106214689266','FOOA80040010000030','B',5);</v>
      </c>
      <c r="AS9" s="26" t="str">
        <f si="18" t="shared"/>
        <v>insert into tsp_test_unit_data.fooa_unit_data (test_name,julien_barcode,unit, pillar_plate_id,row,col) values('SOYBEAN_IGA_unit','1802060006','3.46205649717514','FOOA80040010000030','C',5);</v>
      </c>
      <c r="AT9" s="26" t="str">
        <f si="19" t="shared"/>
        <v>insert into tsp_test_unit_data.fooa_unit_data (test_name,julien_barcode,unit, pillar_plate_id,row,col) values('SOYBEAN_IGA_unit','1802060013','2.68180790960452','FOOA80040010000030','D',5);</v>
      </c>
      <c r="AU9" s="26" t="str">
        <f si="20" t="shared"/>
        <v>insert into tsp_test_unit_data.fooa_unit_data (test_name,julien_barcode,unit, pillar_plate_id,row,col) values('SOYBEAN_IGA_unit','1802060018','2.79760451977401','FOOA80040010000030','A',6);</v>
      </c>
      <c r="AV9" s="26" t="str">
        <f si="21" t="shared"/>
        <v>insert into tsp_test_unit_data.fooa_unit_data (test_name,julien_barcode,unit, pillar_plate_id,row,col) values('SOYBEAN_IGA_unit','1802060125','3.16429378531073','FOOA80040010000030','B',6);</v>
      </c>
    </row>
    <row r="10" spans="1:49" x14ac:dyDescent="0.25">
      <c r="A10" s="24">
        <f>'[1]Run 1 IgG'!A10</f>
        <v>8</v>
      </c>
      <c r="B10" s="24" t="s">
        <v>169</v>
      </c>
      <c r="C10" s="25">
        <f>'Run 2 IgA'!Z11</f>
        <v>3.5360527454963204</v>
      </c>
      <c r="D10" s="25">
        <f>'Run 2 IgA'!AA11</f>
        <v>3.5683571420643112</v>
      </c>
      <c r="E10" s="25">
        <f>'Run 2 IgA'!AB11</f>
        <v>3.2655034242393972</v>
      </c>
      <c r="F10" s="25">
        <f>'Run 2 IgA'!AC11</f>
        <v>3.1847424328194203</v>
      </c>
      <c r="G10" s="25">
        <f>'Run 2 IgA'!AD11</f>
        <v>3.4108732087953557</v>
      </c>
      <c r="H10" s="25">
        <f>'Run 2 IgA'!AE11</f>
        <v>3.5643190924933124</v>
      </c>
      <c r="I10" s="25">
        <f>'Run 2 IgA'!AF11</f>
        <v>3.5885473899193059</v>
      </c>
      <c r="J10" s="25">
        <f>'Run 2 IgA'!AG11</f>
        <v>3.3906829609403619</v>
      </c>
      <c r="K10" s="25">
        <f>'Run 2 IgA'!AH11</f>
        <v>3.5481668942093174</v>
      </c>
      <c r="L10" s="25">
        <f>'Run 2 IgA'!AI11</f>
        <v>3.5118244480703273</v>
      </c>
      <c r="M10" s="25">
        <f>'Run 2 IgA'!AJ11</f>
        <v>6.3949918417635114</v>
      </c>
      <c r="N10" s="25">
        <f>'Run 2 IgA'!AK11</f>
        <v>4.1781026272851385</v>
      </c>
      <c r="O10" s="25">
        <f>'Run 2 IgA'!AL11</f>
        <v>3.2493512259554018</v>
      </c>
      <c r="P10" s="25">
        <f>'Run 2 IgA'!AM11</f>
        <v>3.8994772068862176</v>
      </c>
      <c r="Q10" s="25">
        <f>'Run 2 IgA'!AN11</f>
        <v>3.8752489094602245</v>
      </c>
      <c r="R10" s="25">
        <f>'Run 2 IgA'!AO11</f>
        <v>3.0232204499794655</v>
      </c>
      <c r="S10" s="25">
        <f>'Run 2 IgA'!AP11</f>
        <v>3.5804712907773082</v>
      </c>
      <c r="T10" s="25">
        <f>'Run 2 IgA'!AQ11</f>
        <v>3.7379552240462632</v>
      </c>
      <c r="U10" s="25">
        <f>'Run 2 IgA'!AR11</f>
        <v>3.9802381983061945</v>
      </c>
      <c r="V10" s="25">
        <f>'Run 2 IgA'!AS11</f>
        <v>3.5562429933513151</v>
      </c>
      <c r="W10" s="25">
        <f>'Run 2 IgA'!AT11</f>
        <v>3.5360527454963204</v>
      </c>
      <c r="X10" s="25">
        <f>'Run 2 IgA'!AU11</f>
        <v>5.421821895152787</v>
      </c>
      <c r="Y10" s="25">
        <f>'Run 2 IgA'!AV11</f>
        <v>3.6814225300522794</v>
      </c>
      <c r="Z10" s="25">
        <f>'Run 2 IgA'!AW11</f>
        <v>3.4189493079373534</v>
      </c>
      <c r="AA10" s="26" t="str">
        <f si="0" t="shared"/>
        <v>insert into tsp_test_unit_data.fooa_unit_data (test_name,julien_barcode,unit, pillar_plate_id,row,col) values('TOMATO_IGA_unit','1802030171','3.53605274549632','FOOA80040010000030','A',1);</v>
      </c>
      <c r="AB10" s="26" t="str">
        <f si="1" t="shared"/>
        <v>insert into tsp_test_unit_data.fooa_unit_data (test_name,julien_barcode,unit, pillar_plate_id,row,col) values('TOMATO_IGA_unit','1802030226','3.56835714206431','FOOA80040010000030','B',1);</v>
      </c>
      <c r="AC10" s="26" t="str">
        <f si="2" t="shared"/>
        <v>insert into tsp_test_unit_data.fooa_unit_data (test_name,julien_barcode,unit, pillar_plate_id,row,col) values('TOMATO_IGA_unit','1802030230','3.2655034242394','FOOA80040010000030','C',1);</v>
      </c>
      <c r="AD10" s="26" t="str">
        <f si="3" t="shared"/>
        <v>insert into tsp_test_unit_data.fooa_unit_data (test_name,julien_barcode,unit, pillar_plate_id,row,col) values('TOMATO_IGA_unit','1802030233','3.18474243281942','FOOA80040010000030','D',1);</v>
      </c>
      <c r="AE10" s="26" t="str">
        <f si="4" t="shared"/>
        <v>insert into tsp_test_unit_data.fooa_unit_data (test_name,julien_barcode,unit, pillar_plate_id,row,col) values('TOMATO_IGA_unit','1802030235','3.41087320879536','FOOA80040010000030','A',2);</v>
      </c>
      <c r="AF10" s="26" t="str">
        <f si="5" t="shared"/>
        <v>insert into tsp_test_unit_data.fooa_unit_data (test_name,julien_barcode,unit, pillar_plate_id,row,col) values('TOMATO_IGA_unit','1801300058','3.56431909249331','FOOA80040010000030','B',2);</v>
      </c>
      <c r="AG10" s="26" t="str">
        <f si="6" t="shared"/>
        <v>insert into tsp_test_unit_data.fooa_unit_data (test_name,julien_barcode,unit, pillar_plate_id,row,col) values('TOMATO_IGA_unit','1801300228','3.58854738991931','FOOA80040010000030','C',2);</v>
      </c>
      <c r="AH10" s="26" t="str">
        <f si="7" t="shared"/>
        <v>insert into tsp_test_unit_data.fooa_unit_data (test_name,julien_barcode,unit, pillar_plate_id,row,col) values('TOMATO_IGA_unit','1801310058','3.39068296094036','FOOA80040010000030','D',2);</v>
      </c>
      <c r="AI10" s="26" t="str">
        <f si="8" t="shared"/>
        <v>insert into tsp_test_unit_data.fooa_unit_data (test_name,julien_barcode,unit, pillar_plate_id,row,col) values('TOMATO_IGA_unit','1801310102','3.54816689420932','FOOA80040010000030','A',3);</v>
      </c>
      <c r="AJ10" s="26" t="str">
        <f si="9" t="shared"/>
        <v>insert into tsp_test_unit_data.fooa_unit_data (test_name,julien_barcode,unit, pillar_plate_id,row,col) values('TOMATO_IGA_unit','1802050005','3.51182444807033','FOOA80040010000030','B',3);</v>
      </c>
      <c r="AK10" s="26" t="str">
        <f si="10" t="shared"/>
        <v>insert into tsp_test_unit_data.fooa_unit_data (test_name,julien_barcode,unit, pillar_plate_id,row,col) values('TOMATO_IGA_unit','1802050015','6.39499184176351','FOOA80040010000030','C',3);</v>
      </c>
      <c r="AL10" s="26" t="str">
        <f si="11" t="shared"/>
        <v>insert into tsp_test_unit_data.fooa_unit_data (test_name,julien_barcode,unit, pillar_plate_id,row,col) values('TOMATO_IGA_unit','1802050019','4.17810262728514','FOOA80040010000030','D',3);</v>
      </c>
      <c r="AM10" s="26" t="str">
        <f si="12" t="shared"/>
        <v>insert into tsp_test_unit_data.fooa_unit_data (test_name,julien_barcode,unit, pillar_plate_id,row,col) values('TOMATO_IGA_unit','1802050009','3.2493512259554','FOOA80040010000030','A',4);</v>
      </c>
      <c r="AN10" s="26" t="str">
        <f si="13" t="shared"/>
        <v>insert into tsp_test_unit_data.fooa_unit_data (test_name,julien_barcode,unit, pillar_plate_id,row,col) values('TOMATO_IGA_unit','1802050017','3.89947720688622','FOOA80040010000030','B',4);</v>
      </c>
      <c r="AO10" s="26" t="str">
        <f si="14" t="shared"/>
        <v>insert into tsp_test_unit_data.fooa_unit_data (test_name,julien_barcode,unit, pillar_plate_id,row,col) values('TOMATO_IGA_unit','1802060027','3.87524890946022','FOOA80040010000030','C',4);</v>
      </c>
      <c r="AP10" s="26" t="str">
        <f si="15" t="shared"/>
        <v>insert into tsp_test_unit_data.fooa_unit_data (test_name,julien_barcode,unit, pillar_plate_id,row,col) values('TOMATO_IGA_unit','1802060031','3.02322044997947','FOOA80040010000030','D',4);</v>
      </c>
      <c r="AQ10" s="26" t="str">
        <f si="16" t="shared"/>
        <v>insert into tsp_test_unit_data.fooa_unit_data (test_name,julien_barcode,unit, pillar_plate_id,row,col) values('TOMATO_IGA_unit','1802060032','3.58047129077731','FOOA80040010000030','A',5);</v>
      </c>
      <c r="AR10" s="26" t="str">
        <f si="17" t="shared"/>
        <v>insert into tsp_test_unit_data.fooa_unit_data (test_name,julien_barcode,unit, pillar_plate_id,row,col) values('TOMATO_IGA_unit','1802060044','3.73795522404626','FOOA80040010000030','B',5);</v>
      </c>
      <c r="AS10" s="26" t="str">
        <f si="18" t="shared"/>
        <v>insert into tsp_test_unit_data.fooa_unit_data (test_name,julien_barcode,unit, pillar_plate_id,row,col) values('TOMATO_IGA_unit','1802060006','3.98023819830619','FOOA80040010000030','C',5);</v>
      </c>
      <c r="AT10" s="26" t="str">
        <f si="19" t="shared"/>
        <v>insert into tsp_test_unit_data.fooa_unit_data (test_name,julien_barcode,unit, pillar_plate_id,row,col) values('TOMATO_IGA_unit','1802060013','3.55624299335132','FOOA80040010000030','D',5);</v>
      </c>
      <c r="AU10" s="26" t="str">
        <f si="20" t="shared"/>
        <v>insert into tsp_test_unit_data.fooa_unit_data (test_name,julien_barcode,unit, pillar_plate_id,row,col) values('TOMATO_IGA_unit','1802060018','3.53605274549632','FOOA80040010000030','A',6);</v>
      </c>
      <c r="AV10" s="26" t="str">
        <f si="21" t="shared"/>
        <v>insert into tsp_test_unit_data.fooa_unit_data (test_name,julien_barcode,unit, pillar_plate_id,row,col) values('TOMATO_IGA_unit','1802060125','5.42182189515279','FOOA80040010000030','B',6);</v>
      </c>
    </row>
    <row r="11" spans="1:49" x14ac:dyDescent="0.25">
      <c r="A11" s="24">
        <f>'[1]Run 1 IgG'!A12</f>
        <v>10</v>
      </c>
      <c r="B11" s="24" t="s">
        <v>170</v>
      </c>
      <c r="C11" s="25">
        <f>'Run 2 IgA'!Z13</f>
        <v>2.9462017227007502</v>
      </c>
      <c r="D11" s="25">
        <f>'Run 2 IgA'!AA13</f>
        <v>2.7352486801889411</v>
      </c>
      <c r="E11" s="25">
        <f>'Run 2 IgA'!AB13</f>
        <v>2.6667574326201722</v>
      </c>
      <c r="F11" s="25">
        <f>'Run 2 IgA'!AC13</f>
        <v>2.8174381772714643</v>
      </c>
      <c r="G11" s="25">
        <f>'Run 2 IgA'!AD13</f>
        <v>2.8612725757154767</v>
      </c>
      <c r="H11" s="25">
        <f>'Run 2 IgA'!AE13</f>
        <v>2.6831953320366768</v>
      </c>
      <c r="I11" s="25">
        <f>'Run 2 IgA'!AF13</f>
        <v>2.8585329258127254</v>
      </c>
      <c r="J11" s="25">
        <f>'Run 2 IgA'!AG13</f>
        <v>2.7544262295081965</v>
      </c>
      <c r="K11" s="25">
        <f>'Run 2 IgA'!AH13</f>
        <v>2.8585329258127254</v>
      </c>
      <c r="L11" s="25">
        <f>'Run 2 IgA'!AI13</f>
        <v>2.8831897749374824</v>
      </c>
      <c r="M11" s="25">
        <f>'Run 2 IgA'!AJ13</f>
        <v>2.9078466240622394</v>
      </c>
      <c r="N11" s="25">
        <f>'Run 2 IgA'!AK13</f>
        <v>2.8914087246457347</v>
      </c>
      <c r="O11" s="25">
        <f>'Run 2 IgA'!AL13</f>
        <v>2.7516865796054457</v>
      </c>
      <c r="P11" s="25">
        <f>'Run 2 IgA'!AM13</f>
        <v>2.8694915254237285</v>
      </c>
      <c r="Q11" s="25">
        <f>'Run 2 IgA'!AN13</f>
        <v>2.6831953320366768</v>
      </c>
      <c r="R11" s="25">
        <f>'Run 2 IgA'!AO13</f>
        <v>2.8393553764934705</v>
      </c>
      <c r="S11" s="25">
        <f>'Run 2 IgA'!AP13</f>
        <v>2.784562378438455</v>
      </c>
      <c r="T11" s="25">
        <f>'Run 2 IgA'!AQ13</f>
        <v>2.9681189219227564</v>
      </c>
      <c r="U11" s="25">
        <f>'Run 2 IgA'!AR13</f>
        <v>2.9872964712420114</v>
      </c>
      <c r="V11" s="25">
        <f>'Run 2 IgA'!AS13</f>
        <v>3.0968824673520423</v>
      </c>
      <c r="W11" s="25">
        <f>'Run 2 IgA'!AT13</f>
        <v>2.9681189219227564</v>
      </c>
      <c r="X11" s="25">
        <f>'Run 2 IgA'!AU13</f>
        <v>3.2804390108363433</v>
      </c>
      <c r="Y11" s="25">
        <f>'Run 2 IgA'!AV13</f>
        <v>3.2119477632675744</v>
      </c>
      <c r="Z11" s="25">
        <f>'Run 2 IgA'!AW13</f>
        <v>3.228385662684079</v>
      </c>
      <c r="AA11" s="26" t="str">
        <f si="0" t="shared"/>
        <v>insert into tsp_test_unit_data.fooa_unit_data (test_name,julien_barcode,unit, pillar_plate_id,row,col) values('ROSEMARY_IGA_unit','1802030171','2.94620172270075','FOOA80040010000030','A',1);</v>
      </c>
      <c r="AB11" s="26" t="str">
        <f si="1" t="shared"/>
        <v>insert into tsp_test_unit_data.fooa_unit_data (test_name,julien_barcode,unit, pillar_plate_id,row,col) values('ROSEMARY_IGA_unit','1802030226','2.73524868018894','FOOA80040010000030','B',1);</v>
      </c>
      <c r="AC11" s="26" t="str">
        <f si="2" t="shared"/>
        <v>insert into tsp_test_unit_data.fooa_unit_data (test_name,julien_barcode,unit, pillar_plate_id,row,col) values('ROSEMARY_IGA_unit','1802030230','2.66675743262017','FOOA80040010000030','C',1);</v>
      </c>
      <c r="AD11" s="26" t="str">
        <f si="3" t="shared"/>
        <v>insert into tsp_test_unit_data.fooa_unit_data (test_name,julien_barcode,unit, pillar_plate_id,row,col) values('ROSEMARY_IGA_unit','1802030233','2.81743817727146','FOOA80040010000030','D',1);</v>
      </c>
      <c r="AE11" s="26" t="str">
        <f si="4" t="shared"/>
        <v>insert into tsp_test_unit_data.fooa_unit_data (test_name,julien_barcode,unit, pillar_plate_id,row,col) values('ROSEMARY_IGA_unit','1802030235','2.86127257571548','FOOA80040010000030','A',2);</v>
      </c>
      <c r="AF11" s="26" t="str">
        <f si="5" t="shared"/>
        <v>insert into tsp_test_unit_data.fooa_unit_data (test_name,julien_barcode,unit, pillar_plate_id,row,col) values('ROSEMARY_IGA_unit','1801300058','2.68319533203668','FOOA80040010000030','B',2);</v>
      </c>
      <c r="AG11" s="26" t="str">
        <f si="6" t="shared"/>
        <v>insert into tsp_test_unit_data.fooa_unit_data (test_name,julien_barcode,unit, pillar_plate_id,row,col) values('ROSEMARY_IGA_unit','1801300228','2.85853292581273','FOOA80040010000030','C',2);</v>
      </c>
      <c r="AH11" s="26" t="str">
        <f si="7" t="shared"/>
        <v>insert into tsp_test_unit_data.fooa_unit_data (test_name,julien_barcode,unit, pillar_plate_id,row,col) values('ROSEMARY_IGA_unit','1801310058','2.7544262295082','FOOA80040010000030','D',2);</v>
      </c>
      <c r="AI11" s="26" t="str">
        <f si="8" t="shared"/>
        <v>insert into tsp_test_unit_data.fooa_unit_data (test_name,julien_barcode,unit, pillar_plate_id,row,col) values('ROSEMARY_IGA_unit','1801310102','2.85853292581273','FOOA80040010000030','A',3);</v>
      </c>
      <c r="AJ11" s="26" t="str">
        <f si="9" t="shared"/>
        <v>insert into tsp_test_unit_data.fooa_unit_data (test_name,julien_barcode,unit, pillar_plate_id,row,col) values('ROSEMARY_IGA_unit','1802050005','2.88318977493748','FOOA80040010000030','B',3);</v>
      </c>
      <c r="AK11" s="26" t="str">
        <f si="10" t="shared"/>
        <v>insert into tsp_test_unit_data.fooa_unit_data (test_name,julien_barcode,unit, pillar_plate_id,row,col) values('ROSEMARY_IGA_unit','1802050015','2.90784662406224','FOOA80040010000030','C',3);</v>
      </c>
      <c r="AL11" s="26" t="str">
        <f si="11" t="shared"/>
        <v>insert into tsp_test_unit_data.fooa_unit_data (test_name,julien_barcode,unit, pillar_plate_id,row,col) values('ROSEMARY_IGA_unit','1802050019','2.89140872464573','FOOA80040010000030','D',3);</v>
      </c>
      <c r="AM11" s="26" t="str">
        <f si="12" t="shared"/>
        <v>insert into tsp_test_unit_data.fooa_unit_data (test_name,julien_barcode,unit, pillar_plate_id,row,col) values('ROSEMARY_IGA_unit','1802050009','2.75168657960545','FOOA80040010000030','A',4);</v>
      </c>
      <c r="AN11" s="26" t="str">
        <f si="13" t="shared"/>
        <v>insert into tsp_test_unit_data.fooa_unit_data (test_name,julien_barcode,unit, pillar_plate_id,row,col) values('ROSEMARY_IGA_unit','1802050017','2.86949152542373','FOOA80040010000030','B',4);</v>
      </c>
      <c r="AO11" s="26" t="str">
        <f si="14" t="shared"/>
        <v>insert into tsp_test_unit_data.fooa_unit_data (test_name,julien_barcode,unit, pillar_plate_id,row,col) values('ROSEMARY_IGA_unit','1802060027','2.68319533203668','FOOA80040010000030','C',4);</v>
      </c>
      <c r="AP11" s="26" t="str">
        <f si="15" t="shared"/>
        <v>insert into tsp_test_unit_data.fooa_unit_data (test_name,julien_barcode,unit, pillar_plate_id,row,col) values('ROSEMARY_IGA_unit','1802060031','2.83935537649347','FOOA80040010000030','D',4);</v>
      </c>
      <c r="AQ11" s="26" t="str">
        <f si="16" t="shared"/>
        <v>insert into tsp_test_unit_data.fooa_unit_data (test_name,julien_barcode,unit, pillar_plate_id,row,col) values('ROSEMARY_IGA_unit','1802060032','2.78456237843845','FOOA80040010000030','A',5);</v>
      </c>
      <c r="AR11" s="26" t="str">
        <f si="17" t="shared"/>
        <v>insert into tsp_test_unit_data.fooa_unit_data (test_name,julien_barcode,unit, pillar_plate_id,row,col) values('ROSEMARY_IGA_unit','1802060044','2.96811892192276','FOOA80040010000030','B',5);</v>
      </c>
      <c r="AS11" s="26" t="str">
        <f si="18" t="shared"/>
        <v>insert into tsp_test_unit_data.fooa_unit_data (test_name,julien_barcode,unit, pillar_plate_id,row,col) values('ROSEMARY_IGA_unit','1802060006','2.98729647124201','FOOA80040010000030','C',5);</v>
      </c>
      <c r="AT11" s="26" t="str">
        <f si="19" t="shared"/>
        <v>insert into tsp_test_unit_data.fooa_unit_data (test_name,julien_barcode,unit, pillar_plate_id,row,col) values('ROSEMARY_IGA_unit','1802060013','3.09688246735204','FOOA80040010000030','D',5);</v>
      </c>
      <c r="AU11" s="26" t="str">
        <f si="20" t="shared"/>
        <v>insert into tsp_test_unit_data.fooa_unit_data (test_name,julien_barcode,unit, pillar_plate_id,row,col) values('ROSEMARY_IGA_unit','1802060018','2.96811892192276','FOOA80040010000030','A',6);</v>
      </c>
      <c r="AV11" s="26" t="str">
        <f si="21" t="shared"/>
        <v>insert into tsp_test_unit_data.fooa_unit_data (test_name,julien_barcode,unit, pillar_plate_id,row,col) values('ROSEMARY_IGA_unit','1802060125','3.28043901083634','FOOA80040010000030','B',6);</v>
      </c>
    </row>
    <row r="12" spans="1:49" x14ac:dyDescent="0.25">
      <c r="A12" s="24">
        <f>'[1]Run 1 IgG'!A13</f>
        <v>11</v>
      </c>
      <c r="B12" s="24" t="s">
        <v>171</v>
      </c>
      <c r="C12" s="25">
        <f>'Run 2 IgA'!Z14</f>
        <v>2.5010621468926555</v>
      </c>
      <c r="D12" s="25">
        <f>'Run 2 IgA'!AA14</f>
        <v>2.464078342749529</v>
      </c>
      <c r="E12" s="25">
        <f>'Run 2 IgA'!AB14</f>
        <v>2.3940037664783427</v>
      </c>
      <c r="F12" s="25">
        <f>'Run 2 IgA'!AC14</f>
        <v>2.3803781544256122</v>
      </c>
      <c r="G12" s="25">
        <f>'Run 2 IgA'!AD14</f>
        <v>2.4699178907721282</v>
      </c>
      <c r="H12" s="25">
        <f>'Run 2 IgA'!AE14</f>
        <v>2.4660248587570619</v>
      </c>
      <c r="I12" s="25">
        <f>'Run 2 IgA'!AF14</f>
        <v>2.5341529190207157</v>
      </c>
      <c r="J12" s="25">
        <f>'Run 2 IgA'!AG14</f>
        <v>2.4971691148775896</v>
      </c>
      <c r="K12" s="25">
        <f>'Run 2 IgA'!AH14</f>
        <v>2.5049551789077213</v>
      </c>
      <c r="L12" s="25">
        <f>'Run 2 IgA'!AI14</f>
        <v>2.4660248587570619</v>
      </c>
      <c r="M12" s="25">
        <f>'Run 2 IgA'!AJ14</f>
        <v>3.3477966101694916</v>
      </c>
      <c r="N12" s="25">
        <f>'Run 2 IgA'!AK14</f>
        <v>2.5380459510357816</v>
      </c>
      <c r="O12" s="25">
        <f>'Run 2 IgA'!AL14</f>
        <v>2.4407201506591338</v>
      </c>
      <c r="P12" s="25">
        <f>'Run 2 IgA'!AM14</f>
        <v>2.6159065913371</v>
      </c>
      <c r="Q12" s="25">
        <f>'Run 2 IgA'!AN14</f>
        <v>2.4582387947269302</v>
      </c>
      <c r="R12" s="25">
        <f>'Run 2 IgA'!AO14</f>
        <v>2.4660248587570619</v>
      </c>
      <c r="S12" s="25">
        <f>'Run 2 IgA'!AP14</f>
        <v>2.6353717514124293</v>
      </c>
      <c r="T12" s="25">
        <f>'Run 2 IgA'!AQ14</f>
        <v>2.6159065913371</v>
      </c>
      <c r="U12" s="25">
        <f>'Run 2 IgA'!AR14</f>
        <v>2.7385370998116763</v>
      </c>
      <c r="V12" s="25">
        <f>'Run 2 IgA'!AS14</f>
        <v>2.6412112994350281</v>
      </c>
      <c r="W12" s="25">
        <f>'Run 2 IgA'!AT14</f>
        <v>2.5516715630885121</v>
      </c>
      <c r="X12" s="25">
        <f>'Run 2 IgA'!AU14</f>
        <v>2.8047186440677967</v>
      </c>
      <c r="Y12" s="25">
        <f>'Run 2 IgA'!AV14</f>
        <v>2.6996067796610168</v>
      </c>
      <c r="Z12" s="25">
        <f>'Run 2 IgA'!AW14</f>
        <v>2.7073928436911485</v>
      </c>
      <c r="AA12" s="26" t="str">
        <f si="0" t="shared"/>
        <v>insert into tsp_test_unit_data.fooa_unit_data (test_name,julien_barcode,unit, pillar_plate_id,row,col) values('SQUASH_IGA_unit','1802030171','2.50106214689266','FOOA80040010000030','A',1);</v>
      </c>
      <c r="AB12" s="26" t="str">
        <f si="1" t="shared"/>
        <v>insert into tsp_test_unit_data.fooa_unit_data (test_name,julien_barcode,unit, pillar_plate_id,row,col) values('SQUASH_IGA_unit','1802030226','2.46407834274953','FOOA80040010000030','B',1);</v>
      </c>
      <c r="AC12" s="26" t="str">
        <f si="2" t="shared"/>
        <v>insert into tsp_test_unit_data.fooa_unit_data (test_name,julien_barcode,unit, pillar_plate_id,row,col) values('SQUASH_IGA_unit','1802030230','2.39400376647834','FOOA80040010000030','C',1);</v>
      </c>
      <c r="AD12" s="26" t="str">
        <f si="3" t="shared"/>
        <v>insert into tsp_test_unit_data.fooa_unit_data (test_name,julien_barcode,unit, pillar_plate_id,row,col) values('SQUASH_IGA_unit','1802030233','2.38037815442561','FOOA80040010000030','D',1);</v>
      </c>
      <c r="AE12" s="26" t="str">
        <f si="4" t="shared"/>
        <v>insert into tsp_test_unit_data.fooa_unit_data (test_name,julien_barcode,unit, pillar_plate_id,row,col) values('SQUASH_IGA_unit','1802030235','2.46991789077213','FOOA80040010000030','A',2);</v>
      </c>
      <c r="AF12" s="26" t="str">
        <f si="5" t="shared"/>
        <v>insert into tsp_test_unit_data.fooa_unit_data (test_name,julien_barcode,unit, pillar_plate_id,row,col) values('SQUASH_IGA_unit','1801300058','2.46602485875706','FOOA80040010000030','B',2);</v>
      </c>
      <c r="AG12" s="26" t="str">
        <f si="6" t="shared"/>
        <v>insert into tsp_test_unit_data.fooa_unit_data (test_name,julien_barcode,unit, pillar_plate_id,row,col) values('SQUASH_IGA_unit','1801300228','2.53415291902072','FOOA80040010000030','C',2);</v>
      </c>
      <c r="AH12" s="26" t="str">
        <f si="7" t="shared"/>
        <v>insert into tsp_test_unit_data.fooa_unit_data (test_name,julien_barcode,unit, pillar_plate_id,row,col) values('SQUASH_IGA_unit','1801310058','2.49716911487759','FOOA80040010000030','D',2);</v>
      </c>
      <c r="AI12" s="26" t="str">
        <f si="8" t="shared"/>
        <v>insert into tsp_test_unit_data.fooa_unit_data (test_name,julien_barcode,unit, pillar_plate_id,row,col) values('SQUASH_IGA_unit','1801310102','2.50495517890772','FOOA80040010000030','A',3);</v>
      </c>
      <c r="AJ12" s="26" t="str">
        <f si="9" t="shared"/>
        <v>insert into tsp_test_unit_data.fooa_unit_data (test_name,julien_barcode,unit, pillar_plate_id,row,col) values('SQUASH_IGA_unit','1802050005','2.46602485875706','FOOA80040010000030','B',3);</v>
      </c>
      <c r="AK12" s="26" t="str">
        <f si="10" t="shared"/>
        <v>insert into tsp_test_unit_data.fooa_unit_data (test_name,julien_barcode,unit, pillar_plate_id,row,col) values('SQUASH_IGA_unit','1802050015','3.34779661016949','FOOA80040010000030','C',3);</v>
      </c>
      <c r="AL12" s="26" t="str">
        <f si="11" t="shared"/>
        <v>insert into tsp_test_unit_data.fooa_unit_data (test_name,julien_barcode,unit, pillar_plate_id,row,col) values('SQUASH_IGA_unit','1802050019','2.53804595103578','FOOA80040010000030','D',3);</v>
      </c>
      <c r="AM12" s="26" t="str">
        <f si="12" t="shared"/>
        <v>insert into tsp_test_unit_data.fooa_unit_data (test_name,julien_barcode,unit, pillar_plate_id,row,col) values('SQUASH_IGA_unit','1802050009','2.44072015065913','FOOA80040010000030','A',4);</v>
      </c>
      <c r="AN12" s="26" t="str">
        <f si="13" t="shared"/>
        <v>insert into tsp_test_unit_data.fooa_unit_data (test_name,julien_barcode,unit, pillar_plate_id,row,col) values('SQUASH_IGA_unit','1802050017','2.6159065913371','FOOA80040010000030','B',4);</v>
      </c>
      <c r="AO12" s="26" t="str">
        <f si="14" t="shared"/>
        <v>insert into tsp_test_unit_data.fooa_unit_data (test_name,julien_barcode,unit, pillar_plate_id,row,col) values('SQUASH_IGA_unit','1802060027','2.45823879472693','FOOA80040010000030','C',4);</v>
      </c>
      <c r="AP12" s="26" t="str">
        <f si="15" t="shared"/>
        <v>insert into tsp_test_unit_data.fooa_unit_data (test_name,julien_barcode,unit, pillar_plate_id,row,col) values('SQUASH_IGA_unit','1802060031','2.46602485875706','FOOA80040010000030','D',4);</v>
      </c>
      <c r="AQ12" s="26" t="str">
        <f si="16" t="shared"/>
        <v>insert into tsp_test_unit_data.fooa_unit_data (test_name,julien_barcode,unit, pillar_plate_id,row,col) values('SQUASH_IGA_unit','1802060032','2.63537175141243','FOOA80040010000030','A',5);</v>
      </c>
      <c r="AR12" s="26" t="str">
        <f si="17" t="shared"/>
        <v>insert into tsp_test_unit_data.fooa_unit_data (test_name,julien_barcode,unit, pillar_plate_id,row,col) values('SQUASH_IGA_unit','1802060044','2.6159065913371','FOOA80040010000030','B',5);</v>
      </c>
      <c r="AS12" s="26" t="str">
        <f si="18" t="shared"/>
        <v>insert into tsp_test_unit_data.fooa_unit_data (test_name,julien_barcode,unit, pillar_plate_id,row,col) values('SQUASH_IGA_unit','1802060006','2.73853709981168','FOOA80040010000030','C',5);</v>
      </c>
      <c r="AT12" s="26" t="str">
        <f si="19" t="shared"/>
        <v>insert into tsp_test_unit_data.fooa_unit_data (test_name,julien_barcode,unit, pillar_plate_id,row,col) values('SQUASH_IGA_unit','1802060013','2.64121129943503','FOOA80040010000030','D',5);</v>
      </c>
      <c r="AU12" s="26" t="str">
        <f si="20" t="shared"/>
        <v>insert into tsp_test_unit_data.fooa_unit_data (test_name,julien_barcode,unit, pillar_plate_id,row,col) values('SQUASH_IGA_unit','1802060018','2.55167156308851','FOOA80040010000030','A',6);</v>
      </c>
      <c r="AV12" s="26" t="str">
        <f si="21" t="shared"/>
        <v>insert into tsp_test_unit_data.fooa_unit_data (test_name,julien_barcode,unit, pillar_plate_id,row,col) values('SQUASH_IGA_unit','1802060125','2.8047186440678','FOOA80040010000030','B',6);</v>
      </c>
    </row>
    <row r="13" spans="1:49" x14ac:dyDescent="0.25">
      <c r="A13" s="24">
        <f>'[1]Run 1 IgG'!A14</f>
        <v>12</v>
      </c>
      <c r="B13" s="24" t="s">
        <v>172</v>
      </c>
      <c r="C13" s="25">
        <f>'Run 2 IgA'!Z15</f>
        <v>2.4285517544163691</v>
      </c>
      <c r="D13" s="25">
        <f>'Run 2 IgA'!AA15</f>
        <v>2.4430154933971093</v>
      </c>
      <c r="E13" s="25">
        <f>'Run 2 IgA'!AB15</f>
        <v>2.3624318047901287</v>
      </c>
      <c r="F13" s="25">
        <f>'Run 2 IgA'!AC15</f>
        <v>2.3851605374741487</v>
      </c>
      <c r="G13" s="25">
        <f>'Run 2 IgA'!AD15</f>
        <v>2.4616117292294892</v>
      </c>
      <c r="H13" s="25">
        <f>'Run 2 IgA'!AE15</f>
        <v>2.4657442260811293</v>
      </c>
      <c r="I13" s="25">
        <f>'Run 2 IgA'!AF15</f>
        <v>2.5401291694106503</v>
      </c>
      <c r="J13" s="25">
        <f>'Run 2 IgA'!AG15</f>
        <v>2.4471479902487494</v>
      </c>
      <c r="K13" s="25">
        <f>'Run 2 IgA'!AH15</f>
        <v>2.8707289175418529</v>
      </c>
      <c r="L13" s="25">
        <f>'Run 2 IgA'!AI15</f>
        <v>2.4864067103393297</v>
      </c>
      <c r="M13" s="25">
        <f>'Run 2 IgA'!AJ15</f>
        <v>2.6827003107922311</v>
      </c>
      <c r="N13" s="25">
        <f>'Run 2 IgA'!AK15</f>
        <v>2.5711228957979504</v>
      </c>
      <c r="O13" s="25">
        <f>'Run 2 IgA'!AL15</f>
        <v>2.6062491190368906</v>
      </c>
      <c r="P13" s="25">
        <f>'Run 2 IgA'!AM15</f>
        <v>2.7343565214377317</v>
      </c>
      <c r="Q13" s="25">
        <f>'Run 2 IgA'!AN15</f>
        <v>2.4388829965454693</v>
      </c>
      <c r="R13" s="25">
        <f>'Run 2 IgA'!AO15</f>
        <v>2.4223530091389089</v>
      </c>
      <c r="S13" s="25">
        <f>'Run 2 IgA'!AP15</f>
        <v>2.6827003107922311</v>
      </c>
      <c r="T13" s="25">
        <f>'Run 2 IgA'!AQ15</f>
        <v>2.6351765969983711</v>
      </c>
      <c r="U13" s="25">
        <f>'Run 2 IgA'!AR15</f>
        <v>2.6785678139405915</v>
      </c>
      <c r="V13" s="25">
        <f>'Run 2 IgA'!AS15</f>
        <v>2.6000503737594305</v>
      </c>
      <c r="W13" s="25">
        <f>'Run 2 IgA'!AT15</f>
        <v>2.6103816158885307</v>
      </c>
      <c r="X13" s="25">
        <f>'Run 2 IgA'!AU15</f>
        <v>2.8190727068963524</v>
      </c>
      <c r="Y13" s="25">
        <f>'Run 2 IgA'!AV15</f>
        <v>2.7632839993992122</v>
      </c>
      <c r="Z13" s="25">
        <f>'Run 2 IgA'!AW15</f>
        <v>2.6992302981987915</v>
      </c>
      <c r="AA13" s="26" t="str">
        <f si="0" t="shared"/>
        <v>insert into tsp_test_unit_data.fooa_unit_data (test_name,julien_barcode,unit, pillar_plate_id,row,col) values('SPINACH_IGA_unit','1802030171','2.42855175441637','FOOA80040010000030','A',1);</v>
      </c>
      <c r="AB13" s="26" t="str">
        <f si="1" t="shared"/>
        <v>insert into tsp_test_unit_data.fooa_unit_data (test_name,julien_barcode,unit, pillar_plate_id,row,col) values('SPINACH_IGA_unit','1802030226','2.44301549339711','FOOA80040010000030','B',1);</v>
      </c>
      <c r="AC13" s="26" t="str">
        <f si="2" t="shared"/>
        <v>insert into tsp_test_unit_data.fooa_unit_data (test_name,julien_barcode,unit, pillar_plate_id,row,col) values('SPINACH_IGA_unit','1802030230','2.36243180479013','FOOA80040010000030','C',1);</v>
      </c>
      <c r="AD13" s="26" t="str">
        <f si="3" t="shared"/>
        <v>insert into tsp_test_unit_data.fooa_unit_data (test_name,julien_barcode,unit, pillar_plate_id,row,col) values('SPINACH_IGA_unit','1802030233','2.38516053747415','FOOA80040010000030','D',1);</v>
      </c>
      <c r="AE13" s="26" t="str">
        <f si="4" t="shared"/>
        <v>insert into tsp_test_unit_data.fooa_unit_data (test_name,julien_barcode,unit, pillar_plate_id,row,col) values('SPINACH_IGA_unit','1802030235','2.46161172922949','FOOA80040010000030','A',2);</v>
      </c>
      <c r="AF13" s="26" t="str">
        <f si="5" t="shared"/>
        <v>insert into tsp_test_unit_data.fooa_unit_data (test_name,julien_barcode,unit, pillar_plate_id,row,col) values('SPINACH_IGA_unit','1801300058','2.46574422608113','FOOA80040010000030','B',2);</v>
      </c>
      <c r="AG13" s="26" t="str">
        <f si="6" t="shared"/>
        <v>insert into tsp_test_unit_data.fooa_unit_data (test_name,julien_barcode,unit, pillar_plate_id,row,col) values('SPINACH_IGA_unit','1801300228','2.54012916941065','FOOA80040010000030','C',2);</v>
      </c>
      <c r="AH13" s="26" t="str">
        <f si="7" t="shared"/>
        <v>insert into tsp_test_unit_data.fooa_unit_data (test_name,julien_barcode,unit, pillar_plate_id,row,col) values('SPINACH_IGA_unit','1801310058','2.44714799024875','FOOA80040010000030','D',2);</v>
      </c>
      <c r="AI13" s="26" t="str">
        <f si="8" t="shared"/>
        <v>insert into tsp_test_unit_data.fooa_unit_data (test_name,julien_barcode,unit, pillar_plate_id,row,col) values('SPINACH_IGA_unit','1801310102','2.87072891754185','FOOA80040010000030','A',3);</v>
      </c>
      <c r="AJ13" s="26" t="str">
        <f si="9" t="shared"/>
        <v>insert into tsp_test_unit_data.fooa_unit_data (test_name,julien_barcode,unit, pillar_plate_id,row,col) values('SPINACH_IGA_unit','1802050005','2.48640671033933','FOOA80040010000030','B',3);</v>
      </c>
      <c r="AK13" s="26" t="str">
        <f si="10" t="shared"/>
        <v>insert into tsp_test_unit_data.fooa_unit_data (test_name,julien_barcode,unit, pillar_plate_id,row,col) values('SPINACH_IGA_unit','1802050015','2.68270031079223','FOOA80040010000030','C',3);</v>
      </c>
      <c r="AL13" s="26" t="str">
        <f si="11" t="shared"/>
        <v>insert into tsp_test_unit_data.fooa_unit_data (test_name,julien_barcode,unit, pillar_plate_id,row,col) values('SPINACH_IGA_unit','1802050019','2.57112289579795','FOOA80040010000030','D',3);</v>
      </c>
      <c r="AM13" s="26" t="str">
        <f si="12" t="shared"/>
        <v>insert into tsp_test_unit_data.fooa_unit_data (test_name,julien_barcode,unit, pillar_plate_id,row,col) values('SPINACH_IGA_unit','1802050009','2.60624911903689','FOOA80040010000030','A',4);</v>
      </c>
      <c r="AN13" s="26" t="str">
        <f si="13" t="shared"/>
        <v>insert into tsp_test_unit_data.fooa_unit_data (test_name,julien_barcode,unit, pillar_plate_id,row,col) values('SPINACH_IGA_unit','1802050017','2.73435652143773','FOOA80040010000030','B',4);</v>
      </c>
      <c r="AO13" s="26" t="str">
        <f si="14" t="shared"/>
        <v>insert into tsp_test_unit_data.fooa_unit_data (test_name,julien_barcode,unit, pillar_plate_id,row,col) values('SPINACH_IGA_unit','1802060027','2.43888299654547','FOOA80040010000030','C',4);</v>
      </c>
      <c r="AP13" s="26" t="str">
        <f si="15" t="shared"/>
        <v>insert into tsp_test_unit_data.fooa_unit_data (test_name,julien_barcode,unit, pillar_plate_id,row,col) values('SPINACH_IGA_unit','1802060031','2.42235300913891','FOOA80040010000030','D',4);</v>
      </c>
      <c r="AQ13" s="26" t="str">
        <f si="16" t="shared"/>
        <v>insert into tsp_test_unit_data.fooa_unit_data (test_name,julien_barcode,unit, pillar_plate_id,row,col) values('SPINACH_IGA_unit','1802060032','2.68270031079223','FOOA80040010000030','A',5);</v>
      </c>
      <c r="AR13" s="26" t="str">
        <f si="17" t="shared"/>
        <v>insert into tsp_test_unit_data.fooa_unit_data (test_name,julien_barcode,unit, pillar_plate_id,row,col) values('SPINACH_IGA_unit','1802060044','2.63517659699837','FOOA80040010000030','B',5);</v>
      </c>
      <c r="AS13" s="26" t="str">
        <f si="18" t="shared"/>
        <v>insert into tsp_test_unit_data.fooa_unit_data (test_name,julien_barcode,unit, pillar_plate_id,row,col) values('SPINACH_IGA_unit','1802060006','2.67856781394059','FOOA80040010000030','C',5);</v>
      </c>
      <c r="AT13" s="26" t="str">
        <f si="19" t="shared"/>
        <v>insert into tsp_test_unit_data.fooa_unit_data (test_name,julien_barcode,unit, pillar_plate_id,row,col) values('SPINACH_IGA_unit','1802060013','2.60005037375943','FOOA80040010000030','D',5);</v>
      </c>
      <c r="AU13" s="26" t="str">
        <f si="20" t="shared"/>
        <v>insert into tsp_test_unit_data.fooa_unit_data (test_name,julien_barcode,unit, pillar_plate_id,row,col) values('SPINACH_IGA_unit','1802060018','2.61038161588853','FOOA80040010000030','A',6);</v>
      </c>
      <c r="AV13" s="26" t="str">
        <f si="21" t="shared"/>
        <v>insert into tsp_test_unit_data.fooa_unit_data (test_name,julien_barcode,unit, pillar_plate_id,row,col) values('SPINACH_IGA_unit','1802060125','2.81907270689635','FOOA80040010000030','B',6);</v>
      </c>
    </row>
    <row r="14" spans="1:49" x14ac:dyDescent="0.25">
      <c r="A14" s="24">
        <f>'[1]Run 1 IgG'!A15</f>
        <v>13</v>
      </c>
      <c r="B14" s="24" t="s">
        <v>173</v>
      </c>
      <c r="C14" s="25">
        <f>'Run 2 IgA'!Z16</f>
        <v>2.6109756740142265</v>
      </c>
      <c r="D14" s="25">
        <f>'Run 2 IgA'!AA16</f>
        <v>3.4953280056204443</v>
      </c>
      <c r="E14" s="25">
        <f>'Run 2 IgA'!AB16</f>
        <v>2.416118380609467</v>
      </c>
      <c r="F14" s="25">
        <f>'Run 2 IgA'!AC16</f>
        <v>2.4560891074617253</v>
      </c>
      <c r="G14" s="25">
        <f>'Run 2 IgA'!AD16</f>
        <v>2.6009829923011623</v>
      </c>
      <c r="H14" s="25">
        <f>'Run 2 IgA'!AE16</f>
        <v>2.5959866514446297</v>
      </c>
      <c r="I14" s="25">
        <f>'Run 2 IgA'!AF16</f>
        <v>2.7084043207166069</v>
      </c>
      <c r="J14" s="25">
        <f>'Run 2 IgA'!AG16</f>
        <v>2.5235397090249112</v>
      </c>
      <c r="K14" s="25">
        <f>'Run 2 IgA'!AH16</f>
        <v>2.6934152981470096</v>
      </c>
      <c r="L14" s="25">
        <f>'Run 2 IgA'!AI16</f>
        <v>2.5635104358771699</v>
      </c>
      <c r="M14" s="25">
        <f>'Run 2 IgA'!AJ16</f>
        <v>2.6659354234360819</v>
      </c>
      <c r="N14" s="25">
        <f>'Run 2 IgA'!AK16</f>
        <v>2.8707853985539065</v>
      </c>
      <c r="O14" s="25">
        <f>'Run 2 IgA'!AL16</f>
        <v>2.6509464008664851</v>
      </c>
      <c r="P14" s="25">
        <f>'Run 2 IgA'!AM16</f>
        <v>2.7708585814232602</v>
      </c>
      <c r="Q14" s="25">
        <f>'Run 2 IgA'!AN16</f>
        <v>2.4985580047422498</v>
      </c>
      <c r="R14" s="25">
        <f>'Run 2 IgA'!AO16</f>
        <v>2.5934884810163634</v>
      </c>
      <c r="S14" s="25">
        <f>'Run 2 IgA'!AP16</f>
        <v>2.6934152981470096</v>
      </c>
      <c r="T14" s="25">
        <f>'Run 2 IgA'!AQ16</f>
        <v>2.730887854571002</v>
      </c>
      <c r="U14" s="25">
        <f>'Run 2 IgA'!AR16</f>
        <v>5.3464722929656627</v>
      </c>
      <c r="V14" s="25">
        <f>'Run 2 IgA'!AS16</f>
        <v>2.6034811627294281</v>
      </c>
      <c r="W14" s="25">
        <f>'Run 2 IgA'!AT16</f>
        <v>2.6884189572904775</v>
      </c>
      <c r="X14" s="25">
        <f>'Run 2 IgA'!AU16</f>
        <v>2.9107561254061647</v>
      </c>
      <c r="Y14" s="25">
        <f>'Run 2 IgA'!AV16</f>
        <v>2.8882725915517695</v>
      </c>
      <c r="Z14" s="25">
        <f>'Run 2 IgA'!AW16</f>
        <v>2.8408073534147125</v>
      </c>
      <c r="AA14" s="26" t="str">
        <f si="0" t="shared"/>
        <v>insert into tsp_test_unit_data.fooa_unit_data (test_name,julien_barcode,unit, pillar_plate_id,row,col) values('TURKEY_IGA_unit','1802030171','2.61097567401423','FOOA80040010000030','A',1);</v>
      </c>
      <c r="AB14" s="26" t="str">
        <f si="1" t="shared"/>
        <v>insert into tsp_test_unit_data.fooa_unit_data (test_name,julien_barcode,unit, pillar_plate_id,row,col) values('TURKEY_IGA_unit','1802030226','3.49532800562044','FOOA80040010000030','B',1);</v>
      </c>
      <c r="AC14" s="26" t="str">
        <f si="2" t="shared"/>
        <v>insert into tsp_test_unit_data.fooa_unit_data (test_name,julien_barcode,unit, pillar_plate_id,row,col) values('TURKEY_IGA_unit','1802030230','2.41611838060947','FOOA80040010000030','C',1);</v>
      </c>
      <c r="AD14" s="26" t="str">
        <f si="3" t="shared"/>
        <v>insert into tsp_test_unit_data.fooa_unit_data (test_name,julien_barcode,unit, pillar_plate_id,row,col) values('TURKEY_IGA_unit','1802030233','2.45608910746173','FOOA80040010000030','D',1);</v>
      </c>
      <c r="AE14" s="26" t="str">
        <f si="4" t="shared"/>
        <v>insert into tsp_test_unit_data.fooa_unit_data (test_name,julien_barcode,unit, pillar_plate_id,row,col) values('TURKEY_IGA_unit','1802030235','2.60098299230116','FOOA80040010000030','A',2);</v>
      </c>
      <c r="AF14" s="26" t="str">
        <f si="5" t="shared"/>
        <v>insert into tsp_test_unit_data.fooa_unit_data (test_name,julien_barcode,unit, pillar_plate_id,row,col) values('TURKEY_IGA_unit','1801300058','2.59598665144463','FOOA80040010000030','B',2);</v>
      </c>
      <c r="AG14" s="26" t="str">
        <f si="6" t="shared"/>
        <v>insert into tsp_test_unit_data.fooa_unit_data (test_name,julien_barcode,unit, pillar_plate_id,row,col) values('TURKEY_IGA_unit','1801300228','2.70840432071661','FOOA80040010000030','C',2);</v>
      </c>
      <c r="AH14" s="26" t="str">
        <f si="7" t="shared"/>
        <v>insert into tsp_test_unit_data.fooa_unit_data (test_name,julien_barcode,unit, pillar_plate_id,row,col) values('TURKEY_IGA_unit','1801310058','2.52353970902491','FOOA80040010000030','D',2);</v>
      </c>
      <c r="AI14" s="26" t="str">
        <f si="8" t="shared"/>
        <v>insert into tsp_test_unit_data.fooa_unit_data (test_name,julien_barcode,unit, pillar_plate_id,row,col) values('TURKEY_IGA_unit','1801310102','2.69341529814701','FOOA80040010000030','A',3);</v>
      </c>
      <c r="AJ14" s="26" t="str">
        <f si="9" t="shared"/>
        <v>insert into tsp_test_unit_data.fooa_unit_data (test_name,julien_barcode,unit, pillar_plate_id,row,col) values('TURKEY_IGA_unit','1802050005','2.56351043587717','FOOA80040010000030','B',3);</v>
      </c>
      <c r="AK14" s="26" t="str">
        <f si="10" t="shared"/>
        <v>insert into tsp_test_unit_data.fooa_unit_data (test_name,julien_barcode,unit, pillar_plate_id,row,col) values('TURKEY_IGA_unit','1802050015','2.66593542343608','FOOA80040010000030','C',3);</v>
      </c>
      <c r="AL14" s="26" t="str">
        <f si="11" t="shared"/>
        <v>insert into tsp_test_unit_data.fooa_unit_data (test_name,julien_barcode,unit, pillar_plate_id,row,col) values('TURKEY_IGA_unit','1802050019','2.87078539855391','FOOA80040010000030','D',3);</v>
      </c>
      <c r="AM14" s="26" t="str">
        <f si="12" t="shared"/>
        <v>insert into tsp_test_unit_data.fooa_unit_data (test_name,julien_barcode,unit, pillar_plate_id,row,col) values('TURKEY_IGA_unit','1802050009','2.65094640086649','FOOA80040010000030','A',4);</v>
      </c>
      <c r="AN14" s="26" t="str">
        <f si="13" t="shared"/>
        <v>insert into tsp_test_unit_data.fooa_unit_data (test_name,julien_barcode,unit, pillar_plate_id,row,col) values('TURKEY_IGA_unit','1802050017','2.77085858142326','FOOA80040010000030','B',4);</v>
      </c>
      <c r="AO14" s="26" t="str">
        <f si="14" t="shared"/>
        <v>insert into tsp_test_unit_data.fooa_unit_data (test_name,julien_barcode,unit, pillar_plate_id,row,col) values('TURKEY_IGA_unit','1802060027','2.49855800474225','FOOA80040010000030','C',4);</v>
      </c>
      <c r="AP14" s="26" t="str">
        <f si="15" t="shared"/>
        <v>insert into tsp_test_unit_data.fooa_unit_data (test_name,julien_barcode,unit, pillar_plate_id,row,col) values('TURKEY_IGA_unit','1802060031','2.59348848101636','FOOA80040010000030','D',4);</v>
      </c>
      <c r="AQ14" s="26" t="str">
        <f si="16" t="shared"/>
        <v>insert into tsp_test_unit_data.fooa_unit_data (test_name,julien_barcode,unit, pillar_plate_id,row,col) values('TURKEY_IGA_unit','1802060032','2.69341529814701','FOOA80040010000030','A',5);</v>
      </c>
      <c r="AR14" s="26" t="str">
        <f si="17" t="shared"/>
        <v>insert into tsp_test_unit_data.fooa_unit_data (test_name,julien_barcode,unit, pillar_plate_id,row,col) values('TURKEY_IGA_unit','1802060044','2.730887854571','FOOA80040010000030','B',5);</v>
      </c>
      <c r="AS14" s="26" t="str">
        <f si="18" t="shared"/>
        <v>insert into tsp_test_unit_data.fooa_unit_data (test_name,julien_barcode,unit, pillar_plate_id,row,col) values('TURKEY_IGA_unit','1802060006','5.34647229296566','FOOA80040010000030','C',5);</v>
      </c>
      <c r="AT14" s="26" t="str">
        <f si="19" t="shared"/>
        <v>insert into tsp_test_unit_data.fooa_unit_data (test_name,julien_barcode,unit, pillar_plate_id,row,col) values('TURKEY_IGA_unit','1802060013','2.60348116272943','FOOA80040010000030','D',5);</v>
      </c>
      <c r="AU14" s="26" t="str">
        <f si="20" t="shared"/>
        <v>insert into tsp_test_unit_data.fooa_unit_data (test_name,julien_barcode,unit, pillar_plate_id,row,col) values('TURKEY_IGA_unit','1802060018','2.68841895729048','FOOA80040010000030','A',6);</v>
      </c>
      <c r="AV14" s="26" t="str">
        <f si="21" t="shared"/>
        <v>insert into tsp_test_unit_data.fooa_unit_data (test_name,julien_barcode,unit, pillar_plate_id,row,col) values('TURKEY_IGA_unit','1802060125','2.91075612540616','FOOA80040010000030','B',6);</v>
      </c>
    </row>
    <row r="15" spans="1:49" x14ac:dyDescent="0.25">
      <c r="A15" s="24">
        <f>'[1]Run 1 IgG'!A16</f>
        <v>14</v>
      </c>
      <c r="B15" s="24" t="s">
        <v>174</v>
      </c>
      <c r="C15" s="25">
        <f>'Run 2 IgA'!Z17</f>
        <v>2.544944130571249</v>
      </c>
      <c r="D15" s="25">
        <f>'Run 2 IgA'!AA17</f>
        <v>2.5776137267210713</v>
      </c>
      <c r="E15" s="25">
        <f>'Run 2 IgA'!AB17</f>
        <v>2.3792626072400083</v>
      </c>
      <c r="F15" s="25">
        <f>'Run 2 IgA'!AC17</f>
        <v>2.4212663737183511</v>
      </c>
      <c r="G15" s="25">
        <f>'Run 2 IgA'!AD17</f>
        <v>2.5986156099602429</v>
      </c>
      <c r="H15" s="25">
        <f>'Run 2 IgA'!AE17</f>
        <v>2.542610587989119</v>
      </c>
      <c r="I15" s="25">
        <f>'Run 2 IgA'!AF17</f>
        <v>2.7222933668131408</v>
      </c>
      <c r="J15" s="25">
        <f>'Run 2 IgA'!AG17</f>
        <v>2.5566118434819001</v>
      </c>
      <c r="K15" s="25">
        <f>'Run 2 IgA'!AH17</f>
        <v>3.0653241263862734</v>
      </c>
      <c r="L15" s="25">
        <f>'Run 2 IgA'!AI17</f>
        <v>2.5262757899142079</v>
      </c>
      <c r="M15" s="25">
        <f>'Run 2 IgA'!AJ17</f>
        <v>2.7199598242310108</v>
      </c>
      <c r="N15" s="25">
        <f>'Run 2 IgA'!AK17</f>
        <v>2.7899661016949153</v>
      </c>
      <c r="O15" s="25">
        <f>'Run 2 IgA'!AL17</f>
        <v>2.5846143544674618</v>
      </c>
      <c r="P15" s="25">
        <f>'Run 2 IgA'!AM17</f>
        <v>2.6242845783636741</v>
      </c>
      <c r="Q15" s="25">
        <f>'Run 2 IgA'!AN17</f>
        <v>2.4422682569575223</v>
      </c>
      <c r="R15" s="25">
        <f>'Run 2 IgA'!AO17</f>
        <v>2.6919573132454486</v>
      </c>
      <c r="S15" s="25">
        <f>'Run 2 IgA'!AP17</f>
        <v>2.5916149822138523</v>
      </c>
      <c r="T15" s="25">
        <f>'Run 2 IgA'!AQ17</f>
        <v>2.7689642184557437</v>
      </c>
      <c r="U15" s="25">
        <f>'Run 2 IgA'!AR17</f>
        <v>3.0816589244611841</v>
      </c>
      <c r="V15" s="25">
        <f>'Run 2 IgA'!AS17</f>
        <v>2.544944130571249</v>
      </c>
      <c r="W15" s="25">
        <f>'Run 2 IgA'!AT17</f>
        <v>2.6032826951245029</v>
      </c>
      <c r="X15" s="25">
        <f>'Run 2 IgA'!AU17</f>
        <v>2.8833078049801211</v>
      </c>
      <c r="Y15" s="25">
        <f>'Run 2 IgA'!AV17</f>
        <v>2.8389704959196482</v>
      </c>
      <c r="Z15" s="25">
        <f>'Run 2 IgA'!AW17</f>
        <v>2.7899661016949153</v>
      </c>
      <c r="AA15" s="26" t="str">
        <f si="0" t="shared"/>
        <v>insert into tsp_test_unit_data.fooa_unit_data (test_name,julien_barcode,unit, pillar_plate_id,row,col) values('SALMON_IGA_unit','1802030171','2.54494413057125','FOOA80040010000030','A',1);</v>
      </c>
      <c r="AB15" s="26" t="str">
        <f si="1" t="shared"/>
        <v>insert into tsp_test_unit_data.fooa_unit_data (test_name,julien_barcode,unit, pillar_plate_id,row,col) values('SALMON_IGA_unit','1802030226','2.57761372672107','FOOA80040010000030','B',1);</v>
      </c>
      <c r="AC15" s="26" t="str">
        <f si="2" t="shared"/>
        <v>insert into tsp_test_unit_data.fooa_unit_data (test_name,julien_barcode,unit, pillar_plate_id,row,col) values('SALMON_IGA_unit','1802030230','2.37926260724001','FOOA80040010000030','C',1);</v>
      </c>
      <c r="AD15" s="26" t="str">
        <f si="3" t="shared"/>
        <v>insert into tsp_test_unit_data.fooa_unit_data (test_name,julien_barcode,unit, pillar_plate_id,row,col) values('SALMON_IGA_unit','1802030233','2.42126637371835','FOOA80040010000030','D',1);</v>
      </c>
      <c r="AE15" s="26" t="str">
        <f si="4" t="shared"/>
        <v>insert into tsp_test_unit_data.fooa_unit_data (test_name,julien_barcode,unit, pillar_plate_id,row,col) values('SALMON_IGA_unit','1802030235','2.59861560996024','FOOA80040010000030','A',2);</v>
      </c>
      <c r="AF15" s="26" t="str">
        <f si="5" t="shared"/>
        <v>insert into tsp_test_unit_data.fooa_unit_data (test_name,julien_barcode,unit, pillar_plate_id,row,col) values('SALMON_IGA_unit','1801300058','2.54261058798912','FOOA80040010000030','B',2);</v>
      </c>
      <c r="AG15" s="26" t="str">
        <f si="6" t="shared"/>
        <v>insert into tsp_test_unit_data.fooa_unit_data (test_name,julien_barcode,unit, pillar_plate_id,row,col) values('SALMON_IGA_unit','1801300228','2.72229336681314','FOOA80040010000030','C',2);</v>
      </c>
      <c r="AH15" s="26" t="str">
        <f si="7" t="shared"/>
        <v>insert into tsp_test_unit_data.fooa_unit_data (test_name,julien_barcode,unit, pillar_plate_id,row,col) values('SALMON_IGA_unit','1801310058','2.5566118434819','FOOA80040010000030','D',2);</v>
      </c>
      <c r="AI15" s="26" t="str">
        <f si="8" t="shared"/>
        <v>insert into tsp_test_unit_data.fooa_unit_data (test_name,julien_barcode,unit, pillar_plate_id,row,col) values('SALMON_IGA_unit','1801310102','3.06532412638627','FOOA80040010000030','A',3);</v>
      </c>
      <c r="AJ15" s="26" t="str">
        <f si="9" t="shared"/>
        <v>insert into tsp_test_unit_data.fooa_unit_data (test_name,julien_barcode,unit, pillar_plate_id,row,col) values('SALMON_IGA_unit','1802050005','2.52627578991421','FOOA80040010000030','B',3);</v>
      </c>
      <c r="AK15" s="26" t="str">
        <f si="10" t="shared"/>
        <v>insert into tsp_test_unit_data.fooa_unit_data (test_name,julien_barcode,unit, pillar_plate_id,row,col) values('SALMON_IGA_unit','1802050015','2.71995982423101','FOOA80040010000030','C',3);</v>
      </c>
      <c r="AL15" s="26" t="str">
        <f si="11" t="shared"/>
        <v>insert into tsp_test_unit_data.fooa_unit_data (test_name,julien_barcode,unit, pillar_plate_id,row,col) values('SALMON_IGA_unit','1802050019','2.78996610169492','FOOA80040010000030','D',3);</v>
      </c>
      <c r="AM15" s="26" t="str">
        <f si="12" t="shared"/>
        <v>insert into tsp_test_unit_data.fooa_unit_data (test_name,julien_barcode,unit, pillar_plate_id,row,col) values('SALMON_IGA_unit','1802050009','2.58461435446746','FOOA80040010000030','A',4);</v>
      </c>
      <c r="AN15" s="26" t="str">
        <f si="13" t="shared"/>
        <v>insert into tsp_test_unit_data.fooa_unit_data (test_name,julien_barcode,unit, pillar_plate_id,row,col) values('SALMON_IGA_unit','1802050017','2.62428457836367','FOOA80040010000030','B',4);</v>
      </c>
      <c r="AO15" s="26" t="str">
        <f si="14" t="shared"/>
        <v>insert into tsp_test_unit_data.fooa_unit_data (test_name,julien_barcode,unit, pillar_plate_id,row,col) values('SALMON_IGA_unit','1802060027','2.44226825695752','FOOA80040010000030','C',4);</v>
      </c>
      <c r="AP15" s="26" t="str">
        <f si="15" t="shared"/>
        <v>insert into tsp_test_unit_data.fooa_unit_data (test_name,julien_barcode,unit, pillar_plate_id,row,col) values('SALMON_IGA_unit','1802060031','2.69195731324545','FOOA80040010000030','D',4);</v>
      </c>
      <c r="AQ15" s="26" t="str">
        <f si="16" t="shared"/>
        <v>insert into tsp_test_unit_data.fooa_unit_data (test_name,julien_barcode,unit, pillar_plate_id,row,col) values('SALMON_IGA_unit','1802060032','2.59161498221385','FOOA80040010000030','A',5);</v>
      </c>
      <c r="AR15" s="26" t="str">
        <f si="17" t="shared"/>
        <v>insert into tsp_test_unit_data.fooa_unit_data (test_name,julien_barcode,unit, pillar_plate_id,row,col) values('SALMON_IGA_unit','1802060044','2.76896421845574','FOOA80040010000030','B',5);</v>
      </c>
      <c r="AS15" s="26" t="str">
        <f si="18" t="shared"/>
        <v>insert into tsp_test_unit_data.fooa_unit_data (test_name,julien_barcode,unit, pillar_plate_id,row,col) values('SALMON_IGA_unit','1802060006','3.08165892446118','FOOA80040010000030','C',5);</v>
      </c>
      <c r="AT15" s="26" t="str">
        <f si="19" t="shared"/>
        <v>insert into tsp_test_unit_data.fooa_unit_data (test_name,julien_barcode,unit, pillar_plate_id,row,col) values('SALMON_IGA_unit','1802060013','2.54494413057125','FOOA80040010000030','D',5);</v>
      </c>
      <c r="AU15" s="26" t="str">
        <f si="20" t="shared"/>
        <v>insert into tsp_test_unit_data.fooa_unit_data (test_name,julien_barcode,unit, pillar_plate_id,row,col) values('SALMON_IGA_unit','1802060018','2.6032826951245','FOOA80040010000030','A',6);</v>
      </c>
      <c r="AV15" s="26" t="str">
        <f si="21" t="shared"/>
        <v>insert into tsp_test_unit_data.fooa_unit_data (test_name,julien_barcode,unit, pillar_plate_id,row,col) values('SALMON_IGA_unit','1802060125','2.88330780498012','FOOA80040010000030','B',6);</v>
      </c>
    </row>
    <row r="16" spans="1:49" x14ac:dyDescent="0.25">
      <c r="A16" s="24">
        <f>'[1]Run 1 IgG'!A17</f>
        <v>15</v>
      </c>
      <c r="B16" s="24" t="s">
        <v>175</v>
      </c>
      <c r="C16" s="25">
        <f>'Run 2 IgA'!Z18</f>
        <v>2.6178903161379461</v>
      </c>
      <c r="D16" s="25">
        <f>'Run 2 IgA'!AA18</f>
        <v>2.5852954131954418</v>
      </c>
      <c r="E16" s="25">
        <f>'Run 2 IgA'!AB18</f>
        <v>2.4657807690729263</v>
      </c>
      <c r="F16" s="25">
        <f>'Run 2 IgA'!AC18</f>
        <v>2.501091913927306</v>
      </c>
      <c r="G16" s="25">
        <f>'Run 2 IgA'!AD18</f>
        <v>2.5852954131954418</v>
      </c>
      <c r="H16" s="25">
        <f>'Run 2 IgA'!AE18</f>
        <v>2.6532014609923258</v>
      </c>
      <c r="I16" s="25">
        <f>'Run 2 IgA'!AF18</f>
        <v>2.8596358462948523</v>
      </c>
      <c r="J16" s="25">
        <f>'Run 2 IgA'!AG18</f>
        <v>2.5880116551073171</v>
      </c>
      <c r="K16" s="25">
        <f>'Run 2 IgA'!AH18</f>
        <v>2.7374049602604615</v>
      </c>
      <c r="L16" s="25">
        <f>'Run 2 IgA'!AI18</f>
        <v>2.5472680264291867</v>
      </c>
      <c r="M16" s="25">
        <f>'Run 2 IgA'!AJ18</f>
        <v>3.0606377477736282</v>
      </c>
      <c r="N16" s="25">
        <f>'Run 2 IgA'!AK18</f>
        <v>2.5418355426054364</v>
      </c>
      <c r="O16" s="25">
        <f>'Run 2 IgA'!AL18</f>
        <v>2.5988766227548186</v>
      </c>
      <c r="P16" s="25">
        <f>'Run 2 IgA'!AM18</f>
        <v>2.9547043132104895</v>
      </c>
      <c r="Q16" s="25">
        <f>'Run 2 IgA'!AN18</f>
        <v>2.6043091065785693</v>
      </c>
      <c r="R16" s="25">
        <f>'Run 2 IgA'!AO18</f>
        <v>2.471213252896677</v>
      </c>
      <c r="S16" s="25">
        <f>'Run 2 IgA'!AP18</f>
        <v>2.6015928646666939</v>
      </c>
      <c r="T16" s="25">
        <f>'Run 2 IgA'!AQ18</f>
        <v>2.8705008139423538</v>
      </c>
      <c r="U16" s="25">
        <f>'Run 2 IgA'!AR18</f>
        <v>2.8732170558542292</v>
      </c>
      <c r="V16" s="25">
        <f>'Run 2 IgA'!AS18</f>
        <v>2.7156750249654587</v>
      </c>
      <c r="W16" s="25">
        <f>'Run 2 IgA'!AT18</f>
        <v>2.6586339448160765</v>
      </c>
      <c r="X16" s="25">
        <f>'Run 2 IgA'!AU18</f>
        <v>2.935690619827362</v>
      </c>
      <c r="Y16" s="25">
        <f>'Run 2 IgA'!AV18</f>
        <v>2.9166769264442345</v>
      </c>
      <c r="Z16" s="25">
        <f>'Run 2 IgA'!AW18</f>
        <v>2.8922307492373567</v>
      </c>
      <c r="AA16" s="26" t="str">
        <f si="0" t="shared"/>
        <v>insert into tsp_test_unit_data.fooa_unit_data (test_name,julien_barcode,unit, pillar_plate_id,row,col) values('RASPBERR_IGA_unit','1802030171','2.61789031613795','FOOA80040010000030','A',1);</v>
      </c>
      <c r="AB16" s="26" t="str">
        <f si="1" t="shared"/>
        <v>insert into tsp_test_unit_data.fooa_unit_data (test_name,julien_barcode,unit, pillar_plate_id,row,col) values('RASPBERR_IGA_unit','1802030226','2.58529541319544','FOOA80040010000030','B',1);</v>
      </c>
      <c r="AC16" s="26" t="str">
        <f si="2" t="shared"/>
        <v>insert into tsp_test_unit_data.fooa_unit_data (test_name,julien_barcode,unit, pillar_plate_id,row,col) values('RASPBERR_IGA_unit','1802030230','2.46578076907293','FOOA80040010000030','C',1);</v>
      </c>
      <c r="AD16" s="26" t="str">
        <f si="3" t="shared"/>
        <v>insert into tsp_test_unit_data.fooa_unit_data (test_name,julien_barcode,unit, pillar_plate_id,row,col) values('RASPBERR_IGA_unit','1802030233','2.50109191392731','FOOA80040010000030','D',1);</v>
      </c>
      <c r="AE16" s="26" t="str">
        <f si="4" t="shared"/>
        <v>insert into tsp_test_unit_data.fooa_unit_data (test_name,julien_barcode,unit, pillar_plate_id,row,col) values('RASPBERR_IGA_unit','1802030235','2.58529541319544','FOOA80040010000030','A',2);</v>
      </c>
      <c r="AF16" s="26" t="str">
        <f si="5" t="shared"/>
        <v>insert into tsp_test_unit_data.fooa_unit_data (test_name,julien_barcode,unit, pillar_plate_id,row,col) values('RASPBERR_IGA_unit','1801300058','2.65320146099233','FOOA80040010000030','B',2);</v>
      </c>
      <c r="AG16" s="26" t="str">
        <f si="6" t="shared"/>
        <v>insert into tsp_test_unit_data.fooa_unit_data (test_name,julien_barcode,unit, pillar_plate_id,row,col) values('RASPBERR_IGA_unit','1801300228','2.85963584629485','FOOA80040010000030','C',2);</v>
      </c>
      <c r="AH16" s="26" t="str">
        <f si="7" t="shared"/>
        <v>insert into tsp_test_unit_data.fooa_unit_data (test_name,julien_barcode,unit, pillar_plate_id,row,col) values('RASPBERR_IGA_unit','1801310058','2.58801165510732','FOOA80040010000030','D',2);</v>
      </c>
      <c r="AI16" s="26" t="str">
        <f si="8" t="shared"/>
        <v>insert into tsp_test_unit_data.fooa_unit_data (test_name,julien_barcode,unit, pillar_plate_id,row,col) values('RASPBERR_IGA_unit','1801310102','2.73740496026046','FOOA80040010000030','A',3);</v>
      </c>
      <c r="AJ16" s="26" t="str">
        <f si="9" t="shared"/>
        <v>insert into tsp_test_unit_data.fooa_unit_data (test_name,julien_barcode,unit, pillar_plate_id,row,col) values('RASPBERR_IGA_unit','1802050005','2.54726802642919','FOOA80040010000030','B',3);</v>
      </c>
      <c r="AK16" s="26" t="str">
        <f si="10" t="shared"/>
        <v>insert into tsp_test_unit_data.fooa_unit_data (test_name,julien_barcode,unit, pillar_plate_id,row,col) values('RASPBERR_IGA_unit','1802050015','3.06063774777363','FOOA80040010000030','C',3);</v>
      </c>
      <c r="AL16" s="26" t="str">
        <f si="11" t="shared"/>
        <v>insert into tsp_test_unit_data.fooa_unit_data (test_name,julien_barcode,unit, pillar_plate_id,row,col) values('RASPBERR_IGA_unit','1802050019','2.54183554260544','FOOA80040010000030','D',3);</v>
      </c>
      <c r="AM16" s="26" t="str">
        <f si="12" t="shared"/>
        <v>insert into tsp_test_unit_data.fooa_unit_data (test_name,julien_barcode,unit, pillar_plate_id,row,col) values('RASPBERR_IGA_unit','1802050009','2.59887662275482','FOOA80040010000030','A',4);</v>
      </c>
      <c r="AN16" s="26" t="str">
        <f si="13" t="shared"/>
        <v>insert into tsp_test_unit_data.fooa_unit_data (test_name,julien_barcode,unit, pillar_plate_id,row,col) values('RASPBERR_IGA_unit','1802050017','2.95470431321049','FOOA80040010000030','B',4);</v>
      </c>
      <c r="AO16" s="26" t="str">
        <f si="14" t="shared"/>
        <v>insert into tsp_test_unit_data.fooa_unit_data (test_name,julien_barcode,unit, pillar_plate_id,row,col) values('RASPBERR_IGA_unit','1802060027','2.60430910657857','FOOA80040010000030','C',4);</v>
      </c>
      <c r="AP16" s="26" t="str">
        <f si="15" t="shared"/>
        <v>insert into tsp_test_unit_data.fooa_unit_data (test_name,julien_barcode,unit, pillar_plate_id,row,col) values('RASPBERR_IGA_unit','1802060031','2.47121325289668','FOOA80040010000030','D',4);</v>
      </c>
      <c r="AQ16" s="26" t="str">
        <f si="16" t="shared"/>
        <v>insert into tsp_test_unit_data.fooa_unit_data (test_name,julien_barcode,unit, pillar_plate_id,row,col) values('RASPBERR_IGA_unit','1802060032','2.60159286466669','FOOA80040010000030','A',5);</v>
      </c>
      <c r="AR16" s="26" t="str">
        <f si="17" t="shared"/>
        <v>insert into tsp_test_unit_data.fooa_unit_data (test_name,julien_barcode,unit, pillar_plate_id,row,col) values('RASPBERR_IGA_unit','1802060044','2.87050081394235','FOOA80040010000030','B',5);</v>
      </c>
      <c r="AS16" s="26" t="str">
        <f si="18" t="shared"/>
        <v>insert into tsp_test_unit_data.fooa_unit_data (test_name,julien_barcode,unit, pillar_plate_id,row,col) values('RASPBERR_IGA_unit','1802060006','2.87321705585423','FOOA80040010000030','C',5);</v>
      </c>
      <c r="AT16" s="26" t="str">
        <f si="19" t="shared"/>
        <v>insert into tsp_test_unit_data.fooa_unit_data (test_name,julien_barcode,unit, pillar_plate_id,row,col) values('RASPBERR_IGA_unit','1802060013','2.71567502496546','FOOA80040010000030','D',5);</v>
      </c>
      <c r="AU16" s="26" t="str">
        <f si="20" t="shared"/>
        <v>insert into tsp_test_unit_data.fooa_unit_data (test_name,julien_barcode,unit, pillar_plate_id,row,col) values('RASPBERR_IGA_unit','1802060018','2.65863394481608','FOOA80040010000030','A',6);</v>
      </c>
      <c r="AV16" s="26" t="str">
        <f si="21" t="shared"/>
        <v>insert into tsp_test_unit_data.fooa_unit_data (test_name,julien_barcode,unit, pillar_plate_id,row,col) values('RASPBERR_IGA_unit','1802060125','2.93569061982736','FOOA80040010000030','B',6);</v>
      </c>
    </row>
    <row r="17" spans="1:48" x14ac:dyDescent="0.25">
      <c r="A17" s="24">
        <f>'[1]Run 1 IgG'!A18</f>
        <v>16</v>
      </c>
      <c r="B17" s="24" t="s">
        <v>176</v>
      </c>
      <c r="C17" s="25">
        <f>'Run 2 IgA'!Z19</f>
        <v>2.5108092585914439</v>
      </c>
      <c r="D17" s="25">
        <f>'Run 2 IgA'!AA19</f>
        <v>2.5965460592218617</v>
      </c>
      <c r="E17" s="25">
        <f>'Run 2 IgA'!AB19</f>
        <v>2.4599030332171332</v>
      </c>
      <c r="F17" s="25">
        <f>'Run 2 IgA'!AC19</f>
        <v>2.4652615832565345</v>
      </c>
      <c r="G17" s="25">
        <f>'Run 2 IgA'!AD19</f>
        <v>2.5724325840445568</v>
      </c>
      <c r="H17" s="25">
        <f>'Run 2 IgA'!AE19</f>
        <v>2.6849621348719799</v>
      </c>
      <c r="I17" s="25">
        <f>'Run 2 IgA'!AF19</f>
        <v>2.8269637109161092</v>
      </c>
      <c r="J17" s="25">
        <f>'Run 2 IgA'!AG19</f>
        <v>2.5242056336899465</v>
      </c>
      <c r="K17" s="25">
        <f>'Run 2 IgA'!AH19</f>
        <v>2.9770031120193399</v>
      </c>
      <c r="L17" s="25">
        <f>'Run 2 IgA'!AI19</f>
        <v>2.5242056336899465</v>
      </c>
      <c r="M17" s="25">
        <f>'Run 2 IgA'!AJ19</f>
        <v>3.1967036636347852</v>
      </c>
      <c r="N17" s="25">
        <f>'Run 2 IgA'!AK19</f>
        <v>2.4625823082368341</v>
      </c>
      <c r="O17" s="25">
        <f>'Run 2 IgA'!AL19</f>
        <v>2.6635279347143754</v>
      </c>
      <c r="P17" s="25">
        <f>'Run 2 IgA'!AM19</f>
        <v>4.2657343964953061</v>
      </c>
      <c r="Q17" s="25">
        <f>'Run 2 IgA'!AN19</f>
        <v>2.5724325840445568</v>
      </c>
      <c r="R17" s="25">
        <f>'Run 2 IgA'!AO19</f>
        <v>2.5161678086308448</v>
      </c>
      <c r="S17" s="25">
        <f>'Run 2 IgA'!AP19</f>
        <v>2.5349227337687488</v>
      </c>
      <c r="T17" s="25">
        <f>'Run 2 IgA'!AQ19</f>
        <v>2.8082087857782048</v>
      </c>
      <c r="U17" s="25">
        <f>'Run 2 IgA'!AR19</f>
        <v>2.8778699362904194</v>
      </c>
      <c r="V17" s="25">
        <f>'Run 2 IgA'!AS19</f>
        <v>2.6474522845961719</v>
      </c>
      <c r="W17" s="25">
        <f>'Run 2 IgA'!AT19</f>
        <v>2.5992253342415621</v>
      </c>
      <c r="X17" s="25">
        <f>'Run 2 IgA'!AU19</f>
        <v>2.9636067369208372</v>
      </c>
      <c r="Y17" s="25">
        <f>'Run 2 IgA'!AV19</f>
        <v>2.9823616620587412</v>
      </c>
      <c r="Z17" s="25">
        <f>'Run 2 IgA'!AW19</f>
        <v>2.893945586408623</v>
      </c>
      <c r="AA17" s="26" t="str">
        <f si="0" t="shared"/>
        <v>insert into tsp_test_unit_data.fooa_unit_data (test_name,julien_barcode,unit, pillar_plate_id,row,col) values('SEAWEED(_IGA_unit','1802030171','2.51080925859144','FOOA80040010000030','A',1);</v>
      </c>
      <c r="AB17" s="26" t="str">
        <f si="1" t="shared"/>
        <v>insert into tsp_test_unit_data.fooa_unit_data (test_name,julien_barcode,unit, pillar_plate_id,row,col) values('SEAWEED(_IGA_unit','1802030226','2.59654605922186','FOOA80040010000030','B',1);</v>
      </c>
      <c r="AC17" s="26" t="str">
        <f si="2" t="shared"/>
        <v>insert into tsp_test_unit_data.fooa_unit_data (test_name,julien_barcode,unit, pillar_plate_id,row,col) values('SEAWEED(_IGA_unit','1802030230','2.45990303321713','FOOA80040010000030','C',1);</v>
      </c>
      <c r="AD17" s="26" t="str">
        <f si="3" t="shared"/>
        <v>insert into tsp_test_unit_data.fooa_unit_data (test_name,julien_barcode,unit, pillar_plate_id,row,col) values('SEAWEED(_IGA_unit','1802030233','2.46526158325653','FOOA80040010000030','D',1);</v>
      </c>
      <c r="AE17" s="26" t="str">
        <f si="4" t="shared"/>
        <v>insert into tsp_test_unit_data.fooa_unit_data (test_name,julien_barcode,unit, pillar_plate_id,row,col) values('SEAWEED(_IGA_unit','1802030235','2.57243258404456','FOOA80040010000030','A',2);</v>
      </c>
      <c r="AF17" s="26" t="str">
        <f si="5" t="shared"/>
        <v>insert into tsp_test_unit_data.fooa_unit_data (test_name,julien_barcode,unit, pillar_plate_id,row,col) values('SEAWEED(_IGA_unit','1801300058','2.68496213487198','FOOA80040010000030','B',2);</v>
      </c>
      <c r="AG17" s="26" t="str">
        <f si="6" t="shared"/>
        <v>insert into tsp_test_unit_data.fooa_unit_data (test_name,julien_barcode,unit, pillar_plate_id,row,col) values('SEAWEED(_IGA_unit','1801300228','2.82696371091611','FOOA80040010000030','C',2);</v>
      </c>
      <c r="AH17" s="26" t="str">
        <f si="7" t="shared"/>
        <v>insert into tsp_test_unit_data.fooa_unit_data (test_name,julien_barcode,unit, pillar_plate_id,row,col) values('SEAWEED(_IGA_unit','1801310058','2.52420563368995','FOOA80040010000030','D',2);</v>
      </c>
      <c r="AI17" s="26" t="str">
        <f si="8" t="shared"/>
        <v>insert into tsp_test_unit_data.fooa_unit_data (test_name,julien_barcode,unit, pillar_plate_id,row,col) values('SEAWEED(_IGA_unit','1801310102','2.97700311201934','FOOA80040010000030','A',3);</v>
      </c>
      <c r="AJ17" s="26" t="str">
        <f si="9" t="shared"/>
        <v>insert into tsp_test_unit_data.fooa_unit_data (test_name,julien_barcode,unit, pillar_plate_id,row,col) values('SEAWEED(_IGA_unit','1802050005','2.52420563368995','FOOA80040010000030','B',3);</v>
      </c>
      <c r="AK17" s="26" t="str">
        <f si="10" t="shared"/>
        <v>insert into tsp_test_unit_data.fooa_unit_data (test_name,julien_barcode,unit, pillar_plate_id,row,col) values('SEAWEED(_IGA_unit','1802050015','3.19670366363479','FOOA80040010000030','C',3);</v>
      </c>
      <c r="AL17" s="26" t="str">
        <f si="11" t="shared"/>
        <v>insert into tsp_test_unit_data.fooa_unit_data (test_name,julien_barcode,unit, pillar_plate_id,row,col) values('SEAWEED(_IGA_unit','1802050019','2.46258230823683','FOOA80040010000030','D',3);</v>
      </c>
      <c r="AM17" s="26" t="str">
        <f si="12" t="shared"/>
        <v>insert into tsp_test_unit_data.fooa_unit_data (test_name,julien_barcode,unit, pillar_plate_id,row,col) values('SEAWEED(_IGA_unit','1802050009','2.66352793471438','FOOA80040010000030','A',4);</v>
      </c>
      <c r="AN17" s="26" t="str">
        <f si="13" t="shared"/>
        <v>insert into tsp_test_unit_data.fooa_unit_data (test_name,julien_barcode,unit, pillar_plate_id,row,col) values('SEAWEED(_IGA_unit','1802050017','4.26573439649531','FOOA80040010000030','B',4);</v>
      </c>
      <c r="AO17" s="26" t="str">
        <f si="14" t="shared"/>
        <v>insert into tsp_test_unit_data.fooa_unit_data (test_name,julien_barcode,unit, pillar_plate_id,row,col) values('SEAWEED(_IGA_unit','1802060027','2.57243258404456','FOOA80040010000030','C',4);</v>
      </c>
      <c r="AP17" s="26" t="str">
        <f si="15" t="shared"/>
        <v>insert into tsp_test_unit_data.fooa_unit_data (test_name,julien_barcode,unit, pillar_plate_id,row,col) values('SEAWEED(_IGA_unit','1802060031','2.51616780863084','FOOA80040010000030','D',4);</v>
      </c>
      <c r="AQ17" s="26" t="str">
        <f si="16" t="shared"/>
        <v>insert into tsp_test_unit_data.fooa_unit_data (test_name,julien_barcode,unit, pillar_plate_id,row,col) values('SEAWEED(_IGA_unit','1802060032','2.53492273376875','FOOA80040010000030','A',5);</v>
      </c>
      <c r="AR17" s="26" t="str">
        <f si="17" t="shared"/>
        <v>insert into tsp_test_unit_data.fooa_unit_data (test_name,julien_barcode,unit, pillar_plate_id,row,col) values('SEAWEED(_IGA_unit','1802060044','2.8082087857782','FOOA80040010000030','B',5);</v>
      </c>
      <c r="AS17" s="26" t="str">
        <f si="18" t="shared"/>
        <v>insert into tsp_test_unit_data.fooa_unit_data (test_name,julien_barcode,unit, pillar_plate_id,row,col) values('SEAWEED(_IGA_unit','1802060006','2.87786993629042','FOOA80040010000030','C',5);</v>
      </c>
      <c r="AT17" s="26" t="str">
        <f si="19" t="shared"/>
        <v>insert into tsp_test_unit_data.fooa_unit_data (test_name,julien_barcode,unit, pillar_plate_id,row,col) values('SEAWEED(_IGA_unit','1802060013','2.64745228459617','FOOA80040010000030','D',5);</v>
      </c>
      <c r="AU17" s="26" t="str">
        <f si="20" t="shared"/>
        <v>insert into tsp_test_unit_data.fooa_unit_data (test_name,julien_barcode,unit, pillar_plate_id,row,col) values('SEAWEED(_IGA_unit','1802060018','2.59922533424156','FOOA80040010000030','A',6);</v>
      </c>
      <c r="AV17" s="26" t="str">
        <f si="21" t="shared"/>
        <v>insert into tsp_test_unit_data.fooa_unit_data (test_name,julien_barcode,unit, pillar_plate_id,row,col) values('SEAWEED(_IGA_unit','1802060125','2.96360673692084','FOOA80040010000030','B',6);</v>
      </c>
    </row>
    <row r="18" spans="1:48" x14ac:dyDescent="0.25">
      <c r="A18" s="24">
        <f>'[1]Run 1 IgG'!A19</f>
        <v>17</v>
      </c>
      <c r="B18" s="24" t="s">
        <v>177</v>
      </c>
      <c r="C18" s="25">
        <f>'Run 2 IgA'!Z20</f>
        <v>2.5527017839979371</v>
      </c>
      <c r="D18" s="25">
        <f>'Run 2 IgA'!AA20</f>
        <v>2.9023302154394353</v>
      </c>
      <c r="E18" s="25">
        <f>'Run 2 IgA'!AB20</f>
        <v>2.4489410882152987</v>
      </c>
      <c r="F18" s="25">
        <f>'Run 2 IgA'!AC20</f>
        <v>2.5617244531964274</v>
      </c>
      <c r="G18" s="25">
        <f>'Run 2 IgA'!AD20</f>
        <v>2.72187683146963</v>
      </c>
      <c r="H18" s="25">
        <f>'Run 2 IgA'!AE20</f>
        <v>2.9564662306303773</v>
      </c>
      <c r="I18" s="25">
        <f>'Run 2 IgA'!AF20</f>
        <v>3.1910556297911246</v>
      </c>
      <c r="J18" s="25">
        <f>'Run 2 IgA'!AG20</f>
        <v>2.667740816278688</v>
      </c>
      <c r="K18" s="25">
        <f>'Run 2 IgA'!AH20</f>
        <v>3.1978226316899923</v>
      </c>
      <c r="L18" s="25">
        <f>'Run 2 IgA'!AI20</f>
        <v>2.773757179360949</v>
      </c>
      <c r="M18" s="25">
        <f>'Run 2 IgA'!AJ20</f>
        <v>3.2857936563752723</v>
      </c>
      <c r="N18" s="25">
        <f>'Run 2 IgA'!AK20</f>
        <v>3.0512042572145255</v>
      </c>
      <c r="O18" s="25">
        <f>'Run 2 IgA'!AL20</f>
        <v>3.0466929226152799</v>
      </c>
      <c r="P18" s="25">
        <f>'Run 2 IgA'!AM20</f>
        <v>3.3827873502590431</v>
      </c>
      <c r="Q18" s="25">
        <f>'Run 2 IgA'!AN20</f>
        <v>2.9835342382258481</v>
      </c>
      <c r="R18" s="25">
        <f>'Run 2 IgA'!AO20</f>
        <v>2.530145111001711</v>
      </c>
      <c r="S18" s="25">
        <f>'Run 2 IgA'!AP20</f>
        <v>2.5752584569941628</v>
      </c>
      <c r="T18" s="25">
        <f>'Run 2 IgA'!AQ20</f>
        <v>3.1797772932930117</v>
      </c>
      <c r="U18" s="25">
        <f>'Run 2 IgA'!AR20</f>
        <v>3.0557155918137706</v>
      </c>
      <c r="V18" s="25">
        <f>'Run 2 IgA'!AS20</f>
        <v>2.7760128466605716</v>
      </c>
      <c r="W18" s="25">
        <f>'Run 2 IgA'!AT20</f>
        <v>2.7399221698666105</v>
      </c>
      <c r="X18" s="25">
        <f>'Run 2 IgA'!AU20</f>
        <v>3.1075959397050896</v>
      </c>
      <c r="Y18" s="25">
        <f>'Run 2 IgA'!AV20</f>
        <v>3.0512042572145255</v>
      </c>
      <c r="Z18" s="25">
        <f>'Run 2 IgA'!AW20</f>
        <v>3.0805279321096188</v>
      </c>
      <c r="AA18" s="26" t="str">
        <f si="0" t="shared"/>
        <v>insert into tsp_test_unit_data.fooa_unit_data (test_name,julien_barcode,unit, pillar_plate_id,row,col) values('BROWN_RICE_IGA_unit','1802030171','2.55270178399794','FOOA80040010000030','A',1);</v>
      </c>
      <c r="AB18" s="26" t="str">
        <f si="1" t="shared"/>
        <v>insert into tsp_test_unit_data.fooa_unit_data (test_name,julien_barcode,unit, pillar_plate_id,row,col) values('BROWN_RICE_IGA_unit','1802030226','2.90233021543944','FOOA80040010000030','B',1);</v>
      </c>
      <c r="AC18" s="26" t="str">
        <f si="2" t="shared"/>
        <v>insert into tsp_test_unit_data.fooa_unit_data (test_name,julien_barcode,unit, pillar_plate_id,row,col) values('BROWN_RICE_IGA_unit','1802030230','2.4489410882153','FOOA80040010000030','C',1);</v>
      </c>
      <c r="AD18" s="26" t="str">
        <f si="3" t="shared"/>
        <v>insert into tsp_test_unit_data.fooa_unit_data (test_name,julien_barcode,unit, pillar_plate_id,row,col) values('BROWN_RICE_IGA_unit','1802030233','2.56172445319643','FOOA80040010000030','D',1);</v>
      </c>
      <c r="AE18" s="26" t="str">
        <f si="4" t="shared"/>
        <v>insert into tsp_test_unit_data.fooa_unit_data (test_name,julien_barcode,unit, pillar_plate_id,row,col) values('BROWN_RICE_IGA_unit','1802030235','2.72187683146963','FOOA80040010000030','A',2);</v>
      </c>
      <c r="AF18" s="26" t="str">
        <f si="5" t="shared"/>
        <v>insert into tsp_test_unit_data.fooa_unit_data (test_name,julien_barcode,unit, pillar_plate_id,row,col) values('BROWN_RICE_IGA_unit','1801300058','2.95646623063038','FOOA80040010000030','B',2);</v>
      </c>
      <c r="AG18" s="26" t="str">
        <f si="6" t="shared"/>
        <v>insert into tsp_test_unit_data.fooa_unit_data (test_name,julien_barcode,unit, pillar_plate_id,row,col) values('BROWN_RICE_IGA_unit','1801300228','3.19105562979112','FOOA80040010000030','C',2);</v>
      </c>
      <c r="AH18" s="26" t="str">
        <f si="7" t="shared"/>
        <v>insert into tsp_test_unit_data.fooa_unit_data (test_name,julien_barcode,unit, pillar_plate_id,row,col) values('BROWN_RICE_IGA_unit','1801310058','2.66774081627869','FOOA80040010000030','D',2);</v>
      </c>
      <c r="AI18" s="26" t="str">
        <f si="8" t="shared"/>
        <v>insert into tsp_test_unit_data.fooa_unit_data (test_name,julien_barcode,unit, pillar_plate_id,row,col) values('BROWN_RICE_IGA_unit','1801310102','3.19782263168999','FOOA80040010000030','A',3);</v>
      </c>
      <c r="AJ18" s="26" t="str">
        <f si="9" t="shared"/>
        <v>insert into tsp_test_unit_data.fooa_unit_data (test_name,julien_barcode,unit, pillar_plate_id,row,col) values('BROWN_RICE_IGA_unit','1802050005','2.77375717936095','FOOA80040010000030','B',3);</v>
      </c>
      <c r="AK18" s="26" t="str">
        <f si="10" t="shared"/>
        <v>insert into tsp_test_unit_data.fooa_unit_data (test_name,julien_barcode,unit, pillar_plate_id,row,col) values('BROWN_RICE_IGA_unit','1802050015','3.28579365637527','FOOA80040010000030','C',3);</v>
      </c>
      <c r="AL18" s="26" t="str">
        <f si="11" t="shared"/>
        <v>insert into tsp_test_unit_data.fooa_unit_data (test_name,julien_barcode,unit, pillar_plate_id,row,col) values('BROWN_RICE_IGA_unit','1802050019','3.05120425721453','FOOA80040010000030','D',3);</v>
      </c>
      <c r="AM18" s="26" t="str">
        <f si="12" t="shared"/>
        <v>insert into tsp_test_unit_data.fooa_unit_data (test_name,julien_barcode,unit, pillar_plate_id,row,col) values('BROWN_RICE_IGA_unit','1802050009','3.04669292261528','FOOA80040010000030','A',4);</v>
      </c>
      <c r="AN18" s="26" t="str">
        <f si="13" t="shared"/>
        <v>insert into tsp_test_unit_data.fooa_unit_data (test_name,julien_barcode,unit, pillar_plate_id,row,col) values('BROWN_RICE_IGA_unit','1802050017','3.38278735025904','FOOA80040010000030','B',4);</v>
      </c>
      <c r="AO18" s="26" t="str">
        <f si="14" t="shared"/>
        <v>insert into tsp_test_unit_data.fooa_unit_data (test_name,julien_barcode,unit, pillar_plate_id,row,col) values('BROWN_RICE_IGA_unit','1802060027','2.98353423822585','FOOA80040010000030','C',4);</v>
      </c>
      <c r="AP18" s="26" t="str">
        <f si="15" t="shared"/>
        <v>insert into tsp_test_unit_data.fooa_unit_data (test_name,julien_barcode,unit, pillar_plate_id,row,col) values('BROWN_RICE_IGA_unit','1802060031','2.53014511100171','FOOA80040010000030','D',4);</v>
      </c>
      <c r="AQ18" s="26" t="str">
        <f si="16" t="shared"/>
        <v>insert into tsp_test_unit_data.fooa_unit_data (test_name,julien_barcode,unit, pillar_plate_id,row,col) values('BROWN_RICE_IGA_unit','1802060032','2.57525845699416','FOOA80040010000030','A',5);</v>
      </c>
      <c r="AR18" s="26" t="str">
        <f si="17" t="shared"/>
        <v>insert into tsp_test_unit_data.fooa_unit_data (test_name,julien_barcode,unit, pillar_plate_id,row,col) values('BROWN_RICE_IGA_unit','1802060044','3.17977729329301','FOOA80040010000030','B',5);</v>
      </c>
      <c r="AS18" s="26" t="str">
        <f si="18" t="shared"/>
        <v>insert into tsp_test_unit_data.fooa_unit_data (test_name,julien_barcode,unit, pillar_plate_id,row,col) values('BROWN_RICE_IGA_unit','1802060006','3.05571559181377','FOOA80040010000030','C',5);</v>
      </c>
      <c r="AT18" s="26" t="str">
        <f si="19" t="shared"/>
        <v>insert into tsp_test_unit_data.fooa_unit_data (test_name,julien_barcode,unit, pillar_plate_id,row,col) values('BROWN_RICE_IGA_unit','1802060013','2.77601284666057','FOOA80040010000030','D',5);</v>
      </c>
      <c r="AU18" s="26" t="str">
        <f si="20" t="shared"/>
        <v>insert into tsp_test_unit_data.fooa_unit_data (test_name,julien_barcode,unit, pillar_plate_id,row,col) values('BROWN_RICE_IGA_unit','1802060018','2.73992216986661','FOOA80040010000030','A',6);</v>
      </c>
      <c r="AV18" s="26" t="str">
        <f si="21" t="shared"/>
        <v>insert into tsp_test_unit_data.fooa_unit_data (test_name,julien_barcode,unit, pillar_plate_id,row,col) values('BROWN_RICE_IGA_unit','1802060125','3.10759593970509','FOOA80040010000030','B',6);</v>
      </c>
    </row>
    <row r="19" spans="1:48" x14ac:dyDescent="0.25">
      <c r="A19" s="24">
        <f>'[1]Run 1 IgG'!A20</f>
        <v>18</v>
      </c>
      <c r="B19" s="24" t="s">
        <v>178</v>
      </c>
      <c r="C19" s="25">
        <f>'Run 2 IgA'!Z21</f>
        <v>2.5190456179670355</v>
      </c>
      <c r="D19" s="25">
        <f>'Run 2 IgA'!AA21</f>
        <v>3.3343979082037634</v>
      </c>
      <c r="E19" s="25">
        <f>'Run 2 IgA'!AB21</f>
        <v>2.4911051968062754</v>
      </c>
      <c r="F19" s="25">
        <f>'Run 2 IgA'!AC21</f>
        <v>2.6206471494607086</v>
      </c>
      <c r="G19" s="25">
        <f>'Run 2 IgA'!AD21</f>
        <v>2.780669561563244</v>
      </c>
      <c r="H19" s="25">
        <f>'Run 2 IgA'!AE21</f>
        <v>2.7578092169771677</v>
      </c>
      <c r="I19" s="25">
        <f>'Run 2 IgA'!AF21</f>
        <v>2.7908297147126113</v>
      </c>
      <c r="J19" s="25">
        <f>'Run 2 IgA'!AG21</f>
        <v>2.7933697529999533</v>
      </c>
      <c r="K19" s="25">
        <f>'Run 2 IgA'!AH21</f>
        <v>2.8517906336088155</v>
      </c>
      <c r="L19" s="25">
        <f>'Run 2 IgA'!AI21</f>
        <v>2.7298687958164072</v>
      </c>
      <c r="M19" s="25">
        <f>'Run 2 IgA'!AJ21</f>
        <v>2.8492505953214735</v>
      </c>
      <c r="N19" s="25">
        <f>'Run 2 IgA'!AK21</f>
        <v>2.8492505953214735</v>
      </c>
      <c r="O19" s="25">
        <f>'Run 2 IgA'!AL21</f>
        <v>3.0829341177569223</v>
      </c>
      <c r="P19" s="25">
        <f>'Run 2 IgA'!AM21</f>
        <v>2.8644908250455243</v>
      </c>
      <c r="Q19" s="25">
        <f>'Run 2 IgA'!AN21</f>
        <v>2.6384274174721014</v>
      </c>
      <c r="R19" s="25">
        <f>'Run 2 IgA'!AO21</f>
        <v>3.2632768361581923</v>
      </c>
      <c r="S19" s="25">
        <f>'Run 2 IgA'!AP21</f>
        <v>2.7095484895176729</v>
      </c>
      <c r="T19" s="25">
        <f>'Run 2 IgA'!AQ21</f>
        <v>3.0245132371480601</v>
      </c>
      <c r="U19" s="25">
        <f>'Run 2 IgA'!AR21</f>
        <v>3.1159546154923659</v>
      </c>
      <c r="V19" s="25">
        <f>'Run 2 IgA'!AS21</f>
        <v>2.7451090255404584</v>
      </c>
      <c r="W19" s="25">
        <f>'Run 2 IgA'!AT21</f>
        <v>2.7527291404024838</v>
      </c>
      <c r="X19" s="25">
        <f>'Run 2 IgA'!AU21</f>
        <v>3.6315823878227578</v>
      </c>
      <c r="Y19" s="25">
        <f>'Run 2 IgA'!AV21</f>
        <v>2.961012279964514</v>
      </c>
      <c r="Z19" s="25">
        <f>'Run 2 IgA'!AW21</f>
        <v>2.9279917822290704</v>
      </c>
      <c r="AA19" s="26" t="str">
        <f si="0" t="shared"/>
        <v>insert into tsp_test_unit_data.fooa_unit_data (test_name,julien_barcode,unit, pillar_plate_id,row,col) values('TUNA_IGA_unit','1802030171','2.51904561796704','FOOA80040010000030','A',1);</v>
      </c>
      <c r="AB19" s="26" t="str">
        <f si="1" t="shared"/>
        <v>insert into tsp_test_unit_data.fooa_unit_data (test_name,julien_barcode,unit, pillar_plate_id,row,col) values('TUNA_IGA_unit','1802030226','3.33439790820376','FOOA80040010000030','B',1);</v>
      </c>
      <c r="AC19" s="26" t="str">
        <f si="2" t="shared"/>
        <v>insert into tsp_test_unit_data.fooa_unit_data (test_name,julien_barcode,unit, pillar_plate_id,row,col) values('TUNA_IGA_unit','1802030230','2.49110519680628','FOOA80040010000030','C',1);</v>
      </c>
      <c r="AD19" s="26" t="str">
        <f si="3" t="shared"/>
        <v>insert into tsp_test_unit_data.fooa_unit_data (test_name,julien_barcode,unit, pillar_plate_id,row,col) values('TUNA_IGA_unit','1802030233','2.62064714946071','FOOA80040010000030','D',1);</v>
      </c>
      <c r="AE19" s="26" t="str">
        <f si="4" t="shared"/>
        <v>insert into tsp_test_unit_data.fooa_unit_data (test_name,julien_barcode,unit, pillar_plate_id,row,col) values('TUNA_IGA_unit','1802030235','2.78066956156324','FOOA80040010000030','A',2);</v>
      </c>
      <c r="AF19" s="26" t="str">
        <f si="5" t="shared"/>
        <v>insert into tsp_test_unit_data.fooa_unit_data (test_name,julien_barcode,unit, pillar_plate_id,row,col) values('TUNA_IGA_unit','1801300058','2.75780921697717','FOOA80040010000030','B',2);</v>
      </c>
      <c r="AG19" s="26" t="str">
        <f si="6" t="shared"/>
        <v>insert into tsp_test_unit_data.fooa_unit_data (test_name,julien_barcode,unit, pillar_plate_id,row,col) values('TUNA_IGA_unit','1801300228','2.79082971471261','FOOA80040010000030','C',2);</v>
      </c>
      <c r="AH19" s="26" t="str">
        <f si="7" t="shared"/>
        <v>insert into tsp_test_unit_data.fooa_unit_data (test_name,julien_barcode,unit, pillar_plate_id,row,col) values('TUNA_IGA_unit','1801310058','2.79336975299995','FOOA80040010000030','D',2);</v>
      </c>
      <c r="AI19" s="26" t="str">
        <f si="8" t="shared"/>
        <v>insert into tsp_test_unit_data.fooa_unit_data (test_name,julien_barcode,unit, pillar_plate_id,row,col) values('TUNA_IGA_unit','1801310102','2.85179063360882','FOOA80040010000030','A',3);</v>
      </c>
      <c r="AJ19" s="26" t="str">
        <f si="9" t="shared"/>
        <v>insert into tsp_test_unit_data.fooa_unit_data (test_name,julien_barcode,unit, pillar_plate_id,row,col) values('TUNA_IGA_unit','1802050005','2.72986879581641','FOOA80040010000030','B',3);</v>
      </c>
      <c r="AK19" s="26" t="str">
        <f si="10" t="shared"/>
        <v>insert into tsp_test_unit_data.fooa_unit_data (test_name,julien_barcode,unit, pillar_plate_id,row,col) values('TUNA_IGA_unit','1802050015','2.84925059532147','FOOA80040010000030','C',3);</v>
      </c>
      <c r="AL19" s="26" t="str">
        <f si="11" t="shared"/>
        <v>insert into tsp_test_unit_data.fooa_unit_data (test_name,julien_barcode,unit, pillar_plate_id,row,col) values('TUNA_IGA_unit','1802050019','2.84925059532147','FOOA80040010000030','D',3);</v>
      </c>
      <c r="AM19" s="26" t="str">
        <f si="12" t="shared"/>
        <v>insert into tsp_test_unit_data.fooa_unit_data (test_name,julien_barcode,unit, pillar_plate_id,row,col) values('TUNA_IGA_unit','1802050009','3.08293411775692','FOOA80040010000030','A',4);</v>
      </c>
      <c r="AN19" s="26" t="str">
        <f si="13" t="shared"/>
        <v>insert into tsp_test_unit_data.fooa_unit_data (test_name,julien_barcode,unit, pillar_plate_id,row,col) values('TUNA_IGA_unit','1802050017','2.86449082504552','FOOA80040010000030','B',4);</v>
      </c>
      <c r="AO19" s="26" t="str">
        <f si="14" t="shared"/>
        <v>insert into tsp_test_unit_data.fooa_unit_data (test_name,julien_barcode,unit, pillar_plate_id,row,col) values('TUNA_IGA_unit','1802060027','2.6384274174721','FOOA80040010000030','C',4);</v>
      </c>
      <c r="AP19" s="26" t="str">
        <f si="15" t="shared"/>
        <v>insert into tsp_test_unit_data.fooa_unit_data (test_name,julien_barcode,unit, pillar_plate_id,row,col) values('TUNA_IGA_unit','1802060031','3.26327683615819','FOOA80040010000030','D',4);</v>
      </c>
      <c r="AQ19" s="26" t="str">
        <f si="16" t="shared"/>
        <v>insert into tsp_test_unit_data.fooa_unit_data (test_name,julien_barcode,unit, pillar_plate_id,row,col) values('TUNA_IGA_unit','1802060032','2.70954848951767','FOOA80040010000030','A',5);</v>
      </c>
      <c r="AR19" s="26" t="str">
        <f si="17" t="shared"/>
        <v>insert into tsp_test_unit_data.fooa_unit_data (test_name,julien_barcode,unit, pillar_plate_id,row,col) values('TUNA_IGA_unit','1802060044','3.02451323714806','FOOA80040010000030','B',5);</v>
      </c>
      <c r="AS19" s="26" t="str">
        <f si="18" t="shared"/>
        <v>insert into tsp_test_unit_data.fooa_unit_data (test_name,julien_barcode,unit, pillar_plate_id,row,col) values('TUNA_IGA_unit','1802060006','3.11595461549237','FOOA80040010000030','C',5);</v>
      </c>
      <c r="AT19" s="26" t="str">
        <f si="19" t="shared"/>
        <v>insert into tsp_test_unit_data.fooa_unit_data (test_name,julien_barcode,unit, pillar_plate_id,row,col) values('TUNA_IGA_unit','1802060013','2.74510902554046','FOOA80040010000030','D',5);</v>
      </c>
      <c r="AU19" s="26" t="str">
        <f si="20" t="shared"/>
        <v>insert into tsp_test_unit_data.fooa_unit_data (test_name,julien_barcode,unit, pillar_plate_id,row,col) values('TUNA_IGA_unit','1802060018','2.75272914040248','FOOA80040010000030','A',6);</v>
      </c>
      <c r="AV19" s="26" t="str">
        <f si="21" t="shared"/>
        <v>insert into tsp_test_unit_data.fooa_unit_data (test_name,julien_barcode,unit, pillar_plate_id,row,col) values('TUNA_IGA_unit','1802060125','3.63158238782276','FOOA80040010000030','B',6);</v>
      </c>
    </row>
    <row r="20" spans="1:48" x14ac:dyDescent="0.25">
      <c r="A20" s="24">
        <f>'[1]Run 1 IgG'!A21</f>
        <v>19</v>
      </c>
      <c r="B20" s="24" t="s">
        <v>179</v>
      </c>
      <c r="C20" s="25">
        <f>'Run 2 IgA'!Z22</f>
        <v>4.12546367932263</v>
      </c>
      <c r="D20" s="25">
        <f>'Run 2 IgA'!AA22</f>
        <v>3.3262054469835873</v>
      </c>
      <c r="E20" s="25">
        <f>'Run 2 IgA'!AB22</f>
        <v>2.983666204552569</v>
      </c>
      <c r="F20" s="25">
        <f>'Run 2 IgA'!AC22</f>
        <v>3.3080404871577</v>
      </c>
      <c r="G20" s="25">
        <f>'Run 2 IgA'!AD22</f>
        <v>3.4481701772431164</v>
      </c>
      <c r="H20" s="25">
        <f>'Run 2 IgA'!AE22</f>
        <v>3.2820905445492894</v>
      </c>
      <c r="I20" s="25">
        <f>'Run 2 IgA'!AF22</f>
        <v>3.2042407167240583</v>
      </c>
      <c r="J20" s="25">
        <f>'Run 2 IgA'!AG22</f>
        <v>3.2431656306366738</v>
      </c>
      <c r="K20" s="25">
        <f>'Run 2 IgA'!AH22</f>
        <v>3.2898755273318132</v>
      </c>
      <c r="L20" s="25">
        <f>'Run 2 IgA'!AI22</f>
        <v>3.3054454928968591</v>
      </c>
      <c r="M20" s="25">
        <f>'Run 2 IgA'!AJ22</f>
        <v>4.3097082718423447</v>
      </c>
      <c r="N20" s="25">
        <f>'Run 2 IgA'!AK22</f>
        <v>4.2085034956695431</v>
      </c>
      <c r="O20" s="25">
        <f>'Run 2 IgA'!AL22</f>
        <v>3.1627208085506013</v>
      </c>
      <c r="P20" s="25">
        <f>'Run 2 IgA'!AM22</f>
        <v>3.9334341040203924</v>
      </c>
      <c r="Q20" s="25">
        <f>'Run 2 IgA'!AN22</f>
        <v>2.9577162619441588</v>
      </c>
      <c r="R20" s="25">
        <f>'Run 2 IgA'!AO22</f>
        <v>3.6064648271544204</v>
      </c>
      <c r="S20" s="25">
        <f>'Run 2 IgA'!AP22</f>
        <v>3.1834807626373296</v>
      </c>
      <c r="T20" s="25">
        <f>'Run 2 IgA'!AQ22</f>
        <v>3.9282441154987104</v>
      </c>
      <c r="U20" s="25">
        <f>'Run 2 IgA'!AR22</f>
        <v>3.6090598214152614</v>
      </c>
      <c r="V20" s="25">
        <f>'Run 2 IgA'!AS22</f>
        <v>3.4222202346347061</v>
      </c>
      <c r="W20" s="25">
        <f>'Run 2 IgA'!AT22</f>
        <v>3.642794746806195</v>
      </c>
      <c r="X20" s="25">
        <f>'Run 2 IgA'!AU22</f>
        <v>4.130653667844312</v>
      </c>
      <c r="Y20" s="25">
        <f>'Run 2 IgA'!AV22</f>
        <v>4.1540086161918817</v>
      </c>
      <c r="Z20" s="25">
        <f>'Run 2 IgA'!AW22</f>
        <v>3.7284295574139499</v>
      </c>
      <c r="AA20" s="26" t="str">
        <f si="0" t="shared"/>
        <v>insert into tsp_test_unit_data.fooa_unit_data (test_name,julien_barcode,unit, pillar_plate_id,row,col) values('SCALLOPS_IGA_unit','1802030171','4.12546367932263','FOOA80040010000030','A',1);</v>
      </c>
      <c r="AB20" s="26" t="str">
        <f si="1" t="shared"/>
        <v>insert into tsp_test_unit_data.fooa_unit_data (test_name,julien_barcode,unit, pillar_plate_id,row,col) values('SCALLOPS_IGA_unit','1802030226','3.32620544698359','FOOA80040010000030','B',1);</v>
      </c>
      <c r="AC20" s="26" t="str">
        <f si="2" t="shared"/>
        <v>insert into tsp_test_unit_data.fooa_unit_data (test_name,julien_barcode,unit, pillar_plate_id,row,col) values('SCALLOPS_IGA_unit','1802030230','2.98366620455257','FOOA80040010000030','C',1);</v>
      </c>
      <c r="AD20" s="26" t="str">
        <f si="3" t="shared"/>
        <v>insert into tsp_test_unit_data.fooa_unit_data (test_name,julien_barcode,unit, pillar_plate_id,row,col) values('SCALLOPS_IGA_unit','1802030233','3.3080404871577','FOOA80040010000030','D',1);</v>
      </c>
      <c r="AE20" s="26" t="str">
        <f si="4" t="shared"/>
        <v>insert into tsp_test_unit_data.fooa_unit_data (test_name,julien_barcode,unit, pillar_plate_id,row,col) values('SCALLOPS_IGA_unit','1802030235','3.44817017724312','FOOA80040010000030','A',2);</v>
      </c>
      <c r="AF20" s="26" t="str">
        <f si="5" t="shared"/>
        <v>insert into tsp_test_unit_data.fooa_unit_data (test_name,julien_barcode,unit, pillar_plate_id,row,col) values('SCALLOPS_IGA_unit','1801300058','3.28209054454929','FOOA80040010000030','B',2);</v>
      </c>
      <c r="AG20" s="26" t="str">
        <f si="6" t="shared"/>
        <v>insert into tsp_test_unit_data.fooa_unit_data (test_name,julien_barcode,unit, pillar_plate_id,row,col) values('SCALLOPS_IGA_unit','1801300228','3.20424071672406','FOOA80040010000030','C',2);</v>
      </c>
      <c r="AH20" s="26" t="str">
        <f si="7" t="shared"/>
        <v>insert into tsp_test_unit_data.fooa_unit_data (test_name,julien_barcode,unit, pillar_plate_id,row,col) values('SCALLOPS_IGA_unit','1801310058','3.24316563063667','FOOA80040010000030','D',2);</v>
      </c>
      <c r="AI20" s="26" t="str">
        <f si="8" t="shared"/>
        <v>insert into tsp_test_unit_data.fooa_unit_data (test_name,julien_barcode,unit, pillar_plate_id,row,col) values('SCALLOPS_IGA_unit','1801310102','3.28987552733181','FOOA80040010000030','A',3);</v>
      </c>
      <c r="AJ20" s="26" t="str">
        <f si="9" t="shared"/>
        <v>insert into tsp_test_unit_data.fooa_unit_data (test_name,julien_barcode,unit, pillar_plate_id,row,col) values('SCALLOPS_IGA_unit','1802050005','3.30544549289686','FOOA80040010000030','B',3);</v>
      </c>
      <c r="AK20" s="26" t="str">
        <f si="10" t="shared"/>
        <v>insert into tsp_test_unit_data.fooa_unit_data (test_name,julien_barcode,unit, pillar_plate_id,row,col) values('SCALLOPS_IGA_unit','1802050015','4.30970827184234','FOOA80040010000030','C',3);</v>
      </c>
      <c r="AL20" s="26" t="str">
        <f si="11" t="shared"/>
        <v>insert into tsp_test_unit_data.fooa_unit_data (test_name,julien_barcode,unit, pillar_plate_id,row,col) values('SCALLOPS_IGA_unit','1802050019','4.20850349566954','FOOA80040010000030','D',3);</v>
      </c>
      <c r="AM20" s="26" t="str">
        <f si="12" t="shared"/>
        <v>insert into tsp_test_unit_data.fooa_unit_data (test_name,julien_barcode,unit, pillar_plate_id,row,col) values('SCALLOPS_IGA_unit','1802050009','3.1627208085506','FOOA80040010000030','A',4);</v>
      </c>
      <c r="AN20" s="26" t="str">
        <f si="13" t="shared"/>
        <v>insert into tsp_test_unit_data.fooa_unit_data (test_name,julien_barcode,unit, pillar_plate_id,row,col) values('SCALLOPS_IGA_unit','1802050017','3.93343410402039','FOOA80040010000030','B',4);</v>
      </c>
      <c r="AO20" s="26" t="str">
        <f si="14" t="shared"/>
        <v>insert into tsp_test_unit_data.fooa_unit_data (test_name,julien_barcode,unit, pillar_plate_id,row,col) values('SCALLOPS_IGA_unit','1802060027','2.95771626194416','FOOA80040010000030','C',4);</v>
      </c>
      <c r="AP20" s="26" t="str">
        <f si="15" t="shared"/>
        <v>insert into tsp_test_unit_data.fooa_unit_data (test_name,julien_barcode,unit, pillar_plate_id,row,col) values('SCALLOPS_IGA_unit','1802060031','3.60646482715442','FOOA80040010000030','D',4);</v>
      </c>
      <c r="AQ20" s="26" t="str">
        <f si="16" t="shared"/>
        <v>insert into tsp_test_unit_data.fooa_unit_data (test_name,julien_barcode,unit, pillar_plate_id,row,col) values('SCALLOPS_IGA_unit','1802060032','3.18348076263733','FOOA80040010000030','A',5);</v>
      </c>
      <c r="AR20" s="26" t="str">
        <f si="17" t="shared"/>
        <v>insert into tsp_test_unit_data.fooa_unit_data (test_name,julien_barcode,unit, pillar_plate_id,row,col) values('SCALLOPS_IGA_unit','1802060044','3.92824411549871','FOOA80040010000030','B',5);</v>
      </c>
      <c r="AS20" s="26" t="str">
        <f si="18" t="shared"/>
        <v>insert into tsp_test_unit_data.fooa_unit_data (test_name,julien_barcode,unit, pillar_plate_id,row,col) values('SCALLOPS_IGA_unit','1802060006','3.60905982141526','FOOA80040010000030','C',5);</v>
      </c>
      <c r="AT20" s="26" t="str">
        <f si="19" t="shared"/>
        <v>insert into tsp_test_unit_data.fooa_unit_data (test_name,julien_barcode,unit, pillar_plate_id,row,col) values('SCALLOPS_IGA_unit','1802060013','3.42222023463471','FOOA80040010000030','D',5);</v>
      </c>
      <c r="AU20" s="26" t="str">
        <f si="20" t="shared"/>
        <v>insert into tsp_test_unit_data.fooa_unit_data (test_name,julien_barcode,unit, pillar_plate_id,row,col) values('SCALLOPS_IGA_unit','1802060018','3.64279474680619','FOOA80040010000030','A',6);</v>
      </c>
      <c r="AV20" s="26" t="str">
        <f si="21" t="shared"/>
        <v>insert into tsp_test_unit_data.fooa_unit_data (test_name,julien_barcode,unit, pillar_plate_id,row,col) values('SCALLOPS_IGA_unit','1802060125','4.13065366784431','FOOA80040010000030','B',6);</v>
      </c>
    </row>
    <row r="21" spans="1:48" x14ac:dyDescent="0.25">
      <c r="A21" s="24">
        <f>'[1]Run 1 IgG'!A22</f>
        <v>20</v>
      </c>
      <c r="B21" s="24" t="s">
        <v>180</v>
      </c>
      <c r="C21" s="25">
        <f>'Run 2 IgA'!Z23</f>
        <v>4.3106963711406445</v>
      </c>
      <c r="D21" s="25">
        <f>'Run 2 IgA'!AA23</f>
        <v>4.5649791740107162</v>
      </c>
      <c r="E21" s="25">
        <f>'Run 2 IgA'!AB23</f>
        <v>4.8058786714665729</v>
      </c>
      <c r="F21" s="25">
        <f>'Run 2 IgA'!AC23</f>
        <v>4.3776128982117157</v>
      </c>
      <c r="G21" s="25">
        <f>'Run 2 IgA'!AD23</f>
        <v>4.4359258718022216</v>
      </c>
      <c r="H21" s="25">
        <f>'Run 2 IgA'!AE23</f>
        <v>4.3757009974382566</v>
      </c>
      <c r="I21" s="25">
        <f>'Run 2 IgA'!AF23</f>
        <v>4.7982310683727363</v>
      </c>
      <c r="J21" s="25">
        <f>'Run 2 IgA'!AG23</f>
        <v>4.587921983292226</v>
      </c>
      <c r="K21" s="25">
        <f>'Run 2 IgA'!AH23</f>
        <v>4.477987688818323</v>
      </c>
      <c r="L21" s="25">
        <f>'Run 2 IgA'!AI23</f>
        <v>4.8058786714665729</v>
      </c>
      <c r="M21" s="25">
        <f>'Run 2 IgA'!AJ23</f>
        <v>5.4836474956578538</v>
      </c>
      <c r="N21" s="25">
        <f>'Run 2 IgA'!AK23</f>
        <v>6.6709378759760067</v>
      </c>
      <c r="O21" s="25">
        <f>'Run 2 IgA'!AL23</f>
        <v>4.7217550374343693</v>
      </c>
      <c r="P21" s="25">
        <f>'Run 2 IgA'!AM23</f>
        <v>5.5161498088066603</v>
      </c>
      <c r="Q21" s="25">
        <f>'Run 2 IgA'!AN23</f>
        <v>4.4301901694818442</v>
      </c>
      <c r="R21" s="25">
        <f>'Run 2 IgA'!AO23</f>
        <v>4.5793184298116598</v>
      </c>
      <c r="S21" s="25">
        <f>'Run 2 IgA'!AP23</f>
        <v>4.7198431366609102</v>
      </c>
      <c r="T21" s="25">
        <f>'Run 2 IgA'!AQ23</f>
        <v>4.6261599987614099</v>
      </c>
      <c r="U21" s="25">
        <f>'Run 2 IgA'!AR23</f>
        <v>4.6213802468277621</v>
      </c>
      <c r="V21" s="25">
        <f>'Run 2 IgA'!AS23</f>
        <v>4.4770317384315934</v>
      </c>
      <c r="W21" s="25">
        <f>'Run 2 IgA'!AT23</f>
        <v>4.4101152113605222</v>
      </c>
      <c r="X21" s="25">
        <f>'Run 2 IgA'!AU23</f>
        <v>5.0840602340048839</v>
      </c>
      <c r="Y21" s="25">
        <f>'Run 2 IgA'!AV23</f>
        <v>4.7714644575443081</v>
      </c>
      <c r="Z21" s="25">
        <f>'Run 2 IgA'!AW23</f>
        <v>4.7829358621850631</v>
      </c>
      <c r="AA21" s="26" t="str">
        <f si="0" t="shared"/>
        <v>insert into tsp_test_unit_data.fooa_unit_data (test_name,julien_barcode,unit, pillar_plate_id,row,col) values('BLACK_PEPPE_IGA_unit','1802030171','4.31069637114064','FOOA80040010000030','A',1);</v>
      </c>
      <c r="AB21" s="26" t="str">
        <f si="1" t="shared"/>
        <v>insert into tsp_test_unit_data.fooa_unit_data (test_name,julien_barcode,unit, pillar_plate_id,row,col) values('BLACK_PEPPE_IGA_unit','1802030226','4.56497917401072','FOOA80040010000030','B',1);</v>
      </c>
      <c r="AC21" s="26" t="str">
        <f si="2" t="shared"/>
        <v>insert into tsp_test_unit_data.fooa_unit_data (test_name,julien_barcode,unit, pillar_plate_id,row,col) values('BLACK_PEPPE_IGA_unit','1802030230','4.80587867146657','FOOA80040010000030','C',1);</v>
      </c>
      <c r="AD21" s="26" t="str">
        <f si="3" t="shared"/>
        <v>insert into tsp_test_unit_data.fooa_unit_data (test_name,julien_barcode,unit, pillar_plate_id,row,col) values('BLACK_PEPPE_IGA_unit','1802030233','4.37761289821172','FOOA80040010000030','D',1);</v>
      </c>
      <c r="AE21" s="26" t="str">
        <f si="4" t="shared"/>
        <v>insert into tsp_test_unit_data.fooa_unit_data (test_name,julien_barcode,unit, pillar_plate_id,row,col) values('BLACK_PEPPE_IGA_unit','1802030235','4.43592587180222','FOOA80040010000030','A',2);</v>
      </c>
      <c r="AF21" s="26" t="str">
        <f si="5" t="shared"/>
        <v>insert into tsp_test_unit_data.fooa_unit_data (test_name,julien_barcode,unit, pillar_plate_id,row,col) values('BLACK_PEPPE_IGA_unit','1801300058','4.37570099743826','FOOA80040010000030','B',2);</v>
      </c>
      <c r="AG21" s="26" t="str">
        <f si="6" t="shared"/>
        <v>insert into tsp_test_unit_data.fooa_unit_data (test_name,julien_barcode,unit, pillar_plate_id,row,col) values('BLACK_PEPPE_IGA_unit','1801300228','4.79823106837274','FOOA80040010000030','C',2);</v>
      </c>
      <c r="AH21" s="26" t="str">
        <f si="7" t="shared"/>
        <v>insert into tsp_test_unit_data.fooa_unit_data (test_name,julien_barcode,unit, pillar_plate_id,row,col) values('BLACK_PEPPE_IGA_unit','1801310058','4.58792198329223','FOOA80040010000030','D',2);</v>
      </c>
      <c r="AI21" s="26" t="str">
        <f si="8" t="shared"/>
        <v>insert into tsp_test_unit_data.fooa_unit_data (test_name,julien_barcode,unit, pillar_plate_id,row,col) values('BLACK_PEPPE_IGA_unit','1801310102','4.47798768881832','FOOA80040010000030','A',3);</v>
      </c>
      <c r="AJ21" s="26" t="str">
        <f si="9" t="shared"/>
        <v>insert into tsp_test_unit_data.fooa_unit_data (test_name,julien_barcode,unit, pillar_plate_id,row,col) values('BLACK_PEPPE_IGA_unit','1802050005','4.80587867146657','FOOA80040010000030','B',3);</v>
      </c>
      <c r="AK21" s="26" t="str">
        <f si="10" t="shared"/>
        <v>insert into tsp_test_unit_data.fooa_unit_data (test_name,julien_barcode,unit, pillar_plate_id,row,col) values('BLACK_PEPPE_IGA_unit','1802050015','5.48364749565785','FOOA80040010000030','C',3);</v>
      </c>
      <c r="AL21" s="26" t="str">
        <f si="11" t="shared"/>
        <v>insert into tsp_test_unit_data.fooa_unit_data (test_name,julien_barcode,unit, pillar_plate_id,row,col) values('BLACK_PEPPE_IGA_unit','1802050019','6.67093787597601','FOOA80040010000030','D',3);</v>
      </c>
      <c r="AM21" s="26" t="str">
        <f si="12" t="shared"/>
        <v>insert into tsp_test_unit_data.fooa_unit_data (test_name,julien_barcode,unit, pillar_plate_id,row,col) values('BLACK_PEPPE_IGA_unit','1802050009','4.72175503743437','FOOA80040010000030','A',4);</v>
      </c>
      <c r="AN21" s="26" t="str">
        <f si="13" t="shared"/>
        <v>insert into tsp_test_unit_data.fooa_unit_data (test_name,julien_barcode,unit, pillar_plate_id,row,col) values('BLACK_PEPPE_IGA_unit','1802050017','5.51614980880666','FOOA80040010000030','B',4);</v>
      </c>
      <c r="AO21" s="26" t="str">
        <f si="14" t="shared"/>
        <v>insert into tsp_test_unit_data.fooa_unit_data (test_name,julien_barcode,unit, pillar_plate_id,row,col) values('BLACK_PEPPE_IGA_unit','1802060027','4.43019016948184','FOOA80040010000030','C',4);</v>
      </c>
      <c r="AP21" s="26" t="str">
        <f si="15" t="shared"/>
        <v>insert into tsp_test_unit_data.fooa_unit_data (test_name,julien_barcode,unit, pillar_plate_id,row,col) values('BLACK_PEPPE_IGA_unit','1802060031','4.57931842981166','FOOA80040010000030','D',4);</v>
      </c>
      <c r="AQ21" s="26" t="str">
        <f si="16" t="shared"/>
        <v>insert into tsp_test_unit_data.fooa_unit_data (test_name,julien_barcode,unit, pillar_plate_id,row,col) values('BLACK_PEPPE_IGA_unit','1802060032','4.71984313666091','FOOA80040010000030','A',5);</v>
      </c>
      <c r="AR21" s="26" t="str">
        <f si="17" t="shared"/>
        <v>insert into tsp_test_unit_data.fooa_unit_data (test_name,julien_barcode,unit, pillar_plate_id,row,col) values('BLACK_PEPPE_IGA_unit','1802060044','4.62615999876141','FOOA80040010000030','B',5);</v>
      </c>
      <c r="AS21" s="26" t="str">
        <f si="18" t="shared"/>
        <v>insert into tsp_test_unit_data.fooa_unit_data (test_name,julien_barcode,unit, pillar_plate_id,row,col) values('BLACK_PEPPE_IGA_unit','1802060006','4.62138024682776','FOOA80040010000030','C',5);</v>
      </c>
      <c r="AT21" s="26" t="str">
        <f si="19" t="shared"/>
        <v>insert into tsp_test_unit_data.fooa_unit_data (test_name,julien_barcode,unit, pillar_plate_id,row,col) values('BLACK_PEPPE_IGA_unit','1802060013','4.47703173843159','FOOA80040010000030','D',5);</v>
      </c>
      <c r="AU21" s="26" t="str">
        <f si="20" t="shared"/>
        <v>insert into tsp_test_unit_data.fooa_unit_data (test_name,julien_barcode,unit, pillar_plate_id,row,col) values('BLACK_PEPPE_IGA_unit','1802060018','4.41011521136052','FOOA80040010000030','A',6);</v>
      </c>
      <c r="AV21" s="26" t="str">
        <f si="21" t="shared"/>
        <v>insert into tsp_test_unit_data.fooa_unit_data (test_name,julien_barcode,unit, pillar_plate_id,row,col) values('BLACK_PEPPE_IGA_unit','1802060125','5.08406023400488','FOOA80040010000030','B',6);</v>
      </c>
    </row>
    <row r="22" spans="1:48" x14ac:dyDescent="0.25">
      <c r="A22" s="24">
        <f>'[1]Run 1 IgG'!A23</f>
        <v>21</v>
      </c>
      <c r="B22" s="24" t="s">
        <v>181</v>
      </c>
      <c r="C22" s="25">
        <f>'Run 2 IgA'!Z24</f>
        <v>2.5509628715566364</v>
      </c>
      <c r="D22" s="25">
        <f>'Run 2 IgA'!AA24</f>
        <v>5.6840436008178177</v>
      </c>
      <c r="E22" s="25">
        <f>'Run 2 IgA'!AB24</f>
        <v>2.5037423632030391</v>
      </c>
      <c r="F22" s="25">
        <f>'Run 2 IgA'!AC24</f>
        <v>2.5651290240627151</v>
      </c>
      <c r="G22" s="25">
        <f>'Run 2 IgA'!AD24</f>
        <v>2.5533238969743159</v>
      </c>
      <c r="H22" s="25">
        <f>'Run 2 IgA'!AE24</f>
        <v>2.6052664561632732</v>
      </c>
      <c r="I22" s="25">
        <f>'Run 2 IgA'!AF24</f>
        <v>2.7705382354008634</v>
      </c>
      <c r="J22" s="25">
        <f>'Run 2 IgA'!AG24</f>
        <v>2.5627679986450356</v>
      </c>
      <c r="K22" s="25">
        <f>'Run 2 IgA'!AH24</f>
        <v>2.5769341511511148</v>
      </c>
      <c r="L22" s="25">
        <f>'Run 2 IgA'!AI24</f>
        <v>2.5462408207212763</v>
      </c>
      <c r="M22" s="25">
        <f>'Run 2 IgA'!AJ24</f>
        <v>2.8531741250196587</v>
      </c>
      <c r="N22" s="25">
        <f>'Run 2 IgA'!AK24</f>
        <v>2.8956725825378964</v>
      </c>
      <c r="O22" s="25">
        <f>'Run 2 IgA'!AL24</f>
        <v>4.4208950023590896</v>
      </c>
      <c r="P22" s="25">
        <f>'Run 2 IgA'!AM24</f>
        <v>2.8578961758550188</v>
      </c>
      <c r="Q22" s="25">
        <f>'Run 2 IgA'!AN24</f>
        <v>2.5108254394560783</v>
      </c>
      <c r="R22" s="25">
        <f>'Run 2 IgA'!AO24</f>
        <v>6.3404086669328201</v>
      </c>
      <c r="S22" s="25">
        <f>'Run 2 IgA'!AP24</f>
        <v>2.5226305665444779</v>
      </c>
      <c r="T22" s="25">
        <f>'Run 2 IgA'!AQ24</f>
        <v>2.7941484895776623</v>
      </c>
      <c r="U22" s="25">
        <f>'Run 2 IgA'!AR24</f>
        <v>2.9665033450682925</v>
      </c>
      <c r="V22" s="25">
        <f>'Run 2 IgA'!AS24</f>
        <v>2.7091515745411874</v>
      </c>
      <c r="W22" s="25">
        <f>'Run 2 IgA'!AT24</f>
        <v>2.6265156849223921</v>
      </c>
      <c r="X22" s="25">
        <f>'Run 2 IgA'!AU24</f>
        <v>3.1648294801534012</v>
      </c>
      <c r="Y22" s="25">
        <f>'Run 2 IgA'!AV24</f>
        <v>2.8602572012726988</v>
      </c>
      <c r="Z22" s="25">
        <f>'Run 2 IgA'!AW24</f>
        <v>2.8649792521080584</v>
      </c>
      <c r="AA22" s="26" t="str">
        <f si="0" t="shared"/>
        <v>insert into tsp_test_unit_data.fooa_unit_data (test_name,julien_barcode,unit, pillar_plate_id,row,col) values('PERCH_IGA_unit','1802030171','2.55096287155664','FOOA80040010000030','A',1);</v>
      </c>
      <c r="AB22" s="26" t="str">
        <f si="1" t="shared"/>
        <v>insert into tsp_test_unit_data.fooa_unit_data (test_name,julien_barcode,unit, pillar_plate_id,row,col) values('PERCH_IGA_unit','1802030226','5.68404360081782','FOOA80040010000030','B',1);</v>
      </c>
      <c r="AC22" s="26" t="str">
        <f si="2" t="shared"/>
        <v>insert into tsp_test_unit_data.fooa_unit_data (test_name,julien_barcode,unit, pillar_plate_id,row,col) values('PERCH_IGA_unit','1802030230','2.50374236320304','FOOA80040010000030','C',1);</v>
      </c>
      <c r="AD22" s="26" t="str">
        <f si="3" t="shared"/>
        <v>insert into tsp_test_unit_data.fooa_unit_data (test_name,julien_barcode,unit, pillar_plate_id,row,col) values('PERCH_IGA_unit','1802030233','2.56512902406272','FOOA80040010000030','D',1);</v>
      </c>
      <c r="AE22" s="26" t="str">
        <f si="4" t="shared"/>
        <v>insert into tsp_test_unit_data.fooa_unit_data (test_name,julien_barcode,unit, pillar_plate_id,row,col) values('PERCH_IGA_unit','1802030235','2.55332389697432','FOOA80040010000030','A',2);</v>
      </c>
      <c r="AF22" s="26" t="str">
        <f si="5" t="shared"/>
        <v>insert into tsp_test_unit_data.fooa_unit_data (test_name,julien_barcode,unit, pillar_plate_id,row,col) values('PERCH_IGA_unit','1801300058','2.60526645616327','FOOA80040010000030','B',2);</v>
      </c>
      <c r="AG22" s="26" t="str">
        <f si="6" t="shared"/>
        <v>insert into tsp_test_unit_data.fooa_unit_data (test_name,julien_barcode,unit, pillar_plate_id,row,col) values('PERCH_IGA_unit','1801300228','2.77053823540086','FOOA80040010000030','C',2);</v>
      </c>
      <c r="AH22" s="26" t="str">
        <f si="7" t="shared"/>
        <v>insert into tsp_test_unit_data.fooa_unit_data (test_name,julien_barcode,unit, pillar_plate_id,row,col) values('PERCH_IGA_unit','1801310058','2.56276799864504','FOOA80040010000030','D',2);</v>
      </c>
      <c r="AI22" s="26" t="str">
        <f si="8" t="shared"/>
        <v>insert into tsp_test_unit_data.fooa_unit_data (test_name,julien_barcode,unit, pillar_plate_id,row,col) values('PERCH_IGA_unit','1801310102','2.57693415115111','FOOA80040010000030','A',3);</v>
      </c>
      <c r="AJ22" s="26" t="str">
        <f si="9" t="shared"/>
        <v>insert into tsp_test_unit_data.fooa_unit_data (test_name,julien_barcode,unit, pillar_plate_id,row,col) values('PERCH_IGA_unit','1802050005','2.54624082072128','FOOA80040010000030','B',3);</v>
      </c>
      <c r="AK22" s="26" t="str">
        <f si="10" t="shared"/>
        <v>insert into tsp_test_unit_data.fooa_unit_data (test_name,julien_barcode,unit, pillar_plate_id,row,col) values('PERCH_IGA_unit','1802050015','2.85317412501966','FOOA80040010000030','C',3);</v>
      </c>
      <c r="AL22" s="26" t="str">
        <f si="11" t="shared"/>
        <v>insert into tsp_test_unit_data.fooa_unit_data (test_name,julien_barcode,unit, pillar_plate_id,row,col) values('PERCH_IGA_unit','1802050019','2.8956725825379','FOOA80040010000030','D',3);</v>
      </c>
      <c r="AM22" s="26" t="str">
        <f si="12" t="shared"/>
        <v>insert into tsp_test_unit_data.fooa_unit_data (test_name,julien_barcode,unit, pillar_plate_id,row,col) values('PERCH_IGA_unit','1802050009','4.42089500235909','FOOA80040010000030','A',4);</v>
      </c>
      <c r="AN22" s="26" t="str">
        <f si="13" t="shared"/>
        <v>insert into tsp_test_unit_data.fooa_unit_data (test_name,julien_barcode,unit, pillar_plate_id,row,col) values('PERCH_IGA_unit','1802050017','2.85789617585502','FOOA80040010000030','B',4);</v>
      </c>
      <c r="AO22" s="26" t="str">
        <f si="14" t="shared"/>
        <v>insert into tsp_test_unit_data.fooa_unit_data (test_name,julien_barcode,unit, pillar_plate_id,row,col) values('PERCH_IGA_unit','1802060027','2.51082543945608','FOOA80040010000030','C',4);</v>
      </c>
      <c r="AP22" s="26" t="str">
        <f si="15" t="shared"/>
        <v>insert into tsp_test_unit_data.fooa_unit_data (test_name,julien_barcode,unit, pillar_plate_id,row,col) values('PERCH_IGA_unit','1802060031','6.34040866693282','FOOA80040010000030','D',4);</v>
      </c>
      <c r="AQ22" s="26" t="str">
        <f si="16" t="shared"/>
        <v>insert into tsp_test_unit_data.fooa_unit_data (test_name,julien_barcode,unit, pillar_plate_id,row,col) values('PERCH_IGA_unit','1802060032','2.52263056654448','FOOA80040010000030','A',5);</v>
      </c>
      <c r="AR22" s="26" t="str">
        <f si="17" t="shared"/>
        <v>insert into tsp_test_unit_data.fooa_unit_data (test_name,julien_barcode,unit, pillar_plate_id,row,col) values('PERCH_IGA_unit','1802060044','2.79414848957766','FOOA80040010000030','B',5);</v>
      </c>
      <c r="AS22" s="26" t="str">
        <f si="18" t="shared"/>
        <v>insert into tsp_test_unit_data.fooa_unit_data (test_name,julien_barcode,unit, pillar_plate_id,row,col) values('PERCH_IGA_unit','1802060006','2.96650334506829','FOOA80040010000030','C',5);</v>
      </c>
      <c r="AT22" s="26" t="str">
        <f si="19" t="shared"/>
        <v>insert into tsp_test_unit_data.fooa_unit_data (test_name,julien_barcode,unit, pillar_plate_id,row,col) values('PERCH_IGA_unit','1802060013','2.70915157454119','FOOA80040010000030','D',5);</v>
      </c>
      <c r="AU22" s="26" t="str">
        <f si="20" t="shared"/>
        <v>insert into tsp_test_unit_data.fooa_unit_data (test_name,julien_barcode,unit, pillar_plate_id,row,col) values('PERCH_IGA_unit','1802060018','2.62651568492239','FOOA80040010000030','A',6);</v>
      </c>
      <c r="AV22" s="26" t="str">
        <f si="21" t="shared"/>
        <v>insert into tsp_test_unit_data.fooa_unit_data (test_name,julien_barcode,unit, pillar_plate_id,row,col) values('PERCH_IGA_unit','1802060125','3.1648294801534','FOOA80040010000030','B',6);</v>
      </c>
    </row>
    <row r="23" spans="1:48" x14ac:dyDescent="0.25">
      <c r="A23" s="24">
        <f>'[1]Run 1 IgG'!A24</f>
        <v>22</v>
      </c>
      <c r="B23" s="24" t="s">
        <v>182</v>
      </c>
      <c r="C23" s="25">
        <f>'Run 2 IgA'!Z25</f>
        <v>2.1896611284275442</v>
      </c>
      <c r="D23" s="25">
        <f>'Run 2 IgA'!AA25</f>
        <v>2.1207521167145496</v>
      </c>
      <c r="E23" s="25">
        <f>'Run 2 IgA'!AB25</f>
        <v>2.2830858462307386</v>
      </c>
      <c r="F23" s="25">
        <f>'Run 2 IgA'!AC25</f>
        <v>4.8810881051408446</v>
      </c>
      <c r="G23" s="25">
        <f>'Run 2 IgA'!AD25</f>
        <v>2.1108133169482524</v>
      </c>
      <c r="H23" s="25">
        <f>'Run 2 IgA'!AE25</f>
        <v>3.0424101483758497</v>
      </c>
      <c r="I23" s="25">
        <f>'Run 2 IgA'!AF25</f>
        <v>2.2386925406079441</v>
      </c>
      <c r="J23" s="25">
        <f>'Run 2 IgA'!AG25</f>
        <v>2.0856350242069661</v>
      </c>
      <c r="K23" s="25">
        <f>'Run 2 IgA'!AH25</f>
        <v>2.2565823801872789</v>
      </c>
      <c r="L23" s="25">
        <f>'Run 2 IgA'!AI25</f>
        <v>2.084309850904793</v>
      </c>
      <c r="M23" s="25">
        <f>'Run 2 IgA'!AJ25</f>
        <v>3.9713566331991013</v>
      </c>
      <c r="N23" s="25">
        <f>'Run 2 IgA'!AK25</f>
        <v>3.1199327865529685</v>
      </c>
      <c r="O23" s="25">
        <f>'Run 2 IgA'!AL25</f>
        <v>2.7753877279879964</v>
      </c>
      <c r="P23" s="25">
        <f>'Run 2 IgA'!AM25</f>
        <v>2.2241156342840416</v>
      </c>
      <c r="Q23" s="25">
        <f>'Run 2 IgA'!AN25</f>
        <v>3.4353240324701355</v>
      </c>
      <c r="R23" s="25">
        <f>'Run 2 IgA'!AO25</f>
        <v>3.9282885008784794</v>
      </c>
      <c r="S23" s="25">
        <f>'Run 2 IgA'!AP25</f>
        <v>4.1489298556902785</v>
      </c>
      <c r="T23" s="25">
        <f>'Run 2 IgA'!AQ25</f>
        <v>2.1591821424775657</v>
      </c>
      <c r="U23" s="25">
        <f>'Run 2 IgA'!AR25</f>
        <v>5.0308326882863899</v>
      </c>
      <c r="V23" s="25">
        <f>'Run 2 IgA'!AS25</f>
        <v>3.5234480570646376</v>
      </c>
      <c r="W23" s="25">
        <f>'Run 2 IgA'!AT25</f>
        <v>2.769424448128218</v>
      </c>
      <c r="X23" s="25">
        <f>'Run 2 IgA'!AU25</f>
        <v>10.22551203280443</v>
      </c>
      <c r="Y23" s="25">
        <f>'Run 2 IgA'!AV25</f>
        <v>3.1133069200421035</v>
      </c>
      <c r="Z23" s="25">
        <f>'Run 2 IgA'!AW25</f>
        <v>2.9211567912270233</v>
      </c>
      <c r="AA23" s="26" t="str">
        <f si="0" t="shared"/>
        <v>insert into tsp_test_unit_data.fooa_unit_data (test_name,julien_barcode,unit, pillar_plate_id,row,col) values('BETA_CAS_IGA_unit','1802030171','2.18966112842754','FOOA80040010000030','A',1);</v>
      </c>
      <c r="AB23" s="26" t="str">
        <f si="1" t="shared"/>
        <v>insert into tsp_test_unit_data.fooa_unit_data (test_name,julien_barcode,unit, pillar_plate_id,row,col) values('BETA_CAS_IGA_unit','1802030226','2.12075211671455','FOOA80040010000030','B',1);</v>
      </c>
      <c r="AC23" s="26" t="str">
        <f si="2" t="shared"/>
        <v>insert into tsp_test_unit_data.fooa_unit_data (test_name,julien_barcode,unit, pillar_plate_id,row,col) values('BETA_CAS_IGA_unit','1802030230','2.28308584623074','FOOA80040010000030','C',1);</v>
      </c>
      <c r="AD23" s="26" t="str">
        <f si="3" t="shared"/>
        <v>insert into tsp_test_unit_data.fooa_unit_data (test_name,julien_barcode,unit, pillar_plate_id,row,col) values('BETA_CAS_IGA_unit','1802030233','4.88108810514084','FOOA80040010000030','D',1);</v>
      </c>
      <c r="AE23" s="26" t="str">
        <f si="4" t="shared"/>
        <v>insert into tsp_test_unit_data.fooa_unit_data (test_name,julien_barcode,unit, pillar_plate_id,row,col) values('BETA_CAS_IGA_unit','1802030235','2.11081331694825','FOOA80040010000030','A',2);</v>
      </c>
      <c r="AF23" s="26" t="str">
        <f si="5" t="shared"/>
        <v>insert into tsp_test_unit_data.fooa_unit_data (test_name,julien_barcode,unit, pillar_plate_id,row,col) values('BETA_CAS_IGA_unit','1801300058','3.04241014837585','FOOA80040010000030','B',2);</v>
      </c>
      <c r="AG23" s="26" t="str">
        <f si="6" t="shared"/>
        <v>insert into tsp_test_unit_data.fooa_unit_data (test_name,julien_barcode,unit, pillar_plate_id,row,col) values('BETA_CAS_IGA_unit','1801300228','2.23869254060794','FOOA80040010000030','C',2);</v>
      </c>
      <c r="AH23" s="26" t="str">
        <f si="7" t="shared"/>
        <v>insert into tsp_test_unit_data.fooa_unit_data (test_name,julien_barcode,unit, pillar_plate_id,row,col) values('BETA_CAS_IGA_unit','1801310058','2.08563502420697','FOOA80040010000030','D',2);</v>
      </c>
      <c r="AI23" s="26" t="str">
        <f si="8" t="shared"/>
        <v>insert into tsp_test_unit_data.fooa_unit_data (test_name,julien_barcode,unit, pillar_plate_id,row,col) values('BETA_CAS_IGA_unit','1801310102','2.25658238018728','FOOA80040010000030','A',3);</v>
      </c>
      <c r="AJ23" s="26" t="str">
        <f si="9" t="shared"/>
        <v>insert into tsp_test_unit_data.fooa_unit_data (test_name,julien_barcode,unit, pillar_plate_id,row,col) values('BETA_CAS_IGA_unit','1802050005','2.08430985090479','FOOA80040010000030','B',3);</v>
      </c>
      <c r="AK23" s="26" t="str">
        <f si="10" t="shared"/>
        <v>insert into tsp_test_unit_data.fooa_unit_data (test_name,julien_barcode,unit, pillar_plate_id,row,col) values('BETA_CAS_IGA_unit','1802050015','3.9713566331991','FOOA80040010000030','C',3);</v>
      </c>
      <c r="AL23" s="26" t="str">
        <f si="11" t="shared"/>
        <v>insert into tsp_test_unit_data.fooa_unit_data (test_name,julien_barcode,unit, pillar_plate_id,row,col) values('BETA_CAS_IGA_unit','1802050019','3.11993278655297','FOOA80040010000030','D',3);</v>
      </c>
      <c r="AM23" s="26" t="str">
        <f si="12" t="shared"/>
        <v>insert into tsp_test_unit_data.fooa_unit_data (test_name,julien_barcode,unit, pillar_plate_id,row,col) values('BETA_CAS_IGA_unit','1802050009','2.775387727988','FOOA80040010000030','A',4);</v>
      </c>
      <c r="AN23" s="26" t="str">
        <f si="13" t="shared"/>
        <v>insert into tsp_test_unit_data.fooa_unit_data (test_name,julien_barcode,unit, pillar_plate_id,row,col) values('BETA_CAS_IGA_unit','1802050017','2.22411563428404','FOOA80040010000030','B',4);</v>
      </c>
      <c r="AO23" s="26" t="str">
        <f si="14" t="shared"/>
        <v>insert into tsp_test_unit_data.fooa_unit_data (test_name,julien_barcode,unit, pillar_plate_id,row,col) values('BETA_CAS_IGA_unit','1802060027','3.43532403247014','FOOA80040010000030','C',4);</v>
      </c>
      <c r="AP23" s="26" t="str">
        <f si="15" t="shared"/>
        <v>insert into tsp_test_unit_data.fooa_unit_data (test_name,julien_barcode,unit, pillar_plate_id,row,col) values('BETA_CAS_IGA_unit','1802060031','3.92828850087848','FOOA80040010000030','D',4);</v>
      </c>
      <c r="AQ23" s="26" t="str">
        <f si="16" t="shared"/>
        <v>insert into tsp_test_unit_data.fooa_unit_data (test_name,julien_barcode,unit, pillar_plate_id,row,col) values('BETA_CAS_IGA_unit','1802060032','4.14892985569028','FOOA80040010000030','A',5);</v>
      </c>
      <c r="AR23" s="26" t="str">
        <f si="17" t="shared"/>
        <v>insert into tsp_test_unit_data.fooa_unit_data (test_name,julien_barcode,unit, pillar_plate_id,row,col) values('BETA_CAS_IGA_unit','1802060044','2.15918214247757','FOOA80040010000030','B',5);</v>
      </c>
      <c r="AS23" s="26" t="str">
        <f si="18" t="shared"/>
        <v>insert into tsp_test_unit_data.fooa_unit_data (test_name,julien_barcode,unit, pillar_plate_id,row,col) values('BETA_CAS_IGA_unit','1802060006','5.03083268828639','FOOA80040010000030','C',5);</v>
      </c>
      <c r="AT23" s="26" t="str">
        <f si="19" t="shared"/>
        <v>insert into tsp_test_unit_data.fooa_unit_data (test_name,julien_barcode,unit, pillar_plate_id,row,col) values('BETA_CAS_IGA_unit','1802060013','3.52344805706464','FOOA80040010000030','D',5);</v>
      </c>
      <c r="AU23" s="26" t="str">
        <f si="20" t="shared"/>
        <v>insert into tsp_test_unit_data.fooa_unit_data (test_name,julien_barcode,unit, pillar_plate_id,row,col) values('BETA_CAS_IGA_unit','1802060018','2.76942444812822','FOOA80040010000030','A',6);</v>
      </c>
      <c r="AV23" s="26" t="str">
        <f si="21" t="shared"/>
        <v>insert into tsp_test_unit_data.fooa_unit_data (test_name,julien_barcode,unit, pillar_plate_id,row,col) values('BETA_CAS_IGA_unit','1802060125','10.2255120328044','FOOA80040010000030','B',6);</v>
      </c>
    </row>
    <row r="24" spans="1:48" x14ac:dyDescent="0.25">
      <c r="A24" s="24">
        <f>'[1]Run 1 IgG'!A25</f>
        <v>23</v>
      </c>
      <c r="B24" s="24" t="s">
        <v>183</v>
      </c>
      <c r="C24" s="25">
        <f>'Run 2 IgA'!Z26</f>
        <v>2.4797554945343978</v>
      </c>
      <c r="D24" s="25">
        <f>'Run 2 IgA'!AA26</f>
        <v>2.5500384012456729</v>
      </c>
      <c r="E24" s="25">
        <f>'Run 2 IgA'!AB26</f>
        <v>2.3633494302938485</v>
      </c>
      <c r="F24" s="25">
        <f>'Run 2 IgA'!AC26</f>
        <v>2.4490067228482149</v>
      </c>
      <c r="G24" s="25">
        <f>'Run 2 IgA'!AD26</f>
        <v>2.5368603562373089</v>
      </c>
      <c r="H24" s="25">
        <f>'Run 2 IgA'!AE26</f>
        <v>2.5983578996096748</v>
      </c>
      <c r="I24" s="25">
        <f>'Run 2 IgA'!AF26</f>
        <v>2.7542980988753167</v>
      </c>
      <c r="J24" s="25">
        <f>'Run 2 IgA'!AG26</f>
        <v>2.9915029090258707</v>
      </c>
      <c r="K24" s="25">
        <f>'Run 2 IgA'!AH26</f>
        <v>2.5566274237498554</v>
      </c>
      <c r="L24" s="25">
        <f>'Run 2 IgA'!AI26</f>
        <v>2.5456457195762185</v>
      </c>
      <c r="M24" s="25">
        <f>'Run 2 IgA'!AJ26</f>
        <v>3.0486077707287818</v>
      </c>
      <c r="N24" s="25">
        <f>'Run 2 IgA'!AK26</f>
        <v>2.6686408063209504</v>
      </c>
      <c r="O24" s="25">
        <f>'Run 2 IgA'!AL26</f>
        <v>2.5412530379067637</v>
      </c>
      <c r="P24" s="25">
        <f>'Run 2 IgA'!AM26</f>
        <v>2.6971932371724057</v>
      </c>
      <c r="Q24" s="25">
        <f>'Run 2 IgA'!AN26</f>
        <v>2.4687737903607614</v>
      </c>
      <c r="R24" s="25">
        <f>'Run 2 IgA'!AO26</f>
        <v>2.4402213595093056</v>
      </c>
      <c r="S24" s="25">
        <f>'Run 2 IgA'!AP26</f>
        <v>2.4819518353691254</v>
      </c>
      <c r="T24" s="25">
        <f>'Run 2 IgA'!AQ26</f>
        <v>2.7037822596765877</v>
      </c>
      <c r="U24" s="25">
        <f>'Run 2 IgA'!AR26</f>
        <v>2.9761285231827794</v>
      </c>
      <c r="V24" s="25">
        <f>'Run 2 IgA'!AS26</f>
        <v>2.5763944912624015</v>
      </c>
      <c r="W24" s="25">
        <f>'Run 2 IgA'!AT26</f>
        <v>2.6356956938000398</v>
      </c>
      <c r="X24" s="25">
        <f>'Run 2 IgA'!AU26</f>
        <v>3.1320687224484214</v>
      </c>
      <c r="Y24" s="25">
        <f>'Run 2 IgA'!AV26</f>
        <v>2.8531334364380476</v>
      </c>
      <c r="Z24" s="25">
        <f>'Run 2 IgA'!AW26</f>
        <v>2.8135993014129554</v>
      </c>
      <c r="AA24" s="26" t="str">
        <f si="0" t="shared"/>
        <v>insert into tsp_test_unit_data.fooa_unit_data (test_name,julien_barcode,unit, pillar_plate_id,row,col) values('SWEET_POTAT_IGA_unit','1802030171','2.4797554945344','FOOA80040010000030','A',1);</v>
      </c>
      <c r="AB24" s="26" t="str">
        <f si="1" t="shared"/>
        <v>insert into tsp_test_unit_data.fooa_unit_data (test_name,julien_barcode,unit, pillar_plate_id,row,col) values('SWEET_POTAT_IGA_unit','1802030226','2.55003840124567','FOOA80040010000030','B',1);</v>
      </c>
      <c r="AC24" s="26" t="str">
        <f si="2" t="shared"/>
        <v>insert into tsp_test_unit_data.fooa_unit_data (test_name,julien_barcode,unit, pillar_plate_id,row,col) values('SWEET_POTAT_IGA_unit','1802030230','2.36334943029385','FOOA80040010000030','C',1);</v>
      </c>
      <c r="AD24" s="26" t="str">
        <f si="3" t="shared"/>
        <v>insert into tsp_test_unit_data.fooa_unit_data (test_name,julien_barcode,unit, pillar_plate_id,row,col) values('SWEET_POTAT_IGA_unit','1802030233','2.44900672284821','FOOA80040010000030','D',1);</v>
      </c>
      <c r="AE24" s="26" t="str">
        <f si="4" t="shared"/>
        <v>insert into tsp_test_unit_data.fooa_unit_data (test_name,julien_barcode,unit, pillar_plate_id,row,col) values('SWEET_POTAT_IGA_unit','1802030235','2.53686035623731','FOOA80040010000030','A',2);</v>
      </c>
      <c r="AF24" s="26" t="str">
        <f si="5" t="shared"/>
        <v>insert into tsp_test_unit_data.fooa_unit_data (test_name,julien_barcode,unit, pillar_plate_id,row,col) values('SWEET_POTAT_IGA_unit','1801300058','2.59835789960967','FOOA80040010000030','B',2);</v>
      </c>
      <c r="AG24" s="26" t="str">
        <f si="6" t="shared"/>
        <v>insert into tsp_test_unit_data.fooa_unit_data (test_name,julien_barcode,unit, pillar_plate_id,row,col) values('SWEET_POTAT_IGA_unit','1801300228','2.75429809887532','FOOA80040010000030','C',2);</v>
      </c>
      <c r="AH24" s="26" t="str">
        <f si="7" t="shared"/>
        <v>insert into tsp_test_unit_data.fooa_unit_data (test_name,julien_barcode,unit, pillar_plate_id,row,col) values('SWEET_POTAT_IGA_unit','1801310058','2.99150290902587','FOOA80040010000030','D',2);</v>
      </c>
      <c r="AI24" s="26" t="str">
        <f si="8" t="shared"/>
        <v>insert into tsp_test_unit_data.fooa_unit_data (test_name,julien_barcode,unit, pillar_plate_id,row,col) values('SWEET_POTAT_IGA_unit','1801310102','2.55662742374986','FOOA80040010000030','A',3);</v>
      </c>
      <c r="AJ24" s="26" t="str">
        <f si="9" t="shared"/>
        <v>insert into tsp_test_unit_data.fooa_unit_data (test_name,julien_barcode,unit, pillar_plate_id,row,col) values('SWEET_POTAT_IGA_unit','1802050005','2.54564571957622','FOOA80040010000030','B',3);</v>
      </c>
      <c r="AK24" s="26" t="str">
        <f si="10" t="shared"/>
        <v>insert into tsp_test_unit_data.fooa_unit_data (test_name,julien_barcode,unit, pillar_plate_id,row,col) values('SWEET_POTAT_IGA_unit','1802050015','3.04860777072878','FOOA80040010000030','C',3);</v>
      </c>
      <c r="AL24" s="26" t="str">
        <f si="11" t="shared"/>
        <v>insert into tsp_test_unit_data.fooa_unit_data (test_name,julien_barcode,unit, pillar_plate_id,row,col) values('SWEET_POTAT_IGA_unit','1802050019','2.66864080632095','FOOA80040010000030','D',3);</v>
      </c>
      <c r="AM24" s="26" t="str">
        <f si="12" t="shared"/>
        <v>insert into tsp_test_unit_data.fooa_unit_data (test_name,julien_barcode,unit, pillar_plate_id,row,col) values('SWEET_POTAT_IGA_unit','1802050009','2.54125303790676','FOOA80040010000030','A',4);</v>
      </c>
      <c r="AN24" s="26" t="str">
        <f si="13" t="shared"/>
        <v>insert into tsp_test_unit_data.fooa_unit_data (test_name,julien_barcode,unit, pillar_plate_id,row,col) values('SWEET_POTAT_IGA_unit','1802050017','2.69719323717241','FOOA80040010000030','B',4);</v>
      </c>
      <c r="AO24" s="26" t="str">
        <f si="14" t="shared"/>
        <v>insert into tsp_test_unit_data.fooa_unit_data (test_name,julien_barcode,unit, pillar_plate_id,row,col) values('SWEET_POTAT_IGA_unit','1802060027','2.46877379036076','FOOA80040010000030','C',4);</v>
      </c>
      <c r="AP24" s="26" t="str">
        <f si="15" t="shared"/>
        <v>insert into tsp_test_unit_data.fooa_unit_data (test_name,julien_barcode,unit, pillar_plate_id,row,col) values('SWEET_POTAT_IGA_unit','1802060031','2.44022135950931','FOOA80040010000030','D',4);</v>
      </c>
      <c r="AQ24" s="26" t="str">
        <f si="16" t="shared"/>
        <v>insert into tsp_test_unit_data.fooa_unit_data (test_name,julien_barcode,unit, pillar_plate_id,row,col) values('SWEET_POTAT_IGA_unit','1802060032','2.48195183536913','FOOA80040010000030','A',5);</v>
      </c>
      <c r="AR24" s="26" t="str">
        <f si="17" t="shared"/>
        <v>insert into tsp_test_unit_data.fooa_unit_data (test_name,julien_barcode,unit, pillar_plate_id,row,col) values('SWEET_POTAT_IGA_unit','1802060044','2.70378225967659','FOOA80040010000030','B',5);</v>
      </c>
      <c r="AS24" s="26" t="str">
        <f si="18" t="shared"/>
        <v>insert into tsp_test_unit_data.fooa_unit_data (test_name,julien_barcode,unit, pillar_plate_id,row,col) values('SWEET_POTAT_IGA_unit','1802060006','2.97612852318278','FOOA80040010000030','C',5);</v>
      </c>
      <c r="AT24" s="26" t="str">
        <f si="19" t="shared"/>
        <v>insert into tsp_test_unit_data.fooa_unit_data (test_name,julien_barcode,unit, pillar_plate_id,row,col) values('SWEET_POTAT_IGA_unit','1802060013','2.5763944912624','FOOA80040010000030','D',5);</v>
      </c>
      <c r="AU24" s="26" t="str">
        <f si="20" t="shared"/>
        <v>insert into tsp_test_unit_data.fooa_unit_data (test_name,julien_barcode,unit, pillar_plate_id,row,col) values('SWEET_POTAT_IGA_unit','1802060018','2.63569569380004','FOOA80040010000030','A',6);</v>
      </c>
      <c r="AV24" s="26" t="str">
        <f si="21" t="shared"/>
        <v>insert into tsp_test_unit_data.fooa_unit_data (test_name,julien_barcode,unit, pillar_plate_id,row,col) values('SWEET_POTAT_IGA_unit','1802060125','3.13206872244842','FOOA80040010000030','B',6);</v>
      </c>
    </row>
    <row r="25" spans="1:48" x14ac:dyDescent="0.25">
      <c r="A25" s="24">
        <f>'[1]Run 1 IgG'!A26</f>
        <v>24</v>
      </c>
      <c r="B25" s="24" t="s">
        <v>184</v>
      </c>
      <c r="C25" s="25">
        <f>'Run 2 IgA'!Z27</f>
        <v>2.502537888978567</v>
      </c>
      <c r="D25" s="25">
        <f>'Run 2 IgA'!AA27</f>
        <v>2.560012554927809</v>
      </c>
      <c r="E25" s="25">
        <f>'Run 2 IgA'!AB27</f>
        <v>2.3699040444803154</v>
      </c>
      <c r="F25" s="25">
        <f>'Run 2 IgA'!AC27</f>
        <v>2.3831674289301406</v>
      </c>
      <c r="G25" s="25">
        <f>'Run 2 IgA'!AD27</f>
        <v>2.5312752219531878</v>
      </c>
      <c r="H25" s="25">
        <f>'Run 2 IgA'!AE27</f>
        <v>2.5091695812034795</v>
      </c>
      <c r="I25" s="25">
        <f>'Run 2 IgA'!AF27</f>
        <v>2.6307506053268765</v>
      </c>
      <c r="J25" s="25">
        <f>'Run 2 IgA'!AG27</f>
        <v>2.4738005560039458</v>
      </c>
      <c r="K25" s="25">
        <f>'Run 2 IgA'!AH27</f>
        <v>2.6042238364272263</v>
      </c>
      <c r="L25" s="25">
        <f>'Run 2 IgA'!AI27</f>
        <v>2.5180118375033627</v>
      </c>
      <c r="M25" s="25">
        <f>'Run 2 IgA'!AJ27</f>
        <v>2.7744372701999822</v>
      </c>
      <c r="N25" s="25">
        <f>'Run 2 IgA'!AK27</f>
        <v>2.5467491704779839</v>
      </c>
      <c r="O25" s="25">
        <f>'Run 2 IgA'!AL27</f>
        <v>2.5821181956775177</v>
      </c>
      <c r="P25" s="25">
        <f>'Run 2 IgA'!AM27</f>
        <v>2.6616985023764683</v>
      </c>
      <c r="Q25" s="25">
        <f>'Run 2 IgA'!AN27</f>
        <v>2.4693794278540042</v>
      </c>
      <c r="R25" s="25">
        <f>'Run 2 IgA'!AO27</f>
        <v>2.4295892745045284</v>
      </c>
      <c r="S25" s="25">
        <f>'Run 2 IgA'!AP27</f>
        <v>2.436220966729441</v>
      </c>
      <c r="T25" s="25">
        <f>'Run 2 IgA'!AQ27</f>
        <v>2.7545421935252445</v>
      </c>
      <c r="U25" s="25">
        <f>'Run 2 IgA'!AR27</f>
        <v>2.6860147072011475</v>
      </c>
      <c r="V25" s="25">
        <f>'Run 2 IgA'!AS27</f>
        <v>2.5246435297282752</v>
      </c>
      <c r="W25" s="25">
        <f>'Run 2 IgA'!AT27</f>
        <v>2.5224329656533047</v>
      </c>
      <c r="X25" s="25">
        <f>'Run 2 IgA'!AU27</f>
        <v>2.9026499865482913</v>
      </c>
      <c r="Y25" s="25">
        <f>'Run 2 IgA'!AV27</f>
        <v>2.7523316294502731</v>
      </c>
      <c r="Z25" s="25">
        <f>'Run 2 IgA'!AW27</f>
        <v>2.7810689624248948</v>
      </c>
      <c r="AA25" s="26" t="str">
        <f si="0" t="shared"/>
        <v>insert into tsp_test_unit_data.fooa_unit_data (test_name,julien_barcode,unit, pillar_plate_id,row,col) values('AVOCADO_IGA_unit','1802030171','2.50253788897857','FOOA80040010000030','A',1);</v>
      </c>
      <c r="AB25" s="26" t="str">
        <f si="1" t="shared"/>
        <v>insert into tsp_test_unit_data.fooa_unit_data (test_name,julien_barcode,unit, pillar_plate_id,row,col) values('AVOCADO_IGA_unit','1802030226','2.56001255492781','FOOA80040010000030','B',1);</v>
      </c>
      <c r="AC25" s="26" t="str">
        <f si="2" t="shared"/>
        <v>insert into tsp_test_unit_data.fooa_unit_data (test_name,julien_barcode,unit, pillar_plate_id,row,col) values('AVOCADO_IGA_unit','1802030230','2.36990404448032','FOOA80040010000030','C',1);</v>
      </c>
      <c r="AD25" s="26" t="str">
        <f si="3" t="shared"/>
        <v>insert into tsp_test_unit_data.fooa_unit_data (test_name,julien_barcode,unit, pillar_plate_id,row,col) values('AVOCADO_IGA_unit','1802030233','2.38316742893014','FOOA80040010000030','D',1);</v>
      </c>
      <c r="AE25" s="26" t="str">
        <f si="4" t="shared"/>
        <v>insert into tsp_test_unit_data.fooa_unit_data (test_name,julien_barcode,unit, pillar_plate_id,row,col) values('AVOCADO_IGA_unit','1802030235','2.53127522195319','FOOA80040010000030','A',2);</v>
      </c>
      <c r="AF25" s="26" t="str">
        <f si="5" t="shared"/>
        <v>insert into tsp_test_unit_data.fooa_unit_data (test_name,julien_barcode,unit, pillar_plate_id,row,col) values('AVOCADO_IGA_unit','1801300058','2.50916958120348','FOOA80040010000030','B',2);</v>
      </c>
      <c r="AG25" s="26" t="str">
        <f si="6" t="shared"/>
        <v>insert into tsp_test_unit_data.fooa_unit_data (test_name,julien_barcode,unit, pillar_plate_id,row,col) values('AVOCADO_IGA_unit','1801300228','2.63075060532688','FOOA80040010000030','C',2);</v>
      </c>
      <c r="AH25" s="26" t="str">
        <f si="7" t="shared"/>
        <v>insert into tsp_test_unit_data.fooa_unit_data (test_name,julien_barcode,unit, pillar_plate_id,row,col) values('AVOCADO_IGA_unit','1801310058','2.47380055600395','FOOA80040010000030','D',2);</v>
      </c>
      <c r="AI25" s="26" t="str">
        <f si="8" t="shared"/>
        <v>insert into tsp_test_unit_data.fooa_unit_data (test_name,julien_barcode,unit, pillar_plate_id,row,col) values('AVOCADO_IGA_unit','1801310102','2.60422383642723','FOOA80040010000030','A',3);</v>
      </c>
      <c r="AJ25" s="26" t="str">
        <f si="9" t="shared"/>
        <v>insert into tsp_test_unit_data.fooa_unit_data (test_name,julien_barcode,unit, pillar_plate_id,row,col) values('AVOCADO_IGA_unit','1802050005','2.51801183750336','FOOA80040010000030','B',3);</v>
      </c>
      <c r="AK25" s="26" t="str">
        <f si="10" t="shared"/>
        <v>insert into tsp_test_unit_data.fooa_unit_data (test_name,julien_barcode,unit, pillar_plate_id,row,col) values('AVOCADO_IGA_unit','1802050015','2.77443727019998','FOOA80040010000030','C',3);</v>
      </c>
      <c r="AL25" s="26" t="str">
        <f si="11" t="shared"/>
        <v>insert into tsp_test_unit_data.fooa_unit_data (test_name,julien_barcode,unit, pillar_plate_id,row,col) values('AVOCADO_IGA_unit','1802050019','2.54674917047798','FOOA80040010000030','D',3);</v>
      </c>
      <c r="AM25" s="26" t="str">
        <f si="12" t="shared"/>
        <v>insert into tsp_test_unit_data.fooa_unit_data (test_name,julien_barcode,unit, pillar_plate_id,row,col) values('AVOCADO_IGA_unit','1802050009','2.58211819567752','FOOA80040010000030','A',4);</v>
      </c>
      <c r="AN25" s="26" t="str">
        <f si="13" t="shared"/>
        <v>insert into tsp_test_unit_data.fooa_unit_data (test_name,julien_barcode,unit, pillar_plate_id,row,col) values('AVOCADO_IGA_unit','1802050017','2.66169850237647','FOOA80040010000030','B',4);</v>
      </c>
      <c r="AO25" s="26" t="str">
        <f si="14" t="shared"/>
        <v>insert into tsp_test_unit_data.fooa_unit_data (test_name,julien_barcode,unit, pillar_plate_id,row,col) values('AVOCADO_IGA_unit','1802060027','2.469379427854','FOOA80040010000030','C',4);</v>
      </c>
      <c r="AP25" s="26" t="str">
        <f si="15" t="shared"/>
        <v>insert into tsp_test_unit_data.fooa_unit_data (test_name,julien_barcode,unit, pillar_plate_id,row,col) values('AVOCADO_IGA_unit','1802060031','2.42958927450453','FOOA80040010000030','D',4);</v>
      </c>
      <c r="AQ25" s="26" t="str">
        <f si="16" t="shared"/>
        <v>insert into tsp_test_unit_data.fooa_unit_data (test_name,julien_barcode,unit, pillar_plate_id,row,col) values('AVOCADO_IGA_unit','1802060032','2.43622096672944','FOOA80040010000030','A',5);</v>
      </c>
      <c r="AR25" s="26" t="str">
        <f si="17" t="shared"/>
        <v>insert into tsp_test_unit_data.fooa_unit_data (test_name,julien_barcode,unit, pillar_plate_id,row,col) values('AVOCADO_IGA_unit','1802060044','2.75454219352524','FOOA80040010000030','B',5);</v>
      </c>
      <c r="AS25" s="26" t="str">
        <f si="18" t="shared"/>
        <v>insert into tsp_test_unit_data.fooa_unit_data (test_name,julien_barcode,unit, pillar_plate_id,row,col) values('AVOCADO_IGA_unit','1802060006','2.68601470720115','FOOA80040010000030','C',5);</v>
      </c>
      <c r="AT25" s="26" t="str">
        <f si="19" t="shared"/>
        <v>insert into tsp_test_unit_data.fooa_unit_data (test_name,julien_barcode,unit, pillar_plate_id,row,col) values('AVOCADO_IGA_unit','1802060013','2.52464352972828','FOOA80040010000030','D',5);</v>
      </c>
      <c r="AU25" s="26" t="str">
        <f si="20" t="shared"/>
        <v>insert into tsp_test_unit_data.fooa_unit_data (test_name,julien_barcode,unit, pillar_plate_id,row,col) values('AVOCADO_IGA_unit','1802060018','2.5224329656533','FOOA80040010000030','A',6);</v>
      </c>
      <c r="AV25" s="26" t="str">
        <f si="21" t="shared"/>
        <v>insert into tsp_test_unit_data.fooa_unit_data (test_name,julien_barcode,unit, pillar_plate_id,row,col) values('AVOCADO_IGA_unit','1802060125','2.90264998654829','FOOA80040010000030','B',6);</v>
      </c>
    </row>
    <row r="26" spans="1:48" x14ac:dyDescent="0.25">
      <c r="A26" s="24">
        <f>'[1]Run 1 IgG'!A27</f>
        <v>25</v>
      </c>
      <c r="B26" s="24" t="s">
        <v>185</v>
      </c>
      <c r="C26" s="25">
        <f>'Run 2 IgA'!Z28</f>
        <v>2.6237148348768127</v>
      </c>
      <c r="D26" s="25">
        <f>'Run 2 IgA'!AA28</f>
        <v>2.7133438173452151</v>
      </c>
      <c r="E26" s="25">
        <f>'Run 2 IgA'!AB28</f>
        <v>2.5311945949094299</v>
      </c>
      <c r="F26" s="25">
        <f>'Run 2 IgA'!AC28</f>
        <v>2.5080645349175841</v>
      </c>
      <c r="G26" s="25">
        <f>'Run 2 IgA'!AD28</f>
        <v>2.6931050148523501</v>
      </c>
      <c r="H26" s="25">
        <f>'Run 2 IgA'!AE28</f>
        <v>2.8983842972799811</v>
      </c>
      <c r="I26" s="25">
        <f>'Run 2 IgA'!AF28</f>
        <v>2.8347766323024053</v>
      </c>
      <c r="J26" s="25">
        <f>'Run 2 IgA'!AG28</f>
        <v>2.6613011823635624</v>
      </c>
      <c r="K26" s="25">
        <f>'Run 2 IgA'!AH28</f>
        <v>2.7509301648319644</v>
      </c>
      <c r="L26" s="25">
        <f>'Run 2 IgA'!AI28</f>
        <v>2.8607979497932319</v>
      </c>
      <c r="M26" s="25">
        <f>'Run 2 IgA'!AJ28</f>
        <v>3.9016506494262915</v>
      </c>
      <c r="N26" s="25">
        <f>'Run 2 IgA'!AK28</f>
        <v>2.5196295649135068</v>
      </c>
      <c r="O26" s="25">
        <f>'Run 2 IgA'!AL28</f>
        <v>2.7711689673248294</v>
      </c>
      <c r="P26" s="25">
        <f>'Run 2 IgA'!AM28</f>
        <v>2.9504269322616343</v>
      </c>
      <c r="Q26" s="25">
        <f>'Run 2 IgA'!AN28</f>
        <v>2.557215912400256</v>
      </c>
      <c r="R26" s="25">
        <f>'Run 2 IgA'!AO28</f>
        <v>2.6757574698584659</v>
      </c>
      <c r="S26" s="25">
        <f>'Run 2 IgA'!AP28</f>
        <v>2.7162350748441959</v>
      </c>
      <c r="T26" s="25">
        <f>'Run 2 IgA'!AQ28</f>
        <v>3.1036635797076126</v>
      </c>
      <c r="U26" s="25">
        <f>'Run 2 IgA'!AR28</f>
        <v>2.9330793872677501</v>
      </c>
      <c r="V26" s="25">
        <f>'Run 2 IgA'!AS28</f>
        <v>2.6410623798706974</v>
      </c>
      <c r="W26" s="25">
        <f>'Run 2 IgA'!AT28</f>
        <v>2.7364738773370609</v>
      </c>
      <c r="X26" s="25">
        <f>'Run 2 IgA'!AU28</f>
        <v>3.106554837206593</v>
      </c>
      <c r="Y26" s="25">
        <f>'Run 2 IgA'!AV28</f>
        <v>3.0140345972392102</v>
      </c>
      <c r="Z26" s="25">
        <f>'Run 2 IgA'!AW28</f>
        <v>3.057403459723921</v>
      </c>
      <c r="AA26" s="26" t="str">
        <f si="0" t="shared"/>
        <v>insert into tsp_test_unit_data.fooa_unit_data (test_name,julien_barcode,unit, pillar_plate_id,row,col) values('AMARANTH_IGA_unit','1802030171','2.62371483487681','FOOA80040010000030','A',1);</v>
      </c>
      <c r="AB26" s="26" t="str">
        <f si="1" t="shared"/>
        <v>insert into tsp_test_unit_data.fooa_unit_data (test_name,julien_barcode,unit, pillar_plate_id,row,col) values('AMARANTH_IGA_unit','1802030226','2.71334381734522','FOOA80040010000030','B',1);</v>
      </c>
      <c r="AC26" s="26" t="str">
        <f si="2" t="shared"/>
        <v>insert into tsp_test_unit_data.fooa_unit_data (test_name,julien_barcode,unit, pillar_plate_id,row,col) values('AMARANTH_IGA_unit','1802030230','2.53119459490943','FOOA80040010000030','C',1);</v>
      </c>
      <c r="AD26" s="26" t="str">
        <f si="3" t="shared"/>
        <v>insert into tsp_test_unit_data.fooa_unit_data (test_name,julien_barcode,unit, pillar_plate_id,row,col) values('AMARANTH_IGA_unit','1802030233','2.50806453491758','FOOA80040010000030','D',1);</v>
      </c>
      <c r="AE26" s="26" t="str">
        <f si="4" t="shared"/>
        <v>insert into tsp_test_unit_data.fooa_unit_data (test_name,julien_barcode,unit, pillar_plate_id,row,col) values('AMARANTH_IGA_unit','1802030235','2.69310501485235','FOOA80040010000030','A',2);</v>
      </c>
      <c r="AF26" s="26" t="str">
        <f si="5" t="shared"/>
        <v>insert into tsp_test_unit_data.fooa_unit_data (test_name,julien_barcode,unit, pillar_plate_id,row,col) values('AMARANTH_IGA_unit','1801300058','2.89838429727998','FOOA80040010000030','B',2);</v>
      </c>
      <c r="AG26" s="26" t="str">
        <f si="6" t="shared"/>
        <v>insert into tsp_test_unit_data.fooa_unit_data (test_name,julien_barcode,unit, pillar_plate_id,row,col) values('AMARANTH_IGA_unit','1801300228','2.83477663230241','FOOA80040010000030','C',2);</v>
      </c>
      <c r="AH26" s="26" t="str">
        <f si="7" t="shared"/>
        <v>insert into tsp_test_unit_data.fooa_unit_data (test_name,julien_barcode,unit, pillar_plate_id,row,col) values('AMARANTH_IGA_unit','1801310058','2.66130118236356','FOOA80040010000030','D',2);</v>
      </c>
      <c r="AI26" s="26" t="str">
        <f si="8" t="shared"/>
        <v>insert into tsp_test_unit_data.fooa_unit_data (test_name,julien_barcode,unit, pillar_plate_id,row,col) values('AMARANTH_IGA_unit','1801310102','2.75093016483196','FOOA80040010000030','A',3);</v>
      </c>
      <c r="AJ26" s="26" t="str">
        <f si="9" t="shared"/>
        <v>insert into tsp_test_unit_data.fooa_unit_data (test_name,julien_barcode,unit, pillar_plate_id,row,col) values('AMARANTH_IGA_unit','1802050005','2.86079794979323','FOOA80040010000030','B',3);</v>
      </c>
      <c r="AK26" s="26" t="str">
        <f si="10" t="shared"/>
        <v>insert into tsp_test_unit_data.fooa_unit_data (test_name,julien_barcode,unit, pillar_plate_id,row,col) values('AMARANTH_IGA_unit','1802050015','3.90165064942629','FOOA80040010000030','C',3);</v>
      </c>
      <c r="AL26" s="26" t="str">
        <f si="11" t="shared"/>
        <v>insert into tsp_test_unit_data.fooa_unit_data (test_name,julien_barcode,unit, pillar_plate_id,row,col) values('AMARANTH_IGA_unit','1802050019','2.51962956491351','FOOA80040010000030','D',3);</v>
      </c>
      <c r="AM26" s="26" t="str">
        <f si="12" t="shared"/>
        <v>insert into tsp_test_unit_data.fooa_unit_data (test_name,julien_barcode,unit, pillar_plate_id,row,col) values('AMARANTH_IGA_unit','1802050009','2.77116896732483','FOOA80040010000030','A',4);</v>
      </c>
      <c r="AN26" s="26" t="str">
        <f si="13" t="shared"/>
        <v>insert into tsp_test_unit_data.fooa_unit_data (test_name,julien_barcode,unit, pillar_plate_id,row,col) values('AMARANTH_IGA_unit','1802050017','2.95042693226163','FOOA80040010000030','B',4);</v>
      </c>
      <c r="AO26" s="26" t="str">
        <f si="14" t="shared"/>
        <v>insert into tsp_test_unit_data.fooa_unit_data (test_name,julien_barcode,unit, pillar_plate_id,row,col) values('AMARANTH_IGA_unit','1802060027','2.55721591240026','FOOA80040010000030','C',4);</v>
      </c>
      <c r="AP26" s="26" t="str">
        <f si="15" t="shared"/>
        <v>insert into tsp_test_unit_data.fooa_unit_data (test_name,julien_barcode,unit, pillar_plate_id,row,col) values('AMARANTH_IGA_unit','1802060031','2.67575746985847','FOOA80040010000030','D',4);</v>
      </c>
      <c r="AQ26" s="26" t="str">
        <f si="16" t="shared"/>
        <v>insert into tsp_test_unit_data.fooa_unit_data (test_name,julien_barcode,unit, pillar_plate_id,row,col) values('AMARANTH_IGA_unit','1802060032','2.7162350748442','FOOA80040010000030','A',5);</v>
      </c>
      <c r="AR26" s="26" t="str">
        <f si="17" t="shared"/>
        <v>insert into tsp_test_unit_data.fooa_unit_data (test_name,julien_barcode,unit, pillar_plate_id,row,col) values('AMARANTH_IGA_unit','1802060044','3.10366357970761','FOOA80040010000030','B',5);</v>
      </c>
      <c r="AS26" s="26" t="str">
        <f si="18" t="shared"/>
        <v>insert into tsp_test_unit_data.fooa_unit_data (test_name,julien_barcode,unit, pillar_plate_id,row,col) values('AMARANTH_IGA_unit','1802060006','2.93307938726775','FOOA80040010000030','C',5);</v>
      </c>
      <c r="AT26" s="26" t="str">
        <f si="19" t="shared"/>
        <v>insert into tsp_test_unit_data.fooa_unit_data (test_name,julien_barcode,unit, pillar_plate_id,row,col) values('AMARANTH_IGA_unit','1802060013','2.6410623798707','FOOA80040010000030','D',5);</v>
      </c>
      <c r="AU26" s="26" t="str">
        <f si="20" t="shared"/>
        <v>insert into tsp_test_unit_data.fooa_unit_data (test_name,julien_barcode,unit, pillar_plate_id,row,col) values('AMARANTH_IGA_unit','1802060018','2.73647387733706','FOOA80040010000030','A',6);</v>
      </c>
      <c r="AV26" s="26" t="str">
        <f si="21" t="shared"/>
        <v>insert into tsp_test_unit_data.fooa_unit_data (test_name,julien_barcode,unit, pillar_plate_id,row,col) values('AMARANTH_IGA_unit','1802060125','3.10655483720659','FOOA80040010000030','B',6);</v>
      </c>
    </row>
    <row r="27" spans="1:48" x14ac:dyDescent="0.25">
      <c r="A27" s="24">
        <f>'[1]Run 1 IgG'!A28</f>
        <v>26</v>
      </c>
      <c r="B27" s="24" t="s">
        <v>186</v>
      </c>
      <c r="C27" s="25">
        <f>'Run 2 IgA'!Z29</f>
        <v>2.6227188512642599</v>
      </c>
      <c r="D27" s="25">
        <f>'Run 2 IgA'!AA29</f>
        <v>2.5831867297893099</v>
      </c>
      <c r="E27" s="25">
        <f>'Run 2 IgA'!AB29</f>
        <v>2.3751229325527325</v>
      </c>
      <c r="F27" s="25">
        <f>'Run 2 IgA'!AC29</f>
        <v>2.362639104718538</v>
      </c>
      <c r="G27" s="25">
        <f>'Run 2 IgA'!AD29</f>
        <v>2.5686222639827498</v>
      </c>
      <c r="H27" s="25">
        <f>'Run 2 IgA'!AE29</f>
        <v>2.5873480057340417</v>
      </c>
      <c r="I27" s="25">
        <f>'Run 2 IgA'!AF29</f>
        <v>2.7433958536614744</v>
      </c>
      <c r="J27" s="25">
        <f>'Run 2 IgA'!AG29</f>
        <v>2.4770741931986553</v>
      </c>
      <c r="K27" s="25">
        <f>'Run 2 IgA'!AH29</f>
        <v>2.5498965222314576</v>
      </c>
      <c r="L27" s="25">
        <f>'Run 2 IgA'!AI29</f>
        <v>2.4957999349499476</v>
      </c>
      <c r="M27" s="25">
        <f>'Run 2 IgA'!AJ29</f>
        <v>2.6664122486839412</v>
      </c>
      <c r="N27" s="25">
        <f>'Run 2 IgA'!AK29</f>
        <v>2.5332514184525312</v>
      </c>
      <c r="O27" s="25">
        <f>'Run 2 IgA'!AL29</f>
        <v>2.6997024562417935</v>
      </c>
      <c r="P27" s="25">
        <f>'Run 2 IgA'!AM29</f>
        <v>2.5748641778998467</v>
      </c>
      <c r="Q27" s="25">
        <f>'Run 2 IgA'!AN29</f>
        <v>2.4479452615855348</v>
      </c>
      <c r="R27" s="25">
        <f>'Run 2 IgA'!AO29</f>
        <v>2.4999612108946789</v>
      </c>
      <c r="S27" s="25">
        <f>'Run 2 IgA'!AP29</f>
        <v>2.4749935552262898</v>
      </c>
      <c r="T27" s="25">
        <f>'Run 2 IgA'!AQ29</f>
        <v>2.849508390252129</v>
      </c>
      <c r="U27" s="25">
        <f>'Run 2 IgA'!AR29</f>
        <v>3.1075074988254849</v>
      </c>
      <c r="V27" s="25">
        <f>'Run 2 IgA'!AS29</f>
        <v>2.510364400756508</v>
      </c>
      <c r="W27" s="25">
        <f>'Run 2 IgA'!AT29</f>
        <v>2.5748641778998467</v>
      </c>
      <c r="X27" s="25">
        <f>'Run 2 IgA'!AU29</f>
        <v>2.8141375447219108</v>
      </c>
      <c r="Y27" s="25">
        <f>'Run 2 IgA'!AV29</f>
        <v>2.6518477828773808</v>
      </c>
      <c r="Z27" s="25">
        <f>'Run 2 IgA'!AW29</f>
        <v>2.7142669220483535</v>
      </c>
      <c r="AA27" s="26" t="str">
        <f si="0" t="shared"/>
        <v>insert into tsp_test_unit_data.fooa_unit_data (test_name,julien_barcode,unit, pillar_plate_id,row,col) values('PORK_IGA_unit','1802030171','2.62271885126426','FOOA80040010000030','A',1);</v>
      </c>
      <c r="AB27" s="26" t="str">
        <f si="1" t="shared"/>
        <v>insert into tsp_test_unit_data.fooa_unit_data (test_name,julien_barcode,unit, pillar_plate_id,row,col) values('PORK_IGA_unit','1802030226','2.58318672978931','FOOA80040010000030','B',1);</v>
      </c>
      <c r="AC27" s="26" t="str">
        <f si="2" t="shared"/>
        <v>insert into tsp_test_unit_data.fooa_unit_data (test_name,julien_barcode,unit, pillar_plate_id,row,col) values('PORK_IGA_unit','1802030230','2.37512293255273','FOOA80040010000030','C',1);</v>
      </c>
      <c r="AD27" s="26" t="str">
        <f si="3" t="shared"/>
        <v>insert into tsp_test_unit_data.fooa_unit_data (test_name,julien_barcode,unit, pillar_plate_id,row,col) values('PORK_IGA_unit','1802030233','2.36263910471854','FOOA80040010000030','D',1);</v>
      </c>
      <c r="AE27" s="26" t="str">
        <f si="4" t="shared"/>
        <v>insert into tsp_test_unit_data.fooa_unit_data (test_name,julien_barcode,unit, pillar_plate_id,row,col) values('PORK_IGA_unit','1802030235','2.56862226398275','FOOA80040010000030','A',2);</v>
      </c>
      <c r="AF27" s="26" t="str">
        <f si="5" t="shared"/>
        <v>insert into tsp_test_unit_data.fooa_unit_data (test_name,julien_barcode,unit, pillar_plate_id,row,col) values('PORK_IGA_unit','1801300058','2.58734800573404','FOOA80040010000030','B',2);</v>
      </c>
      <c r="AG27" s="26" t="str">
        <f si="6" t="shared"/>
        <v>insert into tsp_test_unit_data.fooa_unit_data (test_name,julien_barcode,unit, pillar_plate_id,row,col) values('PORK_IGA_unit','1801300228','2.74339585366147','FOOA80040010000030','C',2);</v>
      </c>
      <c r="AH27" s="26" t="str">
        <f si="7" t="shared"/>
        <v>insert into tsp_test_unit_data.fooa_unit_data (test_name,julien_barcode,unit, pillar_plate_id,row,col) values('PORK_IGA_unit','1801310058','2.47707419319866','FOOA80040010000030','D',2);</v>
      </c>
      <c r="AI27" s="26" t="str">
        <f si="8" t="shared"/>
        <v>insert into tsp_test_unit_data.fooa_unit_data (test_name,julien_barcode,unit, pillar_plate_id,row,col) values('PORK_IGA_unit','1801310102','2.54989652223146','FOOA80040010000030','A',3);</v>
      </c>
      <c r="AJ27" s="26" t="str">
        <f si="9" t="shared"/>
        <v>insert into tsp_test_unit_data.fooa_unit_data (test_name,julien_barcode,unit, pillar_plate_id,row,col) values('PORK_IGA_unit','1802050005','2.49579993494995','FOOA80040010000030','B',3);</v>
      </c>
      <c r="AK27" s="26" t="str">
        <f si="10" t="shared"/>
        <v>insert into tsp_test_unit_data.fooa_unit_data (test_name,julien_barcode,unit, pillar_plate_id,row,col) values('PORK_IGA_unit','1802050015','2.66641224868394','FOOA80040010000030','C',3);</v>
      </c>
      <c r="AL27" s="26" t="str">
        <f si="11" t="shared"/>
        <v>insert into tsp_test_unit_data.fooa_unit_data (test_name,julien_barcode,unit, pillar_plate_id,row,col) values('PORK_IGA_unit','1802050019','2.53325141845253','FOOA80040010000030','D',3);</v>
      </c>
      <c r="AM27" s="26" t="str">
        <f si="12" t="shared"/>
        <v>insert into tsp_test_unit_data.fooa_unit_data (test_name,julien_barcode,unit, pillar_plate_id,row,col) values('PORK_IGA_unit','1802050009','2.69970245624179','FOOA80040010000030','A',4);</v>
      </c>
      <c r="AN27" s="26" t="str">
        <f si="13" t="shared"/>
        <v>insert into tsp_test_unit_data.fooa_unit_data (test_name,julien_barcode,unit, pillar_plate_id,row,col) values('PORK_IGA_unit','1802050017','2.57486417789985','FOOA80040010000030','B',4);</v>
      </c>
      <c r="AO27" s="26" t="str">
        <f si="14" t="shared"/>
        <v>insert into tsp_test_unit_data.fooa_unit_data (test_name,julien_barcode,unit, pillar_plate_id,row,col) values('PORK_IGA_unit','1802060027','2.44794526158553','FOOA80040010000030','C',4);</v>
      </c>
      <c r="AP27" s="26" t="str">
        <f si="15" t="shared"/>
        <v>insert into tsp_test_unit_data.fooa_unit_data (test_name,julien_barcode,unit, pillar_plate_id,row,col) values('PORK_IGA_unit','1802060031','2.49996121089468','FOOA80040010000030','D',4);</v>
      </c>
      <c r="AQ27" s="26" t="str">
        <f si="16" t="shared"/>
        <v>insert into tsp_test_unit_data.fooa_unit_data (test_name,julien_barcode,unit, pillar_plate_id,row,col) values('PORK_IGA_unit','1802060032','2.47499355522629','FOOA80040010000030','A',5);</v>
      </c>
      <c r="AR27" s="26" t="str">
        <f si="17" t="shared"/>
        <v>insert into tsp_test_unit_data.fooa_unit_data (test_name,julien_barcode,unit, pillar_plate_id,row,col) values('PORK_IGA_unit','1802060044','2.84950839025213','FOOA80040010000030','B',5);</v>
      </c>
      <c r="AS27" s="26" t="str">
        <f si="18" t="shared"/>
        <v>insert into tsp_test_unit_data.fooa_unit_data (test_name,julien_barcode,unit, pillar_plate_id,row,col) values('PORK_IGA_unit','1802060006','3.10750749882548','FOOA80040010000030','C',5);</v>
      </c>
      <c r="AT27" s="26" t="str">
        <f si="19" t="shared"/>
        <v>insert into tsp_test_unit_data.fooa_unit_data (test_name,julien_barcode,unit, pillar_plate_id,row,col) values('PORK_IGA_unit','1802060013','2.51036440075651','FOOA80040010000030','D',5);</v>
      </c>
      <c r="AU27" s="26" t="str">
        <f si="20" t="shared"/>
        <v>insert into tsp_test_unit_data.fooa_unit_data (test_name,julien_barcode,unit, pillar_plate_id,row,col) values('PORK_IGA_unit','1802060018','2.57486417789985','FOOA80040010000030','A',6);</v>
      </c>
      <c r="AV27" s="26" t="str">
        <f si="21" t="shared"/>
        <v>insert into tsp_test_unit_data.fooa_unit_data (test_name,julien_barcode,unit, pillar_plate_id,row,col) values('PORK_IGA_unit','1802060125','2.81413754472191','FOOA80040010000030','B',6);</v>
      </c>
    </row>
    <row r="28" spans="1:48" x14ac:dyDescent="0.25">
      <c r="A28" s="24">
        <f>'[1]Run 1 IgG'!A29</f>
        <v>27</v>
      </c>
      <c r="B28" s="24" t="s">
        <v>187</v>
      </c>
      <c r="C28" s="25">
        <f>'Run 2 IgA'!Z30</f>
        <v>2.6292644179672204</v>
      </c>
      <c r="D28" s="25">
        <f>'Run 2 IgA'!AA30</f>
        <v>2.892333165519942</v>
      </c>
      <c r="E28" s="25">
        <f>'Run 2 IgA'!AB30</f>
        <v>2.6327258488560719</v>
      </c>
      <c r="F28" s="25">
        <f>'Run 2 IgA'!AC30</f>
        <v>2.5842658164121497</v>
      </c>
      <c r="G28" s="25">
        <f>'Run 2 IgA'!AD30</f>
        <v>2.7954131006320972</v>
      </c>
      <c r="H28" s="25">
        <f>'Run 2 IgA'!AE30</f>
        <v>2.9338703361861609</v>
      </c>
      <c r="I28" s="25">
        <f>'Run 2 IgA'!AF30</f>
        <v>3.1207876041841471</v>
      </c>
      <c r="J28" s="25">
        <f>'Run 2 IgA'!AG30</f>
        <v>2.7158001901885105</v>
      </c>
      <c r="K28" s="25">
        <f>'Run 2 IgA'!AH30</f>
        <v>2.9477160597415675</v>
      </c>
      <c r="L28" s="25">
        <f>'Run 2 IgA'!AI30</f>
        <v>2.7919516697432454</v>
      </c>
      <c r="M28" s="25">
        <f>'Run 2 IgA'!AJ30</f>
        <v>3.0723275717402245</v>
      </c>
      <c r="N28" s="25">
        <f>'Run 2 IgA'!AK30</f>
        <v>2.9373317670750128</v>
      </c>
      <c r="O28" s="25">
        <f>'Run 2 IgA'!AL30</f>
        <v>2.8784874419645354</v>
      </c>
      <c r="P28" s="25">
        <f>'Run 2 IgA'!AM30</f>
        <v>3.0238675392963024</v>
      </c>
      <c r="Q28" s="25">
        <f>'Run 2 IgA'!AN30</f>
        <v>2.8542574257425741</v>
      </c>
      <c r="R28" s="25">
        <f>'Run 2 IgA'!AO30</f>
        <v>2.6465715724114784</v>
      </c>
      <c r="S28" s="25">
        <f>'Run 2 IgA'!AP30</f>
        <v>2.7158001901885105</v>
      </c>
      <c r="T28" s="25">
        <f>'Run 2 IgA'!AQ30</f>
        <v>3.2246305308496952</v>
      </c>
      <c r="U28" s="25">
        <f>'Run 2 IgA'!AR30</f>
        <v>3.0584818481848188</v>
      </c>
      <c r="V28" s="25">
        <f>'Run 2 IgA'!AS30</f>
        <v>2.9027174581864967</v>
      </c>
      <c r="W28" s="25">
        <f>'Run 2 IgA'!AT30</f>
        <v>2.8819488728533873</v>
      </c>
      <c r="X28" s="25">
        <f>'Run 2 IgA'!AU30</f>
        <v>3.3007820104044301</v>
      </c>
      <c r="Y28" s="25">
        <f>'Run 2 IgA'!AV30</f>
        <v>3.1588633439615146</v>
      </c>
      <c r="Z28" s="25">
        <f>'Run 2 IgA'!AW30</f>
        <v>3.2730905632936174</v>
      </c>
      <c r="AA28" s="26" t="str">
        <f si="0" t="shared"/>
        <v>insert into tsp_test_unit_data.fooa_unit_data (test_name,julien_barcode,unit, pillar_plate_id,row,col) values('CASOMORP_IGA_unit','1802030171','2.62926441796722','FOOA80040010000030','A',1);</v>
      </c>
      <c r="AB28" s="26" t="str">
        <f si="1" t="shared"/>
        <v>insert into tsp_test_unit_data.fooa_unit_data (test_name,julien_barcode,unit, pillar_plate_id,row,col) values('CASOMORP_IGA_unit','1802030226','2.89233316551994','FOOA80040010000030','B',1);</v>
      </c>
      <c r="AC28" s="26" t="str">
        <f si="2" t="shared"/>
        <v>insert into tsp_test_unit_data.fooa_unit_data (test_name,julien_barcode,unit, pillar_plate_id,row,col) values('CASOMORP_IGA_unit','1802030230','2.63272584885607','FOOA80040010000030','C',1);</v>
      </c>
      <c r="AD28" s="26" t="str">
        <f si="3" t="shared"/>
        <v>insert into tsp_test_unit_data.fooa_unit_data (test_name,julien_barcode,unit, pillar_plate_id,row,col) values('CASOMORP_IGA_unit','1802030233','2.58426581641215','FOOA80040010000030','D',1);</v>
      </c>
      <c r="AE28" s="26" t="str">
        <f si="4" t="shared"/>
        <v>insert into tsp_test_unit_data.fooa_unit_data (test_name,julien_barcode,unit, pillar_plate_id,row,col) values('CASOMORP_IGA_unit','1802030235','2.7954131006321','FOOA80040010000030','A',2);</v>
      </c>
      <c r="AF28" s="26" t="str">
        <f si="5" t="shared"/>
        <v>insert into tsp_test_unit_data.fooa_unit_data (test_name,julien_barcode,unit, pillar_plate_id,row,col) values('CASOMORP_IGA_unit','1801300058','2.93387033618616','FOOA80040010000030','B',2);</v>
      </c>
      <c r="AG28" s="26" t="str">
        <f si="6" t="shared"/>
        <v>insert into tsp_test_unit_data.fooa_unit_data (test_name,julien_barcode,unit, pillar_plate_id,row,col) values('CASOMORP_IGA_unit','1801300228','3.12078760418415','FOOA80040010000030','C',2);</v>
      </c>
      <c r="AH28" s="26" t="str">
        <f si="7" t="shared"/>
        <v>insert into tsp_test_unit_data.fooa_unit_data (test_name,julien_barcode,unit, pillar_plate_id,row,col) values('CASOMORP_IGA_unit','1801310058','2.71580019018851','FOOA80040010000030','D',2);</v>
      </c>
      <c r="AI28" s="26" t="str">
        <f si="8" t="shared"/>
        <v>insert into tsp_test_unit_data.fooa_unit_data (test_name,julien_barcode,unit, pillar_plate_id,row,col) values('CASOMORP_IGA_unit','1801310102','2.94771605974157','FOOA80040010000030','A',3);</v>
      </c>
      <c r="AJ28" s="26" t="str">
        <f si="9" t="shared"/>
        <v>insert into tsp_test_unit_data.fooa_unit_data (test_name,julien_barcode,unit, pillar_plate_id,row,col) values('CASOMORP_IGA_unit','1802050005','2.79195166974325','FOOA80040010000030','B',3);</v>
      </c>
      <c r="AK28" s="26" t="str">
        <f si="10" t="shared"/>
        <v>insert into tsp_test_unit_data.fooa_unit_data (test_name,julien_barcode,unit, pillar_plate_id,row,col) values('CASOMORP_IGA_unit','1802050015','3.07232757174022','FOOA80040010000030','C',3);</v>
      </c>
      <c r="AL28" s="26" t="str">
        <f si="11" t="shared"/>
        <v>insert into tsp_test_unit_data.fooa_unit_data (test_name,julien_barcode,unit, pillar_plate_id,row,col) values('CASOMORP_IGA_unit','1802050019','2.93733176707501','FOOA80040010000030','D',3);</v>
      </c>
      <c r="AM28" s="26" t="str">
        <f si="12" t="shared"/>
        <v>insert into tsp_test_unit_data.fooa_unit_data (test_name,julien_barcode,unit, pillar_plate_id,row,col) values('CASOMORP_IGA_unit','1802050009','2.87848744196454','FOOA80040010000030','A',4);</v>
      </c>
      <c r="AN28" s="26" t="str">
        <f si="13" t="shared"/>
        <v>insert into tsp_test_unit_data.fooa_unit_data (test_name,julien_barcode,unit, pillar_plate_id,row,col) values('CASOMORP_IGA_unit','1802050017','3.0238675392963','FOOA80040010000030','B',4);</v>
      </c>
      <c r="AO28" s="26" t="str">
        <f si="14" t="shared"/>
        <v>insert into tsp_test_unit_data.fooa_unit_data (test_name,julien_barcode,unit, pillar_plate_id,row,col) values('CASOMORP_IGA_unit','1802060027','2.85425742574257','FOOA80040010000030','C',4);</v>
      </c>
      <c r="AP28" s="26" t="str">
        <f si="15" t="shared"/>
        <v>insert into tsp_test_unit_data.fooa_unit_data (test_name,julien_barcode,unit, pillar_plate_id,row,col) values('CASOMORP_IGA_unit','1802060031','2.64657157241148','FOOA80040010000030','D',4);</v>
      </c>
      <c r="AQ28" s="26" t="str">
        <f si="16" t="shared"/>
        <v>insert into tsp_test_unit_data.fooa_unit_data (test_name,julien_barcode,unit, pillar_plate_id,row,col) values('CASOMORP_IGA_unit','1802060032','2.71580019018851','FOOA80040010000030','A',5);</v>
      </c>
      <c r="AR28" s="26" t="str">
        <f si="17" t="shared"/>
        <v>insert into tsp_test_unit_data.fooa_unit_data (test_name,julien_barcode,unit, pillar_plate_id,row,col) values('CASOMORP_IGA_unit','1802060044','3.2246305308497','FOOA80040010000030','B',5);</v>
      </c>
      <c r="AS28" s="26" t="str">
        <f si="18" t="shared"/>
        <v>insert into tsp_test_unit_data.fooa_unit_data (test_name,julien_barcode,unit, pillar_plate_id,row,col) values('CASOMORP_IGA_unit','1802060006','3.05848184818482','FOOA80040010000030','C',5);</v>
      </c>
      <c r="AT28" s="26" t="str">
        <f si="19" t="shared"/>
        <v>insert into tsp_test_unit_data.fooa_unit_data (test_name,julien_barcode,unit, pillar_plate_id,row,col) values('CASOMORP_IGA_unit','1802060013','2.9027174581865','FOOA80040010000030','D',5);</v>
      </c>
      <c r="AU28" s="26" t="str">
        <f si="20" t="shared"/>
        <v>insert into tsp_test_unit_data.fooa_unit_data (test_name,julien_barcode,unit, pillar_plate_id,row,col) values('CASOMORP_IGA_unit','1802060018','2.88194887285339','FOOA80040010000030','A',6);</v>
      </c>
      <c r="AV28" s="26" t="str">
        <f si="21" t="shared"/>
        <v>insert into tsp_test_unit_data.fooa_unit_data (test_name,julien_barcode,unit, pillar_plate_id,row,col) values('CASOMORP_IGA_unit','1802060125','3.30078201040443','FOOA80040010000030','B',6);</v>
      </c>
    </row>
    <row r="29" spans="1:48" x14ac:dyDescent="0.25">
      <c r="A29" s="24">
        <f>'[1]Run 1 IgG'!A30</f>
        <v>28</v>
      </c>
      <c r="B29" s="24" t="s">
        <v>188</v>
      </c>
      <c r="C29" s="25">
        <f>'Run 2 IgA'!Z31</f>
        <v>2.5792596032298842</v>
      </c>
      <c r="D29" s="25">
        <f>'Run 2 IgA'!AA31</f>
        <v>2.6638846322524055</v>
      </c>
      <c r="E29" s="25">
        <f>'Run 2 IgA'!AB31</f>
        <v>2.4335164976910972</v>
      </c>
      <c r="F29" s="25">
        <f>'Run 2 IgA'!AC31</f>
        <v>2.4875824884554856</v>
      </c>
      <c r="G29" s="25">
        <f>'Run 2 IgA'!AD31</f>
        <v>2.6662353275030313</v>
      </c>
      <c r="H29" s="25">
        <f>'Run 2 IgA'!AE31</f>
        <v>2.7532110517761783</v>
      </c>
      <c r="I29" s="25">
        <f>'Run 2 IgA'!AF31</f>
        <v>2.7908221757861877</v>
      </c>
      <c r="J29" s="25">
        <f>'Run 2 IgA'!AG31</f>
        <v>2.5016866599592396</v>
      </c>
      <c r="K29" s="25">
        <f>'Run 2 IgA'!AH31</f>
        <v>2.7273534040192966</v>
      </c>
      <c r="L29" s="25">
        <f>'Run 2 IgA'!AI31</f>
        <v>2.5275443077161208</v>
      </c>
      <c r="M29" s="25">
        <f>'Run 2 IgA'!AJ31</f>
        <v>2.8542909475530789</v>
      </c>
      <c r="N29" s="25">
        <f>'Run 2 IgA'!AK31</f>
        <v>2.9130583288187188</v>
      </c>
      <c r="O29" s="25">
        <f>'Run 2 IgA'!AL31</f>
        <v>2.8448881665505765</v>
      </c>
      <c r="P29" s="25">
        <f>'Run 2 IgA'!AM31</f>
        <v>2.7978742615380643</v>
      </c>
      <c r="Q29" s="25">
        <f>'Run 2 IgA'!AN31</f>
        <v>2.5534019554730025</v>
      </c>
      <c r="R29" s="25">
        <f>'Run 2 IgA'!AO31</f>
        <v>2.6380269844955242</v>
      </c>
      <c r="S29" s="25">
        <f>'Run 2 IgA'!AP31</f>
        <v>2.5228429172148696</v>
      </c>
      <c r="T29" s="25">
        <f>'Run 2 IgA'!AQ31</f>
        <v>2.8331346902974484</v>
      </c>
      <c r="U29" s="25">
        <f>'Run 2 IgA'!AR31</f>
        <v>3.0517493486056289</v>
      </c>
      <c r="V29" s="25">
        <f>'Run 2 IgA'!AS31</f>
        <v>2.677988803756159</v>
      </c>
      <c r="W29" s="25">
        <f>'Run 2 IgA'!AT31</f>
        <v>2.5628047364755049</v>
      </c>
      <c r="X29" s="25">
        <f>'Run 2 IgA'!AU31</f>
        <v>3.0329437866006241</v>
      </c>
      <c r="Y29" s="25">
        <f>'Run 2 IgA'!AV31</f>
        <v>2.8119784330418183</v>
      </c>
      <c r="Z29" s="25">
        <f>'Run 2 IgA'!AW31</f>
        <v>2.8613430333049559</v>
      </c>
      <c r="AA29" s="26" t="str">
        <f si="0" t="shared"/>
        <v>insert into tsp_test_unit_data.fooa_unit_data (test_name,julien_barcode,unit, pillar_plate_id,row,col) values('BLACKBER_IGA_unit','1802030171','2.57925960322988','FOOA80040010000030','A',1);</v>
      </c>
      <c r="AB29" s="26" t="str">
        <f si="1" t="shared"/>
        <v>insert into tsp_test_unit_data.fooa_unit_data (test_name,julien_barcode,unit, pillar_plate_id,row,col) values('BLACKBER_IGA_unit','1802030226','2.66388463225241','FOOA80040010000030','B',1);</v>
      </c>
      <c r="AC29" s="26" t="str">
        <f si="2" t="shared"/>
        <v>insert into tsp_test_unit_data.fooa_unit_data (test_name,julien_barcode,unit, pillar_plate_id,row,col) values('BLACKBER_IGA_unit','1802030230','2.4335164976911','FOOA80040010000030','C',1);</v>
      </c>
      <c r="AD29" s="26" t="str">
        <f si="3" t="shared"/>
        <v>insert into tsp_test_unit_data.fooa_unit_data (test_name,julien_barcode,unit, pillar_plate_id,row,col) values('BLACKBER_IGA_unit','1802030233','2.48758248845549','FOOA80040010000030','D',1);</v>
      </c>
      <c r="AE29" s="26" t="str">
        <f si="4" t="shared"/>
        <v>insert into tsp_test_unit_data.fooa_unit_data (test_name,julien_barcode,unit, pillar_plate_id,row,col) values('BLACKBER_IGA_unit','1802030235','2.66623532750303','FOOA80040010000030','A',2);</v>
      </c>
      <c r="AF29" s="26" t="str">
        <f si="5" t="shared"/>
        <v>insert into tsp_test_unit_data.fooa_unit_data (test_name,julien_barcode,unit, pillar_plate_id,row,col) values('BLACKBER_IGA_unit','1801300058','2.75321105177618','FOOA80040010000030','B',2);</v>
      </c>
      <c r="AG29" s="26" t="str">
        <f si="6" t="shared"/>
        <v>insert into tsp_test_unit_data.fooa_unit_data (test_name,julien_barcode,unit, pillar_plate_id,row,col) values('BLACKBER_IGA_unit','1801300228','2.79082217578619','FOOA80040010000030','C',2);</v>
      </c>
      <c r="AH29" s="26" t="str">
        <f si="7" t="shared"/>
        <v>insert into tsp_test_unit_data.fooa_unit_data (test_name,julien_barcode,unit, pillar_plate_id,row,col) values('BLACKBER_IGA_unit','1801310058','2.50168665995924','FOOA80040010000030','D',2);</v>
      </c>
      <c r="AI29" s="26" t="str">
        <f si="8" t="shared"/>
        <v>insert into tsp_test_unit_data.fooa_unit_data (test_name,julien_barcode,unit, pillar_plate_id,row,col) values('BLACKBER_IGA_unit','1801310102','2.7273534040193','FOOA80040010000030','A',3);</v>
      </c>
      <c r="AJ29" s="26" t="str">
        <f si="9" t="shared"/>
        <v>insert into tsp_test_unit_data.fooa_unit_data (test_name,julien_barcode,unit, pillar_plate_id,row,col) values('BLACKBER_IGA_unit','1802050005','2.52754430771612','FOOA80040010000030','B',3);</v>
      </c>
      <c r="AK29" s="26" t="str">
        <f si="10" t="shared"/>
        <v>insert into tsp_test_unit_data.fooa_unit_data (test_name,julien_barcode,unit, pillar_plate_id,row,col) values('BLACKBER_IGA_unit','1802050015','2.85429094755308','FOOA80040010000030','C',3);</v>
      </c>
      <c r="AL29" s="26" t="str">
        <f si="11" t="shared"/>
        <v>insert into tsp_test_unit_data.fooa_unit_data (test_name,julien_barcode,unit, pillar_plate_id,row,col) values('BLACKBER_IGA_unit','1802050019','2.91305832881872','FOOA80040010000030','D',3);</v>
      </c>
      <c r="AM29" s="26" t="str">
        <f si="12" t="shared"/>
        <v>insert into tsp_test_unit_data.fooa_unit_data (test_name,julien_barcode,unit, pillar_plate_id,row,col) values('BLACKBER_IGA_unit','1802050009','2.84488816655058','FOOA80040010000030','A',4);</v>
      </c>
      <c r="AN29" s="26" t="str">
        <f si="13" t="shared"/>
        <v>insert into tsp_test_unit_data.fooa_unit_data (test_name,julien_barcode,unit, pillar_plate_id,row,col) values('BLACKBER_IGA_unit','1802050017','2.79787426153806','FOOA80040010000030','B',4);</v>
      </c>
      <c r="AO29" s="26" t="str">
        <f si="14" t="shared"/>
        <v>insert into tsp_test_unit_data.fooa_unit_data (test_name,julien_barcode,unit, pillar_plate_id,row,col) values('BLACKBER_IGA_unit','1802060027','2.553401955473','FOOA80040010000030','C',4);</v>
      </c>
      <c r="AP29" s="26" t="str">
        <f si="15" t="shared"/>
        <v>insert into tsp_test_unit_data.fooa_unit_data (test_name,julien_barcode,unit, pillar_plate_id,row,col) values('BLACKBER_IGA_unit','1802060031','2.63802698449552','FOOA80040010000030','D',4);</v>
      </c>
      <c r="AQ29" s="26" t="str">
        <f si="16" t="shared"/>
        <v>insert into tsp_test_unit_data.fooa_unit_data (test_name,julien_barcode,unit, pillar_plate_id,row,col) values('BLACKBER_IGA_unit','1802060032','2.52284291721487','FOOA80040010000030','A',5);</v>
      </c>
      <c r="AR29" s="26" t="str">
        <f si="17" t="shared"/>
        <v>insert into tsp_test_unit_data.fooa_unit_data (test_name,julien_barcode,unit, pillar_plate_id,row,col) values('BLACKBER_IGA_unit','1802060044','2.83313469029745','FOOA80040010000030','B',5);</v>
      </c>
      <c r="AS29" s="26" t="str">
        <f si="18" t="shared"/>
        <v>insert into tsp_test_unit_data.fooa_unit_data (test_name,julien_barcode,unit, pillar_plate_id,row,col) values('BLACKBER_IGA_unit','1802060006','3.05174934860563','FOOA80040010000030','C',5);</v>
      </c>
      <c r="AT29" s="26" t="str">
        <f si="19" t="shared"/>
        <v>insert into tsp_test_unit_data.fooa_unit_data (test_name,julien_barcode,unit, pillar_plate_id,row,col) values('BLACKBER_IGA_unit','1802060013','2.67798880375616','FOOA80040010000030','D',5);</v>
      </c>
      <c r="AU29" s="26" t="str">
        <f si="20" t="shared"/>
        <v>insert into tsp_test_unit_data.fooa_unit_data (test_name,julien_barcode,unit, pillar_plate_id,row,col) values('BLACKBER_IGA_unit','1802060018','2.5628047364755','FOOA80040010000030','A',6);</v>
      </c>
      <c r="AV29" s="26" t="str">
        <f si="21" t="shared"/>
        <v>insert into tsp_test_unit_data.fooa_unit_data (test_name,julien_barcode,unit, pillar_plate_id,row,col) values('BLACKBER_IGA_unit','1802060125','3.03294378660062','FOOA80040010000030','B',6);</v>
      </c>
    </row>
    <row r="30" spans="1:48" x14ac:dyDescent="0.25">
      <c r="A30" s="24">
        <f>'[1]Run 1 IgG'!A31</f>
        <v>29</v>
      </c>
      <c r="B30" s="24" t="s">
        <v>189</v>
      </c>
      <c r="C30" s="25">
        <f>'Run 2 IgA'!Z32</f>
        <v>2.9282059481931562</v>
      </c>
      <c r="D30" s="25">
        <f>'Run 2 IgA'!AA32</f>
        <v>3.1547638844472869</v>
      </c>
      <c r="E30" s="25">
        <f>'Run 2 IgA'!AB32</f>
        <v>3.0474469672742779</v>
      </c>
      <c r="F30" s="25">
        <f>'Run 2 IgA'!AC32</f>
        <v>2.7970408272039231</v>
      </c>
      <c r="G30" s="25">
        <f>'Run 2 IgA'!AD32</f>
        <v>3.0076999609139041</v>
      </c>
      <c r="H30" s="25">
        <f>'Run 2 IgA'!AE32</f>
        <v>3.7191713747645956</v>
      </c>
      <c r="I30" s="25">
        <f>'Run 2 IgA'!AF32</f>
        <v>3.9139317059304268</v>
      </c>
      <c r="J30" s="25">
        <f>'Run 2 IgA'!AG32</f>
        <v>2.9878264577337172</v>
      </c>
      <c r="K30" s="25">
        <f>'Run 2 IgA'!AH32</f>
        <v>3.2104096933518109</v>
      </c>
      <c r="L30" s="25">
        <f>'Run 2 IgA'!AI32</f>
        <v>3.3813218207014177</v>
      </c>
      <c r="M30" s="25">
        <f>'Run 2 IgA'!AJ32</f>
        <v>6.7240450556088547</v>
      </c>
      <c r="N30" s="25">
        <f>'Run 2 IgA'!AK32</f>
        <v>3.8105894893934549</v>
      </c>
      <c r="O30" s="25">
        <f>'Run 2 IgA'!AL32</f>
        <v>3.2938784067085956</v>
      </c>
      <c r="P30" s="25">
        <f>'Run 2 IgA'!AM32</f>
        <v>3.6198038588636607</v>
      </c>
      <c r="Q30" s="25">
        <f>'Run 2 IgA'!AN32</f>
        <v>3.1507891838112494</v>
      </c>
      <c r="R30" s="25">
        <f>'Run 2 IgA'!AO32</f>
        <v>3.1984855914436983</v>
      </c>
      <c r="S30" s="25">
        <f>'Run 2 IgA'!AP32</f>
        <v>3.0076999609139041</v>
      </c>
      <c r="T30" s="25">
        <f>'Run 2 IgA'!AQ32</f>
        <v>3.8861088014781657</v>
      </c>
      <c r="U30" s="25">
        <f>'Run 2 IgA'!AR32</f>
        <v>4.2716547631737907</v>
      </c>
      <c r="V30" s="25">
        <f>'Run 2 IgA'!AS32</f>
        <v>3.5363351455068757</v>
      </c>
      <c r="W30" s="25">
        <f>'Run 2 IgA'!AT32</f>
        <v>3.2143843939878476</v>
      </c>
      <c r="X30" s="25">
        <f>'Run 2 IgA'!AU32</f>
        <v>4.530010304516221</v>
      </c>
      <c r="Y30" s="25">
        <f>'Run 2 IgA'!AV32</f>
        <v>3.7628930817610065</v>
      </c>
      <c r="Z30" s="25">
        <f>'Run 2 IgA'!AW32</f>
        <v>3.4926134385104648</v>
      </c>
      <c r="AA30" s="26" t="str">
        <f si="0" t="shared"/>
        <v>insert into tsp_test_unit_data.fooa_unit_data (test_name,julien_barcode,unit, pillar_plate_id,row,col) values('WHITE_POTAT_IGA_unit','1802030171','2.92820594819316','FOOA80040010000030','A',1);</v>
      </c>
      <c r="AB30" s="26" t="str">
        <f si="1" t="shared"/>
        <v>insert into tsp_test_unit_data.fooa_unit_data (test_name,julien_barcode,unit, pillar_plate_id,row,col) values('WHITE_POTAT_IGA_unit','1802030226','3.15476388444729','FOOA80040010000030','B',1);</v>
      </c>
      <c r="AC30" s="26" t="str">
        <f si="2" t="shared"/>
        <v>insert into tsp_test_unit_data.fooa_unit_data (test_name,julien_barcode,unit, pillar_plate_id,row,col) values('WHITE_POTAT_IGA_unit','1802030230','3.04744696727428','FOOA80040010000030','C',1);</v>
      </c>
      <c r="AD30" s="26" t="str">
        <f si="3" t="shared"/>
        <v>insert into tsp_test_unit_data.fooa_unit_data (test_name,julien_barcode,unit, pillar_plate_id,row,col) values('WHITE_POTAT_IGA_unit','1802030233','2.79704082720392','FOOA80040010000030','D',1);</v>
      </c>
      <c r="AE30" s="26" t="str">
        <f si="4" t="shared"/>
        <v>insert into tsp_test_unit_data.fooa_unit_data (test_name,julien_barcode,unit, pillar_plate_id,row,col) values('WHITE_POTAT_IGA_unit','1802030235','3.0076999609139','FOOA80040010000030','A',2);</v>
      </c>
      <c r="AF30" s="26" t="str">
        <f si="5" t="shared"/>
        <v>insert into tsp_test_unit_data.fooa_unit_data (test_name,julien_barcode,unit, pillar_plate_id,row,col) values('WHITE_POTAT_IGA_unit','1801300058','3.7191713747646','FOOA80040010000030','B',2);</v>
      </c>
      <c r="AG30" s="26" t="str">
        <f si="6" t="shared"/>
        <v>insert into tsp_test_unit_data.fooa_unit_data (test_name,julien_barcode,unit, pillar_plate_id,row,col) values('WHITE_POTAT_IGA_unit','1801300228','3.91393170593043','FOOA80040010000030','C',2);</v>
      </c>
      <c r="AH30" s="26" t="str">
        <f si="7" t="shared"/>
        <v>insert into tsp_test_unit_data.fooa_unit_data (test_name,julien_barcode,unit, pillar_plate_id,row,col) values('WHITE_POTAT_IGA_unit','1801310058','2.98782645773372','FOOA80040010000030','D',2);</v>
      </c>
      <c r="AI30" s="26" t="str">
        <f si="8" t="shared"/>
        <v>insert into tsp_test_unit_data.fooa_unit_data (test_name,julien_barcode,unit, pillar_plate_id,row,col) values('WHITE_POTAT_IGA_unit','1801310102','3.21040969335181','FOOA80040010000030','A',3);</v>
      </c>
      <c r="AJ30" s="26" t="str">
        <f si="9" t="shared"/>
        <v>insert into tsp_test_unit_data.fooa_unit_data (test_name,julien_barcode,unit, pillar_plate_id,row,col) values('WHITE_POTAT_IGA_unit','1802050005','3.38132182070142','FOOA80040010000030','B',3);</v>
      </c>
      <c r="AK30" s="26" t="str">
        <f si="10" t="shared"/>
        <v>insert into tsp_test_unit_data.fooa_unit_data (test_name,julien_barcode,unit, pillar_plate_id,row,col) values('WHITE_POTAT_IGA_unit','1802050015','6.72404505560885','FOOA80040010000030','C',3);</v>
      </c>
      <c r="AL30" s="26" t="str">
        <f si="11" t="shared"/>
        <v>insert into tsp_test_unit_data.fooa_unit_data (test_name,julien_barcode,unit, pillar_plate_id,row,col) values('WHITE_POTAT_IGA_unit','1802050019','3.81058948939345','FOOA80040010000030','D',3);</v>
      </c>
      <c r="AM30" s="26" t="str">
        <f si="12" t="shared"/>
        <v>insert into tsp_test_unit_data.fooa_unit_data (test_name,julien_barcode,unit, pillar_plate_id,row,col) values('WHITE_POTAT_IGA_unit','1802050009','3.2938784067086','FOOA80040010000030','A',4);</v>
      </c>
      <c r="AN30" s="26" t="str">
        <f si="13" t="shared"/>
        <v>insert into tsp_test_unit_data.fooa_unit_data (test_name,julien_barcode,unit, pillar_plate_id,row,col) values('WHITE_POTAT_IGA_unit','1802050017','3.61980385886366','FOOA80040010000030','B',4);</v>
      </c>
      <c r="AO30" s="26" t="str">
        <f si="14" t="shared"/>
        <v>insert into tsp_test_unit_data.fooa_unit_data (test_name,julien_barcode,unit, pillar_plate_id,row,col) values('WHITE_POTAT_IGA_unit','1802060027','3.15078918381125','FOOA80040010000030','C',4);</v>
      </c>
      <c r="AP30" s="26" t="str">
        <f si="15" t="shared"/>
        <v>insert into tsp_test_unit_data.fooa_unit_data (test_name,julien_barcode,unit, pillar_plate_id,row,col) values('WHITE_POTAT_IGA_unit','1802060031','3.1984855914437','FOOA80040010000030','D',4);</v>
      </c>
      <c r="AQ30" s="26" t="str">
        <f si="16" t="shared"/>
        <v>insert into tsp_test_unit_data.fooa_unit_data (test_name,julien_barcode,unit, pillar_plate_id,row,col) values('WHITE_POTAT_IGA_unit','1802060032','3.0076999609139','FOOA80040010000030','A',5);</v>
      </c>
      <c r="AR30" s="26" t="str">
        <f si="17" t="shared"/>
        <v>insert into tsp_test_unit_data.fooa_unit_data (test_name,julien_barcode,unit, pillar_plate_id,row,col) values('WHITE_POTAT_IGA_unit','1802060044','3.88610880147817','FOOA80040010000030','B',5);</v>
      </c>
      <c r="AS30" s="26" t="str">
        <f si="18" t="shared"/>
        <v>insert into tsp_test_unit_data.fooa_unit_data (test_name,julien_barcode,unit, pillar_plate_id,row,col) values('WHITE_POTAT_IGA_unit','1802060006','4.27165476317379','FOOA80040010000030','C',5);</v>
      </c>
      <c r="AT30" s="26" t="str">
        <f si="19" t="shared"/>
        <v>insert into tsp_test_unit_data.fooa_unit_data (test_name,julien_barcode,unit, pillar_plate_id,row,col) values('WHITE_POTAT_IGA_unit','1802060013','3.53633514550688','FOOA80040010000030','D',5);</v>
      </c>
      <c r="AU30" s="26" t="str">
        <f si="20" t="shared"/>
        <v>insert into tsp_test_unit_data.fooa_unit_data (test_name,julien_barcode,unit, pillar_plate_id,row,col) values('WHITE_POTAT_IGA_unit','1802060018','3.21438439398785','FOOA80040010000030','A',6);</v>
      </c>
      <c r="AV30" s="26" t="str">
        <f si="21" t="shared"/>
        <v>insert into tsp_test_unit_data.fooa_unit_data (test_name,julien_barcode,unit, pillar_plate_id,row,col) values('WHITE_POTAT_IGA_unit','1802060125','4.53001030451622','FOOA80040010000030','B',6);</v>
      </c>
    </row>
    <row r="31" spans="1:48" x14ac:dyDescent="0.25">
      <c r="A31" s="24">
        <f>'[1]Run 1 IgG'!A32</f>
        <v>30</v>
      </c>
      <c r="B31" s="24" t="s">
        <v>190</v>
      </c>
      <c r="C31" s="25">
        <f>'Run 2 IgA'!Z33</f>
        <v>2.6720477910530702</v>
      </c>
      <c r="D31" s="25">
        <f>'Run 2 IgA'!AA33</f>
        <v>2.840677966101695</v>
      </c>
      <c r="E31" s="25">
        <f>'Run 2 IgA'!AB33</f>
        <v>2.721644901361489</v>
      </c>
      <c r="F31" s="25">
        <f>'Run 2 IgA'!AC33</f>
        <v>2.7150319533203668</v>
      </c>
      <c r="G31" s="25">
        <f>'Run 2 IgA'!AD33</f>
        <v>2.8770491803278686</v>
      </c>
      <c r="H31" s="25">
        <f>'Run 2 IgA'!AE33</f>
        <v>2.6621283689913864</v>
      </c>
      <c r="I31" s="25">
        <f>'Run 2 IgA'!AF33</f>
        <v>2.9630175048624618</v>
      </c>
      <c r="J31" s="25">
        <f>'Run 2 IgA'!AG33</f>
        <v>2.9960822450680746</v>
      </c>
      <c r="K31" s="25">
        <f>'Run 2 IgA'!AH33</f>
        <v>2.817532647957766</v>
      </c>
      <c r="L31" s="25">
        <f>'Run 2 IgA'!AI33</f>
        <v>2.7745484856904694</v>
      </c>
      <c r="M31" s="25">
        <f>'Run 2 IgA'!AJ33</f>
        <v>4.6030286190608507</v>
      </c>
      <c r="N31" s="25">
        <f>'Run 2 IgA'!AK33</f>
        <v>3.0324534592942483</v>
      </c>
      <c r="O31" s="25">
        <f>'Run 2 IgA'!AL33</f>
        <v>2.7282578494026115</v>
      </c>
      <c r="P31" s="25">
        <f>'Run 2 IgA'!AM33</f>
        <v>3.2639066407335369</v>
      </c>
      <c r="Q31" s="25">
        <f>'Run 2 IgA'!AN33</f>
        <v>3.1779383161989441</v>
      </c>
      <c r="R31" s="25">
        <f>'Run 2 IgA'!AO33</f>
        <v>2.6852736871353153</v>
      </c>
      <c r="S31" s="25">
        <f>'Run 2 IgA'!AP33</f>
        <v>2.8505973881633784</v>
      </c>
      <c r="T31" s="25">
        <f>'Run 2 IgA'!AQ33</f>
        <v>3.4689080300083353</v>
      </c>
      <c r="U31" s="25">
        <f>'Run 2 IgA'!AR33</f>
        <v>3.525118088357877</v>
      </c>
      <c r="V31" s="25">
        <f>'Run 2 IgA'!AS33</f>
        <v>3.3994720755765488</v>
      </c>
      <c r="W31" s="25">
        <f>'Run 2 IgA'!AT33</f>
        <v>2.705112531258683</v>
      </c>
      <c r="X31" s="25">
        <f>'Run 2 IgA'!AU33</f>
        <v>3.1448735759933317</v>
      </c>
      <c r="Y31" s="25">
        <f>'Run 2 IgA'!AV33</f>
        <v>3.0919699916643513</v>
      </c>
      <c r="Z31" s="25">
        <f>'Run 2 IgA'!AW33</f>
        <v>3.0225340372325644</v>
      </c>
      <c r="AA31" s="26" t="str">
        <f si="0" t="shared"/>
        <v>insert into tsp_test_unit_data.fooa_unit_data (test_name,julien_barcode,unit, pillar_plate_id,row,col) values('MUSTARD_IGA_unit','1802030171','2.67204779105307','FOOA80040010000030','A',1);</v>
      </c>
      <c r="AB31" s="26" t="str">
        <f si="1" t="shared"/>
        <v>insert into tsp_test_unit_data.fooa_unit_data (test_name,julien_barcode,unit, pillar_plate_id,row,col) values('MUSTARD_IGA_unit','1802030226','2.84067796610169','FOOA80040010000030','B',1);</v>
      </c>
      <c r="AC31" s="26" t="str">
        <f si="2" t="shared"/>
        <v>insert into tsp_test_unit_data.fooa_unit_data (test_name,julien_barcode,unit, pillar_plate_id,row,col) values('MUSTARD_IGA_unit','1802030230','2.72164490136149','FOOA80040010000030','C',1);</v>
      </c>
      <c r="AD31" s="26" t="str">
        <f si="3" t="shared"/>
        <v>insert into tsp_test_unit_data.fooa_unit_data (test_name,julien_barcode,unit, pillar_plate_id,row,col) values('MUSTARD_IGA_unit','1802030233','2.71503195332037','FOOA80040010000030','D',1);</v>
      </c>
      <c r="AE31" s="26" t="str">
        <f si="4" t="shared"/>
        <v>insert into tsp_test_unit_data.fooa_unit_data (test_name,julien_barcode,unit, pillar_plate_id,row,col) values('MUSTARD_IGA_unit','1802030235','2.87704918032787','FOOA80040010000030','A',2);</v>
      </c>
      <c r="AF31" s="26" t="str">
        <f si="5" t="shared"/>
        <v>insert into tsp_test_unit_data.fooa_unit_data (test_name,julien_barcode,unit, pillar_plate_id,row,col) values('MUSTARD_IGA_unit','1801300058','2.66212836899139','FOOA80040010000030','B',2);</v>
      </c>
      <c r="AG31" s="26" t="str">
        <f si="6" t="shared"/>
        <v>insert into tsp_test_unit_data.fooa_unit_data (test_name,julien_barcode,unit, pillar_plate_id,row,col) values('MUSTARD_IGA_unit','1801300228','2.96301750486246','FOOA80040010000030','C',2);</v>
      </c>
      <c r="AH31" s="26" t="str">
        <f si="7" t="shared"/>
        <v>insert into tsp_test_unit_data.fooa_unit_data (test_name,julien_barcode,unit, pillar_plate_id,row,col) values('MUSTARD_IGA_unit','1801310058','2.99608224506807','FOOA80040010000030','D',2);</v>
      </c>
      <c r="AI31" s="26" t="str">
        <f si="8" t="shared"/>
        <v>insert into tsp_test_unit_data.fooa_unit_data (test_name,julien_barcode,unit, pillar_plate_id,row,col) values('MUSTARD_IGA_unit','1801310102','2.81753264795777','FOOA80040010000030','A',3);</v>
      </c>
      <c r="AJ31" s="26" t="str">
        <f si="9" t="shared"/>
        <v>insert into tsp_test_unit_data.fooa_unit_data (test_name,julien_barcode,unit, pillar_plate_id,row,col) values('MUSTARD_IGA_unit','1802050005','2.77454848569047','FOOA80040010000030','B',3);</v>
      </c>
      <c r="AK31" s="26" t="str">
        <f si="10" t="shared"/>
        <v>insert into tsp_test_unit_data.fooa_unit_data (test_name,julien_barcode,unit, pillar_plate_id,row,col) values('MUSTARD_IGA_unit','1802050015','4.60302861906085','FOOA80040010000030','C',3);</v>
      </c>
      <c r="AL31" s="26" t="str">
        <f si="11" t="shared"/>
        <v>insert into tsp_test_unit_data.fooa_unit_data (test_name,julien_barcode,unit, pillar_plate_id,row,col) values('MUSTARD_IGA_unit','1802050019','3.03245345929425','FOOA80040010000030','D',3);</v>
      </c>
      <c r="AM31" s="26" t="str">
        <f si="12" t="shared"/>
        <v>insert into tsp_test_unit_data.fooa_unit_data (test_name,julien_barcode,unit, pillar_plate_id,row,col) values('MUSTARD_IGA_unit','1802050009','2.72825784940261','FOOA80040010000030','A',4);</v>
      </c>
      <c r="AN31" s="26" t="str">
        <f si="13" t="shared"/>
        <v>insert into tsp_test_unit_data.fooa_unit_data (test_name,julien_barcode,unit, pillar_plate_id,row,col) values('MUSTARD_IGA_unit','1802050017','3.26390664073354','FOOA80040010000030','B',4);</v>
      </c>
      <c r="AO31" s="26" t="str">
        <f si="14" t="shared"/>
        <v>insert into tsp_test_unit_data.fooa_unit_data (test_name,julien_barcode,unit, pillar_plate_id,row,col) values('MUSTARD_IGA_unit','1802060027','3.17793831619894','FOOA80040010000030','C',4);</v>
      </c>
      <c r="AP31" s="26" t="str">
        <f si="15" t="shared"/>
        <v>insert into tsp_test_unit_data.fooa_unit_data (test_name,julien_barcode,unit, pillar_plate_id,row,col) values('MUSTARD_IGA_unit','1802060031','2.68527368713532','FOOA80040010000030','D',4);</v>
      </c>
      <c r="AQ31" s="26" t="str">
        <f si="16" t="shared"/>
        <v>insert into tsp_test_unit_data.fooa_unit_data (test_name,julien_barcode,unit, pillar_plate_id,row,col) values('MUSTARD_IGA_unit','1802060032','2.85059738816338','FOOA80040010000030','A',5);</v>
      </c>
      <c r="AR31" s="26" t="str">
        <f si="17" t="shared"/>
        <v>insert into tsp_test_unit_data.fooa_unit_data (test_name,julien_barcode,unit, pillar_plate_id,row,col) values('MUSTARD_IGA_unit','1802060044','3.46890803000834','FOOA80040010000030','B',5);</v>
      </c>
      <c r="AS31" s="26" t="str">
        <f si="18" t="shared"/>
        <v>insert into tsp_test_unit_data.fooa_unit_data (test_name,julien_barcode,unit, pillar_plate_id,row,col) values('MUSTARD_IGA_unit','1802060006','3.52511808835788','FOOA80040010000030','C',5);</v>
      </c>
      <c r="AT31" s="26" t="str">
        <f si="19" t="shared"/>
        <v>insert into tsp_test_unit_data.fooa_unit_data (test_name,julien_barcode,unit, pillar_plate_id,row,col) values('MUSTARD_IGA_unit','1802060013','3.39947207557655','FOOA80040010000030','D',5);</v>
      </c>
      <c r="AU31" s="26" t="str">
        <f si="20" t="shared"/>
        <v>insert into tsp_test_unit_data.fooa_unit_data (test_name,julien_barcode,unit, pillar_plate_id,row,col) values('MUSTARD_IGA_unit','1802060018','2.70511253125868','FOOA80040010000030','A',6);</v>
      </c>
      <c r="AV31" s="26" t="str">
        <f si="21" t="shared"/>
        <v>insert into tsp_test_unit_data.fooa_unit_data (test_name,julien_barcode,unit, pillar_plate_id,row,col) values('MUSTARD_IGA_unit','1802060125','3.14487357599333','FOOA80040010000030','B',6);</v>
      </c>
    </row>
    <row r="32" spans="1:48" x14ac:dyDescent="0.25">
      <c r="A32" s="24">
        <f>'[1]Run 1 IgG'!A33</f>
        <v>31</v>
      </c>
      <c r="B32" s="24" t="s">
        <v>191</v>
      </c>
      <c r="C32" s="25">
        <f>'Run 2 IgA'!Z34</f>
        <v>2.5748051571780386</v>
      </c>
      <c r="D32" s="25">
        <f>'Run 2 IgA'!AA34</f>
        <v>2.7147766671495486</v>
      </c>
      <c r="E32" s="25">
        <f>'Run 2 IgA'!AB34</f>
        <v>2.5724327587039451</v>
      </c>
      <c r="F32" s="25">
        <f>'Run 2 IgA'!AC34</f>
        <v>2.7171490656236417</v>
      </c>
      <c r="G32" s="25">
        <f>'Run 2 IgA'!AD34</f>
        <v>2.6744458930899606</v>
      </c>
      <c r="H32" s="25">
        <f>'Run 2 IgA'!AE34</f>
        <v>2.7645970351055098</v>
      </c>
      <c r="I32" s="25">
        <f>'Run 2 IgA'!AF34</f>
        <v>2.992347288618475</v>
      </c>
      <c r="J32" s="25">
        <f>'Run 2 IgA'!AG34</f>
        <v>2.7432454488386693</v>
      </c>
      <c r="K32" s="25">
        <f>'Run 2 IgA'!AH34</f>
        <v>2.7218938625718287</v>
      </c>
      <c r="L32" s="25">
        <f>'Run 2 IgA'!AI34</f>
        <v>2.7622246366314163</v>
      </c>
      <c r="M32" s="25">
        <f>'Run 2 IgA'!AJ34</f>
        <v>3.4431029986962187</v>
      </c>
      <c r="N32" s="25">
        <f>'Run 2 IgA'!AK34</f>
        <v>2.8001830122169107</v>
      </c>
      <c r="O32" s="25">
        <f>'Run 2 IgA'!AL34</f>
        <v>2.7005422763049882</v>
      </c>
      <c r="P32" s="25">
        <f>'Run 2 IgA'!AM34</f>
        <v>2.8760997633878986</v>
      </c>
      <c r="Q32" s="25">
        <f>'Run 2 IgA'!AN34</f>
        <v>2.6839354869863343</v>
      </c>
      <c r="R32" s="25">
        <f>'Run 2 IgA'!AO34</f>
        <v>2.6554667052972136</v>
      </c>
      <c r="S32" s="25">
        <f>'Run 2 IgA'!AP34</f>
        <v>2.6602115022454003</v>
      </c>
      <c r="T32" s="25">
        <f>'Run 2 IgA'!AQ34</f>
        <v>3.0303056642039694</v>
      </c>
      <c r="U32" s="25">
        <f>'Run 2 IgA'!AR34</f>
        <v>2.9282925298179538</v>
      </c>
      <c r="V32" s="25">
        <f>'Run 2 IgA'!AS34</f>
        <v>2.7693418320536964</v>
      </c>
      <c r="W32" s="25">
        <f>'Run 2 IgA'!AT34</f>
        <v>2.809672606113284</v>
      </c>
      <c r="X32" s="25">
        <f>'Run 2 IgA'!AU34</f>
        <v>3.0777536336858367</v>
      </c>
      <c r="Y32" s="25">
        <f>'Run 2 IgA'!AV34</f>
        <v>2.973368100825728</v>
      </c>
      <c r="Z32" s="25">
        <f>'Run 2 IgA'!AW34</f>
        <v>2.892706552706553</v>
      </c>
      <c r="AA32" s="26" t="str">
        <f si="0" t="shared"/>
        <v>insert into tsp_test_unit_data.fooa_unit_data (test_name,julien_barcode,unit, pillar_plate_id,row,col) values('NAVY_BEAN_IGA_unit','1802030171','2.57480515717804','FOOA80040010000030','A',1);</v>
      </c>
      <c r="AB32" s="26" t="str">
        <f si="1" t="shared"/>
        <v>insert into tsp_test_unit_data.fooa_unit_data (test_name,julien_barcode,unit, pillar_plate_id,row,col) values('NAVY_BEAN_IGA_unit','1802030226','2.71477666714955','FOOA80040010000030','B',1);</v>
      </c>
      <c r="AC32" s="26" t="str">
        <f si="2" t="shared"/>
        <v>insert into tsp_test_unit_data.fooa_unit_data (test_name,julien_barcode,unit, pillar_plate_id,row,col) values('NAVY_BEAN_IGA_unit','1802030230','2.57243275870395','FOOA80040010000030','C',1);</v>
      </c>
      <c r="AD32" s="26" t="str">
        <f si="3" t="shared"/>
        <v>insert into tsp_test_unit_data.fooa_unit_data (test_name,julien_barcode,unit, pillar_plate_id,row,col) values('NAVY_BEAN_IGA_unit','1802030233','2.71714906562364','FOOA80040010000030','D',1);</v>
      </c>
      <c r="AE32" s="26" t="str">
        <f si="4" t="shared"/>
        <v>insert into tsp_test_unit_data.fooa_unit_data (test_name,julien_barcode,unit, pillar_plate_id,row,col) values('NAVY_BEAN_IGA_unit','1802030235','2.67444589308996','FOOA80040010000030','A',2);</v>
      </c>
      <c r="AF32" s="26" t="str">
        <f si="5" t="shared"/>
        <v>insert into tsp_test_unit_data.fooa_unit_data (test_name,julien_barcode,unit, pillar_plate_id,row,col) values('NAVY_BEAN_IGA_unit','1801300058','2.76459703510551','FOOA80040010000030','B',2);</v>
      </c>
      <c r="AG32" s="26" t="str">
        <f si="6" t="shared"/>
        <v>insert into tsp_test_unit_data.fooa_unit_data (test_name,julien_barcode,unit, pillar_plate_id,row,col) values('NAVY_BEAN_IGA_unit','1801300228','2.99234728861847','FOOA80040010000030','C',2);</v>
      </c>
      <c r="AH32" s="26" t="str">
        <f si="7" t="shared"/>
        <v>insert into tsp_test_unit_data.fooa_unit_data (test_name,julien_barcode,unit, pillar_plate_id,row,col) values('NAVY_BEAN_IGA_unit','1801310058','2.74324544883867','FOOA80040010000030','D',2);</v>
      </c>
      <c r="AI32" s="26" t="str">
        <f si="8" t="shared"/>
        <v>insert into tsp_test_unit_data.fooa_unit_data (test_name,julien_barcode,unit, pillar_plate_id,row,col) values('NAVY_BEAN_IGA_unit','1801310102','2.72189386257183','FOOA80040010000030','A',3);</v>
      </c>
      <c r="AJ32" s="26" t="str">
        <f si="9" t="shared"/>
        <v>insert into tsp_test_unit_data.fooa_unit_data (test_name,julien_barcode,unit, pillar_plate_id,row,col) values('NAVY_BEAN_IGA_unit','1802050005','2.76222463663142','FOOA80040010000030','B',3);</v>
      </c>
      <c r="AK32" s="26" t="str">
        <f si="10" t="shared"/>
        <v>insert into tsp_test_unit_data.fooa_unit_data (test_name,julien_barcode,unit, pillar_plate_id,row,col) values('NAVY_BEAN_IGA_unit','1802050015','3.44310299869622','FOOA80040010000030','C',3);</v>
      </c>
      <c r="AL32" s="26" t="str">
        <f si="11" t="shared"/>
        <v>insert into tsp_test_unit_data.fooa_unit_data (test_name,julien_barcode,unit, pillar_plate_id,row,col) values('NAVY_BEAN_IGA_unit','1802050019','2.80018301221691','FOOA80040010000030','D',3);</v>
      </c>
      <c r="AM32" s="26" t="str">
        <f si="12" t="shared"/>
        <v>insert into tsp_test_unit_data.fooa_unit_data (test_name,julien_barcode,unit, pillar_plate_id,row,col) values('NAVY_BEAN_IGA_unit','1802050009','2.70054227630499','FOOA80040010000030','A',4);</v>
      </c>
      <c r="AN32" s="26" t="str">
        <f si="13" t="shared"/>
        <v>insert into tsp_test_unit_data.fooa_unit_data (test_name,julien_barcode,unit, pillar_plate_id,row,col) values('NAVY_BEAN_IGA_unit','1802050017','2.8760997633879','FOOA80040010000030','B',4);</v>
      </c>
      <c r="AO32" s="26" t="str">
        <f si="14" t="shared"/>
        <v>insert into tsp_test_unit_data.fooa_unit_data (test_name,julien_barcode,unit, pillar_plate_id,row,col) values('NAVY_BEAN_IGA_unit','1802060027','2.68393548698633','FOOA80040010000030','C',4);</v>
      </c>
      <c r="AP32" s="26" t="str">
        <f si="15" t="shared"/>
        <v>insert into tsp_test_unit_data.fooa_unit_data (test_name,julien_barcode,unit, pillar_plate_id,row,col) values('NAVY_BEAN_IGA_unit','1802060031','2.65546670529721','FOOA80040010000030','D',4);</v>
      </c>
      <c r="AQ32" s="26" t="str">
        <f si="16" t="shared"/>
        <v>insert into tsp_test_unit_data.fooa_unit_data (test_name,julien_barcode,unit, pillar_plate_id,row,col) values('NAVY_BEAN_IGA_unit','1802060032','2.6602115022454','FOOA80040010000030','A',5);</v>
      </c>
      <c r="AR32" s="26" t="str">
        <f si="17" t="shared"/>
        <v>insert into tsp_test_unit_data.fooa_unit_data (test_name,julien_barcode,unit, pillar_plate_id,row,col) values('NAVY_BEAN_IGA_unit','1802060044','3.03030566420397','FOOA80040010000030','B',5);</v>
      </c>
      <c r="AS32" s="26" t="str">
        <f si="18" t="shared"/>
        <v>insert into tsp_test_unit_data.fooa_unit_data (test_name,julien_barcode,unit, pillar_plate_id,row,col) values('NAVY_BEAN_IGA_unit','1802060006','2.92829252981795','FOOA80040010000030','C',5);</v>
      </c>
      <c r="AT32" s="26" t="str">
        <f si="19" t="shared"/>
        <v>insert into tsp_test_unit_data.fooa_unit_data (test_name,julien_barcode,unit, pillar_plate_id,row,col) values('NAVY_BEAN_IGA_unit','1802060013','2.7693418320537','FOOA80040010000030','D',5);</v>
      </c>
      <c r="AU32" s="26" t="str">
        <f si="20" t="shared"/>
        <v>insert into tsp_test_unit_data.fooa_unit_data (test_name,julien_barcode,unit, pillar_plate_id,row,col) values('NAVY_BEAN_IGA_unit','1802060018','2.80967260611328','FOOA80040010000030','A',6);</v>
      </c>
      <c r="AV32" s="26" t="str">
        <f si="21" t="shared"/>
        <v>insert into tsp_test_unit_data.fooa_unit_data (test_name,julien_barcode,unit, pillar_plate_id,row,col) values('NAVY_BEAN_IGA_unit','1802060125','3.07775363368584','FOOA80040010000030','B',6);</v>
      </c>
    </row>
    <row r="33" spans="1:48" x14ac:dyDescent="0.25">
      <c r="A33" s="24">
        <f>'[1]Run 1 IgG'!A34</f>
        <v>32</v>
      </c>
      <c r="B33" s="24" t="s">
        <v>192</v>
      </c>
      <c r="C33" s="25">
        <f>'Run 2 IgA'!Z35</f>
        <v>2.1276384180790959</v>
      </c>
      <c r="D33" s="25">
        <f>'Run 2 IgA'!AA35</f>
        <v>2.1468474576271186</v>
      </c>
      <c r="E33" s="25">
        <f>'Run 2 IgA'!AB35</f>
        <v>2.1211073446327684</v>
      </c>
      <c r="F33" s="25">
        <f>'Run 2 IgA'!AC35</f>
        <v>2.1287909604519775</v>
      </c>
      <c r="G33" s="25">
        <f>'Run 2 IgA'!AD35</f>
        <v>2.1395480225988699</v>
      </c>
      <c r="H33" s="25">
        <f>'Run 2 IgA'!AE35</f>
        <v>2.1456949152542371</v>
      </c>
      <c r="I33" s="25">
        <f>'Run 2 IgA'!AF35</f>
        <v>2.1894915254237288</v>
      </c>
      <c r="J33" s="25">
        <f>'Run 2 IgA'!AG35</f>
        <v>2.1330169491525424</v>
      </c>
      <c r="K33" s="25">
        <f>'Run 2 IgA'!AH35</f>
        <v>2.1487683615819209</v>
      </c>
      <c r="L33" s="25">
        <f>'Run 2 IgA'!AI35</f>
        <v>2.1337853107344631</v>
      </c>
      <c r="M33" s="25">
        <f>'Run 2 IgA'!AJ35</f>
        <v>2.2083163841807911</v>
      </c>
      <c r="N33" s="25">
        <f>'Run 2 IgA'!AK35</f>
        <v>2.1587570621468926</v>
      </c>
      <c r="O33" s="25">
        <f>'Run 2 IgA'!AL35</f>
        <v>2.1464632768361582</v>
      </c>
      <c r="P33" s="25">
        <f>'Run 2 IgA'!AM35</f>
        <v>2.1595254237288133</v>
      </c>
      <c r="Q33" s="25">
        <f>'Run 2 IgA'!AN35</f>
        <v>2.1407005649717514</v>
      </c>
      <c r="R33" s="25">
        <f>'Run 2 IgA'!AO35</f>
        <v>2.1307118644067797</v>
      </c>
      <c r="S33" s="25">
        <f>'Run 2 IgA'!AP35</f>
        <v>2.1295593220338982</v>
      </c>
      <c r="T33" s="25">
        <f>'Run 2 IgA'!AQ35</f>
        <v>2.1745084745762711</v>
      </c>
      <c r="U33" s="25">
        <f>'Run 2 IgA'!AR35</f>
        <v>2.1752768361581918</v>
      </c>
      <c r="V33" s="25">
        <f>'Run 2 IgA'!AS35</f>
        <v>2.1629830508474575</v>
      </c>
      <c r="W33" s="25">
        <f>'Run 2 IgA'!AT35</f>
        <v>2.1418531073446325</v>
      </c>
      <c r="X33" s="25">
        <f>'Run 2 IgA'!AU35</f>
        <v>2.2229152542372881</v>
      </c>
      <c r="Y33" s="25">
        <f>'Run 2 IgA'!AV35</f>
        <v>2.1806553672316382</v>
      </c>
      <c r="Z33" s="25">
        <f>'Run 2 IgA'!AW35</f>
        <v>2.1814237288135594</v>
      </c>
      <c r="AA33" s="26" t="str">
        <f si="0" t="shared"/>
        <v>insert into tsp_test_unit_data.fooa_unit_data (test_name,julien_barcode,unit, pillar_plate_id,row,col) values('ONION_IGA_unit','1802030171','2.1276384180791','FOOA80040010000030','A',1);</v>
      </c>
      <c r="AB33" s="26" t="str">
        <f si="1" t="shared"/>
        <v>insert into tsp_test_unit_data.fooa_unit_data (test_name,julien_barcode,unit, pillar_plate_id,row,col) values('ONION_IGA_unit','1802030226','2.14684745762712','FOOA80040010000030','B',1);</v>
      </c>
      <c r="AC33" s="26" t="str">
        <f si="2" t="shared"/>
        <v>insert into tsp_test_unit_data.fooa_unit_data (test_name,julien_barcode,unit, pillar_plate_id,row,col) values('ONION_IGA_unit','1802030230','2.12110734463277','FOOA80040010000030','C',1);</v>
      </c>
      <c r="AD33" s="26" t="str">
        <f si="3" t="shared"/>
        <v>insert into tsp_test_unit_data.fooa_unit_data (test_name,julien_barcode,unit, pillar_plate_id,row,col) values('ONION_IGA_unit','1802030233','2.12879096045198','FOOA80040010000030','D',1);</v>
      </c>
      <c r="AE33" s="26" t="str">
        <f si="4" t="shared"/>
        <v>insert into tsp_test_unit_data.fooa_unit_data (test_name,julien_barcode,unit, pillar_plate_id,row,col) values('ONION_IGA_unit','1802030235','2.13954802259887','FOOA80040010000030','A',2);</v>
      </c>
      <c r="AF33" s="26" t="str">
        <f si="5" t="shared"/>
        <v>insert into tsp_test_unit_data.fooa_unit_data (test_name,julien_barcode,unit, pillar_plate_id,row,col) values('ONION_IGA_unit','1801300058','2.14569491525424','FOOA80040010000030','B',2);</v>
      </c>
      <c r="AG33" s="26" t="str">
        <f si="6" t="shared"/>
        <v>insert into tsp_test_unit_data.fooa_unit_data (test_name,julien_barcode,unit, pillar_plate_id,row,col) values('ONION_IGA_unit','1801300228','2.18949152542373','FOOA80040010000030','C',2);</v>
      </c>
      <c r="AH33" s="26" t="str">
        <f si="7" t="shared"/>
        <v>insert into tsp_test_unit_data.fooa_unit_data (test_name,julien_barcode,unit, pillar_plate_id,row,col) values('ONION_IGA_unit','1801310058','2.13301694915254','FOOA80040010000030','D',2);</v>
      </c>
      <c r="AI33" s="26" t="str">
        <f si="8" t="shared"/>
        <v>insert into tsp_test_unit_data.fooa_unit_data (test_name,julien_barcode,unit, pillar_plate_id,row,col) values('ONION_IGA_unit','1801310102','2.14876836158192','FOOA80040010000030','A',3);</v>
      </c>
      <c r="AJ33" s="26" t="str">
        <f si="9" t="shared"/>
        <v>insert into tsp_test_unit_data.fooa_unit_data (test_name,julien_barcode,unit, pillar_plate_id,row,col) values('ONION_IGA_unit','1802050005','2.13378531073446','FOOA80040010000030','B',3);</v>
      </c>
      <c r="AK33" s="26" t="str">
        <f si="10" t="shared"/>
        <v>insert into tsp_test_unit_data.fooa_unit_data (test_name,julien_barcode,unit, pillar_plate_id,row,col) values('ONION_IGA_unit','1802050015','2.20831638418079','FOOA80040010000030','C',3);</v>
      </c>
      <c r="AL33" s="26" t="str">
        <f si="11" t="shared"/>
        <v>insert into tsp_test_unit_data.fooa_unit_data (test_name,julien_barcode,unit, pillar_plate_id,row,col) values('ONION_IGA_unit','1802050019','2.15875706214689','FOOA80040010000030','D',3);</v>
      </c>
      <c r="AM33" s="26" t="str">
        <f si="12" t="shared"/>
        <v>insert into tsp_test_unit_data.fooa_unit_data (test_name,julien_barcode,unit, pillar_plate_id,row,col) values('ONION_IGA_unit','1802050009','2.14646327683616','FOOA80040010000030','A',4);</v>
      </c>
      <c r="AN33" s="26" t="str">
        <f si="13" t="shared"/>
        <v>insert into tsp_test_unit_data.fooa_unit_data (test_name,julien_barcode,unit, pillar_plate_id,row,col) values('ONION_IGA_unit','1802050017','2.15952542372881','FOOA80040010000030','B',4);</v>
      </c>
      <c r="AO33" s="26" t="str">
        <f si="14" t="shared"/>
        <v>insert into tsp_test_unit_data.fooa_unit_data (test_name,julien_barcode,unit, pillar_plate_id,row,col) values('ONION_IGA_unit','1802060027','2.14070056497175','FOOA80040010000030','C',4);</v>
      </c>
      <c r="AP33" s="26" t="str">
        <f si="15" t="shared"/>
        <v>insert into tsp_test_unit_data.fooa_unit_data (test_name,julien_barcode,unit, pillar_plate_id,row,col) values('ONION_IGA_unit','1802060031','2.13071186440678','FOOA80040010000030','D',4);</v>
      </c>
      <c r="AQ33" s="26" t="str">
        <f si="16" t="shared"/>
        <v>insert into tsp_test_unit_data.fooa_unit_data (test_name,julien_barcode,unit, pillar_plate_id,row,col) values('ONION_IGA_unit','1802060032','2.1295593220339','FOOA80040010000030','A',5);</v>
      </c>
      <c r="AR33" s="26" t="str">
        <f si="17" t="shared"/>
        <v>insert into tsp_test_unit_data.fooa_unit_data (test_name,julien_barcode,unit, pillar_plate_id,row,col) values('ONION_IGA_unit','1802060044','2.17450847457627','FOOA80040010000030','B',5);</v>
      </c>
      <c r="AS33" s="26" t="str">
        <f si="18" t="shared"/>
        <v>insert into tsp_test_unit_data.fooa_unit_data (test_name,julien_barcode,unit, pillar_plate_id,row,col) values('ONION_IGA_unit','1802060006','2.17527683615819','FOOA80040010000030','C',5);</v>
      </c>
      <c r="AT33" s="26" t="str">
        <f si="19" t="shared"/>
        <v>insert into tsp_test_unit_data.fooa_unit_data (test_name,julien_barcode,unit, pillar_plate_id,row,col) values('ONION_IGA_unit','1802060013','2.16298305084746','FOOA80040010000030','D',5);</v>
      </c>
      <c r="AU33" s="26" t="str">
        <f si="20" t="shared"/>
        <v>insert into tsp_test_unit_data.fooa_unit_data (test_name,julien_barcode,unit, pillar_plate_id,row,col) values('ONION_IGA_unit','1802060018','2.14185310734463','FOOA80040010000030','A',6);</v>
      </c>
      <c r="AV33" s="26" t="str">
        <f si="21" t="shared"/>
        <v>insert into tsp_test_unit_data.fooa_unit_data (test_name,julien_barcode,unit, pillar_plate_id,row,col) values('ONION_IGA_unit','1802060125','2.22291525423729','FOOA80040010000030','B',6);</v>
      </c>
    </row>
    <row r="34" spans="1:48" x14ac:dyDescent="0.25">
      <c r="A34" s="24">
        <f>'[1]Run 1 IgG'!A35</f>
        <v>33</v>
      </c>
      <c r="B34" s="24" t="s">
        <v>193</v>
      </c>
      <c r="C34" s="25">
        <f>'Run 2 IgA'!Z36</f>
        <v>2.4073877890891509</v>
      </c>
      <c r="D34" s="25">
        <f>'Run 2 IgA'!AA36</f>
        <v>2.447717639474603</v>
      </c>
      <c r="E34" s="25">
        <f>'Run 2 IgA'!AB36</f>
        <v>2.3319885035859143</v>
      </c>
      <c r="F34" s="25">
        <f>'Run 2 IgA'!AC36</f>
        <v>2.3442628058771389</v>
      </c>
      <c r="G34" s="25">
        <f>'Run 2 IgA'!AD36</f>
        <v>2.4284294501598218</v>
      </c>
      <c r="H34" s="25">
        <f>'Run 2 IgA'!AE36</f>
        <v>2.4266759784039325</v>
      </c>
      <c r="I34" s="25">
        <f>'Run 2 IgA'!AF36</f>
        <v>2.5634467753632921</v>
      </c>
      <c r="J34" s="25">
        <f>'Run 2 IgA'!AG36</f>
        <v>2.4161551478685972</v>
      </c>
      <c r="K34" s="25">
        <f>'Run 2 IgA'!AH36</f>
        <v>2.440703752451046</v>
      </c>
      <c r="L34" s="25">
        <f>'Run 2 IgA'!AI36</f>
        <v>2.384592656262591</v>
      </c>
      <c r="M34" s="25">
        <f>'Run 2 IgA'!AJ36</f>
        <v>2.7107384028579871</v>
      </c>
      <c r="N34" s="25">
        <f>'Run 2 IgA'!AK36</f>
        <v>2.4968148486395014</v>
      </c>
      <c r="O34" s="25">
        <f>'Run 2 IgA'!AL36</f>
        <v>2.4161551478685972</v>
      </c>
      <c r="P34" s="25">
        <f>'Run 2 IgA'!AM36</f>
        <v>2.509089150930726</v>
      </c>
      <c r="Q34" s="25">
        <f>'Run 2 IgA'!AN36</f>
        <v>2.4652523570334952</v>
      </c>
      <c r="R34" s="25">
        <f>'Run 2 IgA'!AO36</f>
        <v>2.3460162776330278</v>
      </c>
      <c r="S34" s="25">
        <f>'Run 2 IgA'!AP36</f>
        <v>2.8229605952348975</v>
      </c>
      <c r="T34" s="25">
        <f>'Run 2 IgA'!AQ36</f>
        <v>2.5546794165838458</v>
      </c>
      <c r="U34" s="25">
        <f>'Run 2 IgA'!AR36</f>
        <v>2.5616933036074028</v>
      </c>
      <c r="V34" s="25">
        <f>'Run 2 IgA'!AS36</f>
        <v>2.4915544333718338</v>
      </c>
      <c r="W34" s="25">
        <f>'Run 2 IgA'!AT36</f>
        <v>2.4424572242069353</v>
      </c>
      <c r="X34" s="25">
        <f>'Run 2 IgA'!AU36</f>
        <v>2.7510682532434392</v>
      </c>
      <c r="Y34" s="25">
        <f>'Run 2 IgA'!AV36</f>
        <v>2.6107905127723012</v>
      </c>
      <c r="Z34" s="25">
        <f>'Run 2 IgA'!AW36</f>
        <v>2.6230648150635258</v>
      </c>
      <c r="AA34" s="26" t="str">
        <f si="0" t="shared"/>
        <v>insert into tsp_test_unit_data.fooa_unit_data (test_name,julien_barcode,unit, pillar_plate_id,row,col) values('ORANGE_IGA_unit','1802030171','2.40738778908915','FOOA80040010000030','A',1);</v>
      </c>
      <c r="AB34" s="26" t="str">
        <f si="1" t="shared"/>
        <v>insert into tsp_test_unit_data.fooa_unit_data (test_name,julien_barcode,unit, pillar_plate_id,row,col) values('ORANGE_IGA_unit','1802030226','2.4477176394746','FOOA80040010000030','B',1);</v>
      </c>
      <c r="AC34" s="26" t="str">
        <f si="2" t="shared"/>
        <v>insert into tsp_test_unit_data.fooa_unit_data (test_name,julien_barcode,unit, pillar_plate_id,row,col) values('ORANGE_IGA_unit','1802030230','2.33198850358591','FOOA80040010000030','C',1);</v>
      </c>
      <c r="AD34" s="26" t="str">
        <f si="3" t="shared"/>
        <v>insert into tsp_test_unit_data.fooa_unit_data (test_name,julien_barcode,unit, pillar_plate_id,row,col) values('ORANGE_IGA_unit','1802030233','2.34426280587714','FOOA80040010000030','D',1);</v>
      </c>
      <c r="AE34" s="26" t="str">
        <f si="4" t="shared"/>
        <v>insert into tsp_test_unit_data.fooa_unit_data (test_name,julien_barcode,unit, pillar_plate_id,row,col) values('ORANGE_IGA_unit','1802030235','2.42842945015982','FOOA80040010000030','A',2);</v>
      </c>
      <c r="AF34" s="26" t="str">
        <f si="5" t="shared"/>
        <v>insert into tsp_test_unit_data.fooa_unit_data (test_name,julien_barcode,unit, pillar_plate_id,row,col) values('ORANGE_IGA_unit','1801300058','2.42667597840393','FOOA80040010000030','B',2);</v>
      </c>
      <c r="AG34" s="26" t="str">
        <f si="6" t="shared"/>
        <v>insert into tsp_test_unit_data.fooa_unit_data (test_name,julien_barcode,unit, pillar_plate_id,row,col) values('ORANGE_IGA_unit','1801300228','2.56344677536329','FOOA80040010000030','C',2);</v>
      </c>
      <c r="AH34" s="26" t="str">
        <f si="7" t="shared"/>
        <v>insert into tsp_test_unit_data.fooa_unit_data (test_name,julien_barcode,unit, pillar_plate_id,row,col) values('ORANGE_IGA_unit','1801310058','2.4161551478686','FOOA80040010000030','D',2);</v>
      </c>
      <c r="AI34" s="26" t="str">
        <f si="8" t="shared"/>
        <v>insert into tsp_test_unit_data.fooa_unit_data (test_name,julien_barcode,unit, pillar_plate_id,row,col) values('ORANGE_IGA_unit','1801310102','2.44070375245105','FOOA80040010000030','A',3);</v>
      </c>
      <c r="AJ34" s="26" t="str">
        <f si="9" t="shared"/>
        <v>insert into tsp_test_unit_data.fooa_unit_data (test_name,julien_barcode,unit, pillar_plate_id,row,col) values('ORANGE_IGA_unit','1802050005','2.38459265626259','FOOA80040010000030','B',3);</v>
      </c>
      <c r="AK34" s="26" t="str">
        <f si="10" t="shared"/>
        <v>insert into tsp_test_unit_data.fooa_unit_data (test_name,julien_barcode,unit, pillar_plate_id,row,col) values('ORANGE_IGA_unit','1802050015','2.71073840285799','FOOA80040010000030','C',3);</v>
      </c>
      <c r="AL34" s="26" t="str">
        <f si="11" t="shared"/>
        <v>insert into tsp_test_unit_data.fooa_unit_data (test_name,julien_barcode,unit, pillar_plate_id,row,col) values('ORANGE_IGA_unit','1802050019','2.4968148486395','FOOA80040010000030','D',3);</v>
      </c>
      <c r="AM34" s="26" t="str">
        <f si="12" t="shared"/>
        <v>insert into tsp_test_unit_data.fooa_unit_data (test_name,julien_barcode,unit, pillar_plate_id,row,col) values('ORANGE_IGA_unit','1802050009','2.4161551478686','FOOA80040010000030','A',4);</v>
      </c>
      <c r="AN34" s="26" t="str">
        <f si="13" t="shared"/>
        <v>insert into tsp_test_unit_data.fooa_unit_data (test_name,julien_barcode,unit, pillar_plate_id,row,col) values('ORANGE_IGA_unit','1802050017','2.50908915093073','FOOA80040010000030','B',4);</v>
      </c>
      <c r="AO34" s="26" t="str">
        <f si="14" t="shared"/>
        <v>insert into tsp_test_unit_data.fooa_unit_data (test_name,julien_barcode,unit, pillar_plate_id,row,col) values('ORANGE_IGA_unit','1802060027','2.4652523570335','FOOA80040010000030','C',4);</v>
      </c>
      <c r="AP34" s="26" t="str">
        <f si="15" t="shared"/>
        <v>insert into tsp_test_unit_data.fooa_unit_data (test_name,julien_barcode,unit, pillar_plate_id,row,col) values('ORANGE_IGA_unit','1802060031','2.34601627763303','FOOA80040010000030','D',4);</v>
      </c>
      <c r="AQ34" s="26" t="str">
        <f si="16" t="shared"/>
        <v>insert into tsp_test_unit_data.fooa_unit_data (test_name,julien_barcode,unit, pillar_plate_id,row,col) values('ORANGE_IGA_unit','1802060032','2.8229605952349','FOOA80040010000030','A',5);</v>
      </c>
      <c r="AR34" s="26" t="str">
        <f si="17" t="shared"/>
        <v>insert into tsp_test_unit_data.fooa_unit_data (test_name,julien_barcode,unit, pillar_plate_id,row,col) values('ORANGE_IGA_unit','1802060044','2.55467941658385','FOOA80040010000030','B',5);</v>
      </c>
      <c r="AS34" s="26" t="str">
        <f si="18" t="shared"/>
        <v>insert into tsp_test_unit_data.fooa_unit_data (test_name,julien_barcode,unit, pillar_plate_id,row,col) values('ORANGE_IGA_unit','1802060006','2.5616933036074','FOOA80040010000030','C',5);</v>
      </c>
      <c r="AT34" s="26" t="str">
        <f si="19" t="shared"/>
        <v>insert into tsp_test_unit_data.fooa_unit_data (test_name,julien_barcode,unit, pillar_plate_id,row,col) values('ORANGE_IGA_unit','1802060013','2.49155443337183','FOOA80040010000030','D',5);</v>
      </c>
      <c r="AU34" s="26" t="str">
        <f si="20" t="shared"/>
        <v>insert into tsp_test_unit_data.fooa_unit_data (test_name,julien_barcode,unit, pillar_plate_id,row,col) values('ORANGE_IGA_unit','1802060018','2.44245722420694','FOOA80040010000030','A',6);</v>
      </c>
      <c r="AV34" s="26" t="str">
        <f si="21" t="shared"/>
        <v>insert into tsp_test_unit_data.fooa_unit_data (test_name,julien_barcode,unit, pillar_plate_id,row,col) values('ORANGE_IGA_unit','1802060125','2.75106825324344','FOOA80040010000030','B',6);</v>
      </c>
    </row>
    <row r="35" spans="1:48" x14ac:dyDescent="0.25">
      <c r="A35" s="24">
        <f>'[1]Run 1 IgG'!A36</f>
        <v>34</v>
      </c>
      <c r="B35" s="24" t="s">
        <v>194</v>
      </c>
      <c r="C35" s="25">
        <f>'Run 2 IgA'!Z37</f>
        <v>2.6687252434924265</v>
      </c>
      <c r="D35" s="25">
        <f>'Run 2 IgA'!AA37</f>
        <v>2.6541075179369864</v>
      </c>
      <c r="E35" s="25">
        <f>'Run 2 IgA'!AB37</f>
        <v>2.5100185088905063</v>
      </c>
      <c r="F35" s="25">
        <f>'Run 2 IgA'!AC37</f>
        <v>2.5016655228588265</v>
      </c>
      <c r="G35" s="25">
        <f>'Run 2 IgA'!AD37</f>
        <v>2.7313726387300266</v>
      </c>
      <c r="H35" s="25">
        <f>'Run 2 IgA'!AE37</f>
        <v>2.5810188901597861</v>
      </c>
      <c r="I35" s="25">
        <f>'Run 2 IgA'!AF37</f>
        <v>2.7668728293646665</v>
      </c>
      <c r="J35" s="25">
        <f>'Run 2 IgA'!AG37</f>
        <v>2.8879911268240268</v>
      </c>
      <c r="K35" s="25">
        <f>'Run 2 IgA'!AH37</f>
        <v>2.5893718761914664</v>
      </c>
      <c r="L35" s="25">
        <f>'Run 2 IgA'!AI37</f>
        <v>2.6436662853973862</v>
      </c>
      <c r="M35" s="25">
        <f>'Run 2 IgA'!AJ37</f>
        <v>3.1385807077744268</v>
      </c>
      <c r="N35" s="25">
        <f>'Run 2 IgA'!AK37</f>
        <v>3.9362908737998685</v>
      </c>
      <c r="O35" s="25">
        <f>'Run 2 IgA'!AL37</f>
        <v>3.1573749263457072</v>
      </c>
      <c r="P35" s="25">
        <f>'Run 2 IgA'!AM37</f>
        <v>3.3139934144397074</v>
      </c>
      <c r="Q35" s="25">
        <f>'Run 2 IgA'!AN37</f>
        <v>2.7856670479359469</v>
      </c>
      <c r="R35" s="25">
        <f>'Run 2 IgA'!AO37</f>
        <v>2.5100185088905063</v>
      </c>
      <c r="S35" s="25">
        <f>'Run 2 IgA'!AP37</f>
        <v>2.6415780388894667</v>
      </c>
      <c r="T35" s="25">
        <f>'Run 2 IgA'!AQ37</f>
        <v>2.8775498942844266</v>
      </c>
      <c r="U35" s="25">
        <f>'Run 2 IgA'!AR37</f>
        <v>3.013285917299227</v>
      </c>
      <c r="V35" s="25">
        <f>'Run 2 IgA'!AS37</f>
        <v>2.6394897923815464</v>
      </c>
      <c r="W35" s="25">
        <f>'Run 2 IgA'!AT37</f>
        <v>2.6541075179369864</v>
      </c>
      <c r="X35" s="25">
        <f>'Run 2 IgA'!AU37</f>
        <v>3.0425213684101067</v>
      </c>
      <c r="Y35" s="25">
        <f>'Run 2 IgA'!AV37</f>
        <v>3.2743167307892271</v>
      </c>
      <c r="Z35" s="25">
        <f>'Run 2 IgA'!AW37</f>
        <v>3.4225822328515472</v>
      </c>
      <c r="AA35" s="26" t="str">
        <f ref="AA35:AA66" si="22" t="shared">CONCATENATE("insert into tsp_test_unit_data.fooa_unit_data (test_name,julien_barcode,unit, pillar_plate_id,row,col) values('",$B35,"_unit','",C$2,"','",ABS(C35),"','",$A$2,"','A',1);")</f>
        <v>insert into tsp_test_unit_data.fooa_unit_data (test_name,julien_barcode,unit, pillar_plate_id,row,col) values('OYSTER_IGA_unit','1802030171','2.66872524349243','FOOA80040010000030','A',1);</v>
      </c>
      <c r="AB35" s="26" t="str">
        <f ref="AB35:AB66" si="23" t="shared">CONCATENATE("insert into tsp_test_unit_data.fooa_unit_data (test_name,julien_barcode,unit, pillar_plate_id,row,col) values('",$B35,"_unit','",D$2,"','",ABS(D35),"','",$A$2,"','B',1);")</f>
        <v>insert into tsp_test_unit_data.fooa_unit_data (test_name,julien_barcode,unit, pillar_plate_id,row,col) values('OYSTER_IGA_unit','1802030226','2.65410751793699','FOOA80040010000030','B',1);</v>
      </c>
      <c r="AC35" s="26" t="str">
        <f ref="AC35:AC66" si="24" t="shared">CONCATENATE("insert into tsp_test_unit_data.fooa_unit_data (test_name,julien_barcode,unit, pillar_plate_id,row,col) values('",$B35,"_unit','",E$2,"','",ABS(E35),"','",$A$2,"','C',1);")</f>
        <v>insert into tsp_test_unit_data.fooa_unit_data (test_name,julien_barcode,unit, pillar_plate_id,row,col) values('OYSTER_IGA_unit','1802030230','2.51001850889051','FOOA80040010000030','C',1);</v>
      </c>
      <c r="AD35" s="26" t="str">
        <f ref="AD35:AD66" si="25" t="shared">CONCATENATE("insert into tsp_test_unit_data.fooa_unit_data (test_name,julien_barcode,unit, pillar_plate_id,row,col) values('",$B35,"_unit','",F$2,"','",ABS(F35),"','",$A$2,"','D',1);")</f>
        <v>insert into tsp_test_unit_data.fooa_unit_data (test_name,julien_barcode,unit, pillar_plate_id,row,col) values('OYSTER_IGA_unit','1802030233','2.50166552285883','FOOA80040010000030','D',1);</v>
      </c>
      <c r="AE35" s="26" t="str">
        <f ref="AE35:AE66" si="26" t="shared">CONCATENATE("insert into tsp_test_unit_data.fooa_unit_data (test_name,julien_barcode,unit, pillar_plate_id,row,col) values('",$B35,"_unit','",G$2,"','",ABS(G35),"','",$A$2,"','A',2);")</f>
        <v>insert into tsp_test_unit_data.fooa_unit_data (test_name,julien_barcode,unit, pillar_plate_id,row,col) values('OYSTER_IGA_unit','1802030235','2.73137263873003','FOOA80040010000030','A',2);</v>
      </c>
      <c r="AF35" s="26" t="str">
        <f ref="AF35:AF66" si="27" t="shared">CONCATENATE("insert into tsp_test_unit_data.fooa_unit_data (test_name,julien_barcode,unit, pillar_plate_id,row,col) values('",$B35,"_unit','",H$2,"','",ABS(H35),"','",$A$2,"','B',2);")</f>
        <v>insert into tsp_test_unit_data.fooa_unit_data (test_name,julien_barcode,unit, pillar_plate_id,row,col) values('OYSTER_IGA_unit','1801300058','2.58101889015979','FOOA80040010000030','B',2);</v>
      </c>
      <c r="AG35" s="26" t="str">
        <f ref="AG35:AG66" si="28" t="shared">CONCATENATE("insert into tsp_test_unit_data.fooa_unit_data (test_name,julien_barcode,unit, pillar_plate_id,row,col) values('",$B35,"_unit','",I$2,"','",ABS(I35),"','",$A$2,"','C',2);")</f>
        <v>insert into tsp_test_unit_data.fooa_unit_data (test_name,julien_barcode,unit, pillar_plate_id,row,col) values('OYSTER_IGA_unit','1801300228','2.76687282936467','FOOA80040010000030','C',2);</v>
      </c>
      <c r="AH35" s="26" t="str">
        <f ref="AH35:AH66" si="29" t="shared">CONCATENATE("insert into tsp_test_unit_data.fooa_unit_data (test_name,julien_barcode,unit, pillar_plate_id,row,col) values('",$B35,"_unit','",J$2,"','",ABS(J35),"','",$A$2,"','D',2);")</f>
        <v>insert into tsp_test_unit_data.fooa_unit_data (test_name,julien_barcode,unit, pillar_plate_id,row,col) values('OYSTER_IGA_unit','1801310058','2.88799112682403','FOOA80040010000030','D',2);</v>
      </c>
      <c r="AI35" s="26" t="str">
        <f ref="AI35:AI66" si="30" t="shared">CONCATENATE("insert into tsp_test_unit_data.fooa_unit_data (test_name,julien_barcode,unit, pillar_plate_id,row,col) values('",$B35,"_unit','",K$2,"','",ABS(K35),"','",$A$2,"','A',3);")</f>
        <v>insert into tsp_test_unit_data.fooa_unit_data (test_name,julien_barcode,unit, pillar_plate_id,row,col) values('OYSTER_IGA_unit','1801310102','2.58937187619147','FOOA80040010000030','A',3);</v>
      </c>
      <c r="AJ35" s="26" t="str">
        <f ref="AJ35:AJ66" si="31" t="shared">CONCATENATE("insert into tsp_test_unit_data.fooa_unit_data (test_name,julien_barcode,unit, pillar_plate_id,row,col) values('",$B35,"_unit','",L$2,"','",ABS(L35),"','",$A$2,"','B',3);")</f>
        <v>insert into tsp_test_unit_data.fooa_unit_data (test_name,julien_barcode,unit, pillar_plate_id,row,col) values('OYSTER_IGA_unit','1802050005','2.64366628539739','FOOA80040010000030','B',3);</v>
      </c>
      <c r="AK35" s="26" t="str">
        <f ref="AK35:AK66" si="32" t="shared">CONCATENATE("insert into tsp_test_unit_data.fooa_unit_data (test_name,julien_barcode,unit, pillar_plate_id,row,col) values('",$B35,"_unit','",M$2,"','",ABS(M35),"','",$A$2,"','C',3);")</f>
        <v>insert into tsp_test_unit_data.fooa_unit_data (test_name,julien_barcode,unit, pillar_plate_id,row,col) values('OYSTER_IGA_unit','1802050015','3.13858070777443','FOOA80040010000030','C',3);</v>
      </c>
      <c r="AL35" s="26" t="str">
        <f ref="AL35:AL66" si="33" t="shared">CONCATENATE("insert into tsp_test_unit_data.fooa_unit_data (test_name,julien_barcode,unit, pillar_plate_id,row,col) values('",$B35,"_unit','",N$2,"','",ABS(N35),"','",$A$2,"','D',3);")</f>
        <v>insert into tsp_test_unit_data.fooa_unit_data (test_name,julien_barcode,unit, pillar_plate_id,row,col) values('OYSTER_IGA_unit','1802050019','3.93629087379987','FOOA80040010000030','D',3);</v>
      </c>
      <c r="AM35" s="26" t="str">
        <f ref="AM35:AM66" si="34" t="shared">CONCATENATE("insert into tsp_test_unit_data.fooa_unit_data (test_name,julien_barcode,unit, pillar_plate_id,row,col) values('",$B35,"_unit','",O$2,"','",ABS(O35),"','",$A$2,"','A',4);")</f>
        <v>insert into tsp_test_unit_data.fooa_unit_data (test_name,julien_barcode,unit, pillar_plate_id,row,col) values('OYSTER_IGA_unit','1802050009','3.15737492634571','FOOA80040010000030','A',4);</v>
      </c>
      <c r="AN35" s="26" t="str">
        <f ref="AN35:AN66" si="35" t="shared">CONCATENATE("insert into tsp_test_unit_data.fooa_unit_data (test_name,julien_barcode,unit, pillar_plate_id,row,col) values('",$B35,"_unit','",P$2,"','",ABS(P35),"','",$A$2,"','B',4);")</f>
        <v>insert into tsp_test_unit_data.fooa_unit_data (test_name,julien_barcode,unit, pillar_plate_id,row,col) values('OYSTER_IGA_unit','1802050017','3.31399341443971','FOOA80040010000030','B',4);</v>
      </c>
      <c r="AO35" s="26" t="str">
        <f ref="AO35:AO66" si="36" t="shared">CONCATENATE("insert into tsp_test_unit_data.fooa_unit_data (test_name,julien_barcode,unit, pillar_plate_id,row,col) values('",$B35,"_unit','",Q$2,"','",ABS(Q35),"','",$A$2,"','C',4);")</f>
        <v>insert into tsp_test_unit_data.fooa_unit_data (test_name,julien_barcode,unit, pillar_plate_id,row,col) values('OYSTER_IGA_unit','1802060027','2.78566704793595','FOOA80040010000030','C',4);</v>
      </c>
      <c r="AP35" s="26" t="str">
        <f ref="AP35:AP66" si="37" t="shared">CONCATENATE("insert into tsp_test_unit_data.fooa_unit_data (test_name,julien_barcode,unit, pillar_plate_id,row,col) values('",$B35,"_unit','",R$2,"','",ABS(R35),"','",$A$2,"','D',4);")</f>
        <v>insert into tsp_test_unit_data.fooa_unit_data (test_name,julien_barcode,unit, pillar_plate_id,row,col) values('OYSTER_IGA_unit','1802060031','2.51001850889051','FOOA80040010000030','D',4);</v>
      </c>
      <c r="AQ35" s="26" t="str">
        <f ref="AQ35:AQ66" si="38" t="shared">CONCATENATE("insert into tsp_test_unit_data.fooa_unit_data (test_name,julien_barcode,unit, pillar_plate_id,row,col) values('",$B35,"_unit','",S$2,"','",ABS(S35),"','",$A$2,"','A',5);")</f>
        <v>insert into tsp_test_unit_data.fooa_unit_data (test_name,julien_barcode,unit, pillar_plate_id,row,col) values('OYSTER_IGA_unit','1802060032','2.64157803888947','FOOA80040010000030','A',5);</v>
      </c>
      <c r="AR35" s="26" t="str">
        <f ref="AR35:AR66" si="39" t="shared">CONCATENATE("insert into tsp_test_unit_data.fooa_unit_data (test_name,julien_barcode,unit, pillar_plate_id,row,col) values('",$B35,"_unit','",T$2,"','",ABS(T35),"','",$A$2,"','B',5);")</f>
        <v>insert into tsp_test_unit_data.fooa_unit_data (test_name,julien_barcode,unit, pillar_plate_id,row,col) values('OYSTER_IGA_unit','1802060044','2.87754989428443','FOOA80040010000030','B',5);</v>
      </c>
      <c r="AS35" s="26" t="str">
        <f ref="AS35:AS66" si="40" t="shared">CONCATENATE("insert into tsp_test_unit_data.fooa_unit_data (test_name,julien_barcode,unit, pillar_plate_id,row,col) values('",$B35,"_unit','",U$2,"','",ABS(U35),"','",$A$2,"','C',5);")</f>
        <v>insert into tsp_test_unit_data.fooa_unit_data (test_name,julien_barcode,unit, pillar_plate_id,row,col) values('OYSTER_IGA_unit','1802060006','3.01328591729923','FOOA80040010000030','C',5);</v>
      </c>
      <c r="AT35" s="26" t="str">
        <f ref="AT35:AT66" si="41" t="shared">CONCATENATE("insert into tsp_test_unit_data.fooa_unit_data (test_name,julien_barcode,unit, pillar_plate_id,row,col) values('",$B35,"_unit','",V$2,"','",ABS(V35),"','",$A$2,"','D',5);")</f>
        <v>insert into tsp_test_unit_data.fooa_unit_data (test_name,julien_barcode,unit, pillar_plate_id,row,col) values('OYSTER_IGA_unit','1802060013','2.63948979238155','FOOA80040010000030','D',5);</v>
      </c>
      <c r="AU35" s="26" t="str">
        <f ref="AU35:AU66" si="42" t="shared">CONCATENATE("insert into tsp_test_unit_data.fooa_unit_data (test_name,julien_barcode,unit, pillar_plate_id,row,col) values('",$B35,"_unit','",W$2,"','",ABS(W35),"','",$A$2,"','A',6);")</f>
        <v>insert into tsp_test_unit_data.fooa_unit_data (test_name,julien_barcode,unit, pillar_plate_id,row,col) values('OYSTER_IGA_unit','1802060018','2.65410751793699','FOOA80040010000030','A',6);</v>
      </c>
      <c r="AV35" s="26" t="str">
        <f ref="AV35:AV66" si="43" t="shared">CONCATENATE("insert into tsp_test_unit_data.fooa_unit_data (test_name,julien_barcode,unit, pillar_plate_id,row,col) values('",$B35,"_unit','",X$2,"','",ABS(X35),"','",$A$2,"','B',6);")</f>
        <v>insert into tsp_test_unit_data.fooa_unit_data (test_name,julien_barcode,unit, pillar_plate_id,row,col) values('OYSTER_IGA_unit','1802060125','3.04252136841011','FOOA80040010000030','B',6);</v>
      </c>
    </row>
    <row r="36" spans="1:48" x14ac:dyDescent="0.25">
      <c r="A36" s="24">
        <f>'[1]Run 1 IgG'!A37</f>
        <v>35</v>
      </c>
      <c r="B36" s="24" t="s">
        <v>195</v>
      </c>
      <c r="C36" s="25">
        <f>'Run 2 IgA'!Z38</f>
        <v>2.5314023722897625</v>
      </c>
      <c r="D36" s="25">
        <f>'Run 2 IgA'!AA38</f>
        <v>2.5713625383303258</v>
      </c>
      <c r="E36" s="25">
        <f>'Run 2 IgA'!AB38</f>
        <v>2.3775557330335926</v>
      </c>
      <c r="F36" s="25">
        <f>'Run 2 IgA'!AC38</f>
        <v>2.3515816251072263</v>
      </c>
      <c r="G36" s="25">
        <f>'Run 2 IgA'!AD38</f>
        <v>2.5573764802161287</v>
      </c>
      <c r="H36" s="25">
        <f>'Run 2 IgA'!AE38</f>
        <v>2.5953386379546641</v>
      </c>
      <c r="I36" s="25">
        <f>'Run 2 IgA'!AF38</f>
        <v>2.583350588142495</v>
      </c>
      <c r="J36" s="25">
        <f>'Run 2 IgA'!AG38</f>
        <v>2.5633705051222133</v>
      </c>
      <c r="K36" s="25">
        <f>'Run 2 IgA'!AH38</f>
        <v>2.5533804636120725</v>
      </c>
      <c r="L36" s="25">
        <f>'Run 2 IgA'!AI38</f>
        <v>2.5154183058735371</v>
      </c>
      <c r="M36" s="25">
        <f>'Run 2 IgA'!AJ38</f>
        <v>3.3365997180071192</v>
      </c>
      <c r="N36" s="25">
        <f>'Run 2 IgA'!AK38</f>
        <v>2.6532808787134812</v>
      </c>
      <c r="O36" s="25">
        <f>'Run 2 IgA'!AL38</f>
        <v>2.6013326628607487</v>
      </c>
      <c r="P36" s="25">
        <f>'Run 2 IgA'!AM38</f>
        <v>2.7771573934392286</v>
      </c>
      <c r="Q36" s="25">
        <f>'Run 2 IgA'!AN38</f>
        <v>2.7072271028682424</v>
      </c>
      <c r="R36" s="25">
        <f>'Run 2 IgA'!AO38</f>
        <v>2.4334999654903817</v>
      </c>
      <c r="S36" s="25">
        <f>'Run 2 IgA'!AP38</f>
        <v>2.5134202975715088</v>
      </c>
      <c r="T36" s="25">
        <f>'Run 2 IgA'!AQ38</f>
        <v>3.0808546553475118</v>
      </c>
      <c r="U36" s="25">
        <f>'Run 2 IgA'!AR38</f>
        <v>2.7092251111702703</v>
      </c>
      <c r="V36" s="25">
        <f>'Run 2 IgA'!AS38</f>
        <v>2.5314023722897625</v>
      </c>
      <c r="W36" s="25">
        <f>'Run 2 IgA'!AT38</f>
        <v>2.5314023722897625</v>
      </c>
      <c r="X36" s="25">
        <f>'Run 2 IgA'!AU38</f>
        <v>2.9270080160913419</v>
      </c>
      <c r="Y36" s="25">
        <f>'Run 2 IgA'!AV38</f>
        <v>2.8790558168426656</v>
      </c>
      <c r="Z36" s="25">
        <f>'Run 2 IgA'!AW38</f>
        <v>2.8790558168426656</v>
      </c>
      <c r="AA36" s="26" t="str">
        <f si="22" t="shared"/>
        <v>insert into tsp_test_unit_data.fooa_unit_data (test_name,julien_barcode,unit, pillar_plate_id,row,col) values('GREEN_PEAS_IGA_unit','1802030171','2.53140237228976','FOOA80040010000030','A',1);</v>
      </c>
      <c r="AB36" s="26" t="str">
        <f si="23" t="shared"/>
        <v>insert into tsp_test_unit_data.fooa_unit_data (test_name,julien_barcode,unit, pillar_plate_id,row,col) values('GREEN_PEAS_IGA_unit','1802030226','2.57136253833033','FOOA80040010000030','B',1);</v>
      </c>
      <c r="AC36" s="26" t="str">
        <f si="24" t="shared"/>
        <v>insert into tsp_test_unit_data.fooa_unit_data (test_name,julien_barcode,unit, pillar_plate_id,row,col) values('GREEN_PEAS_IGA_unit','1802030230','2.37755573303359','FOOA80040010000030','C',1);</v>
      </c>
      <c r="AD36" s="26" t="str">
        <f si="25" t="shared"/>
        <v>insert into tsp_test_unit_data.fooa_unit_data (test_name,julien_barcode,unit, pillar_plate_id,row,col) values('GREEN_PEAS_IGA_unit','1802030233','2.35158162510723','FOOA80040010000030','D',1);</v>
      </c>
      <c r="AE36" s="26" t="str">
        <f si="26" t="shared"/>
        <v>insert into tsp_test_unit_data.fooa_unit_data (test_name,julien_barcode,unit, pillar_plate_id,row,col) values('GREEN_PEAS_IGA_unit','1802030235','2.55737648021613','FOOA80040010000030','A',2);</v>
      </c>
      <c r="AF36" s="26" t="str">
        <f si="27" t="shared"/>
        <v>insert into tsp_test_unit_data.fooa_unit_data (test_name,julien_barcode,unit, pillar_plate_id,row,col) values('GREEN_PEAS_IGA_unit','1801300058','2.59533863795466','FOOA80040010000030','B',2);</v>
      </c>
      <c r="AG36" s="26" t="str">
        <f si="28" t="shared"/>
        <v>insert into tsp_test_unit_data.fooa_unit_data (test_name,julien_barcode,unit, pillar_plate_id,row,col) values('GREEN_PEAS_IGA_unit','1801300228','2.58335058814249','FOOA80040010000030','C',2);</v>
      </c>
      <c r="AH36" s="26" t="str">
        <f si="29" t="shared"/>
        <v>insert into tsp_test_unit_data.fooa_unit_data (test_name,julien_barcode,unit, pillar_plate_id,row,col) values('GREEN_PEAS_IGA_unit','1801310058','2.56337050512221','FOOA80040010000030','D',2);</v>
      </c>
      <c r="AI36" s="26" t="str">
        <f si="30" t="shared"/>
        <v>insert into tsp_test_unit_data.fooa_unit_data (test_name,julien_barcode,unit, pillar_plate_id,row,col) values('GREEN_PEAS_IGA_unit','1801310102','2.55338046361207','FOOA80040010000030','A',3);</v>
      </c>
      <c r="AJ36" s="26" t="str">
        <f si="31" t="shared"/>
        <v>insert into tsp_test_unit_data.fooa_unit_data (test_name,julien_barcode,unit, pillar_plate_id,row,col) values('GREEN_PEAS_IGA_unit','1802050005','2.51541830587354','FOOA80040010000030','B',3);</v>
      </c>
      <c r="AK36" s="26" t="str">
        <f si="32" t="shared"/>
        <v>insert into tsp_test_unit_data.fooa_unit_data (test_name,julien_barcode,unit, pillar_plate_id,row,col) values('GREEN_PEAS_IGA_unit','1802050015','3.33659971800712','FOOA80040010000030','C',3);</v>
      </c>
      <c r="AL36" s="26" t="str">
        <f si="33" t="shared"/>
        <v>insert into tsp_test_unit_data.fooa_unit_data (test_name,julien_barcode,unit, pillar_plate_id,row,col) values('GREEN_PEAS_IGA_unit','1802050019','2.65328087871348','FOOA80040010000030','D',3);</v>
      </c>
      <c r="AM36" s="26" t="str">
        <f si="34" t="shared"/>
        <v>insert into tsp_test_unit_data.fooa_unit_data (test_name,julien_barcode,unit, pillar_plate_id,row,col) values('GREEN_PEAS_IGA_unit','1802050009','2.60133266286075','FOOA80040010000030','A',4);</v>
      </c>
      <c r="AN36" s="26" t="str">
        <f si="35" t="shared"/>
        <v>insert into tsp_test_unit_data.fooa_unit_data (test_name,julien_barcode,unit, pillar_plate_id,row,col) values('GREEN_PEAS_IGA_unit','1802050017','2.77715739343923','FOOA80040010000030','B',4);</v>
      </c>
      <c r="AO36" s="26" t="str">
        <f si="36" t="shared"/>
        <v>insert into tsp_test_unit_data.fooa_unit_data (test_name,julien_barcode,unit, pillar_plate_id,row,col) values('GREEN_PEAS_IGA_unit','1802060027','2.70722710286824','FOOA80040010000030','C',4);</v>
      </c>
      <c r="AP36" s="26" t="str">
        <f si="37" t="shared"/>
        <v>insert into tsp_test_unit_data.fooa_unit_data (test_name,julien_barcode,unit, pillar_plate_id,row,col) values('GREEN_PEAS_IGA_unit','1802060031','2.43349996549038','FOOA80040010000030','D',4);</v>
      </c>
      <c r="AQ36" s="26" t="str">
        <f si="38" t="shared"/>
        <v>insert into tsp_test_unit_data.fooa_unit_data (test_name,julien_barcode,unit, pillar_plate_id,row,col) values('GREEN_PEAS_IGA_unit','1802060032','2.51342029757151','FOOA80040010000030','A',5);</v>
      </c>
      <c r="AR36" s="26" t="str">
        <f si="39" t="shared"/>
        <v>insert into tsp_test_unit_data.fooa_unit_data (test_name,julien_barcode,unit, pillar_plate_id,row,col) values('GREEN_PEAS_IGA_unit','1802060044','3.08085465534751','FOOA80040010000030','B',5);</v>
      </c>
      <c r="AS36" s="26" t="str">
        <f si="40" t="shared"/>
        <v>insert into tsp_test_unit_data.fooa_unit_data (test_name,julien_barcode,unit, pillar_plate_id,row,col) values('GREEN_PEAS_IGA_unit','1802060006','2.70922511117027','FOOA80040010000030','C',5);</v>
      </c>
      <c r="AT36" s="26" t="str">
        <f si="41" t="shared"/>
        <v>insert into tsp_test_unit_data.fooa_unit_data (test_name,julien_barcode,unit, pillar_plate_id,row,col) values('GREEN_PEAS_IGA_unit','1802060013','2.53140237228976','FOOA80040010000030','D',5);</v>
      </c>
      <c r="AU36" s="26" t="str">
        <f si="42" t="shared"/>
        <v>insert into tsp_test_unit_data.fooa_unit_data (test_name,julien_barcode,unit, pillar_plate_id,row,col) values('GREEN_PEAS_IGA_unit','1802060018','2.53140237228976','FOOA80040010000030','A',6);</v>
      </c>
      <c r="AV36" s="26" t="str">
        <f si="43" t="shared"/>
        <v>insert into tsp_test_unit_data.fooa_unit_data (test_name,julien_barcode,unit, pillar_plate_id,row,col) values('GREEN_PEAS_IGA_unit','1802060125','2.92700801609134','FOOA80040010000030','B',6);</v>
      </c>
    </row>
    <row r="37" spans="1:48" x14ac:dyDescent="0.25">
      <c r="A37" s="24">
        <f>'[1]Run 1 IgG'!A38</f>
        <v>36</v>
      </c>
      <c r="B37" s="24" t="s">
        <v>196</v>
      </c>
      <c r="C37" s="25">
        <f>'Run 2 IgA'!Z39</f>
        <v>2.4762030766821934</v>
      </c>
      <c r="D37" s="25">
        <f>'Run 2 IgA'!AA39</f>
        <v>2.6267256429326338</v>
      </c>
      <c r="E37" s="25">
        <f>'Run 2 IgA'!AB39</f>
        <v>2.4229412455474222</v>
      </c>
      <c r="F37" s="25">
        <f>'Run 2 IgA'!AC39</f>
        <v>2.411362586605081</v>
      </c>
      <c r="G37" s="25">
        <f>'Run 2 IgA'!AD39</f>
        <v>2.5711480800093947</v>
      </c>
      <c r="H37" s="25">
        <f>'Run 2 IgA'!AE39</f>
        <v>2.5479907621247113</v>
      </c>
      <c r="I37" s="25">
        <f>'Run 2 IgA'!AF39</f>
        <v>2.7610380866637962</v>
      </c>
      <c r="J37" s="25">
        <f>'Run 2 IgA'!AG39</f>
        <v>2.4970446627784084</v>
      </c>
      <c r="K37" s="25">
        <f>'Run 2 IgA'!AH39</f>
        <v>2.5896739343171409</v>
      </c>
      <c r="L37" s="25">
        <f>'Run 2 IgA'!AI39</f>
        <v>2.5086233217207501</v>
      </c>
      <c r="M37" s="25">
        <f>'Run 2 IgA'!AJ39</f>
        <v>2.7841954045484796</v>
      </c>
      <c r="N37" s="25">
        <f>'Run 2 IgA'!AK39</f>
        <v>2.7772482091830746</v>
      </c>
      <c r="O37" s="25">
        <f>'Run 2 IgA'!AL39</f>
        <v>2.559569421067053</v>
      </c>
      <c r="P37" s="25">
        <f>'Run 2 IgA'!AM39</f>
        <v>2.7703010138176696</v>
      </c>
      <c r="Q37" s="25">
        <f>'Run 2 IgA'!AN39</f>
        <v>2.5549379574901163</v>
      </c>
      <c r="R37" s="25">
        <f>'Run 2 IgA'!AO39</f>
        <v>2.4067311230281443</v>
      </c>
      <c r="S37" s="25">
        <f>'Run 2 IgA'!AP39</f>
        <v>2.4900974674130034</v>
      </c>
      <c r="T37" s="25">
        <f>'Run 2 IgA'!AQ39</f>
        <v>2.8258785767409091</v>
      </c>
      <c r="U37" s="25">
        <f>'Run 2 IgA'!AR39</f>
        <v>2.7263021098367712</v>
      </c>
      <c r="V37" s="25">
        <f>'Run 2 IgA'!AS39</f>
        <v>2.6105155204133559</v>
      </c>
      <c r="W37" s="25">
        <f>'Run 2 IgA'!AT39</f>
        <v>2.6267256429326338</v>
      </c>
      <c r="X37" s="25">
        <f>'Run 2 IgA'!AU39</f>
        <v>2.8444044310486554</v>
      </c>
      <c r="Y37" s="25">
        <f>'Run 2 IgA'!AV39</f>
        <v>2.8258785767409091</v>
      </c>
      <c r="Z37" s="25">
        <f>'Run 2 IgA'!AW39</f>
        <v>2.8119841860100991</v>
      </c>
      <c r="AA37" s="26" t="str">
        <f si="22" t="shared"/>
        <v>insert into tsp_test_unit_data.fooa_unit_data (test_name,julien_barcode,unit, pillar_plate_id,row,col) values('PEACH_IGA_unit','1802030171','2.47620307668219','FOOA80040010000030','A',1);</v>
      </c>
      <c r="AB37" s="26" t="str">
        <f si="23" t="shared"/>
        <v>insert into tsp_test_unit_data.fooa_unit_data (test_name,julien_barcode,unit, pillar_plate_id,row,col) values('PEACH_IGA_unit','1802030226','2.62672564293263','FOOA80040010000030','B',1);</v>
      </c>
      <c r="AC37" s="26" t="str">
        <f si="24" t="shared"/>
        <v>insert into tsp_test_unit_data.fooa_unit_data (test_name,julien_barcode,unit, pillar_plate_id,row,col) values('PEACH_IGA_unit','1802030230','2.42294124554742','FOOA80040010000030','C',1);</v>
      </c>
      <c r="AD37" s="26" t="str">
        <f si="25" t="shared"/>
        <v>insert into tsp_test_unit_data.fooa_unit_data (test_name,julien_barcode,unit, pillar_plate_id,row,col) values('PEACH_IGA_unit','1802030233','2.41136258660508','FOOA80040010000030','D',1);</v>
      </c>
      <c r="AE37" s="26" t="str">
        <f si="26" t="shared"/>
        <v>insert into tsp_test_unit_data.fooa_unit_data (test_name,julien_barcode,unit, pillar_plate_id,row,col) values('PEACH_IGA_unit','1802030235','2.57114808000939','FOOA80040010000030','A',2);</v>
      </c>
      <c r="AF37" s="26" t="str">
        <f si="27" t="shared"/>
        <v>insert into tsp_test_unit_data.fooa_unit_data (test_name,julien_barcode,unit, pillar_plate_id,row,col) values('PEACH_IGA_unit','1801300058','2.54799076212471','FOOA80040010000030','B',2);</v>
      </c>
      <c r="AG37" s="26" t="str">
        <f si="28" t="shared"/>
        <v>insert into tsp_test_unit_data.fooa_unit_data (test_name,julien_barcode,unit, pillar_plate_id,row,col) values('PEACH_IGA_unit','1801300228','2.7610380866638','FOOA80040010000030','C',2);</v>
      </c>
      <c r="AH37" s="26" t="str">
        <f si="29" t="shared"/>
        <v>insert into tsp_test_unit_data.fooa_unit_data (test_name,julien_barcode,unit, pillar_plate_id,row,col) values('PEACH_IGA_unit','1801310058','2.49704466277841','FOOA80040010000030','D',2);</v>
      </c>
      <c r="AI37" s="26" t="str">
        <f si="30" t="shared"/>
        <v>insert into tsp_test_unit_data.fooa_unit_data (test_name,julien_barcode,unit, pillar_plate_id,row,col) values('PEACH_IGA_unit','1801310102','2.58967393431714','FOOA80040010000030','A',3);</v>
      </c>
      <c r="AJ37" s="26" t="str">
        <f si="31" t="shared"/>
        <v>insert into tsp_test_unit_data.fooa_unit_data (test_name,julien_barcode,unit, pillar_plate_id,row,col) values('PEACH_IGA_unit','1802050005','2.50862332172075','FOOA80040010000030','B',3);</v>
      </c>
      <c r="AK37" s="26" t="str">
        <f si="32" t="shared"/>
        <v>insert into tsp_test_unit_data.fooa_unit_data (test_name,julien_barcode,unit, pillar_plate_id,row,col) values('PEACH_IGA_unit','1802050015','2.78419540454848','FOOA80040010000030','C',3);</v>
      </c>
      <c r="AL37" s="26" t="str">
        <f si="33" t="shared"/>
        <v>insert into tsp_test_unit_data.fooa_unit_data (test_name,julien_barcode,unit, pillar_plate_id,row,col) values('PEACH_IGA_unit','1802050019','2.77724820918307','FOOA80040010000030','D',3);</v>
      </c>
      <c r="AM37" s="26" t="str">
        <f si="34" t="shared"/>
        <v>insert into tsp_test_unit_data.fooa_unit_data (test_name,julien_barcode,unit, pillar_plate_id,row,col) values('PEACH_IGA_unit','1802050009','2.55956942106705','FOOA80040010000030','A',4);</v>
      </c>
      <c r="AN37" s="26" t="str">
        <f si="35" t="shared"/>
        <v>insert into tsp_test_unit_data.fooa_unit_data (test_name,julien_barcode,unit, pillar_plate_id,row,col) values('PEACH_IGA_unit','1802050017','2.77030101381767','FOOA80040010000030','B',4);</v>
      </c>
      <c r="AO37" s="26" t="str">
        <f si="36" t="shared"/>
        <v>insert into tsp_test_unit_data.fooa_unit_data (test_name,julien_barcode,unit, pillar_plate_id,row,col) values('PEACH_IGA_unit','1802060027','2.55493795749012','FOOA80040010000030','C',4);</v>
      </c>
      <c r="AP37" s="26" t="str">
        <f si="37" t="shared"/>
        <v>insert into tsp_test_unit_data.fooa_unit_data (test_name,julien_barcode,unit, pillar_plate_id,row,col) values('PEACH_IGA_unit','1802060031','2.40673112302814','FOOA80040010000030','D',4);</v>
      </c>
      <c r="AQ37" s="26" t="str">
        <f si="38" t="shared"/>
        <v>insert into tsp_test_unit_data.fooa_unit_data (test_name,julien_barcode,unit, pillar_plate_id,row,col) values('PEACH_IGA_unit','1802060032','2.490097467413','FOOA80040010000030','A',5);</v>
      </c>
      <c r="AR37" s="26" t="str">
        <f si="39" t="shared"/>
        <v>insert into tsp_test_unit_data.fooa_unit_data (test_name,julien_barcode,unit, pillar_plate_id,row,col) values('PEACH_IGA_unit','1802060044','2.82587857674091','FOOA80040010000030','B',5);</v>
      </c>
      <c r="AS37" s="26" t="str">
        <f si="40" t="shared"/>
        <v>insert into tsp_test_unit_data.fooa_unit_data (test_name,julien_barcode,unit, pillar_plate_id,row,col) values('PEACH_IGA_unit','1802060006','2.72630210983677','FOOA80040010000030','C',5);</v>
      </c>
      <c r="AT37" s="26" t="str">
        <f si="41" t="shared"/>
        <v>insert into tsp_test_unit_data.fooa_unit_data (test_name,julien_barcode,unit, pillar_plate_id,row,col) values('PEACH_IGA_unit','1802060013','2.61051552041336','FOOA80040010000030','D',5);</v>
      </c>
      <c r="AU37" s="26" t="str">
        <f si="42" t="shared"/>
        <v>insert into tsp_test_unit_data.fooa_unit_data (test_name,julien_barcode,unit, pillar_plate_id,row,col) values('PEACH_IGA_unit','1802060018','2.62672564293263','FOOA80040010000030','A',6);</v>
      </c>
      <c r="AV37" s="26" t="str">
        <f si="43" t="shared"/>
        <v>insert into tsp_test_unit_data.fooa_unit_data (test_name,julien_barcode,unit, pillar_plate_id,row,col) values('PEACH_IGA_unit','1802060125','2.84440443104866','FOOA80040010000030','B',6);</v>
      </c>
    </row>
    <row r="38" spans="1:48" x14ac:dyDescent="0.25">
      <c r="A38" s="24">
        <f>'[1]Run 1 IgG'!A39</f>
        <v>37</v>
      </c>
      <c r="B38" s="24" t="s">
        <v>197</v>
      </c>
      <c r="C38" s="25">
        <f>'Run 2 IgA'!Z40</f>
        <v>2.4303370045505508</v>
      </c>
      <c r="D38" s="25">
        <f>'Run 2 IgA'!AA40</f>
        <v>2.5408824111323618</v>
      </c>
      <c r="E38" s="25">
        <f>'Run 2 IgA'!AB40</f>
        <v>2.3579107036866054</v>
      </c>
      <c r="F38" s="25">
        <f>'Run 2 IgA'!AC40</f>
        <v>2.4246191386928708</v>
      </c>
      <c r="G38" s="25">
        <f>'Run 2 IgA'!AD40</f>
        <v>2.5675657851348674</v>
      </c>
      <c r="H38" s="25">
        <f>'Run 2 IgA'!AE40</f>
        <v>3.2670513750577062</v>
      </c>
      <c r="I38" s="25">
        <f>'Run 2 IgA'!AF40</f>
        <v>2.6133087119963068</v>
      </c>
      <c r="J38" s="25">
        <f>'Run 2 IgA'!AG40</f>
        <v>2.4150893622634042</v>
      </c>
      <c r="K38" s="25">
        <f>'Run 2 IgA'!AH40</f>
        <v>2.6476159071423861</v>
      </c>
      <c r="L38" s="25">
        <f>'Run 2 IgA'!AI40</f>
        <v>2.5389764558464685</v>
      </c>
      <c r="M38" s="25">
        <f>'Run 2 IgA'!AJ40</f>
        <v>4.706047615907142</v>
      </c>
      <c r="N38" s="25">
        <f>'Run 2 IgA'!AK40</f>
        <v>2.5561300534195079</v>
      </c>
      <c r="O38" s="25">
        <f>'Run 2 IgA'!AL40</f>
        <v>2.6742992811448922</v>
      </c>
      <c r="P38" s="25">
        <f>'Run 2 IgA'!AM40</f>
        <v>2.7162302974345445</v>
      </c>
      <c r="Q38" s="25">
        <f>'Run 2 IgA'!AN40</f>
        <v>19.869827870474182</v>
      </c>
      <c r="R38" s="25">
        <f>'Run 2 IgA'!AO40</f>
        <v>2.405559585833938</v>
      </c>
      <c r="S38" s="25">
        <f>'Run 2 IgA'!AP40</f>
        <v>2.8000923300138494</v>
      </c>
      <c r="T38" s="25">
        <f>'Run 2 IgA'!AQ40</f>
        <v>2.7410077161511577</v>
      </c>
      <c r="U38" s="25">
        <f>'Run 2 IgA'!AR40</f>
        <v>2.7467255820088372</v>
      </c>
      <c r="V38" s="25">
        <f>'Run 2 IgA'!AS40</f>
        <v>2.6762052364307856</v>
      </c>
      <c r="W38" s="25">
        <f>'Run 2 IgA'!AT40</f>
        <v>2.5389764558464685</v>
      </c>
      <c r="X38" s="25">
        <f>'Run 2 IgA'!AU40</f>
        <v>2.8687067203060082</v>
      </c>
      <c r="Y38" s="25">
        <f>'Run 2 IgA'!AV40</f>
        <v>2.7657851348677704</v>
      </c>
      <c r="Z38" s="25">
        <f>'Run 2 IgA'!AW40</f>
        <v>2.7505374925806239</v>
      </c>
      <c r="AA38" s="26" t="str">
        <f si="22" t="shared"/>
        <v>insert into tsp_test_unit_data.fooa_unit_data (test_name,julien_barcode,unit, pillar_plate_id,row,col) values('PEANUT_IGA_unit','1802030171','2.43033700455055','FOOA80040010000030','A',1);</v>
      </c>
      <c r="AB38" s="26" t="str">
        <f si="23" t="shared"/>
        <v>insert into tsp_test_unit_data.fooa_unit_data (test_name,julien_barcode,unit, pillar_plate_id,row,col) values('PEANUT_IGA_unit','1802030226','2.54088241113236','FOOA80040010000030','B',1);</v>
      </c>
      <c r="AC38" s="26" t="str">
        <f si="24" t="shared"/>
        <v>insert into tsp_test_unit_data.fooa_unit_data (test_name,julien_barcode,unit, pillar_plate_id,row,col) values('PEANUT_IGA_unit','1802030230','2.35791070368661','FOOA80040010000030','C',1);</v>
      </c>
      <c r="AD38" s="26" t="str">
        <f si="25" t="shared"/>
        <v>insert into tsp_test_unit_data.fooa_unit_data (test_name,julien_barcode,unit, pillar_plate_id,row,col) values('PEANUT_IGA_unit','1802030233','2.42461913869287','FOOA80040010000030','D',1);</v>
      </c>
      <c r="AE38" s="26" t="str">
        <f si="26" t="shared"/>
        <v>insert into tsp_test_unit_data.fooa_unit_data (test_name,julien_barcode,unit, pillar_plate_id,row,col) values('PEANUT_IGA_unit','1802030235','2.56756578513487','FOOA80040010000030','A',2);</v>
      </c>
      <c r="AF38" s="26" t="str">
        <f si="27" t="shared"/>
        <v>insert into tsp_test_unit_data.fooa_unit_data (test_name,julien_barcode,unit, pillar_plate_id,row,col) values('PEANUT_IGA_unit','1801300058','3.26705137505771','FOOA80040010000030','B',2);</v>
      </c>
      <c r="AG38" s="26" t="str">
        <f si="28" t="shared"/>
        <v>insert into tsp_test_unit_data.fooa_unit_data (test_name,julien_barcode,unit, pillar_plate_id,row,col) values('PEANUT_IGA_unit','1801300228','2.61330871199631','FOOA80040010000030','C',2);</v>
      </c>
      <c r="AH38" s="26" t="str">
        <f si="29" t="shared"/>
        <v>insert into tsp_test_unit_data.fooa_unit_data (test_name,julien_barcode,unit, pillar_plate_id,row,col) values('PEANUT_IGA_unit','1801310058','2.4150893622634','FOOA80040010000030','D',2);</v>
      </c>
      <c r="AI38" s="26" t="str">
        <f si="30" t="shared"/>
        <v>insert into tsp_test_unit_data.fooa_unit_data (test_name,julien_barcode,unit, pillar_plate_id,row,col) values('PEANUT_IGA_unit','1801310102','2.64761590714239','FOOA80040010000030','A',3);</v>
      </c>
      <c r="AJ38" s="26" t="str">
        <f si="31" t="shared"/>
        <v>insert into tsp_test_unit_data.fooa_unit_data (test_name,julien_barcode,unit, pillar_plate_id,row,col) values('PEANUT_IGA_unit','1802050005','2.53897645584647','FOOA80040010000030','B',3);</v>
      </c>
      <c r="AK38" s="26" t="str">
        <f si="32" t="shared"/>
        <v>insert into tsp_test_unit_data.fooa_unit_data (test_name,julien_barcode,unit, pillar_plate_id,row,col) values('PEANUT_IGA_unit','1802050015','4.70604761590714','FOOA80040010000030','C',3);</v>
      </c>
      <c r="AL38" s="26" t="str">
        <f si="33" t="shared"/>
        <v>insert into tsp_test_unit_data.fooa_unit_data (test_name,julien_barcode,unit, pillar_plate_id,row,col) values('PEANUT_IGA_unit','1802050019','2.55613005341951','FOOA80040010000030','D',3);</v>
      </c>
      <c r="AM38" s="26" t="str">
        <f si="34" t="shared"/>
        <v>insert into tsp_test_unit_data.fooa_unit_data (test_name,julien_barcode,unit, pillar_plate_id,row,col) values('PEANUT_IGA_unit','1802050009','2.67429928114489','FOOA80040010000030','A',4);</v>
      </c>
      <c r="AN38" s="26" t="str">
        <f si="35" t="shared"/>
        <v>insert into tsp_test_unit_data.fooa_unit_data (test_name,julien_barcode,unit, pillar_plate_id,row,col) values('PEANUT_IGA_unit','1802050017','2.71623029743454','FOOA80040010000030','B',4);</v>
      </c>
      <c r="AO38" s="26" t="str">
        <f si="36" t="shared"/>
        <v>insert into tsp_test_unit_data.fooa_unit_data (test_name,julien_barcode,unit, pillar_plate_id,row,col) values('PEANUT_IGA_unit','1802060027','19.8698278704742','FOOA80040010000030','C',4);</v>
      </c>
      <c r="AP38" s="26" t="str">
        <f si="37" t="shared"/>
        <v>insert into tsp_test_unit_data.fooa_unit_data (test_name,julien_barcode,unit, pillar_plate_id,row,col) values('PEANUT_IGA_unit','1802060031','2.40555958583394','FOOA80040010000030','D',4);</v>
      </c>
      <c r="AQ38" s="26" t="str">
        <f si="38" t="shared"/>
        <v>insert into tsp_test_unit_data.fooa_unit_data (test_name,julien_barcode,unit, pillar_plate_id,row,col) values('PEANUT_IGA_unit','1802060032','2.80009233001385','FOOA80040010000030','A',5);</v>
      </c>
      <c r="AR38" s="26" t="str">
        <f si="39" t="shared"/>
        <v>insert into tsp_test_unit_data.fooa_unit_data (test_name,julien_barcode,unit, pillar_plate_id,row,col) values('PEANUT_IGA_unit','1802060044','2.74100771615116','FOOA80040010000030','B',5);</v>
      </c>
      <c r="AS38" s="26" t="str">
        <f si="40" t="shared"/>
        <v>insert into tsp_test_unit_data.fooa_unit_data (test_name,julien_barcode,unit, pillar_plate_id,row,col) values('PEANUT_IGA_unit','1802060006','2.74672558200884','FOOA80040010000030','C',5);</v>
      </c>
      <c r="AT38" s="26" t="str">
        <f si="41" t="shared"/>
        <v>insert into tsp_test_unit_data.fooa_unit_data (test_name,julien_barcode,unit, pillar_plate_id,row,col) values('PEANUT_IGA_unit','1802060013','2.67620523643079','FOOA80040010000030','D',5);</v>
      </c>
      <c r="AU38" s="26" t="str">
        <f si="42" t="shared"/>
        <v>insert into tsp_test_unit_data.fooa_unit_data (test_name,julien_barcode,unit, pillar_plate_id,row,col) values('PEANUT_IGA_unit','1802060018','2.53897645584647','FOOA80040010000030','A',6);</v>
      </c>
      <c r="AV38" s="26" t="str">
        <f si="43" t="shared"/>
        <v>insert into tsp_test_unit_data.fooa_unit_data (test_name,julien_barcode,unit, pillar_plate_id,row,col) values('PEANUT_IGA_unit','1802060125','2.86870672030601','FOOA80040010000030','B',6);</v>
      </c>
    </row>
    <row r="39" spans="1:48" x14ac:dyDescent="0.25">
      <c r="A39" s="24">
        <f>'[1]Run 1 IgG'!A40</f>
        <v>38</v>
      </c>
      <c r="B39" s="24" t="s">
        <v>198</v>
      </c>
      <c r="C39" s="25">
        <f>'Run 2 IgA'!Z41</f>
        <v>2.4285583524027459</v>
      </c>
      <c r="D39" s="25">
        <f>'Run 2 IgA'!AA41</f>
        <v>2.557843540317263</v>
      </c>
      <c r="E39" s="25">
        <f>'Run 2 IgA'!AB41</f>
        <v>2.4625807702749873</v>
      </c>
      <c r="F39" s="25">
        <f>'Run 2 IgA'!AC41</f>
        <v>2.4036085792964355</v>
      </c>
      <c r="G39" s="25">
        <f>'Run 2 IgA'!AD41</f>
        <v>2.5669161850831941</v>
      </c>
      <c r="H39" s="25">
        <f>'Run 2 IgA'!AE41</f>
        <v>2.775587014699608</v>
      </c>
      <c r="I39" s="25">
        <f>'Run 2 IgA'!AF41</f>
        <v>2.7438327580188497</v>
      </c>
      <c r="J39" s="25">
        <f>'Run 2 IgA'!AG41</f>
        <v>2.4966031881472288</v>
      </c>
      <c r="K39" s="25">
        <f>'Run 2 IgA'!AH41</f>
        <v>2.6599107939339874</v>
      </c>
      <c r="L39" s="25">
        <f>'Run 2 IgA'!AI41</f>
        <v>2.5079439941046426</v>
      </c>
      <c r="M39" s="25">
        <f>'Run 2 IgA'!AJ41</f>
        <v>3.8257456463561259</v>
      </c>
      <c r="N39" s="25">
        <f>'Run 2 IgA'!AK41</f>
        <v>2.625888376061746</v>
      </c>
      <c r="O39" s="25">
        <f>'Run 2 IgA'!AL41</f>
        <v>2.5827933134235739</v>
      </c>
      <c r="P39" s="25">
        <f>'Run 2 IgA'!AM41</f>
        <v>2.7302237908699531</v>
      </c>
      <c r="Q39" s="25">
        <f>'Run 2 IgA'!AN41</f>
        <v>2.6190838924872977</v>
      </c>
      <c r="R39" s="25">
        <f>'Run 2 IgA'!AO41</f>
        <v>2.3990722569134699</v>
      </c>
      <c r="S39" s="25">
        <f>'Run 2 IgA'!AP41</f>
        <v>2.4648489314664701</v>
      </c>
      <c r="T39" s="25">
        <f>'Run 2 IgA'!AQ41</f>
        <v>2.7846596594655391</v>
      </c>
      <c r="U39" s="25">
        <f>'Run 2 IgA'!AR41</f>
        <v>2.7710506923166425</v>
      </c>
      <c r="V39" s="25">
        <f>'Run 2 IgA'!AS41</f>
        <v>2.5918659581895049</v>
      </c>
      <c r="W39" s="25">
        <f>'Run 2 IgA'!AT41</f>
        <v>2.5986704417639528</v>
      </c>
      <c r="X39" s="25">
        <f>'Run 2 IgA'!AU41</f>
        <v>2.9116766861885739</v>
      </c>
      <c r="Y39" s="25">
        <f>'Run 2 IgA'!AV41</f>
        <v>2.737028274444401</v>
      </c>
      <c r="Z39" s="25">
        <f>'Run 2 IgA'!AW41</f>
        <v>2.8345592056781599</v>
      </c>
      <c r="AA39" s="26" t="str">
        <f si="22" t="shared"/>
        <v>insert into tsp_test_unit_data.fooa_unit_data (test_name,julien_barcode,unit, pillar_plate_id,row,col) values('PEAR_IGA_unit','1802030171','2.42855835240275','FOOA80040010000030','A',1);</v>
      </c>
      <c r="AB39" s="26" t="str">
        <f si="23" t="shared"/>
        <v>insert into tsp_test_unit_data.fooa_unit_data (test_name,julien_barcode,unit, pillar_plate_id,row,col) values('PEAR_IGA_unit','1802030226','2.55784354031726','FOOA80040010000030','B',1);</v>
      </c>
      <c r="AC39" s="26" t="str">
        <f si="24" t="shared"/>
        <v>insert into tsp_test_unit_data.fooa_unit_data (test_name,julien_barcode,unit, pillar_plate_id,row,col) values('PEAR_IGA_unit','1802030230','2.46258077027499','FOOA80040010000030','C',1);</v>
      </c>
      <c r="AD39" s="26" t="str">
        <f si="25" t="shared"/>
        <v>insert into tsp_test_unit_data.fooa_unit_data (test_name,julien_barcode,unit, pillar_plate_id,row,col) values('PEAR_IGA_unit','1802030233','2.40360857929644','FOOA80040010000030','D',1);</v>
      </c>
      <c r="AE39" s="26" t="str">
        <f si="26" t="shared"/>
        <v>insert into tsp_test_unit_data.fooa_unit_data (test_name,julien_barcode,unit, pillar_plate_id,row,col) values('PEAR_IGA_unit','1802030235','2.56691618508319','FOOA80040010000030','A',2);</v>
      </c>
      <c r="AF39" s="26" t="str">
        <f si="27" t="shared"/>
        <v>insert into tsp_test_unit_data.fooa_unit_data (test_name,julien_barcode,unit, pillar_plate_id,row,col) values('PEAR_IGA_unit','1801300058','2.77558701469961','FOOA80040010000030','B',2);</v>
      </c>
      <c r="AG39" s="26" t="str">
        <f si="28" t="shared"/>
        <v>insert into tsp_test_unit_data.fooa_unit_data (test_name,julien_barcode,unit, pillar_plate_id,row,col) values('PEAR_IGA_unit','1801300228','2.74383275801885','FOOA80040010000030','C',2);</v>
      </c>
      <c r="AH39" s="26" t="str">
        <f si="29" t="shared"/>
        <v>insert into tsp_test_unit_data.fooa_unit_data (test_name,julien_barcode,unit, pillar_plate_id,row,col) values('PEAR_IGA_unit','1801310058','2.49660318814723','FOOA80040010000030','D',2);</v>
      </c>
      <c r="AI39" s="26" t="str">
        <f si="30" t="shared"/>
        <v>insert into tsp_test_unit_data.fooa_unit_data (test_name,julien_barcode,unit, pillar_plate_id,row,col) values('PEAR_IGA_unit','1801310102','2.65991079393399','FOOA80040010000030','A',3);</v>
      </c>
      <c r="AJ39" s="26" t="str">
        <f si="31" t="shared"/>
        <v>insert into tsp_test_unit_data.fooa_unit_data (test_name,julien_barcode,unit, pillar_plate_id,row,col) values('PEAR_IGA_unit','1802050005','2.50794399410464','FOOA80040010000030','B',3);</v>
      </c>
      <c r="AK39" s="26" t="str">
        <f si="32" t="shared"/>
        <v>insert into tsp_test_unit_data.fooa_unit_data (test_name,julien_barcode,unit, pillar_plate_id,row,col) values('PEAR_IGA_unit','1802050015','3.82574564635613','FOOA80040010000030','C',3);</v>
      </c>
      <c r="AL39" s="26" t="str">
        <f si="33" t="shared"/>
        <v>insert into tsp_test_unit_data.fooa_unit_data (test_name,julien_barcode,unit, pillar_plate_id,row,col) values('PEAR_IGA_unit','1802050019','2.62588837606175','FOOA80040010000030','D',3);</v>
      </c>
      <c r="AM39" s="26" t="str">
        <f si="34" t="shared"/>
        <v>insert into tsp_test_unit_data.fooa_unit_data (test_name,julien_barcode,unit, pillar_plate_id,row,col) values('PEAR_IGA_unit','1802050009','2.58279331342357','FOOA80040010000030','A',4);</v>
      </c>
      <c r="AN39" s="26" t="str">
        <f si="35" t="shared"/>
        <v>insert into tsp_test_unit_data.fooa_unit_data (test_name,julien_barcode,unit, pillar_plate_id,row,col) values('PEAR_IGA_unit','1802050017','2.73022379086995','FOOA80040010000030','B',4);</v>
      </c>
      <c r="AO39" s="26" t="str">
        <f si="36" t="shared"/>
        <v>insert into tsp_test_unit_data.fooa_unit_data (test_name,julien_barcode,unit, pillar_plate_id,row,col) values('PEAR_IGA_unit','1802060027','2.6190838924873','FOOA80040010000030','C',4);</v>
      </c>
      <c r="AP39" s="26" t="str">
        <f si="37" t="shared"/>
        <v>insert into tsp_test_unit_data.fooa_unit_data (test_name,julien_barcode,unit, pillar_plate_id,row,col) values('PEAR_IGA_unit','1802060031','2.39907225691347','FOOA80040010000030','D',4);</v>
      </c>
      <c r="AQ39" s="26" t="str">
        <f si="38" t="shared"/>
        <v>insert into tsp_test_unit_data.fooa_unit_data (test_name,julien_barcode,unit, pillar_plate_id,row,col) values('PEAR_IGA_unit','1802060032','2.46484893146647','FOOA80040010000030','A',5);</v>
      </c>
      <c r="AR39" s="26" t="str">
        <f si="39" t="shared"/>
        <v>insert into tsp_test_unit_data.fooa_unit_data (test_name,julien_barcode,unit, pillar_plate_id,row,col) values('PEAR_IGA_unit','1802060044','2.78465965946554','FOOA80040010000030','B',5);</v>
      </c>
      <c r="AS39" s="26" t="str">
        <f si="40" t="shared"/>
        <v>insert into tsp_test_unit_data.fooa_unit_data (test_name,julien_barcode,unit, pillar_plate_id,row,col) values('PEAR_IGA_unit','1802060006','2.77105069231664','FOOA80040010000030','C',5);</v>
      </c>
      <c r="AT39" s="26" t="str">
        <f si="41" t="shared"/>
        <v>insert into tsp_test_unit_data.fooa_unit_data (test_name,julien_barcode,unit, pillar_plate_id,row,col) values('PEAR_IGA_unit','1802060013','2.5918659581895','FOOA80040010000030','D',5);</v>
      </c>
      <c r="AU39" s="26" t="str">
        <f si="42" t="shared"/>
        <v>insert into tsp_test_unit_data.fooa_unit_data (test_name,julien_barcode,unit, pillar_plate_id,row,col) values('PEAR_IGA_unit','1802060018','2.59867044176395','FOOA80040010000030','A',6);</v>
      </c>
      <c r="AV39" s="26" t="str">
        <f si="43" t="shared"/>
        <v>insert into tsp_test_unit_data.fooa_unit_data (test_name,julien_barcode,unit, pillar_plate_id,row,col) values('PEAR_IGA_unit','1802060125','2.91167668618857','FOOA80040010000030','B',6);</v>
      </c>
    </row>
    <row r="40" spans="1:48" x14ac:dyDescent="0.25">
      <c r="A40" s="24">
        <f>'[1]Run 1 IgG'!A41</f>
        <v>39</v>
      </c>
      <c r="B40" s="24" t="s">
        <v>199</v>
      </c>
      <c r="C40" s="25">
        <f>'Run 2 IgA'!Z42</f>
        <v>2.8708512664254426</v>
      </c>
      <c r="D40" s="25">
        <f>'Run 2 IgA'!AA42</f>
        <v>2.887024270509321</v>
      </c>
      <c r="E40" s="25">
        <f>'Run 2 IgA'!AB42</f>
        <v>2.7899862460060518</v>
      </c>
      <c r="F40" s="25">
        <f>'Run 2 IgA'!AC42</f>
        <v>2.6969914725237518</v>
      </c>
      <c r="G40" s="25">
        <f>'Run 2 IgA'!AD42</f>
        <v>3.0123650521593772</v>
      </c>
      <c r="H40" s="25">
        <f>'Run 2 IgA'!AE42</f>
        <v>3.2792196195433672</v>
      </c>
      <c r="I40" s="25">
        <f>'Run 2 IgA'!AF42</f>
        <v>3.2751763685223976</v>
      </c>
      <c r="J40" s="25">
        <f>'Run 2 IgA'!AG42</f>
        <v>3.0730138174739201</v>
      </c>
      <c r="K40" s="25">
        <f>'Run 2 IgA'!AH42</f>
        <v>3.1417490848304022</v>
      </c>
      <c r="L40" s="25">
        <f>'Run 2 IgA'!AI42</f>
        <v>3.0649273154319809</v>
      </c>
      <c r="M40" s="25">
        <f>'Run 2 IgA'!AJ42</f>
        <v>3.2953926236272455</v>
      </c>
      <c r="N40" s="25">
        <f>'Run 2 IgA'!AK42</f>
        <v>4.2172538564083029</v>
      </c>
      <c r="O40" s="25">
        <f>'Run 2 IgA'!AL42</f>
        <v>2.975975792970651</v>
      </c>
      <c r="P40" s="25">
        <f>'Run 2 IgA'!AM42</f>
        <v>3.8816640216678304</v>
      </c>
      <c r="Q40" s="25">
        <f>'Run 2 IgA'!AN42</f>
        <v>3.2630466154594888</v>
      </c>
      <c r="R40" s="25">
        <f>'Run 2 IgA'!AO42</f>
        <v>2.7818997439641127</v>
      </c>
      <c r="S40" s="25">
        <f>'Run 2 IgA'!AP42</f>
        <v>2.8465917602996251</v>
      </c>
      <c r="T40" s="25">
        <f>'Run 2 IgA'!AQ42</f>
        <v>3.3762576440466363</v>
      </c>
      <c r="U40" s="25">
        <f>'Run 2 IgA'!AR42</f>
        <v>3.2226141052497934</v>
      </c>
      <c r="V40" s="25">
        <f>'Run 2 IgA'!AS42</f>
        <v>3.2023978501449459</v>
      </c>
      <c r="W40" s="25">
        <f>'Run 2 IgA'!AT42</f>
        <v>3.1457923358513722</v>
      </c>
      <c r="X40" s="25">
        <f>'Run 2 IgA'!AU42</f>
        <v>3.5501174379483276</v>
      </c>
      <c r="Y40" s="25">
        <f>'Run 2 IgA'!AV42</f>
        <v>3.3519981379208192</v>
      </c>
      <c r="Z40" s="25">
        <f>'Run 2 IgA'!AW42</f>
        <v>3.4409496603821492</v>
      </c>
      <c r="AA40" s="26" t="str">
        <f si="22" t="shared"/>
        <v>insert into tsp_test_unit_data.fooa_unit_data (test_name,julien_barcode,unit, pillar_plate_id,row,col) values('PECAN_IGA_unit','1802030171','2.87085126642544','FOOA80040010000030','A',1);</v>
      </c>
      <c r="AB40" s="26" t="str">
        <f si="23" t="shared"/>
        <v>insert into tsp_test_unit_data.fooa_unit_data (test_name,julien_barcode,unit, pillar_plate_id,row,col) values('PECAN_IGA_unit','1802030226','2.88702427050932','FOOA80040010000030','B',1);</v>
      </c>
      <c r="AC40" s="26" t="str">
        <f si="24" t="shared"/>
        <v>insert into tsp_test_unit_data.fooa_unit_data (test_name,julien_barcode,unit, pillar_plate_id,row,col) values('PECAN_IGA_unit','1802030230','2.78998624600605','FOOA80040010000030','C',1);</v>
      </c>
      <c r="AD40" s="26" t="str">
        <f si="25" t="shared"/>
        <v>insert into tsp_test_unit_data.fooa_unit_data (test_name,julien_barcode,unit, pillar_plate_id,row,col) values('PECAN_IGA_unit','1802030233','2.69699147252375','FOOA80040010000030','D',1);</v>
      </c>
      <c r="AE40" s="26" t="str">
        <f si="26" t="shared"/>
        <v>insert into tsp_test_unit_data.fooa_unit_data (test_name,julien_barcode,unit, pillar_plate_id,row,col) values('PECAN_IGA_unit','1802030235','3.01236505215938','FOOA80040010000030','A',2);</v>
      </c>
      <c r="AF40" s="26" t="str">
        <f si="27" t="shared"/>
        <v>insert into tsp_test_unit_data.fooa_unit_data (test_name,julien_barcode,unit, pillar_plate_id,row,col) values('PECAN_IGA_unit','1801300058','3.27921961954337','FOOA80040010000030','B',2);</v>
      </c>
      <c r="AG40" s="26" t="str">
        <f si="28" t="shared"/>
        <v>insert into tsp_test_unit_data.fooa_unit_data (test_name,julien_barcode,unit, pillar_plate_id,row,col) values('PECAN_IGA_unit','1801300228','3.2751763685224','FOOA80040010000030','C',2);</v>
      </c>
      <c r="AH40" s="26" t="str">
        <f si="29" t="shared"/>
        <v>insert into tsp_test_unit_data.fooa_unit_data (test_name,julien_barcode,unit, pillar_plate_id,row,col) values('PECAN_IGA_unit','1801310058','3.07301381747392','FOOA80040010000030','D',2);</v>
      </c>
      <c r="AI40" s="26" t="str">
        <f si="30" t="shared"/>
        <v>insert into tsp_test_unit_data.fooa_unit_data (test_name,julien_barcode,unit, pillar_plate_id,row,col) values('PECAN_IGA_unit','1801310102','3.1417490848304','FOOA80040010000030','A',3);</v>
      </c>
      <c r="AJ40" s="26" t="str">
        <f si="31" t="shared"/>
        <v>insert into tsp_test_unit_data.fooa_unit_data (test_name,julien_barcode,unit, pillar_plate_id,row,col) values('PECAN_IGA_unit','1802050005','3.06492731543198','FOOA80040010000030','B',3);</v>
      </c>
      <c r="AK40" s="26" t="str">
        <f si="32" t="shared"/>
        <v>insert into tsp_test_unit_data.fooa_unit_data (test_name,julien_barcode,unit, pillar_plate_id,row,col) values('PECAN_IGA_unit','1802050015','3.29539262362725','FOOA80040010000030','C',3);</v>
      </c>
      <c r="AL40" s="26" t="str">
        <f si="33" t="shared"/>
        <v>insert into tsp_test_unit_data.fooa_unit_data (test_name,julien_barcode,unit, pillar_plate_id,row,col) values('PECAN_IGA_unit','1802050019','4.2172538564083','FOOA80040010000030','D',3);</v>
      </c>
      <c r="AM40" s="26" t="str">
        <f si="34" t="shared"/>
        <v>insert into tsp_test_unit_data.fooa_unit_data (test_name,julien_barcode,unit, pillar_plate_id,row,col) values('PECAN_IGA_unit','1802050009','2.97597579297065','FOOA80040010000030','A',4);</v>
      </c>
      <c r="AN40" s="26" t="str">
        <f si="35" t="shared"/>
        <v>insert into tsp_test_unit_data.fooa_unit_data (test_name,julien_barcode,unit, pillar_plate_id,row,col) values('PECAN_IGA_unit','1802050017','3.88166402166783','FOOA80040010000030','B',4);</v>
      </c>
      <c r="AO40" s="26" t="str">
        <f si="36" t="shared"/>
        <v>insert into tsp_test_unit_data.fooa_unit_data (test_name,julien_barcode,unit, pillar_plate_id,row,col) values('PECAN_IGA_unit','1802060027','3.26304661545949','FOOA80040010000030','C',4);</v>
      </c>
      <c r="AP40" s="26" t="str">
        <f si="37" t="shared"/>
        <v>insert into tsp_test_unit_data.fooa_unit_data (test_name,julien_barcode,unit, pillar_plate_id,row,col) values('PECAN_IGA_unit','1802060031','2.78189974396411','FOOA80040010000030','D',4);</v>
      </c>
      <c r="AQ40" s="26" t="str">
        <f si="38" t="shared"/>
        <v>insert into tsp_test_unit_data.fooa_unit_data (test_name,julien_barcode,unit, pillar_plate_id,row,col) values('PECAN_IGA_unit','1802060032','2.84659176029963','FOOA80040010000030','A',5);</v>
      </c>
      <c r="AR40" s="26" t="str">
        <f si="39" t="shared"/>
        <v>insert into tsp_test_unit_data.fooa_unit_data (test_name,julien_barcode,unit, pillar_plate_id,row,col) values('PECAN_IGA_unit','1802060044','3.37625764404664','FOOA80040010000030','B',5);</v>
      </c>
      <c r="AS40" s="26" t="str">
        <f si="40" t="shared"/>
        <v>insert into tsp_test_unit_data.fooa_unit_data (test_name,julien_barcode,unit, pillar_plate_id,row,col) values('PECAN_IGA_unit','1802060006','3.22261410524979','FOOA80040010000030','C',5);</v>
      </c>
      <c r="AT40" s="26" t="str">
        <f si="41" t="shared"/>
        <v>insert into tsp_test_unit_data.fooa_unit_data (test_name,julien_barcode,unit, pillar_plate_id,row,col) values('PECAN_IGA_unit','1802060013','3.20239785014495','FOOA80040010000030','D',5);</v>
      </c>
      <c r="AU40" s="26" t="str">
        <f si="42" t="shared"/>
        <v>insert into tsp_test_unit_data.fooa_unit_data (test_name,julien_barcode,unit, pillar_plate_id,row,col) values('PECAN_IGA_unit','1802060018','3.14579233585137','FOOA80040010000030','A',6);</v>
      </c>
      <c r="AV40" s="26" t="str">
        <f si="43" t="shared"/>
        <v>insert into tsp_test_unit_data.fooa_unit_data (test_name,julien_barcode,unit, pillar_plate_id,row,col) values('PECAN_IGA_unit','1802060125','3.55011743794833','FOOA80040010000030','B',6);</v>
      </c>
    </row>
    <row r="41" spans="1:48" x14ac:dyDescent="0.25">
      <c r="A41" s="24">
        <f>'[1]Run 1 IgG'!A42</f>
        <v>40</v>
      </c>
      <c r="B41" s="24" t="s">
        <v>200</v>
      </c>
      <c r="C41" s="25">
        <f>'Run 2 IgA'!Z43</f>
        <v>2.54118854355049</v>
      </c>
      <c r="D41" s="25">
        <f>'Run 2 IgA'!AA43</f>
        <v>3.0596896160154774</v>
      </c>
      <c r="E41" s="25">
        <f>'Run 2 IgA'!AB43</f>
        <v>2.6953375110400808</v>
      </c>
      <c r="F41" s="25">
        <f>'Run 2 IgA'!AC43</f>
        <v>2.6897320940404592</v>
      </c>
      <c r="G41" s="25">
        <f>'Run 2 IgA'!AD43</f>
        <v>4.8982663918913243</v>
      </c>
      <c r="H41" s="25">
        <f>'Run 2 IgA'!AE43</f>
        <v>2.6392833410438659</v>
      </c>
      <c r="I41" s="25">
        <f>'Run 2 IgA'!AF43</f>
        <v>3.5305446439836814</v>
      </c>
      <c r="J41" s="25">
        <f>'Run 2 IgA'!AG43</f>
        <v>2.7429835555368633</v>
      </c>
      <c r="K41" s="25">
        <f>'Run 2 IgA'!AH43</f>
        <v>2.7850241830340243</v>
      </c>
      <c r="L41" s="25">
        <f>'Run 2 IgA'!AI43</f>
        <v>2.9083433570256969</v>
      </c>
      <c r="M41" s="25">
        <f>'Run 2 IgA'!AJ43</f>
        <v>4.0574538419481012</v>
      </c>
      <c r="N41" s="25">
        <f>'Run 2 IgA'!AK43</f>
        <v>3.0568869075156666</v>
      </c>
      <c r="O41" s="25">
        <f>'Run 2 IgA'!AL43</f>
        <v>2.7850241830340243</v>
      </c>
      <c r="P41" s="25">
        <f>'Run 2 IgA'!AM43</f>
        <v>3.6566665264751652</v>
      </c>
      <c r="Q41" s="25">
        <f>'Run 2 IgA'!AN43</f>
        <v>2.7962350170332675</v>
      </c>
      <c r="R41" s="25">
        <f>'Run 2 IgA'!AO43</f>
        <v>2.5047533330529501</v>
      </c>
      <c r="S41" s="25">
        <f>'Run 2 IgA'!AP43</f>
        <v>2.485134373554275</v>
      </c>
      <c r="T41" s="25">
        <f>'Run 2 IgA'!AQ43</f>
        <v>2.9952273205198301</v>
      </c>
      <c r="U41" s="25">
        <f>'Run 2 IgA'!AR43</f>
        <v>3.244668377002986</v>
      </c>
      <c r="V41" s="25">
        <f>'Run 2 IgA'!AS43</f>
        <v>2.6617050090423517</v>
      </c>
      <c r="W41" s="25">
        <f>'Run 2 IgA'!AT43</f>
        <v>2.6140589645455692</v>
      </c>
      <c r="X41" s="25">
        <f>'Run 2 IgA'!AU43</f>
        <v>3.0316625310173695</v>
      </c>
      <c r="Y41" s="25">
        <f>'Run 2 IgA'!AV43</f>
        <v>3.0709004500147201</v>
      </c>
      <c r="Z41" s="25">
        <f>'Run 2 IgA'!AW43</f>
        <v>2.9447785675232367</v>
      </c>
      <c r="AA41" s="26" t="str">
        <f si="22" t="shared"/>
        <v>insert into tsp_test_unit_data.fooa_unit_data (test_name,julien_barcode,unit, pillar_plate_id,row,col) values('HOPS_IGA_unit','1802030171','2.54118854355049','FOOA80040010000030','A',1);</v>
      </c>
      <c r="AB41" s="26" t="str">
        <f si="23" t="shared"/>
        <v>insert into tsp_test_unit_data.fooa_unit_data (test_name,julien_barcode,unit, pillar_plate_id,row,col) values('HOPS_IGA_unit','1802030226','3.05968961601548','FOOA80040010000030','B',1);</v>
      </c>
      <c r="AC41" s="26" t="str">
        <f si="24" t="shared"/>
        <v>insert into tsp_test_unit_data.fooa_unit_data (test_name,julien_barcode,unit, pillar_plate_id,row,col) values('HOPS_IGA_unit','1802030230','2.69533751104008','FOOA80040010000030','C',1);</v>
      </c>
      <c r="AD41" s="26" t="str">
        <f si="25" t="shared"/>
        <v>insert into tsp_test_unit_data.fooa_unit_data (test_name,julien_barcode,unit, pillar_plate_id,row,col) values('HOPS_IGA_unit','1802030233','2.68973209404046','FOOA80040010000030','D',1);</v>
      </c>
      <c r="AE41" s="26" t="str">
        <f si="26" t="shared"/>
        <v>insert into tsp_test_unit_data.fooa_unit_data (test_name,julien_barcode,unit, pillar_plate_id,row,col) values('HOPS_IGA_unit','1802030235','4.89826639189132','FOOA80040010000030','A',2);</v>
      </c>
      <c r="AF41" s="26" t="str">
        <f si="27" t="shared"/>
        <v>insert into tsp_test_unit_data.fooa_unit_data (test_name,julien_barcode,unit, pillar_plate_id,row,col) values('HOPS_IGA_unit','1801300058','2.63928334104387','FOOA80040010000030','B',2);</v>
      </c>
      <c r="AG41" s="26" t="str">
        <f si="28" t="shared"/>
        <v>insert into tsp_test_unit_data.fooa_unit_data (test_name,julien_barcode,unit, pillar_plate_id,row,col) values('HOPS_IGA_unit','1801300228','3.53054464398368','FOOA80040010000030','C',2);</v>
      </c>
      <c r="AH41" s="26" t="str">
        <f si="29" t="shared"/>
        <v>insert into tsp_test_unit_data.fooa_unit_data (test_name,julien_barcode,unit, pillar_plate_id,row,col) values('HOPS_IGA_unit','1801310058','2.74298355553686','FOOA80040010000030','D',2);</v>
      </c>
      <c r="AI41" s="26" t="str">
        <f si="30" t="shared"/>
        <v>insert into tsp_test_unit_data.fooa_unit_data (test_name,julien_barcode,unit, pillar_plate_id,row,col) values('HOPS_IGA_unit','1801310102','2.78502418303402','FOOA80040010000030','A',3);</v>
      </c>
      <c r="AJ41" s="26" t="str">
        <f si="31" t="shared"/>
        <v>insert into tsp_test_unit_data.fooa_unit_data (test_name,julien_barcode,unit, pillar_plate_id,row,col) values('HOPS_IGA_unit','1802050005','2.9083433570257','FOOA80040010000030','B',3);</v>
      </c>
      <c r="AK41" s="26" t="str">
        <f si="32" t="shared"/>
        <v>insert into tsp_test_unit_data.fooa_unit_data (test_name,julien_barcode,unit, pillar_plate_id,row,col) values('HOPS_IGA_unit','1802050015','4.0574538419481','FOOA80040010000030','C',3);</v>
      </c>
      <c r="AL41" s="26" t="str">
        <f si="33" t="shared"/>
        <v>insert into tsp_test_unit_data.fooa_unit_data (test_name,julien_barcode,unit, pillar_plate_id,row,col) values('HOPS_IGA_unit','1802050019','3.05688690751567','FOOA80040010000030','D',3);</v>
      </c>
      <c r="AM41" s="26" t="str">
        <f si="34" t="shared"/>
        <v>insert into tsp_test_unit_data.fooa_unit_data (test_name,julien_barcode,unit, pillar_plate_id,row,col) values('HOPS_IGA_unit','1802050009','2.78502418303402','FOOA80040010000030','A',4);</v>
      </c>
      <c r="AN41" s="26" t="str">
        <f si="35" t="shared"/>
        <v>insert into tsp_test_unit_data.fooa_unit_data (test_name,julien_barcode,unit, pillar_plate_id,row,col) values('HOPS_IGA_unit','1802050017','3.65666652647517','FOOA80040010000030','B',4);</v>
      </c>
      <c r="AO41" s="26" t="str">
        <f si="36" t="shared"/>
        <v>insert into tsp_test_unit_data.fooa_unit_data (test_name,julien_barcode,unit, pillar_plate_id,row,col) values('HOPS_IGA_unit','1802060027','2.79623501703327','FOOA80040010000030','C',4);</v>
      </c>
      <c r="AP41" s="26" t="str">
        <f si="37" t="shared"/>
        <v>insert into tsp_test_unit_data.fooa_unit_data (test_name,julien_barcode,unit, pillar_plate_id,row,col) values('HOPS_IGA_unit','1802060031','2.50475333305295','FOOA80040010000030','D',4);</v>
      </c>
      <c r="AQ41" s="26" t="str">
        <f si="38" t="shared"/>
        <v>insert into tsp_test_unit_data.fooa_unit_data (test_name,julien_barcode,unit, pillar_plate_id,row,col) values('HOPS_IGA_unit','1802060032','2.48513437355428','FOOA80040010000030','A',5);</v>
      </c>
      <c r="AR41" s="26" t="str">
        <f si="39" t="shared"/>
        <v>insert into tsp_test_unit_data.fooa_unit_data (test_name,julien_barcode,unit, pillar_plate_id,row,col) values('HOPS_IGA_unit','1802060044','2.99522732051983','FOOA80040010000030','B',5);</v>
      </c>
      <c r="AS41" s="26" t="str">
        <f si="40" t="shared"/>
        <v>insert into tsp_test_unit_data.fooa_unit_data (test_name,julien_barcode,unit, pillar_plate_id,row,col) values('HOPS_IGA_unit','1802060006','3.24466837700299','FOOA80040010000030','C',5);</v>
      </c>
      <c r="AT41" s="26" t="str">
        <f si="41" t="shared"/>
        <v>insert into tsp_test_unit_data.fooa_unit_data (test_name,julien_barcode,unit, pillar_plate_id,row,col) values('HOPS_IGA_unit','1802060013','2.66170500904235','FOOA80040010000030','D',5);</v>
      </c>
      <c r="AU41" s="26" t="str">
        <f si="42" t="shared"/>
        <v>insert into tsp_test_unit_data.fooa_unit_data (test_name,julien_barcode,unit, pillar_plate_id,row,col) values('HOPS_IGA_unit','1802060018','2.61405896454557','FOOA80040010000030','A',6);</v>
      </c>
      <c r="AV41" s="26" t="str">
        <f si="43" t="shared"/>
        <v>insert into tsp_test_unit_data.fooa_unit_data (test_name,julien_barcode,unit, pillar_plate_id,row,col) values('HOPS_IGA_unit','1802060125','3.03166253101737','FOOA80040010000030','B',6);</v>
      </c>
    </row>
    <row r="42" spans="1:48" x14ac:dyDescent="0.25">
      <c r="A42" s="24">
        <f>'[1]Run 1 IgG'!A43</f>
        <v>41</v>
      </c>
      <c r="B42" s="24" t="s">
        <v>201</v>
      </c>
      <c r="C42" s="25">
        <f>'Run 2 IgA'!Z44</f>
        <v>2.4296381461014476</v>
      </c>
      <c r="D42" s="25">
        <f>'Run 2 IgA'!AA44</f>
        <v>2.5449680426263148</v>
      </c>
      <c r="E42" s="25">
        <f>'Run 2 IgA'!AB44</f>
        <v>2.5675817478272696</v>
      </c>
      <c r="F42" s="25">
        <f>'Run 2 IgA'!AC44</f>
        <v>2.4477291102622112</v>
      </c>
      <c r="G42" s="25">
        <f>'Run 2 IgA'!AD44</f>
        <v>2.529138448985647</v>
      </c>
      <c r="H42" s="25">
        <f>'Run 2 IgA'!AE44</f>
        <v>2.5178315963851698</v>
      </c>
      <c r="I42" s="25">
        <f>'Run 2 IgA'!AF44</f>
        <v>2.818593875557863</v>
      </c>
      <c r="J42" s="25">
        <f>'Run 2 IgA'!AG44</f>
        <v>2.5766272299076514</v>
      </c>
      <c r="K42" s="25">
        <f>'Run 2 IgA'!AH44</f>
        <v>2.5924568235483192</v>
      </c>
      <c r="L42" s="25">
        <f>'Run 2 IgA'!AI44</f>
        <v>2.6128091582291781</v>
      </c>
      <c r="M42" s="25">
        <f>'Run 2 IgA'!AJ44</f>
        <v>3.2188564576147556</v>
      </c>
      <c r="N42" s="25">
        <f>'Run 2 IgA'!AK44</f>
        <v>2.6829116443521368</v>
      </c>
      <c r="O42" s="25">
        <f>'Run 2 IgA'!AL44</f>
        <v>2.5788886004277467</v>
      </c>
      <c r="P42" s="25">
        <f>'Run 2 IgA'!AM44</f>
        <v>2.746230018914809</v>
      </c>
      <c r="Q42" s="25">
        <f>'Run 2 IgA'!AN44</f>
        <v>2.601502305628701</v>
      </c>
      <c r="R42" s="25">
        <f>'Run 2 IgA'!AO44</f>
        <v>2.436422257661734</v>
      </c>
      <c r="S42" s="25">
        <f>'Run 2 IgA'!AP44</f>
        <v>2.4906951501440244</v>
      </c>
      <c r="T42" s="25">
        <f>'Run 2 IgA'!AQ44</f>
        <v>2.6896957559124233</v>
      </c>
      <c r="U42" s="25">
        <f>'Run 2 IgA'!AR44</f>
        <v>2.7824119472363362</v>
      </c>
      <c r="V42" s="25">
        <f>'Run 2 IgA'!AS44</f>
        <v>2.5901954530282238</v>
      </c>
      <c r="W42" s="25">
        <f>'Run 2 IgA'!AT44</f>
        <v>2.5336611900258377</v>
      </c>
      <c r="X42" s="25">
        <f>'Run 2 IgA'!AU44</f>
        <v>2.8683440269999627</v>
      </c>
      <c r="Y42" s="25">
        <f>'Run 2 IgA'!AV44</f>
        <v>2.8412075807588177</v>
      </c>
      <c r="Z42" s="25">
        <f>'Run 2 IgA'!AW44</f>
        <v>2.7824119472363362</v>
      </c>
      <c r="AA42" s="26" t="str">
        <f si="22" t="shared"/>
        <v>insert into tsp_test_unit_data.fooa_unit_data (test_name,julien_barcode,unit, pillar_plate_id,row,col) values('GREEN_PEPPE_IGA_unit','1802030171','2.42963814610145','FOOA80040010000030','A',1);</v>
      </c>
      <c r="AB42" s="26" t="str">
        <f si="23" t="shared"/>
        <v>insert into tsp_test_unit_data.fooa_unit_data (test_name,julien_barcode,unit, pillar_plate_id,row,col) values('GREEN_PEPPE_IGA_unit','1802030226','2.54496804262631','FOOA80040010000030','B',1);</v>
      </c>
      <c r="AC42" s="26" t="str">
        <f si="24" t="shared"/>
        <v>insert into tsp_test_unit_data.fooa_unit_data (test_name,julien_barcode,unit, pillar_plate_id,row,col) values('GREEN_PEPPE_IGA_unit','1802030230','2.56758174782727','FOOA80040010000030','C',1);</v>
      </c>
      <c r="AD42" s="26" t="str">
        <f si="25" t="shared"/>
        <v>insert into tsp_test_unit_data.fooa_unit_data (test_name,julien_barcode,unit, pillar_plate_id,row,col) values('GREEN_PEPPE_IGA_unit','1802030233','2.44772911026221','FOOA80040010000030','D',1);</v>
      </c>
      <c r="AE42" s="26" t="str">
        <f si="26" t="shared"/>
        <v>insert into tsp_test_unit_data.fooa_unit_data (test_name,julien_barcode,unit, pillar_plate_id,row,col) values('GREEN_PEPPE_IGA_unit','1802030235','2.52913844898565','FOOA80040010000030','A',2);</v>
      </c>
      <c r="AF42" s="26" t="str">
        <f si="27" t="shared"/>
        <v>insert into tsp_test_unit_data.fooa_unit_data (test_name,julien_barcode,unit, pillar_plate_id,row,col) values('GREEN_PEPPE_IGA_unit','1801300058','2.51783159638517','FOOA80040010000030','B',2);</v>
      </c>
      <c r="AG42" s="26" t="str">
        <f si="28" t="shared"/>
        <v>insert into tsp_test_unit_data.fooa_unit_data (test_name,julien_barcode,unit, pillar_plate_id,row,col) values('GREEN_PEPPE_IGA_unit','1801300228','2.81859387555786','FOOA80040010000030','C',2);</v>
      </c>
      <c r="AH42" s="26" t="str">
        <f si="29" t="shared"/>
        <v>insert into tsp_test_unit_data.fooa_unit_data (test_name,julien_barcode,unit, pillar_plate_id,row,col) values('GREEN_PEPPE_IGA_unit','1801310058','2.57662722990765','FOOA80040010000030','D',2);</v>
      </c>
      <c r="AI42" s="26" t="str">
        <f si="30" t="shared"/>
        <v>insert into tsp_test_unit_data.fooa_unit_data (test_name,julien_barcode,unit, pillar_plate_id,row,col) values('GREEN_PEPPE_IGA_unit','1801310102','2.59245682354832','FOOA80040010000030','A',3);</v>
      </c>
      <c r="AJ42" s="26" t="str">
        <f si="31" t="shared"/>
        <v>insert into tsp_test_unit_data.fooa_unit_data (test_name,julien_barcode,unit, pillar_plate_id,row,col) values('GREEN_PEPPE_IGA_unit','1802050005','2.61280915822918','FOOA80040010000030','B',3);</v>
      </c>
      <c r="AK42" s="26" t="str">
        <f si="32" t="shared"/>
        <v>insert into tsp_test_unit_data.fooa_unit_data (test_name,julien_barcode,unit, pillar_plate_id,row,col) values('GREEN_PEPPE_IGA_unit','1802050015','3.21885645761476','FOOA80040010000030','C',3);</v>
      </c>
      <c r="AL42" s="26" t="str">
        <f si="33" t="shared"/>
        <v>insert into tsp_test_unit_data.fooa_unit_data (test_name,julien_barcode,unit, pillar_plate_id,row,col) values('GREEN_PEPPE_IGA_unit','1802050019','2.68291164435214','FOOA80040010000030','D',3);</v>
      </c>
      <c r="AM42" s="26" t="str">
        <f si="34" t="shared"/>
        <v>insert into tsp_test_unit_data.fooa_unit_data (test_name,julien_barcode,unit, pillar_plate_id,row,col) values('GREEN_PEPPE_IGA_unit','1802050009','2.57888860042775','FOOA80040010000030','A',4);</v>
      </c>
      <c r="AN42" s="26" t="str">
        <f si="35" t="shared"/>
        <v>insert into tsp_test_unit_data.fooa_unit_data (test_name,julien_barcode,unit, pillar_plate_id,row,col) values('GREEN_PEPPE_IGA_unit','1802050017','2.74623001891481','FOOA80040010000030','B',4);</v>
      </c>
      <c r="AO42" s="26" t="str">
        <f si="36" t="shared"/>
        <v>insert into tsp_test_unit_data.fooa_unit_data (test_name,julien_barcode,unit, pillar_plate_id,row,col) values('GREEN_PEPPE_IGA_unit','1802060027','2.6015023056287','FOOA80040010000030','C',4);</v>
      </c>
      <c r="AP42" s="26" t="str">
        <f si="37" t="shared"/>
        <v>insert into tsp_test_unit_data.fooa_unit_data (test_name,julien_barcode,unit, pillar_plate_id,row,col) values('GREEN_PEPPE_IGA_unit','1802060031','2.43642225766173','FOOA80040010000030','D',4);</v>
      </c>
      <c r="AQ42" s="26" t="str">
        <f si="38" t="shared"/>
        <v>insert into tsp_test_unit_data.fooa_unit_data (test_name,julien_barcode,unit, pillar_plate_id,row,col) values('GREEN_PEPPE_IGA_unit','1802060032','2.49069515014402','FOOA80040010000030','A',5);</v>
      </c>
      <c r="AR42" s="26" t="str">
        <f si="39" t="shared"/>
        <v>insert into tsp_test_unit_data.fooa_unit_data (test_name,julien_barcode,unit, pillar_plate_id,row,col) values('GREEN_PEPPE_IGA_unit','1802060044','2.68969575591242','FOOA80040010000030','B',5);</v>
      </c>
      <c r="AS42" s="26" t="str">
        <f si="40" t="shared"/>
        <v>insert into tsp_test_unit_data.fooa_unit_data (test_name,julien_barcode,unit, pillar_plate_id,row,col) values('GREEN_PEPPE_IGA_unit','1802060006','2.78241194723634','FOOA80040010000030','C',5);</v>
      </c>
      <c r="AT42" s="26" t="str">
        <f si="41" t="shared"/>
        <v>insert into tsp_test_unit_data.fooa_unit_data (test_name,julien_barcode,unit, pillar_plate_id,row,col) values('GREEN_PEPPE_IGA_unit','1802060013','2.59019545302822','FOOA80040010000030','D',5);</v>
      </c>
      <c r="AU42" s="26" t="str">
        <f si="42" t="shared"/>
        <v>insert into tsp_test_unit_data.fooa_unit_data (test_name,julien_barcode,unit, pillar_plate_id,row,col) values('GREEN_PEPPE_IGA_unit','1802060018','2.53366119002584','FOOA80040010000030','A',6);</v>
      </c>
      <c r="AV42" s="26" t="str">
        <f si="43" t="shared"/>
        <v>insert into tsp_test_unit_data.fooa_unit_data (test_name,julien_barcode,unit, pillar_plate_id,row,col) values('GREEN_PEPPE_IGA_unit','1802060125','2.86834402699996','FOOA80040010000030','B',6);</v>
      </c>
    </row>
    <row r="43" spans="1:48" x14ac:dyDescent="0.25">
      <c r="A43" s="24">
        <f>'[1]Run 1 IgG'!A44</f>
        <v>42</v>
      </c>
      <c r="B43" s="24" t="s">
        <v>202</v>
      </c>
      <c r="C43" s="25">
        <f>'Run 2 IgA'!Z45</f>
        <v>2.6111887466851145</v>
      </c>
      <c r="D43" s="25">
        <f>'Run 2 IgA'!AA45</f>
        <v>2.7243260694108149</v>
      </c>
      <c r="E43" s="25">
        <f>'Run 2 IgA'!AB45</f>
        <v>2.6111887466851145</v>
      </c>
      <c r="F43" s="25">
        <f>'Run 2 IgA'!AC45</f>
        <v>2.5241600368961143</v>
      </c>
      <c r="G43" s="25">
        <f>'Run 2 IgA'!AD45</f>
        <v>2.6837126715092818</v>
      </c>
      <c r="H43" s="25">
        <f>'Run 2 IgA'!AE45</f>
        <v>2.6779107575233483</v>
      </c>
      <c r="I43" s="25">
        <f>'Run 2 IgA'!AF45</f>
        <v>2.8867796610169489</v>
      </c>
      <c r="J43" s="25">
        <f>'Run 2 IgA'!AG45</f>
        <v>2.695316499481148</v>
      </c>
      <c r="K43" s="25">
        <f>'Run 2 IgA'!AH45</f>
        <v>2.7620385103193819</v>
      </c>
      <c r="L43" s="25">
        <f>'Run 2 IgA'!AI45</f>
        <v>2.6750098005303817</v>
      </c>
      <c r="M43" s="25">
        <f>'Run 2 IgA'!AJ45</f>
        <v>3.6845428340827855</v>
      </c>
      <c r="N43" s="25">
        <f>'Run 2 IgA'!AK45</f>
        <v>2.7881471232560822</v>
      </c>
      <c r="O43" s="25">
        <f>'Run 2 IgA'!AL45</f>
        <v>2.7272270264037819</v>
      </c>
      <c r="P43" s="25">
        <f>'Run 2 IgA'!AM45</f>
        <v>3.0666389945808832</v>
      </c>
      <c r="Q43" s="25">
        <f>'Run 2 IgA'!AN45</f>
        <v>2.7765432952842151</v>
      </c>
      <c r="R43" s="25">
        <f>'Run 2 IgA'!AO45</f>
        <v>2.573476305776548</v>
      </c>
      <c r="S43" s="25">
        <f>'Run 2 IgA'!AP45</f>
        <v>2.7533356393404818</v>
      </c>
      <c r="T43" s="25">
        <f>'Run 2 IgA'!AQ45</f>
        <v>2.9593035858411159</v>
      </c>
      <c r="U43" s="25">
        <f>'Run 2 IgA'!AR45</f>
        <v>3.1739744033206501</v>
      </c>
      <c r="V43" s="25">
        <f>'Run 2 IgA'!AS45</f>
        <v>2.7417318113686151</v>
      </c>
      <c r="W43" s="25">
        <f>'Run 2 IgA'!AT45</f>
        <v>2.7272270264037819</v>
      </c>
      <c r="X43" s="25">
        <f>'Run 2 IgA'!AU45</f>
        <v>3.2900126830393175</v>
      </c>
      <c r="Y43" s="25">
        <f>'Run 2 IgA'!AV45</f>
        <v>2.9854121987778162</v>
      </c>
      <c r="Z43" s="25">
        <f>'Run 2 IgA'!AW45</f>
        <v>2.9651054998270494</v>
      </c>
      <c r="AA43" s="26" t="str">
        <f si="22" t="shared"/>
        <v>insert into tsp_test_unit_data.fooa_unit_data (test_name,julien_barcode,unit, pillar_plate_id,row,col) values('LETTUCE_IGA_unit','1802030171','2.61118874668511','FOOA80040010000030','A',1);</v>
      </c>
      <c r="AB43" s="26" t="str">
        <f si="23" t="shared"/>
        <v>insert into tsp_test_unit_data.fooa_unit_data (test_name,julien_barcode,unit, pillar_plate_id,row,col) values('LETTUCE_IGA_unit','1802030226','2.72432606941081','FOOA80040010000030','B',1);</v>
      </c>
      <c r="AC43" s="26" t="str">
        <f si="24" t="shared"/>
        <v>insert into tsp_test_unit_data.fooa_unit_data (test_name,julien_barcode,unit, pillar_plate_id,row,col) values('LETTUCE_IGA_unit','1802030230','2.61118874668511','FOOA80040010000030','C',1);</v>
      </c>
      <c r="AD43" s="26" t="str">
        <f si="25" t="shared"/>
        <v>insert into tsp_test_unit_data.fooa_unit_data (test_name,julien_barcode,unit, pillar_plate_id,row,col) values('LETTUCE_IGA_unit','1802030233','2.52416003689611','FOOA80040010000030','D',1);</v>
      </c>
      <c r="AE43" s="26" t="str">
        <f si="26" t="shared"/>
        <v>insert into tsp_test_unit_data.fooa_unit_data (test_name,julien_barcode,unit, pillar_plate_id,row,col) values('LETTUCE_IGA_unit','1802030235','2.68371267150928','FOOA80040010000030','A',2);</v>
      </c>
      <c r="AF43" s="26" t="str">
        <f si="27" t="shared"/>
        <v>insert into tsp_test_unit_data.fooa_unit_data (test_name,julien_barcode,unit, pillar_plate_id,row,col) values('LETTUCE_IGA_unit','1801300058','2.67791075752335','FOOA80040010000030','B',2);</v>
      </c>
      <c r="AG43" s="26" t="str">
        <f si="28" t="shared"/>
        <v>insert into tsp_test_unit_data.fooa_unit_data (test_name,julien_barcode,unit, pillar_plate_id,row,col) values('LETTUCE_IGA_unit','1801300228','2.88677966101695','FOOA80040010000030','C',2);</v>
      </c>
      <c r="AH43" s="26" t="str">
        <f si="29" t="shared"/>
        <v>insert into tsp_test_unit_data.fooa_unit_data (test_name,julien_barcode,unit, pillar_plate_id,row,col) values('LETTUCE_IGA_unit','1801310058','2.69531649948115','FOOA80040010000030','D',2);</v>
      </c>
      <c r="AI43" s="26" t="str">
        <f si="30" t="shared"/>
        <v>insert into tsp_test_unit_data.fooa_unit_data (test_name,julien_barcode,unit, pillar_plate_id,row,col) values('LETTUCE_IGA_unit','1801310102','2.76203851031938','FOOA80040010000030','A',3);</v>
      </c>
      <c r="AJ43" s="26" t="str">
        <f si="31" t="shared"/>
        <v>insert into tsp_test_unit_data.fooa_unit_data (test_name,julien_barcode,unit, pillar_plate_id,row,col) values('LETTUCE_IGA_unit','1802050005','2.67500980053038','FOOA80040010000030','B',3);</v>
      </c>
      <c r="AK43" s="26" t="str">
        <f si="32" t="shared"/>
        <v>insert into tsp_test_unit_data.fooa_unit_data (test_name,julien_barcode,unit, pillar_plate_id,row,col) values('LETTUCE_IGA_unit','1802050015','3.68454283408279','FOOA80040010000030','C',3);</v>
      </c>
      <c r="AL43" s="26" t="str">
        <f si="33" t="shared"/>
        <v>insert into tsp_test_unit_data.fooa_unit_data (test_name,julien_barcode,unit, pillar_plate_id,row,col) values('LETTUCE_IGA_unit','1802050019','2.78814712325608','FOOA80040010000030','D',3);</v>
      </c>
      <c r="AM43" s="26" t="str">
        <f si="34" t="shared"/>
        <v>insert into tsp_test_unit_data.fooa_unit_data (test_name,julien_barcode,unit, pillar_plate_id,row,col) values('LETTUCE_IGA_unit','1802050009','2.72722702640378','FOOA80040010000030','A',4);</v>
      </c>
      <c r="AN43" s="26" t="str">
        <f si="35" t="shared"/>
        <v>insert into tsp_test_unit_data.fooa_unit_data (test_name,julien_barcode,unit, pillar_plate_id,row,col) values('LETTUCE_IGA_unit','1802050017','3.06663899458088','FOOA80040010000030','B',4);</v>
      </c>
      <c r="AO43" s="26" t="str">
        <f si="36" t="shared"/>
        <v>insert into tsp_test_unit_data.fooa_unit_data (test_name,julien_barcode,unit, pillar_plate_id,row,col) values('LETTUCE_IGA_unit','1802060027','2.77654329528422','FOOA80040010000030','C',4);</v>
      </c>
      <c r="AP43" s="26" t="str">
        <f si="37" t="shared"/>
        <v>insert into tsp_test_unit_data.fooa_unit_data (test_name,julien_barcode,unit, pillar_plate_id,row,col) values('LETTUCE_IGA_unit','1802060031','2.57347630577655','FOOA80040010000030','D',4);</v>
      </c>
      <c r="AQ43" s="26" t="str">
        <f si="38" t="shared"/>
        <v>insert into tsp_test_unit_data.fooa_unit_data (test_name,julien_barcode,unit, pillar_plate_id,row,col) values('LETTUCE_IGA_unit','1802060032','2.75333563934048','FOOA80040010000030','A',5);</v>
      </c>
      <c r="AR43" s="26" t="str">
        <f si="39" t="shared"/>
        <v>insert into tsp_test_unit_data.fooa_unit_data (test_name,julien_barcode,unit, pillar_plate_id,row,col) values('LETTUCE_IGA_unit','1802060044','2.95930358584112','FOOA80040010000030','B',5);</v>
      </c>
      <c r="AS43" s="26" t="str">
        <f si="40" t="shared"/>
        <v>insert into tsp_test_unit_data.fooa_unit_data (test_name,julien_barcode,unit, pillar_plate_id,row,col) values('LETTUCE_IGA_unit','1802060006','3.17397440332065','FOOA80040010000030','C',5);</v>
      </c>
      <c r="AT43" s="26" t="str">
        <f si="41" t="shared"/>
        <v>insert into tsp_test_unit_data.fooa_unit_data (test_name,julien_barcode,unit, pillar_plate_id,row,col) values('LETTUCE_IGA_unit','1802060013','2.74173181136862','FOOA80040010000030','D',5);</v>
      </c>
      <c r="AU43" s="26" t="str">
        <f si="42" t="shared"/>
        <v>insert into tsp_test_unit_data.fooa_unit_data (test_name,julien_barcode,unit, pillar_plate_id,row,col) values('LETTUCE_IGA_unit','1802060018','2.72722702640378','FOOA80040010000030','A',6);</v>
      </c>
      <c r="AV43" s="26" t="str">
        <f si="43" t="shared"/>
        <v>insert into tsp_test_unit_data.fooa_unit_data (test_name,julien_barcode,unit, pillar_plate_id,row,col) values('LETTUCE_IGA_unit','1802060125','3.29001268303932','FOOA80040010000030','B',6);</v>
      </c>
    </row>
    <row r="44" spans="1:48" x14ac:dyDescent="0.25">
      <c r="A44" s="24">
        <f>'[1]Run 1 IgG'!A45</f>
        <v>43</v>
      </c>
      <c r="B44" s="24" t="s">
        <v>203</v>
      </c>
      <c r="C44" s="25">
        <f>'Run 2 IgA'!Z46</f>
        <v>2.5482203389830507</v>
      </c>
      <c r="D44" s="25">
        <f>'Run 2 IgA'!AA46</f>
        <v>2.6193247676325861</v>
      </c>
      <c r="E44" s="25">
        <f>'Run 2 IgA'!AB46</f>
        <v>2.472375615090213</v>
      </c>
      <c r="F44" s="25">
        <f>'Run 2 IgA'!AC46</f>
        <v>2.4368234007654452</v>
      </c>
      <c r="G44" s="25">
        <f>'Run 2 IgA'!AD46</f>
        <v>2.6003635866593768</v>
      </c>
      <c r="H44" s="25">
        <f>'Run 2 IgA'!AE46</f>
        <v>2.5434800437397485</v>
      </c>
      <c r="I44" s="25">
        <f>'Run 2 IgA'!AF46</f>
        <v>2.7496828868234005</v>
      </c>
      <c r="J44" s="25">
        <f>'Run 2 IgA'!AG46</f>
        <v>2.5956232914160742</v>
      </c>
      <c r="K44" s="25">
        <f>'Run 2 IgA'!AH46</f>
        <v>2.6999097867687261</v>
      </c>
      <c r="L44" s="25">
        <f>'Run 2 IgA'!AI46</f>
        <v>2.6548769819573534</v>
      </c>
      <c r="M44" s="25">
        <f>'Run 2 IgA'!AJ46</f>
        <v>2.8871514488791687</v>
      </c>
      <c r="N44" s="25">
        <f>'Run 2 IgA'!AK46</f>
        <v>2.6643575724439583</v>
      </c>
      <c r="O44" s="25">
        <f>'Run 2 IgA'!AL46</f>
        <v>2.6003635866593768</v>
      </c>
      <c r="P44" s="25">
        <f>'Run 2 IgA'!AM46</f>
        <v>2.851599234554401</v>
      </c>
      <c r="Q44" s="25">
        <f>'Run 2 IgA'!AN46</f>
        <v>2.4818562055768179</v>
      </c>
      <c r="R44" s="25">
        <f>'Run 2 IgA'!AO46</f>
        <v>2.4913367960634227</v>
      </c>
      <c r="S44" s="25">
        <f>'Run 2 IgA'!AP46</f>
        <v>2.5008173865500272</v>
      </c>
      <c r="T44" s="25">
        <f>'Run 2 IgA'!AQ46</f>
        <v>2.7852351011481682</v>
      </c>
      <c r="U44" s="25">
        <f>'Run 2 IgA'!AR46</f>
        <v>2.8089365773646802</v>
      </c>
      <c r="V44" s="25">
        <f>'Run 2 IgA'!AS46</f>
        <v>2.6193247676325861</v>
      </c>
      <c r="W44" s="25">
        <f>'Run 2 IgA'!AT46</f>
        <v>2.6738381629305632</v>
      </c>
      <c r="X44" s="25">
        <f>'Run 2 IgA'!AU46</f>
        <v>3.041211044286495</v>
      </c>
      <c r="Y44" s="25">
        <f>'Run 2 IgA'!AV46</f>
        <v>2.7591634773100053</v>
      </c>
      <c r="Z44" s="25">
        <f>'Run 2 IgA'!AW46</f>
        <v>2.8776708583925643</v>
      </c>
      <c r="AA44" s="26" t="str">
        <f si="22" t="shared"/>
        <v>insert into tsp_test_unit_data.fooa_unit_data (test_name,julien_barcode,unit, pillar_plate_id,row,col) values('LOBSTER_IGA_unit','1802030171','2.54822033898305','FOOA80040010000030','A',1);</v>
      </c>
      <c r="AB44" s="26" t="str">
        <f si="23" t="shared"/>
        <v>insert into tsp_test_unit_data.fooa_unit_data (test_name,julien_barcode,unit, pillar_plate_id,row,col) values('LOBSTER_IGA_unit','1802030226','2.61932476763259','FOOA80040010000030','B',1);</v>
      </c>
      <c r="AC44" s="26" t="str">
        <f si="24" t="shared"/>
        <v>insert into tsp_test_unit_data.fooa_unit_data (test_name,julien_barcode,unit, pillar_plate_id,row,col) values('LOBSTER_IGA_unit','1802030230','2.47237561509021','FOOA80040010000030','C',1);</v>
      </c>
      <c r="AD44" s="26" t="str">
        <f si="25" t="shared"/>
        <v>insert into tsp_test_unit_data.fooa_unit_data (test_name,julien_barcode,unit, pillar_plate_id,row,col) values('LOBSTER_IGA_unit','1802030233','2.43682340076545','FOOA80040010000030','D',1);</v>
      </c>
      <c r="AE44" s="26" t="str">
        <f si="26" t="shared"/>
        <v>insert into tsp_test_unit_data.fooa_unit_data (test_name,julien_barcode,unit, pillar_plate_id,row,col) values('LOBSTER_IGA_unit','1802030235','2.60036358665938','FOOA80040010000030','A',2);</v>
      </c>
      <c r="AF44" s="26" t="str">
        <f si="27" t="shared"/>
        <v>insert into tsp_test_unit_data.fooa_unit_data (test_name,julien_barcode,unit, pillar_plate_id,row,col) values('LOBSTER_IGA_unit','1801300058','2.54348004373975','FOOA80040010000030','B',2);</v>
      </c>
      <c r="AG44" s="26" t="str">
        <f si="28" t="shared"/>
        <v>insert into tsp_test_unit_data.fooa_unit_data (test_name,julien_barcode,unit, pillar_plate_id,row,col) values('LOBSTER_IGA_unit','1801300228','2.7496828868234','FOOA80040010000030','C',2);</v>
      </c>
      <c r="AH44" s="26" t="str">
        <f si="29" t="shared"/>
        <v>insert into tsp_test_unit_data.fooa_unit_data (test_name,julien_barcode,unit, pillar_plate_id,row,col) values('LOBSTER_IGA_unit','1801310058','2.59562329141607','FOOA80040010000030','D',2);</v>
      </c>
      <c r="AI44" s="26" t="str">
        <f si="30" t="shared"/>
        <v>insert into tsp_test_unit_data.fooa_unit_data (test_name,julien_barcode,unit, pillar_plate_id,row,col) values('LOBSTER_IGA_unit','1801310102','2.69990978676873','FOOA80040010000030','A',3);</v>
      </c>
      <c r="AJ44" s="26" t="str">
        <f si="31" t="shared"/>
        <v>insert into tsp_test_unit_data.fooa_unit_data (test_name,julien_barcode,unit, pillar_plate_id,row,col) values('LOBSTER_IGA_unit','1802050005','2.65487698195735','FOOA80040010000030','B',3);</v>
      </c>
      <c r="AK44" s="26" t="str">
        <f si="32" t="shared"/>
        <v>insert into tsp_test_unit_data.fooa_unit_data (test_name,julien_barcode,unit, pillar_plate_id,row,col) values('LOBSTER_IGA_unit','1802050015','2.88715144887917','FOOA80040010000030','C',3);</v>
      </c>
      <c r="AL44" s="26" t="str">
        <f si="33" t="shared"/>
        <v>insert into tsp_test_unit_data.fooa_unit_data (test_name,julien_barcode,unit, pillar_plate_id,row,col) values('LOBSTER_IGA_unit','1802050019','2.66435757244396','FOOA80040010000030','D',3);</v>
      </c>
      <c r="AM44" s="26" t="str">
        <f si="34" t="shared"/>
        <v>insert into tsp_test_unit_data.fooa_unit_data (test_name,julien_barcode,unit, pillar_plate_id,row,col) values('LOBSTER_IGA_unit','1802050009','2.60036358665938','FOOA80040010000030','A',4);</v>
      </c>
      <c r="AN44" s="26" t="str">
        <f si="35" t="shared"/>
        <v>insert into tsp_test_unit_data.fooa_unit_data (test_name,julien_barcode,unit, pillar_plate_id,row,col) values('LOBSTER_IGA_unit','1802050017','2.8515992345544','FOOA80040010000030','B',4);</v>
      </c>
      <c r="AO44" s="26" t="str">
        <f si="36" t="shared"/>
        <v>insert into tsp_test_unit_data.fooa_unit_data (test_name,julien_barcode,unit, pillar_plate_id,row,col) values('LOBSTER_IGA_unit','1802060027','2.48185620557682','FOOA80040010000030','C',4);</v>
      </c>
      <c r="AP44" s="26" t="str">
        <f si="37" t="shared"/>
        <v>insert into tsp_test_unit_data.fooa_unit_data (test_name,julien_barcode,unit, pillar_plate_id,row,col) values('LOBSTER_IGA_unit','1802060031','2.49133679606342','FOOA80040010000030','D',4);</v>
      </c>
      <c r="AQ44" s="26" t="str">
        <f si="38" t="shared"/>
        <v>insert into tsp_test_unit_data.fooa_unit_data (test_name,julien_barcode,unit, pillar_plate_id,row,col) values('LOBSTER_IGA_unit','1802060032','2.50081738655003','FOOA80040010000030','A',5);</v>
      </c>
      <c r="AR44" s="26" t="str">
        <f si="39" t="shared"/>
        <v>insert into tsp_test_unit_data.fooa_unit_data (test_name,julien_barcode,unit, pillar_plate_id,row,col) values('LOBSTER_IGA_unit','1802060044','2.78523510114817','FOOA80040010000030','B',5);</v>
      </c>
      <c r="AS44" s="26" t="str">
        <f si="40" t="shared"/>
        <v>insert into tsp_test_unit_data.fooa_unit_data (test_name,julien_barcode,unit, pillar_plate_id,row,col) values('LOBSTER_IGA_unit','1802060006','2.80893657736468','FOOA80040010000030','C',5);</v>
      </c>
      <c r="AT44" s="26" t="str">
        <f si="41" t="shared"/>
        <v>insert into tsp_test_unit_data.fooa_unit_data (test_name,julien_barcode,unit, pillar_plate_id,row,col) values('LOBSTER_IGA_unit','1802060013','2.61932476763259','FOOA80040010000030','D',5);</v>
      </c>
      <c r="AU44" s="26" t="str">
        <f si="42" t="shared"/>
        <v>insert into tsp_test_unit_data.fooa_unit_data (test_name,julien_barcode,unit, pillar_plate_id,row,col) values('LOBSTER_IGA_unit','1802060018','2.67383816293056','FOOA80040010000030','A',6);</v>
      </c>
      <c r="AV44" s="26" t="str">
        <f si="43" t="shared"/>
        <v>insert into tsp_test_unit_data.fooa_unit_data (test_name,julien_barcode,unit, pillar_plate_id,row,col) values('LOBSTER_IGA_unit','1802060125','3.0412110442865','FOOA80040010000030','B',6);</v>
      </c>
    </row>
    <row r="45" spans="1:48" x14ac:dyDescent="0.25">
      <c r="A45" s="24">
        <f>'[1]Run 1 IgG'!A46</f>
        <v>44</v>
      </c>
      <c r="B45" s="24" t="s">
        <v>204</v>
      </c>
      <c r="C45" s="25">
        <f>'Run 2 IgA'!Z47</f>
        <v>2.6130528277709826</v>
      </c>
      <c r="D45" s="25">
        <f>'Run 2 IgA'!AA47</f>
        <v>3.3005384122546451</v>
      </c>
      <c r="E45" s="25">
        <f>'Run 2 IgA'!AB47</f>
        <v>2.4130570213757352</v>
      </c>
      <c r="F45" s="25">
        <f>'Run 2 IgA'!AC47</f>
        <v>2.402640573125983</v>
      </c>
      <c r="G45" s="25">
        <f>'Run 2 IgA'!AD47</f>
        <v>2.6547186207699922</v>
      </c>
      <c r="H45" s="25">
        <f>'Run 2 IgA'!AE47</f>
        <v>2.6047196691711805</v>
      </c>
      <c r="I45" s="25">
        <f>'Run 2 IgA'!AF47</f>
        <v>2.7297170481682098</v>
      </c>
      <c r="J45" s="25">
        <f>'Run 2 IgA'!AG47</f>
        <v>2.5234713728231113</v>
      </c>
      <c r="K45" s="25">
        <f>'Run 2 IgA'!AH47</f>
        <v>2.6151361174209331</v>
      </c>
      <c r="L45" s="25">
        <f>'Run 2 IgA'!AI47</f>
        <v>2.504721765973557</v>
      </c>
      <c r="M45" s="25">
        <f>'Run 2 IgA'!AJ47</f>
        <v>2.7567998136175662</v>
      </c>
      <c r="N45" s="25">
        <f>'Run 2 IgA'!AK47</f>
        <v>2.6359690139204379</v>
      </c>
      <c r="O45" s="25">
        <f>'Run 2 IgA'!AL47</f>
        <v>2.7526332343176652</v>
      </c>
      <c r="P45" s="25">
        <f>'Run 2 IgA'!AM47</f>
        <v>2.7130507309686061</v>
      </c>
      <c r="Q45" s="25">
        <f>'Run 2 IgA'!AN47</f>
        <v>2.4318066282252895</v>
      </c>
      <c r="R45" s="25">
        <f>'Run 2 IgA'!AO47</f>
        <v>3.0880428679596945</v>
      </c>
      <c r="S45" s="25">
        <f>'Run 2 IgA'!AP47</f>
        <v>2.467222552274448</v>
      </c>
      <c r="T45" s="25">
        <f>'Run 2 IgA'!AQ47</f>
        <v>2.7297170481682098</v>
      </c>
      <c r="U45" s="25">
        <f>'Run 2 IgA'!AR47</f>
        <v>2.7109674413186555</v>
      </c>
      <c r="V45" s="25">
        <f>'Run 2 IgA'!AS47</f>
        <v>2.5693037451220224</v>
      </c>
      <c r="W45" s="25">
        <f>'Run 2 IgA'!AT47</f>
        <v>2.5797201933717746</v>
      </c>
      <c r="X45" s="25">
        <f>'Run 2 IgA'!AU47</f>
        <v>3.1797076125575163</v>
      </c>
      <c r="Y45" s="25">
        <f>'Run 2 IgA'!AV47</f>
        <v>2.746383365367814</v>
      </c>
      <c r="Z45" s="25">
        <f>'Run 2 IgA'!AW47</f>
        <v>2.8317982410157843</v>
      </c>
      <c r="AA45" s="26" t="str">
        <f si="22" t="shared"/>
        <v>insert into tsp_test_unit_data.fooa_unit_data (test_name,julien_barcode,unit, pillar_plate_id,row,col) values('MACKEREL_IGA_unit','1802030171','2.61305282777098','FOOA80040010000030','A',1);</v>
      </c>
      <c r="AB45" s="26" t="str">
        <f si="23" t="shared"/>
        <v>insert into tsp_test_unit_data.fooa_unit_data (test_name,julien_barcode,unit, pillar_plate_id,row,col) values('MACKEREL_IGA_unit','1802030226','3.30053841225465','FOOA80040010000030','B',1);</v>
      </c>
      <c r="AC45" s="26" t="str">
        <f si="24" t="shared"/>
        <v>insert into tsp_test_unit_data.fooa_unit_data (test_name,julien_barcode,unit, pillar_plate_id,row,col) values('MACKEREL_IGA_unit','1802030230','2.41305702137574','FOOA80040010000030','C',1);</v>
      </c>
      <c r="AD45" s="26" t="str">
        <f si="25" t="shared"/>
        <v>insert into tsp_test_unit_data.fooa_unit_data (test_name,julien_barcode,unit, pillar_plate_id,row,col) values('MACKEREL_IGA_unit','1802030233','2.40264057312598','FOOA80040010000030','D',1);</v>
      </c>
      <c r="AE45" s="26" t="str">
        <f si="26" t="shared"/>
        <v>insert into tsp_test_unit_data.fooa_unit_data (test_name,julien_barcode,unit, pillar_plate_id,row,col) values('MACKEREL_IGA_unit','1802030235','2.65471862076999','FOOA80040010000030','A',2);</v>
      </c>
      <c r="AF45" s="26" t="str">
        <f si="27" t="shared"/>
        <v>insert into tsp_test_unit_data.fooa_unit_data (test_name,julien_barcode,unit, pillar_plate_id,row,col) values('MACKEREL_IGA_unit','1801300058','2.60471966917118','FOOA80040010000030','B',2);</v>
      </c>
      <c r="AG45" s="26" t="str">
        <f si="28" t="shared"/>
        <v>insert into tsp_test_unit_data.fooa_unit_data (test_name,julien_barcode,unit, pillar_plate_id,row,col) values('MACKEREL_IGA_unit','1801300228','2.72971704816821','FOOA80040010000030','C',2);</v>
      </c>
      <c r="AH45" s="26" t="str">
        <f si="29" t="shared"/>
        <v>insert into tsp_test_unit_data.fooa_unit_data (test_name,julien_barcode,unit, pillar_plate_id,row,col) values('MACKEREL_IGA_unit','1801310058','2.52347137282311','FOOA80040010000030','D',2);</v>
      </c>
      <c r="AI45" s="26" t="str">
        <f si="30" t="shared"/>
        <v>insert into tsp_test_unit_data.fooa_unit_data (test_name,julien_barcode,unit, pillar_plate_id,row,col) values('MACKEREL_IGA_unit','1801310102','2.61513611742093','FOOA80040010000030','A',3);</v>
      </c>
      <c r="AJ45" s="26" t="str">
        <f si="31" t="shared"/>
        <v>insert into tsp_test_unit_data.fooa_unit_data (test_name,julien_barcode,unit, pillar_plate_id,row,col) values('MACKEREL_IGA_unit','1802050005','2.50472176597356','FOOA80040010000030','B',3);</v>
      </c>
      <c r="AK45" s="26" t="str">
        <f si="32" t="shared"/>
        <v>insert into tsp_test_unit_data.fooa_unit_data (test_name,julien_barcode,unit, pillar_plate_id,row,col) values('MACKEREL_IGA_unit','1802050015','2.75679981361757','FOOA80040010000030','C',3);</v>
      </c>
      <c r="AL45" s="26" t="str">
        <f si="33" t="shared"/>
        <v>insert into tsp_test_unit_data.fooa_unit_data (test_name,julien_barcode,unit, pillar_plate_id,row,col) values('MACKEREL_IGA_unit','1802050019','2.63596901392044','FOOA80040010000030','D',3);</v>
      </c>
      <c r="AM45" s="26" t="str">
        <f si="34" t="shared"/>
        <v>insert into tsp_test_unit_data.fooa_unit_data (test_name,julien_barcode,unit, pillar_plate_id,row,col) values('MACKEREL_IGA_unit','1802050009','2.75263323431767','FOOA80040010000030','A',4);</v>
      </c>
      <c r="AN45" s="26" t="str">
        <f si="35" t="shared"/>
        <v>insert into tsp_test_unit_data.fooa_unit_data (test_name,julien_barcode,unit, pillar_plate_id,row,col) values('MACKEREL_IGA_unit','1802050017','2.71305073096861','FOOA80040010000030','B',4);</v>
      </c>
      <c r="AO45" s="26" t="str">
        <f si="36" t="shared"/>
        <v>insert into tsp_test_unit_data.fooa_unit_data (test_name,julien_barcode,unit, pillar_plate_id,row,col) values('MACKEREL_IGA_unit','1802060027','2.43180662822529','FOOA80040010000030','C',4);</v>
      </c>
      <c r="AP45" s="26" t="str">
        <f si="37" t="shared"/>
        <v>insert into tsp_test_unit_data.fooa_unit_data (test_name,julien_barcode,unit, pillar_plate_id,row,col) values('MACKEREL_IGA_unit','1802060031','3.08804286795969','FOOA80040010000030','D',4);</v>
      </c>
      <c r="AQ45" s="26" t="str">
        <f si="38" t="shared"/>
        <v>insert into tsp_test_unit_data.fooa_unit_data (test_name,julien_barcode,unit, pillar_plate_id,row,col) values('MACKEREL_IGA_unit','1802060032','2.46722255227445','FOOA80040010000030','A',5);</v>
      </c>
      <c r="AR45" s="26" t="str">
        <f si="39" t="shared"/>
        <v>insert into tsp_test_unit_data.fooa_unit_data (test_name,julien_barcode,unit, pillar_plate_id,row,col) values('MACKEREL_IGA_unit','1802060044','2.72971704816821','FOOA80040010000030','B',5);</v>
      </c>
      <c r="AS45" s="26" t="str">
        <f si="40" t="shared"/>
        <v>insert into tsp_test_unit_data.fooa_unit_data (test_name,julien_barcode,unit, pillar_plate_id,row,col) values('MACKEREL_IGA_unit','1802060006','2.71096744131866','FOOA80040010000030','C',5);</v>
      </c>
      <c r="AT45" s="26" t="str">
        <f si="41" t="shared"/>
        <v>insert into tsp_test_unit_data.fooa_unit_data (test_name,julien_barcode,unit, pillar_plate_id,row,col) values('MACKEREL_IGA_unit','1802060013','2.56930374512202','FOOA80040010000030','D',5);</v>
      </c>
      <c r="AU45" s="26" t="str">
        <f si="42" t="shared"/>
        <v>insert into tsp_test_unit_data.fooa_unit_data (test_name,julien_barcode,unit, pillar_plate_id,row,col) values('MACKEREL_IGA_unit','1802060018','2.57972019337177','FOOA80040010000030','A',6);</v>
      </c>
      <c r="AV45" s="26" t="str">
        <f si="43" t="shared"/>
        <v>insert into tsp_test_unit_data.fooa_unit_data (test_name,julien_barcode,unit, pillar_plate_id,row,col) values('MACKEREL_IGA_unit','1802060125','3.17970761255752','FOOA80040010000030','B',6);</v>
      </c>
    </row>
    <row r="46" spans="1:48" x14ac:dyDescent="0.25">
      <c r="A46" s="24">
        <f>'[1]Run 1 IgG'!A47</f>
        <v>45</v>
      </c>
      <c r="B46" s="24" t="s">
        <v>205</v>
      </c>
      <c r="C46" s="25">
        <f>'Run 2 IgA'!Z48</f>
        <v>2.9438124192445088</v>
      </c>
      <c r="D46" s="25">
        <f>'Run 2 IgA'!AA48</f>
        <v>3.1719176103975073</v>
      </c>
      <c r="E46" s="25">
        <f>'Run 2 IgA'!AB48</f>
        <v>2.7884000912062019</v>
      </c>
      <c r="F46" s="25">
        <f>'Run 2 IgA'!AC48</f>
        <v>2.7282404803526639</v>
      </c>
      <c r="G46" s="25">
        <f>'Run 2 IgA'!AD48</f>
        <v>2.9237592156266623</v>
      </c>
      <c r="H46" s="25">
        <f>'Run 2 IgA'!AE48</f>
        <v>2.9262658660788934</v>
      </c>
      <c r="I46" s="25">
        <f>'Run 2 IgA'!AF48</f>
        <v>3.1919708140153529</v>
      </c>
      <c r="J46" s="25">
        <f>'Run 2 IgA'!AG48</f>
        <v>2.8736262065820473</v>
      </c>
      <c r="K46" s="25">
        <f>'Run 2 IgA'!AH48</f>
        <v>3.1593843581363532</v>
      </c>
      <c r="L46" s="25">
        <f>'Run 2 IgA'!AI48</f>
        <v>2.9563456715056624</v>
      </c>
      <c r="M46" s="25">
        <f>'Run 2 IgA'!AJ48</f>
        <v>3.2571437257733526</v>
      </c>
      <c r="N46" s="25">
        <f>'Run 2 IgA'!AK48</f>
        <v>2.9789055255757391</v>
      </c>
      <c r="O46" s="25">
        <f>'Run 2 IgA'!AL48</f>
        <v>3.1643976590408149</v>
      </c>
      <c r="P46" s="25">
        <f>'Run 2 IgA'!AM48</f>
        <v>3.2370905221555066</v>
      </c>
      <c r="Q46" s="25">
        <f>'Run 2 IgA'!AN48</f>
        <v>2.8711195561298166</v>
      </c>
      <c r="R46" s="25">
        <f>'Run 2 IgA'!AO48</f>
        <v>2.6781074713080488</v>
      </c>
      <c r="S46" s="25">
        <f>'Run 2 IgA'!AP48</f>
        <v>2.9613589724101237</v>
      </c>
      <c r="T46" s="25">
        <f>'Run 2 IgA'!AQ48</f>
        <v>3.2070107167287376</v>
      </c>
      <c r="U46" s="25">
        <f>'Run 2 IgA'!AR48</f>
        <v>3.1894641635631222</v>
      </c>
      <c r="V46" s="25">
        <f>'Run 2 IgA'!AS48</f>
        <v>2.8836528083909707</v>
      </c>
      <c r="W46" s="25">
        <f>'Run 2 IgA'!AT48</f>
        <v>2.9763988751235084</v>
      </c>
      <c r="X46" s="25">
        <f>'Run 2 IgA'!AU48</f>
        <v>3.4150627042638897</v>
      </c>
      <c r="Y46" s="25">
        <f>'Run 2 IgA'!AV48</f>
        <v>3.2120240176331989</v>
      </c>
      <c r="Z46" s="25">
        <f>'Run 2 IgA'!AW48</f>
        <v>3.0891981454738922</v>
      </c>
      <c r="AA46" s="26" t="str">
        <f si="22" t="shared"/>
        <v>insert into tsp_test_unit_data.fooa_unit_data (test_name,julien_barcode,unit, pillar_plate_id,row,col) values('MALT_IGA_unit','1802030171','2.94381241924451','FOOA80040010000030','A',1);</v>
      </c>
      <c r="AB46" s="26" t="str">
        <f si="23" t="shared"/>
        <v>insert into tsp_test_unit_data.fooa_unit_data (test_name,julien_barcode,unit, pillar_plate_id,row,col) values('MALT_IGA_unit','1802030226','3.17191761039751','FOOA80040010000030','B',1);</v>
      </c>
      <c r="AC46" s="26" t="str">
        <f si="24" t="shared"/>
        <v>insert into tsp_test_unit_data.fooa_unit_data (test_name,julien_barcode,unit, pillar_plate_id,row,col) values('MALT_IGA_unit','1802030230','2.7884000912062','FOOA80040010000030','C',1);</v>
      </c>
      <c r="AD46" s="26" t="str">
        <f si="25" t="shared"/>
        <v>insert into tsp_test_unit_data.fooa_unit_data (test_name,julien_barcode,unit, pillar_plate_id,row,col) values('MALT_IGA_unit','1802030233','2.72824048035266','FOOA80040010000030','D',1);</v>
      </c>
      <c r="AE46" s="26" t="str">
        <f si="26" t="shared"/>
        <v>insert into tsp_test_unit_data.fooa_unit_data (test_name,julien_barcode,unit, pillar_plate_id,row,col) values('MALT_IGA_unit','1802030235','2.92375921562666','FOOA80040010000030','A',2);</v>
      </c>
      <c r="AF46" s="26" t="str">
        <f si="27" t="shared"/>
        <v>insert into tsp_test_unit_data.fooa_unit_data (test_name,julien_barcode,unit, pillar_plate_id,row,col) values('MALT_IGA_unit','1801300058','2.92626586607889','FOOA80040010000030','B',2);</v>
      </c>
      <c r="AG46" s="26" t="str">
        <f si="28" t="shared"/>
        <v>insert into tsp_test_unit_data.fooa_unit_data (test_name,julien_barcode,unit, pillar_plate_id,row,col) values('MALT_IGA_unit','1801300228','3.19197081401535','FOOA80040010000030','C',2);</v>
      </c>
      <c r="AH46" s="26" t="str">
        <f si="29" t="shared"/>
        <v>insert into tsp_test_unit_data.fooa_unit_data (test_name,julien_barcode,unit, pillar_plate_id,row,col) values('MALT_IGA_unit','1801310058','2.87362620658205','FOOA80040010000030','D',2);</v>
      </c>
      <c r="AI46" s="26" t="str">
        <f si="30" t="shared"/>
        <v>insert into tsp_test_unit_data.fooa_unit_data (test_name,julien_barcode,unit, pillar_plate_id,row,col) values('MALT_IGA_unit','1801310102','3.15938435813635','FOOA80040010000030','A',3);</v>
      </c>
      <c r="AJ46" s="26" t="str">
        <f si="31" t="shared"/>
        <v>insert into tsp_test_unit_data.fooa_unit_data (test_name,julien_barcode,unit, pillar_plate_id,row,col) values('MALT_IGA_unit','1802050005','2.95634567150566','FOOA80040010000030','B',3);</v>
      </c>
      <c r="AK46" s="26" t="str">
        <f si="32" t="shared"/>
        <v>insert into tsp_test_unit_data.fooa_unit_data (test_name,julien_barcode,unit, pillar_plate_id,row,col) values('MALT_IGA_unit','1802050015','3.25714372577335','FOOA80040010000030','C',3);</v>
      </c>
      <c r="AL46" s="26" t="str">
        <f si="33" t="shared"/>
        <v>insert into tsp_test_unit_data.fooa_unit_data (test_name,julien_barcode,unit, pillar_plate_id,row,col) values('MALT_IGA_unit','1802050019','2.97890552557574','FOOA80040010000030','D',3);</v>
      </c>
      <c r="AM46" s="26" t="str">
        <f si="34" t="shared"/>
        <v>insert into tsp_test_unit_data.fooa_unit_data (test_name,julien_barcode,unit, pillar_plate_id,row,col) values('MALT_IGA_unit','1802050009','3.16439765904081','FOOA80040010000030','A',4);</v>
      </c>
      <c r="AN46" s="26" t="str">
        <f si="35" t="shared"/>
        <v>insert into tsp_test_unit_data.fooa_unit_data (test_name,julien_barcode,unit, pillar_plate_id,row,col) values('MALT_IGA_unit','1802050017','3.23709052215551','FOOA80040010000030','B',4);</v>
      </c>
      <c r="AO46" s="26" t="str">
        <f si="36" t="shared"/>
        <v>insert into tsp_test_unit_data.fooa_unit_data (test_name,julien_barcode,unit, pillar_plate_id,row,col) values('MALT_IGA_unit','1802060027','2.87111955612982','FOOA80040010000030','C',4);</v>
      </c>
      <c r="AP46" s="26" t="str">
        <f si="37" t="shared"/>
        <v>insert into tsp_test_unit_data.fooa_unit_data (test_name,julien_barcode,unit, pillar_plate_id,row,col) values('MALT_IGA_unit','1802060031','2.67810747130805','FOOA80040010000030','D',4);</v>
      </c>
      <c r="AQ46" s="26" t="str">
        <f si="38" t="shared"/>
        <v>insert into tsp_test_unit_data.fooa_unit_data (test_name,julien_barcode,unit, pillar_plate_id,row,col) values('MALT_IGA_unit','1802060032','2.96135897241012','FOOA80040010000030','A',5);</v>
      </c>
      <c r="AR46" s="26" t="str">
        <f si="39" t="shared"/>
        <v>insert into tsp_test_unit_data.fooa_unit_data (test_name,julien_barcode,unit, pillar_plate_id,row,col) values('MALT_IGA_unit','1802060044','3.20701071672874','FOOA80040010000030','B',5);</v>
      </c>
      <c r="AS46" s="26" t="str">
        <f si="40" t="shared"/>
        <v>insert into tsp_test_unit_data.fooa_unit_data (test_name,julien_barcode,unit, pillar_plate_id,row,col) values('MALT_IGA_unit','1802060006','3.18946416356312','FOOA80040010000030','C',5);</v>
      </c>
      <c r="AT46" s="26" t="str">
        <f si="41" t="shared"/>
        <v>insert into tsp_test_unit_data.fooa_unit_data (test_name,julien_barcode,unit, pillar_plate_id,row,col) values('MALT_IGA_unit','1802060013','2.88365280839097','FOOA80040010000030','D',5);</v>
      </c>
      <c r="AU46" s="26" t="str">
        <f si="42" t="shared"/>
        <v>insert into tsp_test_unit_data.fooa_unit_data (test_name,julien_barcode,unit, pillar_plate_id,row,col) values('MALT_IGA_unit','1802060018','2.97639887512351','FOOA80040010000030','A',6);</v>
      </c>
      <c r="AV46" s="26" t="str">
        <f si="43" t="shared"/>
        <v>insert into tsp_test_unit_data.fooa_unit_data (test_name,julien_barcode,unit, pillar_plate_id,row,col) values('MALT_IGA_unit','1802060125','3.41506270426389','FOOA80040010000030','B',6);</v>
      </c>
    </row>
    <row r="47" spans="1:48" x14ac:dyDescent="0.25">
      <c r="A47" s="24">
        <f>'[1]Run 1 IgG'!A48</f>
        <v>46</v>
      </c>
      <c r="B47" s="24" t="s">
        <v>206</v>
      </c>
      <c r="C47" s="25">
        <f>'Run 2 IgA'!Z49</f>
        <v>2.4547992974883091</v>
      </c>
      <c r="D47" s="25">
        <f>'Run 2 IgA'!AA49</f>
        <v>2.5855646543515522</v>
      </c>
      <c r="E47" s="25">
        <f>'Run 2 IgA'!AB49</f>
        <v>2.4364104191794156</v>
      </c>
      <c r="F47" s="25">
        <f>'Run 2 IgA'!AC49</f>
        <v>2.6080399500624218</v>
      </c>
      <c r="G47" s="25">
        <f>'Run 2 IgA'!AD49</f>
        <v>2.595780697856493</v>
      </c>
      <c r="H47" s="25">
        <f>'Run 2 IgA'!AE49</f>
        <v>2.6591201675871261</v>
      </c>
      <c r="I47" s="25">
        <f>'Run 2 IgA'!AF49</f>
        <v>2.8695706637889078</v>
      </c>
      <c r="J47" s="25">
        <f>'Run 2 IgA'!AG49</f>
        <v>2.4384536278804037</v>
      </c>
      <c r="K47" s="25">
        <f>'Run 2 IgA'!AH49</f>
        <v>2.634601663175268</v>
      </c>
      <c r="L47" s="25">
        <f>'Run 2 IgA'!AI49</f>
        <v>2.6264288283713153</v>
      </c>
      <c r="M47" s="25">
        <f>'Run 2 IgA'!AJ49</f>
        <v>3.3578975433250808</v>
      </c>
      <c r="N47" s="25">
        <f>'Run 2 IgA'!AK49</f>
        <v>2.6529905414841615</v>
      </c>
      <c r="O47" s="25">
        <f>'Run 2 IgA'!AL49</f>
        <v>2.573305402145623</v>
      </c>
      <c r="P47" s="25">
        <f>'Run 2 IgA'!AM49</f>
        <v>2.6672930023910788</v>
      </c>
      <c r="Q47" s="25">
        <f>'Run 2 IgA'!AN49</f>
        <v>2.6100831587634099</v>
      </c>
      <c r="R47" s="25">
        <f>'Run 2 IgA'!AO49</f>
        <v>2.4200647495715102</v>
      </c>
      <c r="S47" s="25">
        <f>'Run 2 IgA'!AP49</f>
        <v>2.4854474280031318</v>
      </c>
      <c r="T47" s="25">
        <f>'Run 2 IgA'!AQ49</f>
        <v>2.9043052117057067</v>
      </c>
      <c r="U47" s="25">
        <f>'Run 2 IgA'!AR49</f>
        <v>2.8879595420978013</v>
      </c>
      <c r="V47" s="25">
        <f>'Run 2 IgA'!AS49</f>
        <v>2.5385708542288241</v>
      </c>
      <c r="W47" s="25">
        <f>'Run 2 IgA'!AT49</f>
        <v>2.6999843416068896</v>
      </c>
      <c r="X47" s="25">
        <f>'Run 2 IgA'!AU49</f>
        <v>3.1637927167312045</v>
      </c>
      <c r="Y47" s="25">
        <f>'Run 2 IgA'!AV49</f>
        <v>2.8348361158721089</v>
      </c>
      <c r="Z47" s="25">
        <f>'Run 2 IgA'!AW49</f>
        <v>2.7878423157493808</v>
      </c>
      <c r="AA47" s="26" t="str">
        <f si="22" t="shared"/>
        <v>insert into tsp_test_unit_data.fooa_unit_data (test_name,julien_barcode,unit, pillar_plate_id,row,col) values('KIDNEY_BEAN_IGA_unit','1802030171','2.45479929748831','FOOA80040010000030','A',1);</v>
      </c>
      <c r="AB47" s="26" t="str">
        <f si="23" t="shared"/>
        <v>insert into tsp_test_unit_data.fooa_unit_data (test_name,julien_barcode,unit, pillar_plate_id,row,col) values('KIDNEY_BEAN_IGA_unit','1802030226','2.58556465435155','FOOA80040010000030','B',1);</v>
      </c>
      <c r="AC47" s="26" t="str">
        <f si="24" t="shared"/>
        <v>insert into tsp_test_unit_data.fooa_unit_data (test_name,julien_barcode,unit, pillar_plate_id,row,col) values('KIDNEY_BEAN_IGA_unit','1802030230','2.43641041917942','FOOA80040010000030','C',1);</v>
      </c>
      <c r="AD47" s="26" t="str">
        <f si="25" t="shared"/>
        <v>insert into tsp_test_unit_data.fooa_unit_data (test_name,julien_barcode,unit, pillar_plate_id,row,col) values('KIDNEY_BEAN_IGA_unit','1802030233','2.60803995006242','FOOA80040010000030','D',1);</v>
      </c>
      <c r="AE47" s="26" t="str">
        <f si="26" t="shared"/>
        <v>insert into tsp_test_unit_data.fooa_unit_data (test_name,julien_barcode,unit, pillar_plate_id,row,col) values('KIDNEY_BEAN_IGA_unit','1802030235','2.59578069785649','FOOA80040010000030','A',2);</v>
      </c>
      <c r="AF47" s="26" t="str">
        <f si="27" t="shared"/>
        <v>insert into tsp_test_unit_data.fooa_unit_data (test_name,julien_barcode,unit, pillar_plate_id,row,col) values('KIDNEY_BEAN_IGA_unit','1801300058','2.65912016758713','FOOA80040010000030','B',2);</v>
      </c>
      <c r="AG47" s="26" t="str">
        <f si="28" t="shared"/>
        <v>insert into tsp_test_unit_data.fooa_unit_data (test_name,julien_barcode,unit, pillar_plate_id,row,col) values('KIDNEY_BEAN_IGA_unit','1801300228','2.86957066378891','FOOA80040010000030','C',2);</v>
      </c>
      <c r="AH47" s="26" t="str">
        <f si="29" t="shared"/>
        <v>insert into tsp_test_unit_data.fooa_unit_data (test_name,julien_barcode,unit, pillar_plate_id,row,col) values('KIDNEY_BEAN_IGA_unit','1801310058','2.4384536278804','FOOA80040010000030','D',2);</v>
      </c>
      <c r="AI47" s="26" t="str">
        <f si="30" t="shared"/>
        <v>insert into tsp_test_unit_data.fooa_unit_data (test_name,julien_barcode,unit, pillar_plate_id,row,col) values('KIDNEY_BEAN_IGA_unit','1801310102','2.63460166317527','FOOA80040010000030','A',3);</v>
      </c>
      <c r="AJ47" s="26" t="str">
        <f si="31" t="shared"/>
        <v>insert into tsp_test_unit_data.fooa_unit_data (test_name,julien_barcode,unit, pillar_plate_id,row,col) values('KIDNEY_BEAN_IGA_unit','1802050005','2.62642882837132','FOOA80040010000030','B',3);</v>
      </c>
      <c r="AK47" s="26" t="str">
        <f si="32" t="shared"/>
        <v>insert into tsp_test_unit_data.fooa_unit_data (test_name,julien_barcode,unit, pillar_plate_id,row,col) values('KIDNEY_BEAN_IGA_unit','1802050015','3.35789754332508','FOOA80040010000030','C',3);</v>
      </c>
      <c r="AL47" s="26" t="str">
        <f si="33" t="shared"/>
        <v>insert into tsp_test_unit_data.fooa_unit_data (test_name,julien_barcode,unit, pillar_plate_id,row,col) values('KIDNEY_BEAN_IGA_unit','1802050019','2.65299054148416','FOOA80040010000030','D',3);</v>
      </c>
      <c r="AM47" s="26" t="str">
        <f si="34" t="shared"/>
        <v>insert into tsp_test_unit_data.fooa_unit_data (test_name,julien_barcode,unit, pillar_plate_id,row,col) values('KIDNEY_BEAN_IGA_unit','1802050009','2.57330540214562','FOOA80040010000030','A',4);</v>
      </c>
      <c r="AN47" s="26" t="str">
        <f si="35" t="shared"/>
        <v>insert into tsp_test_unit_data.fooa_unit_data (test_name,julien_barcode,unit, pillar_plate_id,row,col) values('KIDNEY_BEAN_IGA_unit','1802050017','2.66729300239108','FOOA80040010000030','B',4);</v>
      </c>
      <c r="AO47" s="26" t="str">
        <f si="36" t="shared"/>
        <v>insert into tsp_test_unit_data.fooa_unit_data (test_name,julien_barcode,unit, pillar_plate_id,row,col) values('KIDNEY_BEAN_IGA_unit','1802060027','2.61008315876341','FOOA80040010000030','C',4);</v>
      </c>
      <c r="AP47" s="26" t="str">
        <f si="37" t="shared"/>
        <v>insert into tsp_test_unit_data.fooa_unit_data (test_name,julien_barcode,unit, pillar_plate_id,row,col) values('KIDNEY_BEAN_IGA_unit','1802060031','2.42006474957151','FOOA80040010000030','D',4);</v>
      </c>
      <c r="AQ47" s="26" t="str">
        <f si="38" t="shared"/>
        <v>insert into tsp_test_unit_data.fooa_unit_data (test_name,julien_barcode,unit, pillar_plate_id,row,col) values('KIDNEY_BEAN_IGA_unit','1802060032','2.48544742800313','FOOA80040010000030','A',5);</v>
      </c>
      <c r="AR47" s="26" t="str">
        <f si="39" t="shared"/>
        <v>insert into tsp_test_unit_data.fooa_unit_data (test_name,julien_barcode,unit, pillar_plate_id,row,col) values('KIDNEY_BEAN_IGA_unit','1802060044','2.90430521170571','FOOA80040010000030','B',5);</v>
      </c>
      <c r="AS47" s="26" t="str">
        <f si="40" t="shared"/>
        <v>insert into tsp_test_unit_data.fooa_unit_data (test_name,julien_barcode,unit, pillar_plate_id,row,col) values('KIDNEY_BEAN_IGA_unit','1802060006','2.8879595420978','FOOA80040010000030','C',5);</v>
      </c>
      <c r="AT47" s="26" t="str">
        <f si="41" t="shared"/>
        <v>insert into tsp_test_unit_data.fooa_unit_data (test_name,julien_barcode,unit, pillar_plate_id,row,col) values('KIDNEY_BEAN_IGA_unit','1802060013','2.53857085422882','FOOA80040010000030','D',5);</v>
      </c>
      <c r="AU47" s="26" t="str">
        <f si="42" t="shared"/>
        <v>insert into tsp_test_unit_data.fooa_unit_data (test_name,julien_barcode,unit, pillar_plate_id,row,col) values('KIDNEY_BEAN_IGA_unit','1802060018','2.69998434160689','FOOA80040010000030','A',6);</v>
      </c>
      <c r="AV47" s="26" t="str">
        <f si="43" t="shared"/>
        <v>insert into tsp_test_unit_data.fooa_unit_data (test_name,julien_barcode,unit, pillar_plate_id,row,col) values('KIDNEY_BEAN_IGA_unit','1802060125','3.1637927167312','FOOA80040010000030','B',6);</v>
      </c>
    </row>
    <row r="48" spans="1:48" x14ac:dyDescent="0.25">
      <c r="A48" s="24">
        <f>'[1]Run 1 IgG'!A49</f>
        <v>47</v>
      </c>
      <c r="B48" s="24" t="s">
        <v>207</v>
      </c>
      <c r="C48" s="25">
        <f>'Run 2 IgA'!Z50</f>
        <v>2.1291221907717492</v>
      </c>
      <c r="D48" s="25">
        <f>'Run 2 IgA'!AA50</f>
        <v>2.1684813968557104</v>
      </c>
      <c r="E48" s="25">
        <f>'Run 2 IgA'!AB50</f>
        <v>2.1540920096852298</v>
      </c>
      <c r="F48" s="25">
        <f>'Run 2 IgA'!AC50</f>
        <v>2.1282757562323091</v>
      </c>
      <c r="G48" s="25">
        <f>'Run 2 IgA'!AD50</f>
        <v>2.1354704498175492</v>
      </c>
      <c r="H48" s="25">
        <f>'Run 2 IgA'!AE50</f>
        <v>2.211649558367152</v>
      </c>
      <c r="I48" s="25">
        <f>'Run 2 IgA'!AF50</f>
        <v>2.2632820652729939</v>
      </c>
      <c r="J48" s="25">
        <f>'Run 2 IgA'!AG50</f>
        <v>2.1705974832043107</v>
      </c>
      <c r="K48" s="25">
        <f>'Run 2 IgA'!AH50</f>
        <v>2.1625563550796301</v>
      </c>
      <c r="L48" s="25">
        <f>'Run 2 IgA'!AI50</f>
        <v>2.1697510486648706</v>
      </c>
      <c r="M48" s="25">
        <f>'Run 2 IgA'!AJ50</f>
        <v>2.2226532073798726</v>
      </c>
      <c r="N48" s="25">
        <f>'Run 2 IgA'!AK50</f>
        <v>2.274285714285714</v>
      </c>
      <c r="O48" s="25">
        <f>'Run 2 IgA'!AL50</f>
        <v>2.1638260068887902</v>
      </c>
      <c r="P48" s="25">
        <f>'Run 2 IgA'!AM50</f>
        <v>2.2548177198785937</v>
      </c>
      <c r="Q48" s="25">
        <f>'Run 2 IgA'!AN50</f>
        <v>2.1913351294205912</v>
      </c>
      <c r="R48" s="25">
        <f>'Run 2 IgA'!AO50</f>
        <v>2.1172721072195886</v>
      </c>
      <c r="S48" s="25">
        <f>'Run 2 IgA'!AP50</f>
        <v>2.1291221907717492</v>
      </c>
      <c r="T48" s="25">
        <f>'Run 2 IgA'!AQ50</f>
        <v>2.2374658118200728</v>
      </c>
      <c r="U48" s="25">
        <f>'Run 2 IgA'!AR50</f>
        <v>2.6721099478225283</v>
      </c>
      <c r="V48" s="25">
        <f>'Run 2 IgA'!AS50</f>
        <v>2.1498598369880297</v>
      </c>
      <c r="W48" s="25">
        <f>'Run 2 IgA'!AT50</f>
        <v>2.1858333049142309</v>
      </c>
      <c r="X48" s="25">
        <f>'Run 2 IgA'!AU50</f>
        <v>2.2789411042526342</v>
      </c>
      <c r="Y48" s="25">
        <f>'Run 2 IgA'!AV50</f>
        <v>2.218421034682672</v>
      </c>
      <c r="Z48" s="25">
        <f>'Run 2 IgA'!AW50</f>
        <v>2.1938744330389115</v>
      </c>
      <c r="AA48" s="26" t="str">
        <f si="22" t="shared"/>
        <v>insert into tsp_test_unit_data.fooa_unit_data (test_name,julien_barcode,unit, pillar_plate_id,row,col) values('MUSHROOM_IGA_unit','1802030171','2.12912219077175','FOOA80040010000030','A',1);</v>
      </c>
      <c r="AB48" s="26" t="str">
        <f si="23" t="shared"/>
        <v>insert into tsp_test_unit_data.fooa_unit_data (test_name,julien_barcode,unit, pillar_plate_id,row,col) values('MUSHROOM_IGA_unit','1802030226','2.16848139685571','FOOA80040010000030','B',1);</v>
      </c>
      <c r="AC48" s="26" t="str">
        <f si="24" t="shared"/>
        <v>insert into tsp_test_unit_data.fooa_unit_data (test_name,julien_barcode,unit, pillar_plate_id,row,col) values('MUSHROOM_IGA_unit','1802030230','2.15409200968523','FOOA80040010000030','C',1);</v>
      </c>
      <c r="AD48" s="26" t="str">
        <f si="25" t="shared"/>
        <v>insert into tsp_test_unit_data.fooa_unit_data (test_name,julien_barcode,unit, pillar_plate_id,row,col) values('MUSHROOM_IGA_unit','1802030233','2.12827575623231','FOOA80040010000030','D',1);</v>
      </c>
      <c r="AE48" s="26" t="str">
        <f si="26" t="shared"/>
        <v>insert into tsp_test_unit_data.fooa_unit_data (test_name,julien_barcode,unit, pillar_plate_id,row,col) values('MUSHROOM_IGA_unit','1802030235','2.13547044981755','FOOA80040010000030','A',2);</v>
      </c>
      <c r="AF48" s="26" t="str">
        <f si="27" t="shared"/>
        <v>insert into tsp_test_unit_data.fooa_unit_data (test_name,julien_barcode,unit, pillar_plate_id,row,col) values('MUSHROOM_IGA_unit','1801300058','2.21164955836715','FOOA80040010000030','B',2);</v>
      </c>
      <c r="AG48" s="26" t="str">
        <f si="28" t="shared"/>
        <v>insert into tsp_test_unit_data.fooa_unit_data (test_name,julien_barcode,unit, pillar_plate_id,row,col) values('MUSHROOM_IGA_unit','1801300228','2.26328206527299','FOOA80040010000030','C',2);</v>
      </c>
      <c r="AH48" s="26" t="str">
        <f si="29" t="shared"/>
        <v>insert into tsp_test_unit_data.fooa_unit_data (test_name,julien_barcode,unit, pillar_plate_id,row,col) values('MUSHROOM_IGA_unit','1801310058','2.17059748320431','FOOA80040010000030','D',2);</v>
      </c>
      <c r="AI48" s="26" t="str">
        <f si="30" t="shared"/>
        <v>insert into tsp_test_unit_data.fooa_unit_data (test_name,julien_barcode,unit, pillar_plate_id,row,col) values('MUSHROOM_IGA_unit','1801310102','2.16255635507963','FOOA80040010000030','A',3);</v>
      </c>
      <c r="AJ48" s="26" t="str">
        <f si="31" t="shared"/>
        <v>insert into tsp_test_unit_data.fooa_unit_data (test_name,julien_barcode,unit, pillar_plate_id,row,col) values('MUSHROOM_IGA_unit','1802050005','2.16975104866487','FOOA80040010000030','B',3);</v>
      </c>
      <c r="AK48" s="26" t="str">
        <f si="32" t="shared"/>
        <v>insert into tsp_test_unit_data.fooa_unit_data (test_name,julien_barcode,unit, pillar_plate_id,row,col) values('MUSHROOM_IGA_unit','1802050015','2.22265320737987','FOOA80040010000030','C',3);</v>
      </c>
      <c r="AL48" s="26" t="str">
        <f si="33" t="shared"/>
        <v>insert into tsp_test_unit_data.fooa_unit_data (test_name,julien_barcode,unit, pillar_plate_id,row,col) values('MUSHROOM_IGA_unit','1802050019','2.27428571428571','FOOA80040010000030','D',3);</v>
      </c>
      <c r="AM48" s="26" t="str">
        <f si="34" t="shared"/>
        <v>insert into tsp_test_unit_data.fooa_unit_data (test_name,julien_barcode,unit, pillar_plate_id,row,col) values('MUSHROOM_IGA_unit','1802050009','2.16382600688879','FOOA80040010000030','A',4);</v>
      </c>
      <c r="AN48" s="26" t="str">
        <f si="35" t="shared"/>
        <v>insert into tsp_test_unit_data.fooa_unit_data (test_name,julien_barcode,unit, pillar_plate_id,row,col) values('MUSHROOM_IGA_unit','1802050017','2.25481771987859','FOOA80040010000030','B',4);</v>
      </c>
      <c r="AO48" s="26" t="str">
        <f si="36" t="shared"/>
        <v>insert into tsp_test_unit_data.fooa_unit_data (test_name,julien_barcode,unit, pillar_plate_id,row,col) values('MUSHROOM_IGA_unit','1802060027','2.19133512942059','FOOA80040010000030','C',4);</v>
      </c>
      <c r="AP48" s="26" t="str">
        <f si="37" t="shared"/>
        <v>insert into tsp_test_unit_data.fooa_unit_data (test_name,julien_barcode,unit, pillar_plate_id,row,col) values('MUSHROOM_IGA_unit','1802060031','2.11727210721959','FOOA80040010000030','D',4);</v>
      </c>
      <c r="AQ48" s="26" t="str">
        <f si="38" t="shared"/>
        <v>insert into tsp_test_unit_data.fooa_unit_data (test_name,julien_barcode,unit, pillar_plate_id,row,col) values('MUSHROOM_IGA_unit','1802060032','2.12912219077175','FOOA80040010000030','A',5);</v>
      </c>
      <c r="AR48" s="26" t="str">
        <f si="39" t="shared"/>
        <v>insert into tsp_test_unit_data.fooa_unit_data (test_name,julien_barcode,unit, pillar_plate_id,row,col) values('MUSHROOM_IGA_unit','1802060044','2.23746581182007','FOOA80040010000030','B',5);</v>
      </c>
      <c r="AS48" s="26" t="str">
        <f si="40" t="shared"/>
        <v>insert into tsp_test_unit_data.fooa_unit_data (test_name,julien_barcode,unit, pillar_plate_id,row,col) values('MUSHROOM_IGA_unit','1802060006','2.67210994782253','FOOA80040010000030','C',5);</v>
      </c>
      <c r="AT48" s="26" t="str">
        <f si="41" t="shared"/>
        <v>insert into tsp_test_unit_data.fooa_unit_data (test_name,julien_barcode,unit, pillar_plate_id,row,col) values('MUSHROOM_IGA_unit','1802060013','2.14985983698803','FOOA80040010000030','D',5);</v>
      </c>
      <c r="AU48" s="26" t="str">
        <f si="42" t="shared"/>
        <v>insert into tsp_test_unit_data.fooa_unit_data (test_name,julien_barcode,unit, pillar_plate_id,row,col) values('MUSHROOM_IGA_unit','1802060018','2.18583330491423','FOOA80040010000030','A',6);</v>
      </c>
      <c r="AV48" s="26" t="str">
        <f si="43" t="shared"/>
        <v>insert into tsp_test_unit_data.fooa_unit_data (test_name,julien_barcode,unit, pillar_plate_id,row,col) values('MUSHROOM_IGA_unit','1802060125','2.27894110425263','FOOA80040010000030','B',6);</v>
      </c>
    </row>
    <row r="49" spans="1:48" x14ac:dyDescent="0.25">
      <c r="A49" s="24">
        <f>'[1]Run 1 IgG'!A50</f>
        <v>48</v>
      </c>
      <c r="B49" s="24" t="s">
        <v>208</v>
      </c>
      <c r="C49" s="25">
        <f>'Run 2 IgA'!Z51</f>
        <v>3.994910134416608</v>
      </c>
      <c r="D49" s="25">
        <f>'Run 2 IgA'!AA51</f>
        <v>4.0681869111729183</v>
      </c>
      <c r="E49" s="25">
        <f>'Run 2 IgA'!AB51</f>
        <v>4.175659517082174</v>
      </c>
      <c r="F49" s="25">
        <f>'Run 2 IgA'!AC51</f>
        <v>4.0424586206673698</v>
      </c>
      <c r="G49" s="25">
        <f>'Run 2 IgA'!AD51</f>
        <v>4.0154276319083753</v>
      </c>
      <c r="H49" s="25">
        <f>'Run 2 IgA'!AE51</f>
        <v>4.094892225368552</v>
      </c>
      <c r="I49" s="25">
        <f>'Run 2 IgA'!AF51</f>
        <v>4.1587244397873828</v>
      </c>
      <c r="J49" s="25">
        <f>'Run 2 IgA'!AG51</f>
        <v>4.0606963962156071</v>
      </c>
      <c r="K49" s="25">
        <f>'Run 2 IgA'!AH51</f>
        <v>4.0141249336549292</v>
      </c>
      <c r="L49" s="25">
        <f>'Run 2 IgA'!AI51</f>
        <v>4.135275871225363</v>
      </c>
      <c r="M49" s="25">
        <f>'Run 2 IgA'!AJ51</f>
        <v>4.3652021129584977</v>
      </c>
      <c r="N49" s="25">
        <f>'Run 2 IgA'!AK51</f>
        <v>4.2036675295312529</v>
      </c>
      <c r="O49" s="25">
        <f>'Run 2 IgA'!AL51</f>
        <v>4.0564626268919088</v>
      </c>
      <c r="P49" s="25">
        <f>'Run 2 IgA'!AM51</f>
        <v>4.2613119272462177</v>
      </c>
      <c r="Q49" s="25">
        <f>'Run 2 IgA'!AN51</f>
        <v>4.096520598185359</v>
      </c>
      <c r="R49" s="25">
        <f>'Run 2 IgA'!AO51</f>
        <v>4.0105425134579544</v>
      </c>
      <c r="S49" s="25">
        <f>'Run 2 IgA'!AP51</f>
        <v>4.037573502216949</v>
      </c>
      <c r="T49" s="25">
        <f>'Run 2 IgA'!AQ51</f>
        <v>4.1763108662088975</v>
      </c>
      <c r="U49" s="25">
        <f>'Run 2 IgA'!AR51</f>
        <v>4.0890300832280468</v>
      </c>
      <c r="V49" s="25">
        <f>'Run 2 IgA'!AS51</f>
        <v>4.0421329461040081</v>
      </c>
      <c r="W49" s="25">
        <f>'Run 2 IgA'!AT51</f>
        <v>4.0554856032018245</v>
      </c>
      <c r="X49" s="25">
        <f>'Run 2 IgA'!AU51</f>
        <v>4.3235157688482406</v>
      </c>
      <c r="Y49" s="25">
        <f>'Run 2 IgA'!AV51</f>
        <v>4.1242029360710761</v>
      </c>
      <c r="Z49" s="25">
        <f>'Run 2 IgA'!AW51</f>
        <v>4.1310421019016648</v>
      </c>
      <c r="AA49" s="26" t="str">
        <f si="22" t="shared"/>
        <v>insert into tsp_test_unit_data.fooa_unit_data (test_name,julien_barcode,unit, pillar_plate_id,row,col) values('NUTMEG_IGA_unit','1802030171','3.99491013441661','FOOA80040010000030','A',1);</v>
      </c>
      <c r="AB49" s="26" t="str">
        <f si="23" t="shared"/>
        <v>insert into tsp_test_unit_data.fooa_unit_data (test_name,julien_barcode,unit, pillar_plate_id,row,col) values('NUTMEG_IGA_unit','1802030226','4.06818691117292','FOOA80040010000030','B',1);</v>
      </c>
      <c r="AC49" s="26" t="str">
        <f si="24" t="shared"/>
        <v>insert into tsp_test_unit_data.fooa_unit_data (test_name,julien_barcode,unit, pillar_plate_id,row,col) values('NUTMEG_IGA_unit','1802030230','4.17565951708217','FOOA80040010000030','C',1);</v>
      </c>
      <c r="AD49" s="26" t="str">
        <f si="25" t="shared"/>
        <v>insert into tsp_test_unit_data.fooa_unit_data (test_name,julien_barcode,unit, pillar_plate_id,row,col) values('NUTMEG_IGA_unit','1802030233','4.04245862066737','FOOA80040010000030','D',1);</v>
      </c>
      <c r="AE49" s="26" t="str">
        <f si="26" t="shared"/>
        <v>insert into tsp_test_unit_data.fooa_unit_data (test_name,julien_barcode,unit, pillar_plate_id,row,col) values('NUTMEG_IGA_unit','1802030235','4.01542763190838','FOOA80040010000030','A',2);</v>
      </c>
      <c r="AF49" s="26" t="str">
        <f si="27" t="shared"/>
        <v>insert into tsp_test_unit_data.fooa_unit_data (test_name,julien_barcode,unit, pillar_plate_id,row,col) values('NUTMEG_IGA_unit','1801300058','4.09489222536855','FOOA80040010000030','B',2);</v>
      </c>
      <c r="AG49" s="26" t="str">
        <f si="28" t="shared"/>
        <v>insert into tsp_test_unit_data.fooa_unit_data (test_name,julien_barcode,unit, pillar_plate_id,row,col) values('NUTMEG_IGA_unit','1801300228','4.15872443978738','FOOA80040010000030','C',2);</v>
      </c>
      <c r="AH49" s="26" t="str">
        <f si="29" t="shared"/>
        <v>insert into tsp_test_unit_data.fooa_unit_data (test_name,julien_barcode,unit, pillar_plate_id,row,col) values('NUTMEG_IGA_unit','1801310058','4.06069639621561','FOOA80040010000030','D',2);</v>
      </c>
      <c r="AI49" s="26" t="str">
        <f si="30" t="shared"/>
        <v>insert into tsp_test_unit_data.fooa_unit_data (test_name,julien_barcode,unit, pillar_plate_id,row,col) values('NUTMEG_IGA_unit','1801310102','4.01412493365493','FOOA80040010000030','A',3);</v>
      </c>
      <c r="AJ49" s="26" t="str">
        <f si="31" t="shared"/>
        <v>insert into tsp_test_unit_data.fooa_unit_data (test_name,julien_barcode,unit, pillar_plate_id,row,col) values('NUTMEG_IGA_unit','1802050005','4.13527587122536','FOOA80040010000030','B',3);</v>
      </c>
      <c r="AK49" s="26" t="str">
        <f si="32" t="shared"/>
        <v>insert into tsp_test_unit_data.fooa_unit_data (test_name,julien_barcode,unit, pillar_plate_id,row,col) values('NUTMEG_IGA_unit','1802050015','4.3652021129585','FOOA80040010000030','C',3);</v>
      </c>
      <c r="AL49" s="26" t="str">
        <f si="33" t="shared"/>
        <v>insert into tsp_test_unit_data.fooa_unit_data (test_name,julien_barcode,unit, pillar_plate_id,row,col) values('NUTMEG_IGA_unit','1802050019','4.20366752953125','FOOA80040010000030','D',3);</v>
      </c>
      <c r="AM49" s="26" t="str">
        <f si="34" t="shared"/>
        <v>insert into tsp_test_unit_data.fooa_unit_data (test_name,julien_barcode,unit, pillar_plate_id,row,col) values('NUTMEG_IGA_unit','1802050009','4.05646262689191','FOOA80040010000030','A',4);</v>
      </c>
      <c r="AN49" s="26" t="str">
        <f si="35" t="shared"/>
        <v>insert into tsp_test_unit_data.fooa_unit_data (test_name,julien_barcode,unit, pillar_plate_id,row,col) values('NUTMEG_IGA_unit','1802050017','4.26131192724622','FOOA80040010000030','B',4);</v>
      </c>
      <c r="AO49" s="26" t="str">
        <f si="36" t="shared"/>
        <v>insert into tsp_test_unit_data.fooa_unit_data (test_name,julien_barcode,unit, pillar_plate_id,row,col) values('NUTMEG_IGA_unit','1802060027','4.09652059818536','FOOA80040010000030','C',4);</v>
      </c>
      <c r="AP49" s="26" t="str">
        <f si="37" t="shared"/>
        <v>insert into tsp_test_unit_data.fooa_unit_data (test_name,julien_barcode,unit, pillar_plate_id,row,col) values('NUTMEG_IGA_unit','1802060031','4.01054251345795','FOOA80040010000030','D',4);</v>
      </c>
      <c r="AQ49" s="26" t="str">
        <f si="38" t="shared"/>
        <v>insert into tsp_test_unit_data.fooa_unit_data (test_name,julien_barcode,unit, pillar_plate_id,row,col) values('NUTMEG_IGA_unit','1802060032','4.03757350221695','FOOA80040010000030','A',5);</v>
      </c>
      <c r="AR49" s="26" t="str">
        <f si="39" t="shared"/>
        <v>insert into tsp_test_unit_data.fooa_unit_data (test_name,julien_barcode,unit, pillar_plate_id,row,col) values('NUTMEG_IGA_unit','1802060044','4.1763108662089','FOOA80040010000030','B',5);</v>
      </c>
      <c r="AS49" s="26" t="str">
        <f si="40" t="shared"/>
        <v>insert into tsp_test_unit_data.fooa_unit_data (test_name,julien_barcode,unit, pillar_plate_id,row,col) values('NUTMEG_IGA_unit','1802060006','4.08903008322805','FOOA80040010000030','C',5);</v>
      </c>
      <c r="AT49" s="26" t="str">
        <f si="41" t="shared"/>
        <v>insert into tsp_test_unit_data.fooa_unit_data (test_name,julien_barcode,unit, pillar_plate_id,row,col) values('NUTMEG_IGA_unit','1802060013','4.04213294610401','FOOA80040010000030','D',5);</v>
      </c>
      <c r="AU49" s="26" t="str">
        <f si="42" t="shared"/>
        <v>insert into tsp_test_unit_data.fooa_unit_data (test_name,julien_barcode,unit, pillar_plate_id,row,col) values('NUTMEG_IGA_unit','1802060018','4.05548560320182','FOOA80040010000030','A',6);</v>
      </c>
      <c r="AV49" s="26" t="str">
        <f si="43" t="shared"/>
        <v>insert into tsp_test_unit_data.fooa_unit_data (test_name,julien_barcode,unit, pillar_plate_id,row,col) values('NUTMEG_IGA_unit','1802060125','4.32351576884824','FOOA80040010000030','B',6);</v>
      </c>
    </row>
    <row r="50" spans="1:48" x14ac:dyDescent="0.25">
      <c r="A50" s="24">
        <f>'[1]Run 1 IgG'!A51</f>
        <v>49</v>
      </c>
      <c r="B50" s="24" t="s">
        <v>209</v>
      </c>
      <c r="C50" s="25">
        <f>'Run 2 IgA'!Z52</f>
        <v>2.461360402081092</v>
      </c>
      <c r="D50" s="25">
        <f>'Run 2 IgA'!AA52</f>
        <v>2.6305095140827133</v>
      </c>
      <c r="E50" s="25">
        <f>'Run 2 IgA'!AB52</f>
        <v>2.5046311051512742</v>
      </c>
      <c r="F50" s="25">
        <f>'Run 2 IgA'!AC52</f>
        <v>2.3918650304835265</v>
      </c>
      <c r="G50" s="25">
        <f>'Run 2 IgA'!AD52</f>
        <v>2.5413456410896105</v>
      </c>
      <c r="H50" s="25">
        <f>'Run 2 IgA'!AE52</f>
        <v>2.6685352834474192</v>
      </c>
      <c r="I50" s="25">
        <f>'Run 2 IgA'!AF52</f>
        <v>2.8245720611853491</v>
      </c>
      <c r="J50" s="25">
        <f>'Run 2 IgA'!AG52</f>
        <v>2.5741264767488397</v>
      </c>
      <c r="K50" s="25">
        <f>'Run 2 IgA'!AH52</f>
        <v>2.6252645803772365</v>
      </c>
      <c r="L50" s="25">
        <f>'Run 2 IgA'!AI52</f>
        <v>2.5151209725622272</v>
      </c>
      <c r="M50" s="25">
        <f>'Run 2 IgA'!AJ52</f>
        <v>3.0435480433889985</v>
      </c>
      <c r="N50" s="25">
        <f>'Run 2 IgA'!AK52</f>
        <v>2.921603334736667</v>
      </c>
      <c r="O50" s="25">
        <f>'Run 2 IgA'!AL52</f>
        <v>2.6383769146409284</v>
      </c>
      <c r="P50" s="25">
        <f>'Run 2 IgA'!AM52</f>
        <v>3.2441667576234803</v>
      </c>
      <c r="Q50" s="25">
        <f>'Run 2 IgA'!AN52</f>
        <v>2.5216771396940731</v>
      </c>
      <c r="R50" s="25">
        <f>'Run 2 IgA'!AO52</f>
        <v>2.4023548978944795</v>
      </c>
      <c r="S50" s="25">
        <f>'Run 2 IgA'!AP52</f>
        <v>2.4351357335537087</v>
      </c>
      <c r="T50" s="25">
        <f>'Run 2 IgA'!AQ52</f>
        <v>2.7445868221768306</v>
      </c>
      <c r="U50" s="25">
        <f>'Run 2 IgA'!AR52</f>
        <v>2.6698465168737879</v>
      </c>
      <c r="V50" s="25">
        <f>'Run 2 IgA'!AS52</f>
        <v>2.5885500444389002</v>
      </c>
      <c r="W50" s="25">
        <f>'Run 2 IgA'!AT52</f>
        <v>2.5111872722831201</v>
      </c>
      <c r="X50" s="25">
        <f>'Run 2 IgA'!AU52</f>
        <v>2.858664130270947</v>
      </c>
      <c r="Y50" s="25">
        <f>'Run 2 IgA'!AV52</f>
        <v>2.6960711854011716</v>
      </c>
      <c r="Z50" s="25">
        <f>'Run 2 IgA'!AW52</f>
        <v>2.9189808678839286</v>
      </c>
      <c r="AA50" s="26" t="str">
        <f si="22" t="shared"/>
        <v>insert into tsp_test_unit_data.fooa_unit_data (test_name,julien_barcode,unit, pillar_plate_id,row,col) values('OLIVE_IGA_unit','1802030171','2.46136040208109','FOOA80040010000030','A',1);</v>
      </c>
      <c r="AB50" s="26" t="str">
        <f si="23" t="shared"/>
        <v>insert into tsp_test_unit_data.fooa_unit_data (test_name,julien_barcode,unit, pillar_plate_id,row,col) values('OLIVE_IGA_unit','1802030226','2.63050951408271','FOOA80040010000030','B',1);</v>
      </c>
      <c r="AC50" s="26" t="str">
        <f si="24" t="shared"/>
        <v>insert into tsp_test_unit_data.fooa_unit_data (test_name,julien_barcode,unit, pillar_plate_id,row,col) values('OLIVE_IGA_unit','1802030230','2.50463110515127','FOOA80040010000030','C',1);</v>
      </c>
      <c r="AD50" s="26" t="str">
        <f si="25" t="shared"/>
        <v>insert into tsp_test_unit_data.fooa_unit_data (test_name,julien_barcode,unit, pillar_plate_id,row,col) values('OLIVE_IGA_unit','1802030233','2.39186503048353','FOOA80040010000030','D',1);</v>
      </c>
      <c r="AE50" s="26" t="str">
        <f si="26" t="shared"/>
        <v>insert into tsp_test_unit_data.fooa_unit_data (test_name,julien_barcode,unit, pillar_plate_id,row,col) values('OLIVE_IGA_unit','1802030235','2.54134564108961','FOOA80040010000030','A',2);</v>
      </c>
      <c r="AF50" s="26" t="str">
        <f si="27" t="shared"/>
        <v>insert into tsp_test_unit_data.fooa_unit_data (test_name,julien_barcode,unit, pillar_plate_id,row,col) values('OLIVE_IGA_unit','1801300058','2.66853528344742','FOOA80040010000030','B',2);</v>
      </c>
      <c r="AG50" s="26" t="str">
        <f si="28" t="shared"/>
        <v>insert into tsp_test_unit_data.fooa_unit_data (test_name,julien_barcode,unit, pillar_plate_id,row,col) values('OLIVE_IGA_unit','1801300228','2.82457206118535','FOOA80040010000030','C',2);</v>
      </c>
      <c r="AH50" s="26" t="str">
        <f si="29" t="shared"/>
        <v>insert into tsp_test_unit_data.fooa_unit_data (test_name,julien_barcode,unit, pillar_plate_id,row,col) values('OLIVE_IGA_unit','1801310058','2.57412647674884','FOOA80040010000030','D',2);</v>
      </c>
      <c r="AI50" s="26" t="str">
        <f si="30" t="shared"/>
        <v>insert into tsp_test_unit_data.fooa_unit_data (test_name,julien_barcode,unit, pillar_plate_id,row,col) values('OLIVE_IGA_unit','1801310102','2.62526458037724','FOOA80040010000030','A',3);</v>
      </c>
      <c r="AJ50" s="26" t="str">
        <f si="31" t="shared"/>
        <v>insert into tsp_test_unit_data.fooa_unit_data (test_name,julien_barcode,unit, pillar_plate_id,row,col) values('OLIVE_IGA_unit','1802050005','2.51512097256223','FOOA80040010000030','B',3);</v>
      </c>
      <c r="AK50" s="26" t="str">
        <f si="32" t="shared"/>
        <v>insert into tsp_test_unit_data.fooa_unit_data (test_name,julien_barcode,unit, pillar_plate_id,row,col) values('OLIVE_IGA_unit','1802050015','3.043548043389','FOOA80040010000030','C',3);</v>
      </c>
      <c r="AL50" s="26" t="str">
        <f si="33" t="shared"/>
        <v>insert into tsp_test_unit_data.fooa_unit_data (test_name,julien_barcode,unit, pillar_plate_id,row,col) values('OLIVE_IGA_unit','1802050019','2.92160333473667','FOOA80040010000030','D',3);</v>
      </c>
      <c r="AM50" s="26" t="str">
        <f si="34" t="shared"/>
        <v>insert into tsp_test_unit_data.fooa_unit_data (test_name,julien_barcode,unit, pillar_plate_id,row,col) values('OLIVE_IGA_unit','1802050009','2.63837691464093','FOOA80040010000030','A',4);</v>
      </c>
      <c r="AN50" s="26" t="str">
        <f si="35" t="shared"/>
        <v>insert into tsp_test_unit_data.fooa_unit_data (test_name,julien_barcode,unit, pillar_plate_id,row,col) values('OLIVE_IGA_unit','1802050017','3.24416675762348','FOOA80040010000030','B',4);</v>
      </c>
      <c r="AO50" s="26" t="str">
        <f si="36" t="shared"/>
        <v>insert into tsp_test_unit_data.fooa_unit_data (test_name,julien_barcode,unit, pillar_plate_id,row,col) values('OLIVE_IGA_unit','1802060027','2.52167713969407','FOOA80040010000030','C',4);</v>
      </c>
      <c r="AP50" s="26" t="str">
        <f si="37" t="shared"/>
        <v>insert into tsp_test_unit_data.fooa_unit_data (test_name,julien_barcode,unit, pillar_plate_id,row,col) values('OLIVE_IGA_unit','1802060031','2.40235489789448','FOOA80040010000030','D',4);</v>
      </c>
      <c r="AQ50" s="26" t="str">
        <f si="38" t="shared"/>
        <v>insert into tsp_test_unit_data.fooa_unit_data (test_name,julien_barcode,unit, pillar_plate_id,row,col) values('OLIVE_IGA_unit','1802060032','2.43513573355371','FOOA80040010000030','A',5);</v>
      </c>
      <c r="AR50" s="26" t="str">
        <f si="39" t="shared"/>
        <v>insert into tsp_test_unit_data.fooa_unit_data (test_name,julien_barcode,unit, pillar_plate_id,row,col) values('OLIVE_IGA_unit','1802060044','2.74458682217683','FOOA80040010000030','B',5);</v>
      </c>
      <c r="AS50" s="26" t="str">
        <f si="40" t="shared"/>
        <v>insert into tsp_test_unit_data.fooa_unit_data (test_name,julien_barcode,unit, pillar_plate_id,row,col) values('OLIVE_IGA_unit','1802060006','2.66984651687379','FOOA80040010000030','C',5);</v>
      </c>
      <c r="AT50" s="26" t="str">
        <f si="41" t="shared"/>
        <v>insert into tsp_test_unit_data.fooa_unit_data (test_name,julien_barcode,unit, pillar_plate_id,row,col) values('OLIVE_IGA_unit','1802060013','2.5885500444389','FOOA80040010000030','D',5);</v>
      </c>
      <c r="AU50" s="26" t="str">
        <f si="42" t="shared"/>
        <v>insert into tsp_test_unit_data.fooa_unit_data (test_name,julien_barcode,unit, pillar_plate_id,row,col) values('OLIVE_IGA_unit','1802060018','2.51118727228312','FOOA80040010000030','A',6);</v>
      </c>
      <c r="AV50" s="26" t="str">
        <f si="43" t="shared"/>
        <v>insert into tsp_test_unit_data.fooa_unit_data (test_name,julien_barcode,unit, pillar_plate_id,row,col) values('OLIVE_IGA_unit','1802060125','2.85866413027095','FOOA80040010000030','B',6);</v>
      </c>
    </row>
    <row r="51" spans="1:48" x14ac:dyDescent="0.25">
      <c r="A51" s="24">
        <f>'[1]Run 1 IgG'!A52</f>
        <v>50</v>
      </c>
      <c r="B51" s="24" t="s">
        <v>210</v>
      </c>
      <c r="C51" s="25">
        <f>'Run 2 IgA'!Z53</f>
        <v>2.4909155638108507</v>
      </c>
      <c r="D51" s="25">
        <f>'Run 2 IgA'!AA53</f>
        <v>2.6140639269406392</v>
      </c>
      <c r="E51" s="25">
        <f>'Run 2 IgA'!AB53</f>
        <v>2.5565946908134043</v>
      </c>
      <c r="F51" s="25">
        <f>'Run 2 IgA'!AC53</f>
        <v>2.4744957820602118</v>
      </c>
      <c r="G51" s="25">
        <f>'Run 2 IgA'!AD53</f>
        <v>2.5757511028558158</v>
      </c>
      <c r="H51" s="25">
        <f>'Run 2 IgA'!AE53</f>
        <v>2.5401749090627659</v>
      </c>
      <c r="I51" s="25">
        <f>'Run 2 IgA'!AF53</f>
        <v>2.6441668601501429</v>
      </c>
      <c r="J51" s="25">
        <f>'Run 2 IgA'!AG53</f>
        <v>2.5511214302298582</v>
      </c>
      <c r="K51" s="25">
        <f>'Run 2 IgA'!AH53</f>
        <v>2.5620679513969504</v>
      </c>
      <c r="L51" s="25">
        <f>'Run 2 IgA'!AI53</f>
        <v>2.545648169646312</v>
      </c>
      <c r="M51" s="25">
        <f>'Run 2 IgA'!AJ53</f>
        <v>2.7536320718210661</v>
      </c>
      <c r="N51" s="25">
        <f>'Run 2 IgA'!AK53</f>
        <v>2.6304837086912776</v>
      </c>
      <c r="O51" s="25">
        <f>'Run 2 IgA'!AL53</f>
        <v>2.5374382787709928</v>
      </c>
      <c r="P51" s="25">
        <f>'Run 2 IgA'!AM53</f>
        <v>4.250568841420943</v>
      </c>
      <c r="Q51" s="25">
        <f>'Run 2 IgA'!AN53</f>
        <v>2.5319650181874467</v>
      </c>
      <c r="R51" s="25">
        <f>'Run 2 IgA'!AO53</f>
        <v>2.4799690426437584</v>
      </c>
      <c r="S51" s="25">
        <f>'Run 2 IgA'!AP53</f>
        <v>2.545648169646312</v>
      </c>
      <c r="T51" s="25">
        <f>'Run 2 IgA'!AQ53</f>
        <v>2.7262657689033354</v>
      </c>
      <c r="U51" s="25">
        <f>'Run 2 IgA'!AR53</f>
        <v>2.8138379382400744</v>
      </c>
      <c r="V51" s="25">
        <f>'Run 2 IgA'!AS53</f>
        <v>2.5648045816887235</v>
      </c>
      <c r="W51" s="25">
        <f>'Run 2 IgA'!AT53</f>
        <v>2.5648045816887235</v>
      </c>
      <c r="X51" s="25">
        <f>'Run 2 IgA'!AU53</f>
        <v>2.7864716353223433</v>
      </c>
      <c r="Y51" s="25">
        <f>'Run 2 IgA'!AV53</f>
        <v>2.6988994659856047</v>
      </c>
      <c r="Z51" s="25">
        <f>'Run 2 IgA'!AW53</f>
        <v>2.6304837086912776</v>
      </c>
      <c r="AA51" s="26" t="str">
        <f si="22" t="shared"/>
        <v>insert into tsp_test_unit_data.fooa_unit_data (test_name,julien_barcode,unit, pillar_plate_id,row,col) values('CORN_IGA_unit','1802030171','2.49091556381085','FOOA80040010000030','A',1);</v>
      </c>
      <c r="AB51" s="26" t="str">
        <f si="23" t="shared"/>
        <v>insert into tsp_test_unit_data.fooa_unit_data (test_name,julien_barcode,unit, pillar_plate_id,row,col) values('CORN_IGA_unit','1802030226','2.61406392694064','FOOA80040010000030','B',1);</v>
      </c>
      <c r="AC51" s="26" t="str">
        <f si="24" t="shared"/>
        <v>insert into tsp_test_unit_data.fooa_unit_data (test_name,julien_barcode,unit, pillar_plate_id,row,col) values('CORN_IGA_unit','1802030230','2.5565946908134','FOOA80040010000030','C',1);</v>
      </c>
      <c r="AD51" s="26" t="str">
        <f si="25" t="shared"/>
        <v>insert into tsp_test_unit_data.fooa_unit_data (test_name,julien_barcode,unit, pillar_plate_id,row,col) values('CORN_IGA_unit','1802030233','2.47449578206021','FOOA80040010000030','D',1);</v>
      </c>
      <c r="AE51" s="26" t="str">
        <f si="26" t="shared"/>
        <v>insert into tsp_test_unit_data.fooa_unit_data (test_name,julien_barcode,unit, pillar_plate_id,row,col) values('CORN_IGA_unit','1802030235','2.57575110285582','FOOA80040010000030','A',2);</v>
      </c>
      <c r="AF51" s="26" t="str">
        <f si="27" t="shared"/>
        <v>insert into tsp_test_unit_data.fooa_unit_data (test_name,julien_barcode,unit, pillar_plate_id,row,col) values('CORN_IGA_unit','1801300058','2.54017490906277','FOOA80040010000030','B',2);</v>
      </c>
      <c r="AG51" s="26" t="str">
        <f si="28" t="shared"/>
        <v>insert into tsp_test_unit_data.fooa_unit_data (test_name,julien_barcode,unit, pillar_plate_id,row,col) values('CORN_IGA_unit','1801300228','2.64416686015014','FOOA80040010000030','C',2);</v>
      </c>
      <c r="AH51" s="26" t="str">
        <f si="29" t="shared"/>
        <v>insert into tsp_test_unit_data.fooa_unit_data (test_name,julien_barcode,unit, pillar_plate_id,row,col) values('CORN_IGA_unit','1801310058','2.55112143022986','FOOA80040010000030','D',2);</v>
      </c>
      <c r="AI51" s="26" t="str">
        <f si="30" t="shared"/>
        <v>insert into tsp_test_unit_data.fooa_unit_data (test_name,julien_barcode,unit, pillar_plate_id,row,col) values('CORN_IGA_unit','1801310102','2.56206795139695','FOOA80040010000030','A',3);</v>
      </c>
      <c r="AJ51" s="26" t="str">
        <f si="31" t="shared"/>
        <v>insert into tsp_test_unit_data.fooa_unit_data (test_name,julien_barcode,unit, pillar_plate_id,row,col) values('CORN_IGA_unit','1802050005','2.54564816964631','FOOA80040010000030','B',3);</v>
      </c>
      <c r="AK51" s="26" t="str">
        <f si="32" t="shared"/>
        <v>insert into tsp_test_unit_data.fooa_unit_data (test_name,julien_barcode,unit, pillar_plate_id,row,col) values('CORN_IGA_unit','1802050015','2.75363207182107','FOOA80040010000030','C',3);</v>
      </c>
      <c r="AL51" s="26" t="str">
        <f si="33" t="shared"/>
        <v>insert into tsp_test_unit_data.fooa_unit_data (test_name,julien_barcode,unit, pillar_plate_id,row,col) values('CORN_IGA_unit','1802050019','2.63048370869128','FOOA80040010000030','D',3);</v>
      </c>
      <c r="AM51" s="26" t="str">
        <f si="34" t="shared"/>
        <v>insert into tsp_test_unit_data.fooa_unit_data (test_name,julien_barcode,unit, pillar_plate_id,row,col) values('CORN_IGA_unit','1802050009','2.53743827877099','FOOA80040010000030','A',4);</v>
      </c>
      <c r="AN51" s="26" t="str">
        <f si="35" t="shared"/>
        <v>insert into tsp_test_unit_data.fooa_unit_data (test_name,julien_barcode,unit, pillar_plate_id,row,col) values('CORN_IGA_unit','1802050017','4.25056884142094','FOOA80040010000030','B',4);</v>
      </c>
      <c r="AO51" s="26" t="str">
        <f si="36" t="shared"/>
        <v>insert into tsp_test_unit_data.fooa_unit_data (test_name,julien_barcode,unit, pillar_plate_id,row,col) values('CORN_IGA_unit','1802060027','2.53196501818745','FOOA80040010000030','C',4);</v>
      </c>
      <c r="AP51" s="26" t="str">
        <f si="37" t="shared"/>
        <v>insert into tsp_test_unit_data.fooa_unit_data (test_name,julien_barcode,unit, pillar_plate_id,row,col) values('CORN_IGA_unit','1802060031','2.47996904264376','FOOA80040010000030','D',4);</v>
      </c>
      <c r="AQ51" s="26" t="str">
        <f si="38" t="shared"/>
        <v>insert into tsp_test_unit_data.fooa_unit_data (test_name,julien_barcode,unit, pillar_plate_id,row,col) values('CORN_IGA_unit','1802060032','2.54564816964631','FOOA80040010000030','A',5);</v>
      </c>
      <c r="AR51" s="26" t="str">
        <f si="39" t="shared"/>
        <v>insert into tsp_test_unit_data.fooa_unit_data (test_name,julien_barcode,unit, pillar_plate_id,row,col) values('CORN_IGA_unit','1802060044','2.72626576890334','FOOA80040010000030','B',5);</v>
      </c>
      <c r="AS51" s="26" t="str">
        <f si="40" t="shared"/>
        <v>insert into tsp_test_unit_data.fooa_unit_data (test_name,julien_barcode,unit, pillar_plate_id,row,col) values('CORN_IGA_unit','1802060006','2.81383793824007','FOOA80040010000030','C',5);</v>
      </c>
      <c r="AT51" s="26" t="str">
        <f si="41" t="shared"/>
        <v>insert into tsp_test_unit_data.fooa_unit_data (test_name,julien_barcode,unit, pillar_plate_id,row,col) values('CORN_IGA_unit','1802060013','2.56480458168872','FOOA80040010000030','D',5);</v>
      </c>
      <c r="AU51" s="26" t="str">
        <f si="42" t="shared"/>
        <v>insert into tsp_test_unit_data.fooa_unit_data (test_name,julien_barcode,unit, pillar_plate_id,row,col) values('CORN_IGA_unit','1802060018','2.56480458168872','FOOA80040010000030','A',6);</v>
      </c>
      <c r="AV51" s="26" t="str">
        <f si="43" t="shared"/>
        <v>insert into tsp_test_unit_data.fooa_unit_data (test_name,julien_barcode,unit, pillar_plate_id,row,col) values('CORN_IGA_unit','1802060125','2.78647163532234','FOOA80040010000030','B',6);</v>
      </c>
    </row>
    <row r="52" spans="1:48" x14ac:dyDescent="0.25">
      <c r="A52" s="24">
        <f>'[1]Run 1 IgG'!A53</f>
        <v>51</v>
      </c>
      <c r="B52" s="24" t="s">
        <v>211</v>
      </c>
      <c r="C52" s="25">
        <f>'Run 2 IgA'!Z54</f>
        <v>2.4845978990112991</v>
      </c>
      <c r="D52" s="25">
        <f>'Run 2 IgA'!AA54</f>
        <v>2.8231722281073446</v>
      </c>
      <c r="E52" s="25">
        <f>'Run 2 IgA'!AB54</f>
        <v>2.5571495409604519</v>
      </c>
      <c r="F52" s="25">
        <f>'Run 2 IgA'!AC54</f>
        <v>2.5901275600282485</v>
      </c>
      <c r="G52" s="25">
        <f>'Run 2 IgA'!AD54</f>
        <v>2.6143114406779659</v>
      </c>
      <c r="H52" s="25">
        <f>'Run 2 IgA'!AE54</f>
        <v>2.6318997175141243</v>
      </c>
      <c r="I52" s="25">
        <f>'Run 2 IgA'!AF54</f>
        <v>2.7308337747175142</v>
      </c>
      <c r="J52" s="25">
        <f>'Run 2 IgA'!AG54</f>
        <v>2.5879290254237288</v>
      </c>
      <c r="K52" s="25">
        <f>'Run 2 IgA'!AH54</f>
        <v>2.634098252118644</v>
      </c>
      <c r="L52" s="25">
        <f>'Run 2 IgA'!AI54</f>
        <v>2.5395612641242939</v>
      </c>
      <c r="M52" s="25">
        <f>'Run 2 IgA'!AJ54</f>
        <v>3.0891949152542373</v>
      </c>
      <c r="N52" s="25">
        <f>'Run 2 IgA'!AK54</f>
        <v>2.878135593220339</v>
      </c>
      <c r="O52" s="25">
        <f>'Run 2 IgA'!AL54</f>
        <v>2.6560835981638418</v>
      </c>
      <c r="P52" s="25">
        <f>'Run 2 IgA'!AM54</f>
        <v>3.0210403425141243</v>
      </c>
      <c r="Q52" s="25">
        <f>'Run 2 IgA'!AN54</f>
        <v>2.4626125529661018</v>
      </c>
      <c r="R52" s="25">
        <f>'Run 2 IgA'!AO54</f>
        <v>4.3929259357344632</v>
      </c>
      <c r="S52" s="25">
        <f>'Run 2 IgA'!AP54</f>
        <v>2.5505539371468924</v>
      </c>
      <c r="T52" s="25">
        <f>'Run 2 IgA'!AQ54</f>
        <v>2.7396279131355934</v>
      </c>
      <c r="U52" s="25">
        <f>'Run 2 IgA'!AR54</f>
        <v>2.8187751588983052</v>
      </c>
      <c r="V52" s="25">
        <f>'Run 2 IgA'!AS54</f>
        <v>2.5285685911016946</v>
      </c>
      <c r="W52" s="25">
        <f>'Run 2 IgA'!AT54</f>
        <v>2.4670096221751412</v>
      </c>
      <c r="X52" s="25">
        <f>'Run 2 IgA'!AU54</f>
        <v>3.2562835451977401</v>
      </c>
      <c r="Y52" s="25">
        <f>'Run 2 IgA'!AV54</f>
        <v>2.8715399894067795</v>
      </c>
      <c r="Z52" s="25">
        <f>'Run 2 IgA'!AW54</f>
        <v>2.796789812853107</v>
      </c>
      <c r="AA52" s="26" t="str">
        <f si="22" t="shared"/>
        <v>insert into tsp_test_unit_data.fooa_unit_data (test_name,julien_barcode,unit, pillar_plate_id,row,col) values('CODFISH_IGA_unit','1802030171','2.4845978990113','FOOA80040010000030','A',1);</v>
      </c>
      <c r="AB52" s="26" t="str">
        <f si="23" t="shared"/>
        <v>insert into tsp_test_unit_data.fooa_unit_data (test_name,julien_barcode,unit, pillar_plate_id,row,col) values('CODFISH_IGA_unit','1802030226','2.82317222810734','FOOA80040010000030','B',1);</v>
      </c>
      <c r="AC52" s="26" t="str">
        <f si="24" t="shared"/>
        <v>insert into tsp_test_unit_data.fooa_unit_data (test_name,julien_barcode,unit, pillar_plate_id,row,col) values('CODFISH_IGA_unit','1802030230','2.55714954096045','FOOA80040010000030','C',1);</v>
      </c>
      <c r="AD52" s="26" t="str">
        <f si="25" t="shared"/>
        <v>insert into tsp_test_unit_data.fooa_unit_data (test_name,julien_barcode,unit, pillar_plate_id,row,col) values('CODFISH_IGA_unit','1802030233','2.59012756002825','FOOA80040010000030','D',1);</v>
      </c>
      <c r="AE52" s="26" t="str">
        <f si="26" t="shared"/>
        <v>insert into tsp_test_unit_data.fooa_unit_data (test_name,julien_barcode,unit, pillar_plate_id,row,col) values('CODFISH_IGA_unit','1802030235','2.61431144067797','FOOA80040010000030','A',2);</v>
      </c>
      <c r="AF52" s="26" t="str">
        <f si="27" t="shared"/>
        <v>insert into tsp_test_unit_data.fooa_unit_data (test_name,julien_barcode,unit, pillar_plate_id,row,col) values('CODFISH_IGA_unit','1801300058','2.63189971751412','FOOA80040010000030','B',2);</v>
      </c>
      <c r="AG52" s="26" t="str">
        <f si="28" t="shared"/>
        <v>insert into tsp_test_unit_data.fooa_unit_data (test_name,julien_barcode,unit, pillar_plate_id,row,col) values('CODFISH_IGA_unit','1801300228','2.73083377471751','FOOA80040010000030','C',2);</v>
      </c>
      <c r="AH52" s="26" t="str">
        <f si="29" t="shared"/>
        <v>insert into tsp_test_unit_data.fooa_unit_data (test_name,julien_barcode,unit, pillar_plate_id,row,col) values('CODFISH_IGA_unit','1801310058','2.58792902542373','FOOA80040010000030','D',2);</v>
      </c>
      <c r="AI52" s="26" t="str">
        <f si="30" t="shared"/>
        <v>insert into tsp_test_unit_data.fooa_unit_data (test_name,julien_barcode,unit, pillar_plate_id,row,col) values('CODFISH_IGA_unit','1801310102','2.63409825211864','FOOA80040010000030','A',3);</v>
      </c>
      <c r="AJ52" s="26" t="str">
        <f si="31" t="shared"/>
        <v>insert into tsp_test_unit_data.fooa_unit_data (test_name,julien_barcode,unit, pillar_plate_id,row,col) values('CODFISH_IGA_unit','1802050005','2.53956126412429','FOOA80040010000030','B',3);</v>
      </c>
      <c r="AK52" s="26" t="str">
        <f si="32" t="shared"/>
        <v>insert into tsp_test_unit_data.fooa_unit_data (test_name,julien_barcode,unit, pillar_plate_id,row,col) values('CODFISH_IGA_unit','1802050015','3.08919491525424','FOOA80040010000030','C',3);</v>
      </c>
      <c r="AL52" s="26" t="str">
        <f si="33" t="shared"/>
        <v>insert into tsp_test_unit_data.fooa_unit_data (test_name,julien_barcode,unit, pillar_plate_id,row,col) values('CODFISH_IGA_unit','1802050019','2.87813559322034','FOOA80040010000030','D',3);</v>
      </c>
      <c r="AM52" s="26" t="str">
        <f si="34" t="shared"/>
        <v>insert into tsp_test_unit_data.fooa_unit_data (test_name,julien_barcode,unit, pillar_plate_id,row,col) values('CODFISH_IGA_unit','1802050009','2.65608359816384','FOOA80040010000030','A',4);</v>
      </c>
      <c r="AN52" s="26" t="str">
        <f si="35" t="shared"/>
        <v>insert into tsp_test_unit_data.fooa_unit_data (test_name,julien_barcode,unit, pillar_plate_id,row,col) values('CODFISH_IGA_unit','1802050017','3.02104034251412','FOOA80040010000030','B',4);</v>
      </c>
      <c r="AO52" s="26" t="str">
        <f si="36" t="shared"/>
        <v>insert into tsp_test_unit_data.fooa_unit_data (test_name,julien_barcode,unit, pillar_plate_id,row,col) values('CODFISH_IGA_unit','1802060027','2.4626125529661','FOOA80040010000030','C',4);</v>
      </c>
      <c r="AP52" s="26" t="str">
        <f si="37" t="shared"/>
        <v>insert into tsp_test_unit_data.fooa_unit_data (test_name,julien_barcode,unit, pillar_plate_id,row,col) values('CODFISH_IGA_unit','1802060031','4.39292593573446','FOOA80040010000030','D',4);</v>
      </c>
      <c r="AQ52" s="26" t="str">
        <f si="38" t="shared"/>
        <v>insert into tsp_test_unit_data.fooa_unit_data (test_name,julien_barcode,unit, pillar_plate_id,row,col) values('CODFISH_IGA_unit','1802060032','2.55055393714689','FOOA80040010000030','A',5);</v>
      </c>
      <c r="AR52" s="26" t="str">
        <f si="39" t="shared"/>
        <v>insert into tsp_test_unit_data.fooa_unit_data (test_name,julien_barcode,unit, pillar_plate_id,row,col) values('CODFISH_IGA_unit','1802060044','2.73962791313559','FOOA80040010000030','B',5);</v>
      </c>
      <c r="AS52" s="26" t="str">
        <f si="40" t="shared"/>
        <v>insert into tsp_test_unit_data.fooa_unit_data (test_name,julien_barcode,unit, pillar_plate_id,row,col) values('CODFISH_IGA_unit','1802060006','2.81877515889831','FOOA80040010000030','C',5);</v>
      </c>
      <c r="AT52" s="26" t="str">
        <f si="41" t="shared"/>
        <v>insert into tsp_test_unit_data.fooa_unit_data (test_name,julien_barcode,unit, pillar_plate_id,row,col) values('CODFISH_IGA_unit','1802060013','2.52856859110169','FOOA80040010000030','D',5);</v>
      </c>
      <c r="AU52" s="26" t="str">
        <f si="42" t="shared"/>
        <v>insert into tsp_test_unit_data.fooa_unit_data (test_name,julien_barcode,unit, pillar_plate_id,row,col) values('CODFISH_IGA_unit','1802060018','2.46700962217514','FOOA80040010000030','A',6);</v>
      </c>
      <c r="AV52" s="26" t="str">
        <f si="43" t="shared"/>
        <v>insert into tsp_test_unit_data.fooa_unit_data (test_name,julien_barcode,unit, pillar_plate_id,row,col) values('CODFISH_IGA_unit','1802060125','3.25628354519774','FOOA80040010000030','B',6);</v>
      </c>
    </row>
    <row r="53" spans="1:48" x14ac:dyDescent="0.25">
      <c r="A53" s="24">
        <f>'[1]Run 1 IgG'!A54</f>
        <v>52</v>
      </c>
      <c r="B53" s="24" t="s">
        <v>212</v>
      </c>
      <c r="C53" s="25">
        <f>'Run 2 IgA'!Z55</f>
        <v>2.6269614996071389</v>
      </c>
      <c r="D53" s="25">
        <f>'Run 2 IgA'!AA55</f>
        <v>2.6608508250084184</v>
      </c>
      <c r="E53" s="25">
        <f>'Run 2 IgA'!AB55</f>
        <v>2.7455741385116172</v>
      </c>
      <c r="F53" s="25">
        <f>'Run 2 IgA'!AC55</f>
        <v>2.6241373891570321</v>
      </c>
      <c r="G53" s="25">
        <f>'Run 2 IgA'!AD55</f>
        <v>2.6862678190593781</v>
      </c>
      <c r="H53" s="25">
        <f>'Run 2 IgA'!AE55</f>
        <v>2.6580267145583116</v>
      </c>
      <c r="I53" s="25">
        <f>'Run 2 IgA'!AF55</f>
        <v>2.9206689864182289</v>
      </c>
      <c r="J53" s="25">
        <f>'Run 2 IgA'!AG55</f>
        <v>2.8613626669659897</v>
      </c>
      <c r="K53" s="25">
        <f>'Run 2 IgA'!AH55</f>
        <v>2.7568705803120439</v>
      </c>
      <c r="L53" s="25">
        <f>'Run 2 IgA'!AI55</f>
        <v>2.9686788640700414</v>
      </c>
      <c r="M53" s="25">
        <f>'Run 2 IgA'!AJ55</f>
        <v>3.7424851273992594</v>
      </c>
      <c r="N53" s="25">
        <f>'Run 2 IgA'!AK55</f>
        <v>3.3527578852845439</v>
      </c>
      <c r="O53" s="25">
        <f>'Run 2 IgA'!AL55</f>
        <v>2.8161768997642831</v>
      </c>
      <c r="P53" s="25">
        <f>'Run 2 IgA'!AM55</f>
        <v>3.5899831630935006</v>
      </c>
      <c r="Q53" s="25">
        <f>'Run 2 IgA'!AN55</f>
        <v>2.8444180042653495</v>
      </c>
      <c r="R53" s="25">
        <f>'Run 2 IgA'!AO55</f>
        <v>2.5281176338534066</v>
      </c>
      <c r="S53" s="25">
        <f>'Run 2 IgA'!AP55</f>
        <v>3.7424851273992594</v>
      </c>
      <c r="T53" s="25">
        <f>'Run 2 IgA'!AQ55</f>
        <v>3.0675227298237737</v>
      </c>
      <c r="U53" s="25">
        <f>'Run 2 IgA'!AR55</f>
        <v>3.2623863508811315</v>
      </c>
      <c r="V53" s="25">
        <f>'Run 2 IgA'!AS55</f>
        <v>2.7399259176114041</v>
      </c>
      <c r="W53" s="25">
        <f>'Run 2 IgA'!AT55</f>
        <v>2.7201571444606576</v>
      </c>
      <c r="X53" s="25">
        <f>'Run 2 IgA'!AU55</f>
        <v>3.5730385003928609</v>
      </c>
      <c r="Y53" s="25">
        <f>'Run 2 IgA'!AV55</f>
        <v>3.1465978224267594</v>
      </c>
      <c r="Z53" s="25">
        <f>'Run 2 IgA'!AW55</f>
        <v>3.1578942642271857</v>
      </c>
      <c r="AA53" s="26" t="str">
        <f si="22" t="shared"/>
        <v>insert into tsp_test_unit_data.fooa_unit_data (test_name,julien_barcode,unit, pillar_plate_id,row,col) values('GINGER_IGA_unit','1802030171','2.62696149960714','FOOA80040010000030','A',1);</v>
      </c>
      <c r="AB53" s="26" t="str">
        <f si="23" t="shared"/>
        <v>insert into tsp_test_unit_data.fooa_unit_data (test_name,julien_barcode,unit, pillar_plate_id,row,col) values('GINGER_IGA_unit','1802030226','2.66085082500842','FOOA80040010000030','B',1);</v>
      </c>
      <c r="AC53" s="26" t="str">
        <f si="24" t="shared"/>
        <v>insert into tsp_test_unit_data.fooa_unit_data (test_name,julien_barcode,unit, pillar_plate_id,row,col) values('GINGER_IGA_unit','1802030230','2.74557413851162','FOOA80040010000030','C',1);</v>
      </c>
      <c r="AD53" s="26" t="str">
        <f si="25" t="shared"/>
        <v>insert into tsp_test_unit_data.fooa_unit_data (test_name,julien_barcode,unit, pillar_plate_id,row,col) values('GINGER_IGA_unit','1802030233','2.62413738915703','FOOA80040010000030','D',1);</v>
      </c>
      <c r="AE53" s="26" t="str">
        <f si="26" t="shared"/>
        <v>insert into tsp_test_unit_data.fooa_unit_data (test_name,julien_barcode,unit, pillar_plate_id,row,col) values('GINGER_IGA_unit','1802030235','2.68626781905938','FOOA80040010000030','A',2);</v>
      </c>
      <c r="AF53" s="26" t="str">
        <f si="27" t="shared"/>
        <v>insert into tsp_test_unit_data.fooa_unit_data (test_name,julien_barcode,unit, pillar_plate_id,row,col) values('GINGER_IGA_unit','1801300058','2.65802671455831','FOOA80040010000030','B',2);</v>
      </c>
      <c r="AG53" s="26" t="str">
        <f si="28" t="shared"/>
        <v>insert into tsp_test_unit_data.fooa_unit_data (test_name,julien_barcode,unit, pillar_plate_id,row,col) values('GINGER_IGA_unit','1801300228','2.92066898641823','FOOA80040010000030','C',2);</v>
      </c>
      <c r="AH53" s="26" t="str">
        <f si="29" t="shared"/>
        <v>insert into tsp_test_unit_data.fooa_unit_data (test_name,julien_barcode,unit, pillar_plate_id,row,col) values('GINGER_IGA_unit','1801310058','2.86136266696599','FOOA80040010000030','D',2);</v>
      </c>
      <c r="AI53" s="26" t="str">
        <f si="30" t="shared"/>
        <v>insert into tsp_test_unit_data.fooa_unit_data (test_name,julien_barcode,unit, pillar_plate_id,row,col) values('GINGER_IGA_unit','1801310102','2.75687058031204','FOOA80040010000030','A',3);</v>
      </c>
      <c r="AJ53" s="26" t="str">
        <f si="31" t="shared"/>
        <v>insert into tsp_test_unit_data.fooa_unit_data (test_name,julien_barcode,unit, pillar_plate_id,row,col) values('GINGER_IGA_unit','1802050005','2.96867886407004','FOOA80040010000030','B',3);</v>
      </c>
      <c r="AK53" s="26" t="str">
        <f si="32" t="shared"/>
        <v>insert into tsp_test_unit_data.fooa_unit_data (test_name,julien_barcode,unit, pillar_plate_id,row,col) values('GINGER_IGA_unit','1802050015','3.74248512739926','FOOA80040010000030','C',3);</v>
      </c>
      <c r="AL53" s="26" t="str">
        <f si="33" t="shared"/>
        <v>insert into tsp_test_unit_data.fooa_unit_data (test_name,julien_barcode,unit, pillar_plate_id,row,col) values('GINGER_IGA_unit','1802050019','3.35275788528454','FOOA80040010000030','D',3);</v>
      </c>
      <c r="AM53" s="26" t="str">
        <f si="34" t="shared"/>
        <v>insert into tsp_test_unit_data.fooa_unit_data (test_name,julien_barcode,unit, pillar_plate_id,row,col) values('GINGER_IGA_unit','1802050009','2.81617689976428','FOOA80040010000030','A',4);</v>
      </c>
      <c r="AN53" s="26" t="str">
        <f si="35" t="shared"/>
        <v>insert into tsp_test_unit_data.fooa_unit_data (test_name,julien_barcode,unit, pillar_plate_id,row,col) values('GINGER_IGA_unit','1802050017','3.5899831630935','FOOA80040010000030','B',4);</v>
      </c>
      <c r="AO53" s="26" t="str">
        <f si="36" t="shared"/>
        <v>insert into tsp_test_unit_data.fooa_unit_data (test_name,julien_barcode,unit, pillar_plate_id,row,col) values('GINGER_IGA_unit','1802060027','2.84441800426535','FOOA80040010000030','C',4);</v>
      </c>
      <c r="AP53" s="26" t="str">
        <f si="37" t="shared"/>
        <v>insert into tsp_test_unit_data.fooa_unit_data (test_name,julien_barcode,unit, pillar_plate_id,row,col) values('GINGER_IGA_unit','1802060031','2.52811763385341','FOOA80040010000030','D',4);</v>
      </c>
      <c r="AQ53" s="26" t="str">
        <f si="38" t="shared"/>
        <v>insert into tsp_test_unit_data.fooa_unit_data (test_name,julien_barcode,unit, pillar_plate_id,row,col) values('GINGER_IGA_unit','1802060032','3.74248512739926','FOOA80040010000030','A',5);</v>
      </c>
      <c r="AR53" s="26" t="str">
        <f si="39" t="shared"/>
        <v>insert into tsp_test_unit_data.fooa_unit_data (test_name,julien_barcode,unit, pillar_plate_id,row,col) values('GINGER_IGA_unit','1802060044','3.06752272982377','FOOA80040010000030','B',5);</v>
      </c>
      <c r="AS53" s="26" t="str">
        <f si="40" t="shared"/>
        <v>insert into tsp_test_unit_data.fooa_unit_data (test_name,julien_barcode,unit, pillar_plate_id,row,col) values('GINGER_IGA_unit','1802060006','3.26238635088113','FOOA80040010000030','C',5);</v>
      </c>
      <c r="AT53" s="26" t="str">
        <f si="41" t="shared"/>
        <v>insert into tsp_test_unit_data.fooa_unit_data (test_name,julien_barcode,unit, pillar_plate_id,row,col) values('GINGER_IGA_unit','1802060013','2.7399259176114','FOOA80040010000030','D',5);</v>
      </c>
      <c r="AU53" s="26" t="str">
        <f si="42" t="shared"/>
        <v>insert into tsp_test_unit_data.fooa_unit_data (test_name,julien_barcode,unit, pillar_plate_id,row,col) values('GINGER_IGA_unit','1802060018','2.72015714446066','FOOA80040010000030','A',6);</v>
      </c>
      <c r="AV53" s="26" t="str">
        <f si="43" t="shared"/>
        <v>insert into tsp_test_unit_data.fooa_unit_data (test_name,julien_barcode,unit, pillar_plate_id,row,col) values('GINGER_IGA_unit','1802060125','3.57303850039286','FOOA80040010000030','B',6);</v>
      </c>
    </row>
    <row r="54" spans="1:48" x14ac:dyDescent="0.25">
      <c r="A54" s="24">
        <f>'[1]Run 1 IgG'!A55</f>
        <v>53</v>
      </c>
      <c r="B54" s="24" t="s">
        <v>213</v>
      </c>
      <c r="C54" s="25">
        <f>'Run 2 IgA'!Z56</f>
        <v>2.531658899743404</v>
      </c>
      <c r="D54" s="25">
        <f>'Run 2 IgA'!AA56</f>
        <v>2.5627689369095696</v>
      </c>
      <c r="E54" s="25">
        <f>'Run 2 IgA'!AB56</f>
        <v>2.4738831164348096</v>
      </c>
      <c r="F54" s="25">
        <f>'Run 2 IgA'!AC56</f>
        <v>2.4405509337567746</v>
      </c>
      <c r="G54" s="25">
        <f>'Run 2 IgA'!AD56</f>
        <v>2.6249890112419023</v>
      </c>
      <c r="H54" s="25">
        <f>'Run 2 IgA'!AE56</f>
        <v>2.5605467913977007</v>
      </c>
      <c r="I54" s="25">
        <f>'Run 2 IgA'!AF56</f>
        <v>2.7094305406929244</v>
      </c>
      <c r="J54" s="25">
        <f>'Run 2 IgA'!AG56</f>
        <v>2.6649876304555442</v>
      </c>
      <c r="K54" s="25">
        <f>'Run 2 IgA'!AH56</f>
        <v>2.7227634137641386</v>
      </c>
      <c r="L54" s="25">
        <f>'Run 2 IgA'!AI56</f>
        <v>2.5716575189570459</v>
      </c>
      <c r="M54" s="25">
        <f>'Run 2 IgA'!AJ56</f>
        <v>3.0316416399139308</v>
      </c>
      <c r="N54" s="25">
        <f>'Run 2 IgA'!AK56</f>
        <v>2.6938755221098414</v>
      </c>
      <c r="O54" s="25">
        <f>'Run 2 IgA'!AL56</f>
        <v>2.6627654849436753</v>
      </c>
      <c r="P54" s="25">
        <f>'Run 2 IgA'!AM56</f>
        <v>2.6805426490386273</v>
      </c>
      <c r="Q54" s="25">
        <f>'Run 2 IgA'!AN56</f>
        <v>2.5361031907671419</v>
      </c>
      <c r="R54" s="25">
        <f>'Run 2 IgA'!AO56</f>
        <v>2.4449952247805125</v>
      </c>
      <c r="S54" s="25">
        <f>'Run 2 IgA'!AP56</f>
        <v>2.5938789740757362</v>
      </c>
      <c r="T54" s="25">
        <f>'Run 2 IgA'!AQ56</f>
        <v>2.7472070143946978</v>
      </c>
      <c r="U54" s="25">
        <f>'Run 2 IgA'!AR56</f>
        <v>2.8716471630593623</v>
      </c>
      <c r="V54" s="25">
        <f>'Run 2 IgA'!AS56</f>
        <v>2.5961011195876051</v>
      </c>
      <c r="W54" s="25">
        <f>'Run 2 IgA'!AT56</f>
        <v>2.5738796644689148</v>
      </c>
      <c r="X54" s="25">
        <f>'Run 2 IgA'!AU56</f>
        <v>2.9227565098323494</v>
      </c>
      <c r="Y54" s="25">
        <f>'Run 2 IgA'!AV56</f>
        <v>2.7894277791202087</v>
      </c>
      <c r="Z54" s="25">
        <f>'Run 2 IgA'!AW56</f>
        <v>2.8183156707745058</v>
      </c>
      <c r="AA54" s="26" t="str">
        <f si="22" t="shared"/>
        <v>insert into tsp_test_unit_data.fooa_unit_data (test_name,julien_barcode,unit, pillar_plate_id,row,col) values('CUCUMBER_IGA_unit','1802030171','2.5316588997434','FOOA80040010000030','A',1);</v>
      </c>
      <c r="AB54" s="26" t="str">
        <f si="23" t="shared"/>
        <v>insert into tsp_test_unit_data.fooa_unit_data (test_name,julien_barcode,unit, pillar_plate_id,row,col) values('CUCUMBER_IGA_unit','1802030226','2.56276893690957','FOOA80040010000030','B',1);</v>
      </c>
      <c r="AC54" s="26" t="str">
        <f si="24" t="shared"/>
        <v>insert into tsp_test_unit_data.fooa_unit_data (test_name,julien_barcode,unit, pillar_plate_id,row,col) values('CUCUMBER_IGA_unit','1802030230','2.47388311643481','FOOA80040010000030','C',1);</v>
      </c>
      <c r="AD54" s="26" t="str">
        <f si="25" t="shared"/>
        <v>insert into tsp_test_unit_data.fooa_unit_data (test_name,julien_barcode,unit, pillar_plate_id,row,col) values('CUCUMBER_IGA_unit','1802030233','2.44055093375677','FOOA80040010000030','D',1);</v>
      </c>
      <c r="AE54" s="26" t="str">
        <f si="26" t="shared"/>
        <v>insert into tsp_test_unit_data.fooa_unit_data (test_name,julien_barcode,unit, pillar_plate_id,row,col) values('CUCUMBER_IGA_unit','1802030235','2.6249890112419','FOOA80040010000030','A',2);</v>
      </c>
      <c r="AF54" s="26" t="str">
        <f si="27" t="shared"/>
        <v>insert into tsp_test_unit_data.fooa_unit_data (test_name,julien_barcode,unit, pillar_plate_id,row,col) values('CUCUMBER_IGA_unit','1801300058','2.5605467913977','FOOA80040010000030','B',2);</v>
      </c>
      <c r="AG54" s="26" t="str">
        <f si="28" t="shared"/>
        <v>insert into tsp_test_unit_data.fooa_unit_data (test_name,julien_barcode,unit, pillar_plate_id,row,col) values('CUCUMBER_IGA_unit','1801300228','2.70943054069292','FOOA80040010000030','C',2);</v>
      </c>
      <c r="AH54" s="26" t="str">
        <f si="29" t="shared"/>
        <v>insert into tsp_test_unit_data.fooa_unit_data (test_name,julien_barcode,unit, pillar_plate_id,row,col) values('CUCUMBER_IGA_unit','1801310058','2.66498763045554','FOOA80040010000030','D',2);</v>
      </c>
      <c r="AI54" s="26" t="str">
        <f si="30" t="shared"/>
        <v>insert into tsp_test_unit_data.fooa_unit_data (test_name,julien_barcode,unit, pillar_plate_id,row,col) values('CUCUMBER_IGA_unit','1801310102','2.72276341376414','FOOA80040010000030','A',3);</v>
      </c>
      <c r="AJ54" s="26" t="str">
        <f si="31" t="shared"/>
        <v>insert into tsp_test_unit_data.fooa_unit_data (test_name,julien_barcode,unit, pillar_plate_id,row,col) values('CUCUMBER_IGA_unit','1802050005','2.57165751895705','FOOA80040010000030','B',3);</v>
      </c>
      <c r="AK54" s="26" t="str">
        <f si="32" t="shared"/>
        <v>insert into tsp_test_unit_data.fooa_unit_data (test_name,julien_barcode,unit, pillar_plate_id,row,col) values('CUCUMBER_IGA_unit','1802050015','3.03164163991393','FOOA80040010000030','C',3);</v>
      </c>
      <c r="AL54" s="26" t="str">
        <f si="33" t="shared"/>
        <v>insert into tsp_test_unit_data.fooa_unit_data (test_name,julien_barcode,unit, pillar_plate_id,row,col) values('CUCUMBER_IGA_unit','1802050019','2.69387552210984','FOOA80040010000030','D',3);</v>
      </c>
      <c r="AM54" s="26" t="str">
        <f si="34" t="shared"/>
        <v>insert into tsp_test_unit_data.fooa_unit_data (test_name,julien_barcode,unit, pillar_plate_id,row,col) values('CUCUMBER_IGA_unit','1802050009','2.66276548494368','FOOA80040010000030','A',4);</v>
      </c>
      <c r="AN54" s="26" t="str">
        <f si="35" t="shared"/>
        <v>insert into tsp_test_unit_data.fooa_unit_data (test_name,julien_barcode,unit, pillar_plate_id,row,col) values('CUCUMBER_IGA_unit','1802050017','2.68054264903863','FOOA80040010000030','B',4);</v>
      </c>
      <c r="AO54" s="26" t="str">
        <f si="36" t="shared"/>
        <v>insert into tsp_test_unit_data.fooa_unit_data (test_name,julien_barcode,unit, pillar_plate_id,row,col) values('CUCUMBER_IGA_unit','1802060027','2.53610319076714','FOOA80040010000030','C',4);</v>
      </c>
      <c r="AP54" s="26" t="str">
        <f si="37" t="shared"/>
        <v>insert into tsp_test_unit_data.fooa_unit_data (test_name,julien_barcode,unit, pillar_plate_id,row,col) values('CUCUMBER_IGA_unit','1802060031','2.44499522478051','FOOA80040010000030','D',4);</v>
      </c>
      <c r="AQ54" s="26" t="str">
        <f si="38" t="shared"/>
        <v>insert into tsp_test_unit_data.fooa_unit_data (test_name,julien_barcode,unit, pillar_plate_id,row,col) values('CUCUMBER_IGA_unit','1802060032','2.59387897407574','FOOA80040010000030','A',5);</v>
      </c>
      <c r="AR54" s="26" t="str">
        <f si="39" t="shared"/>
        <v>insert into tsp_test_unit_data.fooa_unit_data (test_name,julien_barcode,unit, pillar_plate_id,row,col) values('CUCUMBER_IGA_unit','1802060044','2.7472070143947','FOOA80040010000030','B',5);</v>
      </c>
      <c r="AS54" s="26" t="str">
        <f si="40" t="shared"/>
        <v>insert into tsp_test_unit_data.fooa_unit_data (test_name,julien_barcode,unit, pillar_plate_id,row,col) values('CUCUMBER_IGA_unit','1802060006','2.87164716305936','FOOA80040010000030','C',5);</v>
      </c>
      <c r="AT54" s="26" t="str">
        <f si="41" t="shared"/>
        <v>insert into tsp_test_unit_data.fooa_unit_data (test_name,julien_barcode,unit, pillar_plate_id,row,col) values('CUCUMBER_IGA_unit','1802060013','2.59610111958761','FOOA80040010000030','D',5);</v>
      </c>
      <c r="AU54" s="26" t="str">
        <f si="42" t="shared"/>
        <v>insert into tsp_test_unit_data.fooa_unit_data (test_name,julien_barcode,unit, pillar_plate_id,row,col) values('CUCUMBER_IGA_unit','1802060018','2.57387966446891','FOOA80040010000030','A',6);</v>
      </c>
      <c r="AV54" s="26" t="str">
        <f si="43" t="shared"/>
        <v>insert into tsp_test_unit_data.fooa_unit_data (test_name,julien_barcode,unit, pillar_plate_id,row,col) values('CUCUMBER_IGA_unit','1802060125','2.92275650983235','FOOA80040010000030','B',6);</v>
      </c>
    </row>
    <row r="55" spans="1:48" x14ac:dyDescent="0.25">
      <c r="A55" s="24">
        <f>'[1]Run 1 IgG'!A56</f>
        <v>54</v>
      </c>
      <c r="B55" s="24" t="s">
        <v>214</v>
      </c>
      <c r="C55" s="25">
        <f>'Run 2 IgA'!Z57</f>
        <v>2.6293785310734461</v>
      </c>
      <c r="D55" s="25">
        <f>'Run 2 IgA'!AA57</f>
        <v>2.526930320150659</v>
      </c>
      <c r="E55" s="25">
        <f>'Run 2 IgA'!AB57</f>
        <v>2.5119899560577528</v>
      </c>
      <c r="F55" s="25">
        <f>'Run 2 IgA'!AC57</f>
        <v>2.4287507846829879</v>
      </c>
      <c r="G55" s="25">
        <f>'Run 2 IgA'!AD57</f>
        <v>2.5973634651600754</v>
      </c>
      <c r="H55" s="25">
        <f>'Run 2 IgA'!AE57</f>
        <v>2.4778405524168234</v>
      </c>
      <c r="I55" s="25">
        <f>'Run 2 IgA'!AF57</f>
        <v>2.7360954174513497</v>
      </c>
      <c r="J55" s="25">
        <f>'Run 2 IgA'!AG57</f>
        <v>2.5311989956057754</v>
      </c>
      <c r="K55" s="25">
        <f>'Run 2 IgA'!AH57</f>
        <v>2.6400502197112368</v>
      </c>
      <c r="L55" s="25">
        <f>'Run 2 IgA'!AI57</f>
        <v>2.4970495919648461</v>
      </c>
      <c r="M55" s="25">
        <f>'Run 2 IgA'!AJ57</f>
        <v>3.0007532956685496</v>
      </c>
      <c r="N55" s="25">
        <f>'Run 2 IgA'!AK57</f>
        <v>2.6571249215317012</v>
      </c>
      <c r="O55" s="25">
        <f>'Run 2 IgA'!AL57</f>
        <v>2.6187068424356559</v>
      </c>
      <c r="P55" s="25">
        <f>'Run 2 IgA'!AM57</f>
        <v>2.6528562460765852</v>
      </c>
      <c r="Q55" s="25">
        <f>'Run 2 IgA'!AN57</f>
        <v>2.5610797237915879</v>
      </c>
      <c r="R55" s="25">
        <f>'Run 2 IgA'!AO57</f>
        <v>2.4330194601381043</v>
      </c>
      <c r="S55" s="25">
        <f>'Run 2 IgA'!AP57</f>
        <v>2.5632140615191461</v>
      </c>
      <c r="T55" s="25">
        <f>'Run 2 IgA'!AQ57</f>
        <v>2.7915881983678594</v>
      </c>
      <c r="U55" s="25">
        <f>'Run 2 IgA'!AR57</f>
        <v>2.9132454488386692</v>
      </c>
      <c r="V55" s="25">
        <f>'Run 2 IgA'!AS57</f>
        <v>2.5781544256120528</v>
      </c>
      <c r="W55" s="25">
        <f>'Run 2 IgA'!AT57</f>
        <v>2.5632140615191461</v>
      </c>
      <c r="X55" s="25">
        <f>'Run 2 IgA'!AU57</f>
        <v>2.9986189579409919</v>
      </c>
      <c r="Y55" s="25">
        <f>'Run 2 IgA'!AV57</f>
        <v>2.7510357815442559</v>
      </c>
      <c r="Z55" s="25">
        <f>'Run 2 IgA'!AW57</f>
        <v>2.7681104833647208</v>
      </c>
      <c r="AA55" s="26" t="str">
        <f si="22" t="shared"/>
        <v>insert into tsp_test_unit_data.fooa_unit_data (test_name,julien_barcode,unit, pillar_plate_id,row,col) values('CARROT_IGA_unit','1802030171','2.62937853107345','FOOA80040010000030','A',1);</v>
      </c>
      <c r="AB55" s="26" t="str">
        <f si="23" t="shared"/>
        <v>insert into tsp_test_unit_data.fooa_unit_data (test_name,julien_barcode,unit, pillar_plate_id,row,col) values('CARROT_IGA_unit','1802030226','2.52693032015066','FOOA80040010000030','B',1);</v>
      </c>
      <c r="AC55" s="26" t="str">
        <f si="24" t="shared"/>
        <v>insert into tsp_test_unit_data.fooa_unit_data (test_name,julien_barcode,unit, pillar_plate_id,row,col) values('CARROT_IGA_unit','1802030230','2.51198995605775','FOOA80040010000030','C',1);</v>
      </c>
      <c r="AD55" s="26" t="str">
        <f si="25" t="shared"/>
        <v>insert into tsp_test_unit_data.fooa_unit_data (test_name,julien_barcode,unit, pillar_plate_id,row,col) values('CARROT_IGA_unit','1802030233','2.42875078468299','FOOA80040010000030','D',1);</v>
      </c>
      <c r="AE55" s="26" t="str">
        <f si="26" t="shared"/>
        <v>insert into tsp_test_unit_data.fooa_unit_data (test_name,julien_barcode,unit, pillar_plate_id,row,col) values('CARROT_IGA_unit','1802030235','2.59736346516008','FOOA80040010000030','A',2);</v>
      </c>
      <c r="AF55" s="26" t="str">
        <f si="27" t="shared"/>
        <v>insert into tsp_test_unit_data.fooa_unit_data (test_name,julien_barcode,unit, pillar_plate_id,row,col) values('CARROT_IGA_unit','1801300058','2.47784055241682','FOOA80040010000030','B',2);</v>
      </c>
      <c r="AG55" s="26" t="str">
        <f si="28" t="shared"/>
        <v>insert into tsp_test_unit_data.fooa_unit_data (test_name,julien_barcode,unit, pillar_plate_id,row,col) values('CARROT_IGA_unit','1801300228','2.73609541745135','FOOA80040010000030','C',2);</v>
      </c>
      <c r="AH55" s="26" t="str">
        <f si="29" t="shared"/>
        <v>insert into tsp_test_unit_data.fooa_unit_data (test_name,julien_barcode,unit, pillar_plate_id,row,col) values('CARROT_IGA_unit','1801310058','2.53119899560578','FOOA80040010000030','D',2);</v>
      </c>
      <c r="AI55" s="26" t="str">
        <f si="30" t="shared"/>
        <v>insert into tsp_test_unit_data.fooa_unit_data (test_name,julien_barcode,unit, pillar_plate_id,row,col) values('CARROT_IGA_unit','1801310102','2.64005021971124','FOOA80040010000030','A',3);</v>
      </c>
      <c r="AJ55" s="26" t="str">
        <f si="31" t="shared"/>
        <v>insert into tsp_test_unit_data.fooa_unit_data (test_name,julien_barcode,unit, pillar_plate_id,row,col) values('CARROT_IGA_unit','1802050005','2.49704959196485','FOOA80040010000030','B',3);</v>
      </c>
      <c r="AK55" s="26" t="str">
        <f si="32" t="shared"/>
        <v>insert into tsp_test_unit_data.fooa_unit_data (test_name,julien_barcode,unit, pillar_plate_id,row,col) values('CARROT_IGA_unit','1802050015','3.00075329566855','FOOA80040010000030','C',3);</v>
      </c>
      <c r="AL55" s="26" t="str">
        <f si="33" t="shared"/>
        <v>insert into tsp_test_unit_data.fooa_unit_data (test_name,julien_barcode,unit, pillar_plate_id,row,col) values('CARROT_IGA_unit','1802050019','2.6571249215317','FOOA80040010000030','D',3);</v>
      </c>
      <c r="AM55" s="26" t="str">
        <f si="34" t="shared"/>
        <v>insert into tsp_test_unit_data.fooa_unit_data (test_name,julien_barcode,unit, pillar_plate_id,row,col) values('CARROT_IGA_unit','1802050009','2.61870684243566','FOOA80040010000030','A',4);</v>
      </c>
      <c r="AN55" s="26" t="str">
        <f si="35" t="shared"/>
        <v>insert into tsp_test_unit_data.fooa_unit_data (test_name,julien_barcode,unit, pillar_plate_id,row,col) values('CARROT_IGA_unit','1802050017','2.65285624607659','FOOA80040010000030','B',4);</v>
      </c>
      <c r="AO55" s="26" t="str">
        <f si="36" t="shared"/>
        <v>insert into tsp_test_unit_data.fooa_unit_data (test_name,julien_barcode,unit, pillar_plate_id,row,col) values('CARROT_IGA_unit','1802060027','2.56107972379159','FOOA80040010000030','C',4);</v>
      </c>
      <c r="AP55" s="26" t="str">
        <f si="37" t="shared"/>
        <v>insert into tsp_test_unit_data.fooa_unit_data (test_name,julien_barcode,unit, pillar_plate_id,row,col) values('CARROT_IGA_unit','1802060031','2.4330194601381','FOOA80040010000030','D',4);</v>
      </c>
      <c r="AQ55" s="26" t="str">
        <f si="38" t="shared"/>
        <v>insert into tsp_test_unit_data.fooa_unit_data (test_name,julien_barcode,unit, pillar_plate_id,row,col) values('CARROT_IGA_unit','1802060032','2.56321406151915','FOOA80040010000030','A',5);</v>
      </c>
      <c r="AR55" s="26" t="str">
        <f si="39" t="shared"/>
        <v>insert into tsp_test_unit_data.fooa_unit_data (test_name,julien_barcode,unit, pillar_plate_id,row,col) values('CARROT_IGA_unit','1802060044','2.79158819836786','FOOA80040010000030','B',5);</v>
      </c>
      <c r="AS55" s="26" t="str">
        <f si="40" t="shared"/>
        <v>insert into tsp_test_unit_data.fooa_unit_data (test_name,julien_barcode,unit, pillar_plate_id,row,col) values('CARROT_IGA_unit','1802060006','2.91324544883867','FOOA80040010000030','C',5);</v>
      </c>
      <c r="AT55" s="26" t="str">
        <f si="41" t="shared"/>
        <v>insert into tsp_test_unit_data.fooa_unit_data (test_name,julien_barcode,unit, pillar_plate_id,row,col) values('CARROT_IGA_unit','1802060013','2.57815442561205','FOOA80040010000030','D',5);</v>
      </c>
      <c r="AU55" s="26" t="str">
        <f si="42" t="shared"/>
        <v>insert into tsp_test_unit_data.fooa_unit_data (test_name,julien_barcode,unit, pillar_plate_id,row,col) values('CARROT_IGA_unit','1802060018','2.56321406151915','FOOA80040010000030','A',6);</v>
      </c>
      <c r="AV55" s="26" t="str">
        <f si="43" t="shared"/>
        <v>insert into tsp_test_unit_data.fooa_unit_data (test_name,julien_barcode,unit, pillar_plate_id,row,col) values('CARROT_IGA_unit','1802060125','2.99861895794099','FOOA80040010000030','B',6);</v>
      </c>
    </row>
    <row r="56" spans="1:48" x14ac:dyDescent="0.25">
      <c r="A56" s="24">
        <f>'[1]Run 1 IgG'!A57</f>
        <v>55</v>
      </c>
      <c r="B56" s="24" t="s">
        <v>215</v>
      </c>
      <c r="C56" s="25">
        <f>'Run 2 IgA'!Z58</f>
        <v>2.5449668968403429</v>
      </c>
      <c r="D56" s="25">
        <f>'Run 2 IgA'!AA58</f>
        <v>3.0137528353211969</v>
      </c>
      <c r="E56" s="25">
        <f>'Run 2 IgA'!AB58</f>
        <v>2.8280768361581918</v>
      </c>
      <c r="F56" s="25">
        <f>'Run 2 IgA'!AC58</f>
        <v>2.5063609960242728</v>
      </c>
      <c r="G56" s="25">
        <f>'Run 2 IgA'!AD58</f>
        <v>2.5964414312617703</v>
      </c>
      <c r="H56" s="25">
        <f>'Run 2 IgA'!AE58</f>
        <v>2.655269470600544</v>
      </c>
      <c r="I56" s="25">
        <f>'Run 2 IgA'!AF58</f>
        <v>3.324438418079096</v>
      </c>
      <c r="J56" s="25">
        <f>'Run 2 IgA'!AG58</f>
        <v>2.9494096672944128</v>
      </c>
      <c r="K56" s="25">
        <f>'Run 2 IgA'!AH58</f>
        <v>2.7030672525632977</v>
      </c>
      <c r="L56" s="25">
        <f>'Run 2 IgA'!AI58</f>
        <v>2.9788236869637998</v>
      </c>
      <c r="M56" s="25">
        <f>'Run 2 IgA'!AJ58</f>
        <v>3.9825771081816281</v>
      </c>
      <c r="N56" s="25">
        <f>'Run 2 IgA'!AK58</f>
        <v>3.329953546767106</v>
      </c>
      <c r="O56" s="25">
        <f>'Run 2 IgA'!AL58</f>
        <v>2.649754341912534</v>
      </c>
      <c r="P56" s="25">
        <f>'Run 2 IgA'!AM58</f>
        <v>3.0486819836785939</v>
      </c>
      <c r="Q56" s="25">
        <f>'Run 2 IgA'!AN58</f>
        <v>2.7471882820673779</v>
      </c>
      <c r="R56" s="25">
        <f>'Run 2 IgA'!AO58</f>
        <v>3.2527417451349656</v>
      </c>
      <c r="S56" s="25">
        <f>'Run 2 IgA'!AP58</f>
        <v>2.6515927181418704</v>
      </c>
      <c r="T56" s="25">
        <f>'Run 2 IgA'!AQ58</f>
        <v>3.1222170328520611</v>
      </c>
      <c r="U56" s="25">
        <f>'Run 2 IgA'!AR58</f>
        <v>3.0762576271186441</v>
      </c>
      <c r="V56" s="25">
        <f>'Run 2 IgA'!AS58</f>
        <v>2.7067440050219709</v>
      </c>
      <c r="W56" s="25">
        <f>'Run 2 IgA'!AT58</f>
        <v>2.6258554509311569</v>
      </c>
      <c r="X56" s="25">
        <f>'Run 2 IgA'!AU58</f>
        <v>3.098318141870684</v>
      </c>
      <c r="Y56" s="25">
        <f>'Run 2 IgA'!AV58</f>
        <v>3.0799343795773173</v>
      </c>
      <c r="Z56" s="25">
        <f>'Run 2 IgA'!AW58</f>
        <v>3.1700148148148148</v>
      </c>
      <c r="AA56" s="26" t="str">
        <f si="22" t="shared"/>
        <v>insert into tsp_test_unit_data.fooa_unit_data (test_name,julien_barcode,unit, pillar_plate_id,row,col) values('BLUEBERR_IGA_unit','1802030171','2.54496689684034','FOOA80040010000030','A',1);</v>
      </c>
      <c r="AB56" s="26" t="str">
        <f si="23" t="shared"/>
        <v>insert into tsp_test_unit_data.fooa_unit_data (test_name,julien_barcode,unit, pillar_plate_id,row,col) values('BLUEBERR_IGA_unit','1802030226','3.0137528353212','FOOA80040010000030','B',1);</v>
      </c>
      <c r="AC56" s="26" t="str">
        <f si="24" t="shared"/>
        <v>insert into tsp_test_unit_data.fooa_unit_data (test_name,julien_barcode,unit, pillar_plate_id,row,col) values('BLUEBERR_IGA_unit','1802030230','2.82807683615819','FOOA80040010000030','C',1);</v>
      </c>
      <c r="AD56" s="26" t="str">
        <f si="25" t="shared"/>
        <v>insert into tsp_test_unit_data.fooa_unit_data (test_name,julien_barcode,unit, pillar_plate_id,row,col) values('BLUEBERR_IGA_unit','1802030233','2.50636099602427','FOOA80040010000030','D',1);</v>
      </c>
      <c r="AE56" s="26" t="str">
        <f si="26" t="shared"/>
        <v>insert into tsp_test_unit_data.fooa_unit_data (test_name,julien_barcode,unit, pillar_plate_id,row,col) values('BLUEBERR_IGA_unit','1802030235','2.59644143126177','FOOA80040010000030','A',2);</v>
      </c>
      <c r="AF56" s="26" t="str">
        <f si="27" t="shared"/>
        <v>insert into tsp_test_unit_data.fooa_unit_data (test_name,julien_barcode,unit, pillar_plate_id,row,col) values('BLUEBERR_IGA_unit','1801300058','2.65526947060054','FOOA80040010000030','B',2);</v>
      </c>
      <c r="AG56" s="26" t="str">
        <f si="28" t="shared"/>
        <v>insert into tsp_test_unit_data.fooa_unit_data (test_name,julien_barcode,unit, pillar_plate_id,row,col) values('BLUEBERR_IGA_unit','1801300228','3.3244384180791','FOOA80040010000030','C',2);</v>
      </c>
      <c r="AH56" s="26" t="str">
        <f si="29" t="shared"/>
        <v>insert into tsp_test_unit_data.fooa_unit_data (test_name,julien_barcode,unit, pillar_plate_id,row,col) values('BLUEBERR_IGA_unit','1801310058','2.94940966729441','FOOA80040010000030','D',2);</v>
      </c>
      <c r="AI56" s="26" t="str">
        <f si="30" t="shared"/>
        <v>insert into tsp_test_unit_data.fooa_unit_data (test_name,julien_barcode,unit, pillar_plate_id,row,col) values('BLUEBERR_IGA_unit','1801310102','2.7030672525633','FOOA80040010000030','A',3);</v>
      </c>
      <c r="AJ56" s="26" t="str">
        <f si="31" t="shared"/>
        <v>insert into tsp_test_unit_data.fooa_unit_data (test_name,julien_barcode,unit, pillar_plate_id,row,col) values('BLUEBERR_IGA_unit','1802050005','2.9788236869638','FOOA80040010000030','B',3);</v>
      </c>
      <c r="AK56" s="26" t="str">
        <f si="32" t="shared"/>
        <v>insert into tsp_test_unit_data.fooa_unit_data (test_name,julien_barcode,unit, pillar_plate_id,row,col) values('BLUEBERR_IGA_unit','1802050015','3.98257710818163','FOOA80040010000030','C',3);</v>
      </c>
      <c r="AL56" s="26" t="str">
        <f si="33" t="shared"/>
        <v>insert into tsp_test_unit_data.fooa_unit_data (test_name,julien_barcode,unit, pillar_plate_id,row,col) values('BLUEBERR_IGA_unit','1802050019','3.32995354676711','FOOA80040010000030','D',3);</v>
      </c>
      <c r="AM56" s="26" t="str">
        <f si="34" t="shared"/>
        <v>insert into tsp_test_unit_data.fooa_unit_data (test_name,julien_barcode,unit, pillar_plate_id,row,col) values('BLUEBERR_IGA_unit','1802050009','2.64975434191253','FOOA80040010000030','A',4);</v>
      </c>
      <c r="AN56" s="26" t="str">
        <f si="35" t="shared"/>
        <v>insert into tsp_test_unit_data.fooa_unit_data (test_name,julien_barcode,unit, pillar_plate_id,row,col) values('BLUEBERR_IGA_unit','1802050017','3.04868198367859','FOOA80040010000030','B',4);</v>
      </c>
      <c r="AO56" s="26" t="str">
        <f si="36" t="shared"/>
        <v>insert into tsp_test_unit_data.fooa_unit_data (test_name,julien_barcode,unit, pillar_plate_id,row,col) values('BLUEBERR_IGA_unit','1802060027','2.74718828206738','FOOA80040010000030','C',4);</v>
      </c>
      <c r="AP56" s="26" t="str">
        <f si="37" t="shared"/>
        <v>insert into tsp_test_unit_data.fooa_unit_data (test_name,julien_barcode,unit, pillar_plate_id,row,col) values('BLUEBERR_IGA_unit','1802060031','3.25274174513497','FOOA80040010000030','D',4);</v>
      </c>
      <c r="AQ56" s="26" t="str">
        <f si="38" t="shared"/>
        <v>insert into tsp_test_unit_data.fooa_unit_data (test_name,julien_barcode,unit, pillar_plate_id,row,col) values('BLUEBERR_IGA_unit','1802060032','2.65159271814187','FOOA80040010000030','A',5);</v>
      </c>
      <c r="AR56" s="26" t="str">
        <f si="39" t="shared"/>
        <v>insert into tsp_test_unit_data.fooa_unit_data (test_name,julien_barcode,unit, pillar_plate_id,row,col) values('BLUEBERR_IGA_unit','1802060044','3.12221703285206','FOOA80040010000030','B',5);</v>
      </c>
      <c r="AS56" s="26" t="str">
        <f si="40" t="shared"/>
        <v>insert into tsp_test_unit_data.fooa_unit_data (test_name,julien_barcode,unit, pillar_plate_id,row,col) values('BLUEBERR_IGA_unit','1802060006','3.07625762711864','FOOA80040010000030','C',5);</v>
      </c>
      <c r="AT56" s="26" t="str">
        <f si="41" t="shared"/>
        <v>insert into tsp_test_unit_data.fooa_unit_data (test_name,julien_barcode,unit, pillar_plate_id,row,col) values('BLUEBERR_IGA_unit','1802060013','2.70674400502197','FOOA80040010000030','D',5);</v>
      </c>
      <c r="AU56" s="26" t="str">
        <f si="42" t="shared"/>
        <v>insert into tsp_test_unit_data.fooa_unit_data (test_name,julien_barcode,unit, pillar_plate_id,row,col) values('BLUEBERR_IGA_unit','1802060018','2.62585545093116','FOOA80040010000030','A',6);</v>
      </c>
      <c r="AV56" s="26" t="str">
        <f si="43" t="shared"/>
        <v>insert into tsp_test_unit_data.fooa_unit_data (test_name,julien_barcode,unit, pillar_plate_id,row,col) values('BLUEBERR_IGA_unit','1802060125','3.09831814187068','FOOA80040010000030','B',6);</v>
      </c>
    </row>
    <row r="57" spans="1:48" x14ac:dyDescent="0.25">
      <c r="A57" s="24">
        <f>'[1]Run 1 IgG'!A58</f>
        <v>56</v>
      </c>
      <c r="B57" s="24" t="s">
        <v>216</v>
      </c>
      <c r="C57" s="25">
        <f>'Run 2 IgA'!Z59</f>
        <v>2.5107606855944122</v>
      </c>
      <c r="D57" s="25">
        <f>'Run 2 IgA'!AA59</f>
        <v>2.6293947412334022</v>
      </c>
      <c r="E57" s="25">
        <f>'Run 2 IgA'!AB59</f>
        <v>2.5107606855944122</v>
      </c>
      <c r="F57" s="25">
        <f>'Run 2 IgA'!AC59</f>
        <v>2.4619113685665925</v>
      </c>
      <c r="G57" s="25">
        <f>'Run 2 IgA'!AD59</f>
        <v>2.4851729481036497</v>
      </c>
      <c r="H57" s="25">
        <f>'Run 2 IgA'!AE59</f>
        <v>2.5386745810388804</v>
      </c>
      <c r="I57" s="25">
        <f>'Run 2 IgA'!AF59</f>
        <v>2.6666132684926938</v>
      </c>
      <c r="J57" s="25">
        <f>'Run 2 IgA'!AG59</f>
        <v>2.5386745810388804</v>
      </c>
      <c r="K57" s="25">
        <f>'Run 2 IgA'!AH59</f>
        <v>2.6503301628167537</v>
      </c>
      <c r="L57" s="25">
        <f>'Run 2 IgA'!AI59</f>
        <v>2.580545424205583</v>
      </c>
      <c r="M57" s="25">
        <f>'Run 2 IgA'!AJ59</f>
        <v>3.0364723831318985</v>
      </c>
      <c r="N57" s="25">
        <f>'Run 2 IgA'!AK59</f>
        <v>2.6433516889556365</v>
      </c>
      <c r="O57" s="25">
        <f>'Run 2 IgA'!AL59</f>
        <v>2.5665884764833486</v>
      </c>
      <c r="P57" s="25">
        <f>'Run 2 IgA'!AM59</f>
        <v>2.7387241650575698</v>
      </c>
      <c r="Q57" s="25">
        <f>'Run 2 IgA'!AN59</f>
        <v>2.5247176333166461</v>
      </c>
      <c r="R57" s="25">
        <f>'Run 2 IgA'!AO59</f>
        <v>2.4642375265202983</v>
      </c>
      <c r="S57" s="25">
        <f>'Run 2 IgA'!AP59</f>
        <v>2.5223914753629408</v>
      </c>
      <c r="T57" s="25">
        <f>'Run 2 IgA'!AQ59</f>
        <v>2.7503549548260984</v>
      </c>
      <c r="U57" s="25">
        <f>'Run 2 IgA'!AR59</f>
        <v>2.9573830127059049</v>
      </c>
      <c r="V57" s="25">
        <f>'Run 2 IgA'!AS59</f>
        <v>2.6131116355574626</v>
      </c>
      <c r="W57" s="25">
        <f>'Run 2 IgA'!AT59</f>
        <v>2.6526563207704594</v>
      </c>
      <c r="X57" s="25">
        <f>'Run 2 IgA'!AU59</f>
        <v>2.9736661183818445</v>
      </c>
      <c r="Y57" s="25">
        <f>'Run 2 IgA'!AV59</f>
        <v>2.7945519559465062</v>
      </c>
      <c r="Z57" s="25">
        <f>'Run 2 IgA'!AW59</f>
        <v>2.8387489570669144</v>
      </c>
      <c r="AA57" s="26" t="str">
        <f si="22" t="shared"/>
        <v>insert into tsp_test_unit_data.fooa_unit_data (test_name,julien_barcode,unit, pillar_plate_id,row,col) values('GRAPEFRU_IGA_unit','1802030171','2.51076068559441','FOOA80040010000030','A',1);</v>
      </c>
      <c r="AB57" s="26" t="str">
        <f si="23" t="shared"/>
        <v>insert into tsp_test_unit_data.fooa_unit_data (test_name,julien_barcode,unit, pillar_plate_id,row,col) values('GRAPEFRU_IGA_unit','1802030226','2.6293947412334','FOOA80040010000030','B',1);</v>
      </c>
      <c r="AC57" s="26" t="str">
        <f si="24" t="shared"/>
        <v>insert into tsp_test_unit_data.fooa_unit_data (test_name,julien_barcode,unit, pillar_plate_id,row,col) values('GRAPEFRU_IGA_unit','1802030230','2.51076068559441','FOOA80040010000030','C',1);</v>
      </c>
      <c r="AD57" s="26" t="str">
        <f si="25" t="shared"/>
        <v>insert into tsp_test_unit_data.fooa_unit_data (test_name,julien_barcode,unit, pillar_plate_id,row,col) values('GRAPEFRU_IGA_unit','1802030233','2.46191136856659','FOOA80040010000030','D',1);</v>
      </c>
      <c r="AE57" s="26" t="str">
        <f si="26" t="shared"/>
        <v>insert into tsp_test_unit_data.fooa_unit_data (test_name,julien_barcode,unit, pillar_plate_id,row,col) values('GRAPEFRU_IGA_unit','1802030235','2.48517294810365','FOOA80040010000030','A',2);</v>
      </c>
      <c r="AF57" s="26" t="str">
        <f si="27" t="shared"/>
        <v>insert into tsp_test_unit_data.fooa_unit_data (test_name,julien_barcode,unit, pillar_plate_id,row,col) values('GRAPEFRU_IGA_unit','1801300058','2.53867458103888','FOOA80040010000030','B',2);</v>
      </c>
      <c r="AG57" s="26" t="str">
        <f si="28" t="shared"/>
        <v>insert into tsp_test_unit_data.fooa_unit_data (test_name,julien_barcode,unit, pillar_plate_id,row,col) values('GRAPEFRU_IGA_unit','1801300228','2.66661326849269','FOOA80040010000030','C',2);</v>
      </c>
      <c r="AH57" s="26" t="str">
        <f si="29" t="shared"/>
        <v>insert into tsp_test_unit_data.fooa_unit_data (test_name,julien_barcode,unit, pillar_plate_id,row,col) values('GRAPEFRU_IGA_unit','1801310058','2.53867458103888','FOOA80040010000030','D',2);</v>
      </c>
      <c r="AI57" s="26" t="str">
        <f si="30" t="shared"/>
        <v>insert into tsp_test_unit_data.fooa_unit_data (test_name,julien_barcode,unit, pillar_plate_id,row,col) values('GRAPEFRU_IGA_unit','1801310102','2.65033016281675','FOOA80040010000030','A',3);</v>
      </c>
      <c r="AJ57" s="26" t="str">
        <f si="31" t="shared"/>
        <v>insert into tsp_test_unit_data.fooa_unit_data (test_name,julien_barcode,unit, pillar_plate_id,row,col) values('GRAPEFRU_IGA_unit','1802050005','2.58054542420558','FOOA80040010000030','B',3);</v>
      </c>
      <c r="AK57" s="26" t="str">
        <f si="32" t="shared"/>
        <v>insert into tsp_test_unit_data.fooa_unit_data (test_name,julien_barcode,unit, pillar_plate_id,row,col) values('GRAPEFRU_IGA_unit','1802050015','3.0364723831319','FOOA80040010000030','C',3);</v>
      </c>
      <c r="AL57" s="26" t="str">
        <f si="33" t="shared"/>
        <v>insert into tsp_test_unit_data.fooa_unit_data (test_name,julien_barcode,unit, pillar_plate_id,row,col) values('GRAPEFRU_IGA_unit','1802050019','2.64335168895564','FOOA80040010000030','D',3);</v>
      </c>
      <c r="AM57" s="26" t="str">
        <f si="34" t="shared"/>
        <v>insert into tsp_test_unit_data.fooa_unit_data (test_name,julien_barcode,unit, pillar_plate_id,row,col) values('GRAPEFRU_IGA_unit','1802050009','2.56658847648335','FOOA80040010000030','A',4);</v>
      </c>
      <c r="AN57" s="26" t="str">
        <f si="35" t="shared"/>
        <v>insert into tsp_test_unit_data.fooa_unit_data (test_name,julien_barcode,unit, pillar_plate_id,row,col) values('GRAPEFRU_IGA_unit','1802050017','2.73872416505757','FOOA80040010000030','B',4);</v>
      </c>
      <c r="AO57" s="26" t="str">
        <f si="36" t="shared"/>
        <v>insert into tsp_test_unit_data.fooa_unit_data (test_name,julien_barcode,unit, pillar_plate_id,row,col) values('GRAPEFRU_IGA_unit','1802060027','2.52471763331665','FOOA80040010000030','C',4);</v>
      </c>
      <c r="AP57" s="26" t="str">
        <f si="37" t="shared"/>
        <v>insert into tsp_test_unit_data.fooa_unit_data (test_name,julien_barcode,unit, pillar_plate_id,row,col) values('GRAPEFRU_IGA_unit','1802060031','2.4642375265203','FOOA80040010000030','D',4);</v>
      </c>
      <c r="AQ57" s="26" t="str">
        <f si="38" t="shared"/>
        <v>insert into tsp_test_unit_data.fooa_unit_data (test_name,julien_barcode,unit, pillar_plate_id,row,col) values('GRAPEFRU_IGA_unit','1802060032','2.52239147536294','FOOA80040010000030','A',5);</v>
      </c>
      <c r="AR57" s="26" t="str">
        <f si="39" t="shared"/>
        <v>insert into tsp_test_unit_data.fooa_unit_data (test_name,julien_barcode,unit, pillar_plate_id,row,col) values('GRAPEFRU_IGA_unit','1802060044','2.7503549548261','FOOA80040010000030','B',5);</v>
      </c>
      <c r="AS57" s="26" t="str">
        <f si="40" t="shared"/>
        <v>insert into tsp_test_unit_data.fooa_unit_data (test_name,julien_barcode,unit, pillar_plate_id,row,col) values('GRAPEFRU_IGA_unit','1802060006','2.9573830127059','FOOA80040010000030','C',5);</v>
      </c>
      <c r="AT57" s="26" t="str">
        <f si="41" t="shared"/>
        <v>insert into tsp_test_unit_data.fooa_unit_data (test_name,julien_barcode,unit, pillar_plate_id,row,col) values('GRAPEFRU_IGA_unit','1802060013','2.61311163555746','FOOA80040010000030','D',5);</v>
      </c>
      <c r="AU57" s="26" t="str">
        <f si="42" t="shared"/>
        <v>insert into tsp_test_unit_data.fooa_unit_data (test_name,julien_barcode,unit, pillar_plate_id,row,col) values('GRAPEFRU_IGA_unit','1802060018','2.65265632077046','FOOA80040010000030','A',6);</v>
      </c>
      <c r="AV57" s="26" t="str">
        <f si="43" t="shared"/>
        <v>insert into tsp_test_unit_data.fooa_unit_data (test_name,julien_barcode,unit, pillar_plate_id,row,col) values('GRAPEFRU_IGA_unit','1802060125','2.97366611838184','FOOA80040010000030','B',6);</v>
      </c>
    </row>
    <row r="58" spans="1:48" x14ac:dyDescent="0.25">
      <c r="A58" s="24">
        <f>'[1]Run 1 IgG'!A59</f>
        <v>57</v>
      </c>
      <c r="B58" s="24" t="s">
        <v>217</v>
      </c>
      <c r="C58" s="25">
        <f>'Run 2 IgA'!Z60</f>
        <v>2.4165710329048378</v>
      </c>
      <c r="D58" s="25">
        <f>'Run 2 IgA'!AA60</f>
        <v>2.5346093867597914</v>
      </c>
      <c r="E58" s="25">
        <f>'Run 2 IgA'!AB60</f>
        <v>2.422282566155884</v>
      </c>
      <c r="F58" s="25">
        <f>'Run 2 IgA'!AC60</f>
        <v>2.3746864557304992</v>
      </c>
      <c r="G58" s="25">
        <f>'Run 2 IgA'!AD60</f>
        <v>2.6716861847848992</v>
      </c>
      <c r="H58" s="25">
        <f>'Run 2 IgA'!AE60</f>
        <v>2.6088593190233915</v>
      </c>
      <c r="I58" s="25">
        <f>'Run 2 IgA'!AF60</f>
        <v>2.6640708071168375</v>
      </c>
      <c r="J58" s="25">
        <f>'Run 2 IgA'!AG60</f>
        <v>2.4298979438239456</v>
      </c>
      <c r="K58" s="25">
        <f>'Run 2 IgA'!AH60</f>
        <v>2.5669747418490529</v>
      </c>
      <c r="L58" s="25">
        <f>'Run 2 IgA'!AI60</f>
        <v>2.4508402324111147</v>
      </c>
      <c r="M58" s="25">
        <f>'Run 2 IgA'!AJ60</f>
        <v>3.0657819791070837</v>
      </c>
      <c r="N58" s="25">
        <f>'Run 2 IgA'!AK60</f>
        <v>2.77449378330373</v>
      </c>
      <c r="O58" s="25">
        <f>'Run 2 IgA'!AL60</f>
        <v>2.5041478760875453</v>
      </c>
      <c r="P58" s="25">
        <f>'Run 2 IgA'!AM60</f>
        <v>2.6393208296956376</v>
      </c>
      <c r="Q58" s="25">
        <f>'Run 2 IgA'!AN60</f>
        <v>2.5403209200108376</v>
      </c>
      <c r="R58" s="25">
        <f>'Run 2 IgA'!AO60</f>
        <v>2.3575518559773609</v>
      </c>
      <c r="S58" s="25">
        <f>'Run 2 IgA'!AP60</f>
        <v>2.4413210103260377</v>
      </c>
      <c r="T58" s="25">
        <f>'Run 2 IgA'!AQ60</f>
        <v>2.6374169852786222</v>
      </c>
      <c r="U58" s="25">
        <f>'Run 2 IgA'!AR60</f>
        <v>2.7630707168016375</v>
      </c>
      <c r="V58" s="25">
        <f>'Run 2 IgA'!AS60</f>
        <v>2.5022440316705299</v>
      </c>
      <c r="W58" s="25">
        <f>'Run 2 IgA'!AT60</f>
        <v>3.237127976638468</v>
      </c>
      <c r="X58" s="25">
        <f>'Run 2 IgA'!AU60</f>
        <v>2.8239937381461298</v>
      </c>
      <c r="Y58" s="25">
        <f>'Run 2 IgA'!AV60</f>
        <v>2.6545515850317609</v>
      </c>
      <c r="Z58" s="25">
        <f>'Run 2 IgA'!AW60</f>
        <v>2.7668784056356683</v>
      </c>
      <c r="AA58" s="26" t="str">
        <f si="22" t="shared"/>
        <v>insert into tsp_test_unit_data.fooa_unit_data (test_name,julien_barcode,unit, pillar_plate_id,row,col) values('ENGLISH_WALNU_IGA_unit','1802030171','2.41657103290484','FOOA80040010000030','A',1);</v>
      </c>
      <c r="AB58" s="26" t="str">
        <f si="23" t="shared"/>
        <v>insert into tsp_test_unit_data.fooa_unit_data (test_name,julien_barcode,unit, pillar_plate_id,row,col) values('ENGLISH_WALNU_IGA_unit','1802030226','2.53460938675979','FOOA80040010000030','B',1);</v>
      </c>
      <c r="AC58" s="26" t="str">
        <f si="24" t="shared"/>
        <v>insert into tsp_test_unit_data.fooa_unit_data (test_name,julien_barcode,unit, pillar_plate_id,row,col) values('ENGLISH_WALNU_IGA_unit','1802030230','2.42228256615588','FOOA80040010000030','C',1);</v>
      </c>
      <c r="AD58" s="26" t="str">
        <f si="25" t="shared"/>
        <v>insert into tsp_test_unit_data.fooa_unit_data (test_name,julien_barcode,unit, pillar_plate_id,row,col) values('ENGLISH_WALNU_IGA_unit','1802030233','2.3746864557305','FOOA80040010000030','D',1);</v>
      </c>
      <c r="AE58" s="26" t="str">
        <f si="26" t="shared"/>
        <v>insert into tsp_test_unit_data.fooa_unit_data (test_name,julien_barcode,unit, pillar_plate_id,row,col) values('ENGLISH_WALNU_IGA_unit','1802030235','2.6716861847849','FOOA80040010000030','A',2);</v>
      </c>
      <c r="AF58" s="26" t="str">
        <f si="27" t="shared"/>
        <v>insert into tsp_test_unit_data.fooa_unit_data (test_name,julien_barcode,unit, pillar_plate_id,row,col) values('ENGLISH_WALNU_IGA_unit','1801300058','2.60885931902339','FOOA80040010000030','B',2);</v>
      </c>
      <c r="AG58" s="26" t="str">
        <f si="28" t="shared"/>
        <v>insert into tsp_test_unit_data.fooa_unit_data (test_name,julien_barcode,unit, pillar_plate_id,row,col) values('ENGLISH_WALNU_IGA_unit','1801300228','2.66407080711684','FOOA80040010000030','C',2);</v>
      </c>
      <c r="AH58" s="26" t="str">
        <f si="29" t="shared"/>
        <v>insert into tsp_test_unit_data.fooa_unit_data (test_name,julien_barcode,unit, pillar_plate_id,row,col) values('ENGLISH_WALNU_IGA_unit','1801310058','2.42989794382395','FOOA80040010000030','D',2);</v>
      </c>
      <c r="AI58" s="26" t="str">
        <f si="30" t="shared"/>
        <v>insert into tsp_test_unit_data.fooa_unit_data (test_name,julien_barcode,unit, pillar_plate_id,row,col) values('ENGLISH_WALNU_IGA_unit','1801310102','2.56697474184905','FOOA80040010000030','A',3);</v>
      </c>
      <c r="AJ58" s="26" t="str">
        <f si="31" t="shared"/>
        <v>insert into tsp_test_unit_data.fooa_unit_data (test_name,julien_barcode,unit, pillar_plate_id,row,col) values('ENGLISH_WALNU_IGA_unit','1802050005','2.45084023241111','FOOA80040010000030','B',3);</v>
      </c>
      <c r="AK58" s="26" t="str">
        <f si="32" t="shared"/>
        <v>insert into tsp_test_unit_data.fooa_unit_data (test_name,julien_barcode,unit, pillar_plate_id,row,col) values('ENGLISH_WALNU_IGA_unit','1802050015','3.06578197910708','FOOA80040010000030','C',3);</v>
      </c>
      <c r="AL58" s="26" t="str">
        <f si="33" t="shared"/>
        <v>insert into tsp_test_unit_data.fooa_unit_data (test_name,julien_barcode,unit, pillar_plate_id,row,col) values('ENGLISH_WALNU_IGA_unit','1802050019','2.77449378330373','FOOA80040010000030','D',3);</v>
      </c>
      <c r="AM58" s="26" t="str">
        <f si="34" t="shared"/>
        <v>insert into tsp_test_unit_data.fooa_unit_data (test_name,julien_barcode,unit, pillar_plate_id,row,col) values('ENGLISH_WALNU_IGA_unit','1802050009','2.50414787608755','FOOA80040010000030','A',4);</v>
      </c>
      <c r="AN58" s="26" t="str">
        <f si="35" t="shared"/>
        <v>insert into tsp_test_unit_data.fooa_unit_data (test_name,julien_barcode,unit, pillar_plate_id,row,col) values('ENGLISH_WALNU_IGA_unit','1802050017','2.63932082969564','FOOA80040010000030','B',4);</v>
      </c>
      <c r="AO58" s="26" t="str">
        <f si="36" t="shared"/>
        <v>insert into tsp_test_unit_data.fooa_unit_data (test_name,julien_barcode,unit, pillar_plate_id,row,col) values('ENGLISH_WALNU_IGA_unit','1802060027','2.54032092001084','FOOA80040010000030','C',4);</v>
      </c>
      <c r="AP58" s="26" t="str">
        <f si="37" t="shared"/>
        <v>insert into tsp_test_unit_data.fooa_unit_data (test_name,julien_barcode,unit, pillar_plate_id,row,col) values('ENGLISH_WALNU_IGA_unit','1802060031','2.35755185597736','FOOA80040010000030','D',4);</v>
      </c>
      <c r="AQ58" s="26" t="str">
        <f si="38" t="shared"/>
        <v>insert into tsp_test_unit_data.fooa_unit_data (test_name,julien_barcode,unit, pillar_plate_id,row,col) values('ENGLISH_WALNU_IGA_unit','1802060032','2.44132101032604','FOOA80040010000030','A',5);</v>
      </c>
      <c r="AR58" s="26" t="str">
        <f si="39" t="shared"/>
        <v>insert into tsp_test_unit_data.fooa_unit_data (test_name,julien_barcode,unit, pillar_plate_id,row,col) values('ENGLISH_WALNU_IGA_unit','1802060044','2.63741698527862','FOOA80040010000030','B',5);</v>
      </c>
      <c r="AS58" s="26" t="str">
        <f si="40" t="shared"/>
        <v>insert into tsp_test_unit_data.fooa_unit_data (test_name,julien_barcode,unit, pillar_plate_id,row,col) values('ENGLISH_WALNU_IGA_unit','1802060006','2.76307071680164','FOOA80040010000030','C',5);</v>
      </c>
      <c r="AT58" s="26" t="str">
        <f si="41" t="shared"/>
        <v>insert into tsp_test_unit_data.fooa_unit_data (test_name,julien_barcode,unit, pillar_plate_id,row,col) values('ENGLISH_WALNU_IGA_unit','1802060013','2.50224403167053','FOOA80040010000030','D',5);</v>
      </c>
      <c r="AU58" s="26" t="str">
        <f si="42" t="shared"/>
        <v>insert into tsp_test_unit_data.fooa_unit_data (test_name,julien_barcode,unit, pillar_plate_id,row,col) values('ENGLISH_WALNU_IGA_unit','1802060018','3.23712797663847','FOOA80040010000030','A',6);</v>
      </c>
      <c r="AV58" s="26" t="str">
        <f si="43" t="shared"/>
        <v>insert into tsp_test_unit_data.fooa_unit_data (test_name,julien_barcode,unit, pillar_plate_id,row,col) values('ENGLISH_WALNU_IGA_unit','1802060125','2.82399373814613','FOOA80040010000030','B',6);</v>
      </c>
    </row>
    <row r="59" spans="1:48" x14ac:dyDescent="0.25">
      <c r="A59" s="24">
        <f>'[1]Run 1 IgG'!A60</f>
        <v>58</v>
      </c>
      <c r="B59" s="24" t="s">
        <v>218</v>
      </c>
      <c r="C59" s="25">
        <f>'Run 2 IgA'!Z61</f>
        <v>2.5140928035565433</v>
      </c>
      <c r="D59" s="25">
        <f>'Run 2 IgA'!AA61</f>
        <v>2.7987329813837176</v>
      </c>
      <c r="E59" s="25">
        <f>'Run 2 IgA'!AB61</f>
        <v>2.4293525979438733</v>
      </c>
      <c r="F59" s="25">
        <f>'Run 2 IgA'!AC61</f>
        <v>2.4054515143095303</v>
      </c>
      <c r="G59" s="25">
        <f>'Run 2 IgA'!AD61</f>
        <v>2.5010558488469017</v>
      </c>
      <c r="H59" s="25">
        <f>'Run 2 IgA'!AE61</f>
        <v>2.6162156154487359</v>
      </c>
      <c r="I59" s="25">
        <f>'Run 2 IgA'!AF61</f>
        <v>2.6661906085023617</v>
      </c>
      <c r="J59" s="25">
        <f>'Run 2 IgA'!AG61</f>
        <v>2.4923645457071406</v>
      </c>
      <c r="K59" s="25">
        <f>'Run 2 IgA'!AH61</f>
        <v>2.6422895248680187</v>
      </c>
      <c r="L59" s="25">
        <f>'Run 2 IgA'!AI61</f>
        <v>2.5054015004167822</v>
      </c>
      <c r="M59" s="25">
        <f>'Run 2 IgA'!AJ61</f>
        <v>2.8291525423728814</v>
      </c>
      <c r="N59" s="25">
        <f>'Run 2 IgA'!AK61</f>
        <v>2.7335482078355096</v>
      </c>
      <c r="O59" s="25">
        <f>'Run 2 IgA'!AL61</f>
        <v>2.6053514865240341</v>
      </c>
      <c r="P59" s="25">
        <f>'Run 2 IgA'!AM61</f>
        <v>3.0247068630175047</v>
      </c>
      <c r="Q59" s="25">
        <f>'Run 2 IgA'!AN61</f>
        <v>2.4315254237288135</v>
      </c>
      <c r="R59" s="25">
        <f>'Run 2 IgA'!AO61</f>
        <v>2.6314253959433174</v>
      </c>
      <c r="S59" s="25">
        <f>'Run 2 IgA'!AP61</f>
        <v>2.4315254237288135</v>
      </c>
      <c r="T59" s="25">
        <f>'Run 2 IgA'!AQ61</f>
        <v>2.7704862461794941</v>
      </c>
      <c r="U59" s="25">
        <f>'Run 2 IgA'!AR61</f>
        <v>2.8530536260072243</v>
      </c>
      <c r="V59" s="25">
        <f>'Run 2 IgA'!AS61</f>
        <v>2.5705862739649903</v>
      </c>
      <c r="W59" s="25">
        <f>'Run 2 IgA'!AT61</f>
        <v>5.390914142817449</v>
      </c>
      <c r="X59" s="25">
        <f>'Run 2 IgA'!AU61</f>
        <v>2.9703862183939984</v>
      </c>
      <c r="Y59" s="25">
        <f>'Run 2 IgA'!AV61</f>
        <v>2.7791775493192552</v>
      </c>
      <c r="Z59" s="25">
        <f>'Run 2 IgA'!AW61</f>
        <v>2.81828841344818</v>
      </c>
      <c r="AA59" s="26" t="str">
        <f si="22" t="shared"/>
        <v>insert into tsp_test_unit_data.fooa_unit_data (test_name,julien_barcode,unit, pillar_plate_id,row,col) values('HALIBUT_IGA_unit','1802030171','2.51409280355654','FOOA80040010000030','A',1);</v>
      </c>
      <c r="AB59" s="26" t="str">
        <f si="23" t="shared"/>
        <v>insert into tsp_test_unit_data.fooa_unit_data (test_name,julien_barcode,unit, pillar_plate_id,row,col) values('HALIBUT_IGA_unit','1802030226','2.79873298138372','FOOA80040010000030','B',1);</v>
      </c>
      <c r="AC59" s="26" t="str">
        <f si="24" t="shared"/>
        <v>insert into tsp_test_unit_data.fooa_unit_data (test_name,julien_barcode,unit, pillar_plate_id,row,col) values('HALIBUT_IGA_unit','1802030230','2.42935259794387','FOOA80040010000030','C',1);</v>
      </c>
      <c r="AD59" s="26" t="str">
        <f si="25" t="shared"/>
        <v>insert into tsp_test_unit_data.fooa_unit_data (test_name,julien_barcode,unit, pillar_plate_id,row,col) values('HALIBUT_IGA_unit','1802030233','2.40545151430953','FOOA80040010000030','D',1);</v>
      </c>
      <c r="AE59" s="26" t="str">
        <f si="26" t="shared"/>
        <v>insert into tsp_test_unit_data.fooa_unit_data (test_name,julien_barcode,unit, pillar_plate_id,row,col) values('HALIBUT_IGA_unit','1802030235','2.5010558488469','FOOA80040010000030','A',2);</v>
      </c>
      <c r="AF59" s="26" t="str">
        <f si="27" t="shared"/>
        <v>insert into tsp_test_unit_data.fooa_unit_data (test_name,julien_barcode,unit, pillar_plate_id,row,col) values('HALIBUT_IGA_unit','1801300058','2.61621561544874','FOOA80040010000030','B',2);</v>
      </c>
      <c r="AG59" s="26" t="str">
        <f si="28" t="shared"/>
        <v>insert into tsp_test_unit_data.fooa_unit_data (test_name,julien_barcode,unit, pillar_plate_id,row,col) values('HALIBUT_IGA_unit','1801300228','2.66619060850236','FOOA80040010000030','C',2);</v>
      </c>
      <c r="AH59" s="26" t="str">
        <f si="29" t="shared"/>
        <v>insert into tsp_test_unit_data.fooa_unit_data (test_name,julien_barcode,unit, pillar_plate_id,row,col) values('HALIBUT_IGA_unit','1801310058','2.49236454570714','FOOA80040010000030','D',2);</v>
      </c>
      <c r="AI59" s="26" t="str">
        <f si="30" t="shared"/>
        <v>insert into tsp_test_unit_data.fooa_unit_data (test_name,julien_barcode,unit, pillar_plate_id,row,col) values('HALIBUT_IGA_unit','1801310102','2.64228952486802','FOOA80040010000030','A',3);</v>
      </c>
      <c r="AJ59" s="26" t="str">
        <f si="31" t="shared"/>
        <v>insert into tsp_test_unit_data.fooa_unit_data (test_name,julien_barcode,unit, pillar_plate_id,row,col) values('HALIBUT_IGA_unit','1802050005','2.50540150041678','FOOA80040010000030','B',3);</v>
      </c>
      <c r="AK59" s="26" t="str">
        <f si="32" t="shared"/>
        <v>insert into tsp_test_unit_data.fooa_unit_data (test_name,julien_barcode,unit, pillar_plate_id,row,col) values('HALIBUT_IGA_unit','1802050015','2.82915254237288','FOOA80040010000030','C',3);</v>
      </c>
      <c r="AL59" s="26" t="str">
        <f si="33" t="shared"/>
        <v>insert into tsp_test_unit_data.fooa_unit_data (test_name,julien_barcode,unit, pillar_plate_id,row,col) values('HALIBUT_IGA_unit','1802050019','2.73354820783551','FOOA80040010000030','D',3);</v>
      </c>
      <c r="AM59" s="26" t="str">
        <f si="34" t="shared"/>
        <v>insert into tsp_test_unit_data.fooa_unit_data (test_name,julien_barcode,unit, pillar_plate_id,row,col) values('HALIBUT_IGA_unit','1802050009','2.60535148652403','FOOA80040010000030','A',4);</v>
      </c>
      <c r="AN59" s="26" t="str">
        <f si="35" t="shared"/>
        <v>insert into tsp_test_unit_data.fooa_unit_data (test_name,julien_barcode,unit, pillar_plate_id,row,col) values('HALIBUT_IGA_unit','1802050017','3.0247068630175','FOOA80040010000030','B',4);</v>
      </c>
      <c r="AO59" s="26" t="str">
        <f si="36" t="shared"/>
        <v>insert into tsp_test_unit_data.fooa_unit_data (test_name,julien_barcode,unit, pillar_plate_id,row,col) values('HALIBUT_IGA_unit','1802060027','2.43152542372881','FOOA80040010000030','C',4);</v>
      </c>
      <c r="AP59" s="26" t="str">
        <f si="37" t="shared"/>
        <v>insert into tsp_test_unit_data.fooa_unit_data (test_name,julien_barcode,unit, pillar_plate_id,row,col) values('HALIBUT_IGA_unit','1802060031','2.63142539594332','FOOA80040010000030','D',4);</v>
      </c>
      <c r="AQ59" s="26" t="str">
        <f si="38" t="shared"/>
        <v>insert into tsp_test_unit_data.fooa_unit_data (test_name,julien_barcode,unit, pillar_plate_id,row,col) values('HALIBUT_IGA_unit','1802060032','2.43152542372881','FOOA80040010000030','A',5);</v>
      </c>
      <c r="AR59" s="26" t="str">
        <f si="39" t="shared"/>
        <v>insert into tsp_test_unit_data.fooa_unit_data (test_name,julien_barcode,unit, pillar_plate_id,row,col) values('HALIBUT_IGA_unit','1802060044','2.77048624617949','FOOA80040010000030','B',5);</v>
      </c>
      <c r="AS59" s="26" t="str">
        <f si="40" t="shared"/>
        <v>insert into tsp_test_unit_data.fooa_unit_data (test_name,julien_barcode,unit, pillar_plate_id,row,col) values('HALIBUT_IGA_unit','1802060006','2.85305362600722','FOOA80040010000030','C',5);</v>
      </c>
      <c r="AT59" s="26" t="str">
        <f si="41" t="shared"/>
        <v>insert into tsp_test_unit_data.fooa_unit_data (test_name,julien_barcode,unit, pillar_plate_id,row,col) values('HALIBUT_IGA_unit','1802060013','2.57058627396499','FOOA80040010000030','D',5);</v>
      </c>
      <c r="AU59" s="26" t="str">
        <f si="42" t="shared"/>
        <v>insert into tsp_test_unit_data.fooa_unit_data (test_name,julien_barcode,unit, pillar_plate_id,row,col) values('HALIBUT_IGA_unit','1802060018','5.39091414281745','FOOA80040010000030','A',6);</v>
      </c>
      <c r="AV59" s="26" t="str">
        <f si="43" t="shared"/>
        <v>insert into tsp_test_unit_data.fooa_unit_data (test_name,julien_barcode,unit, pillar_plate_id,row,col) values('HALIBUT_IGA_unit','1802060125','2.970386218394','FOOA80040010000030','B',6);</v>
      </c>
    </row>
    <row r="60" spans="1:48" x14ac:dyDescent="0.25">
      <c r="A60" s="24">
        <f>'[1]Run 1 IgG'!A61</f>
        <v>59</v>
      </c>
      <c r="B60" s="24" t="s">
        <v>219</v>
      </c>
      <c r="C60" s="25">
        <f>'Run 2 IgA'!Z62</f>
        <v>2.9335798664612223</v>
      </c>
      <c r="D60" s="25">
        <f>'Run 2 IgA'!AA62</f>
        <v>2.9407201963134169</v>
      </c>
      <c r="E60" s="25">
        <f>'Run 2 IgA'!AB62</f>
        <v>2.683668321634423</v>
      </c>
      <c r="F60" s="25">
        <f>'Run 2 IgA'!AC62</f>
        <v>2.5979843634080924</v>
      </c>
      <c r="G60" s="25">
        <f>'Run 2 IgA'!AD62</f>
        <v>2.8800273925697653</v>
      </c>
      <c r="H60" s="25">
        <f>'Run 2 IgA'!AE62</f>
        <v>3.0192638246875534</v>
      </c>
      <c r="I60" s="25">
        <f>'Run 2 IgA'!AF62</f>
        <v>3.1120881127660791</v>
      </c>
      <c r="J60" s="25">
        <f>'Run 2 IgA'!AG62</f>
        <v>2.7657821149346571</v>
      </c>
      <c r="K60" s="25">
        <f>'Run 2 IgA'!AH62</f>
        <v>3.0085533299092622</v>
      </c>
      <c r="L60" s="25">
        <f>'Run 2 IgA'!AI62</f>
        <v>2.8050539291217258</v>
      </c>
      <c r="M60" s="25">
        <f>'Run 2 IgA'!AJ62</f>
        <v>3.0299743194658446</v>
      </c>
      <c r="N60" s="25">
        <f>'Run 2 IgA'!AK62</f>
        <v>3.1477897620270499</v>
      </c>
      <c r="O60" s="25">
        <f>'Run 2 IgA'!AL62</f>
        <v>2.8550362380870853</v>
      </c>
      <c r="P60" s="25">
        <f>'Run 2 IgA'!AM62</f>
        <v>3.3227278434058096</v>
      </c>
      <c r="Q60" s="25">
        <f>'Run 2 IgA'!AN62</f>
        <v>2.6622473320778406</v>
      </c>
      <c r="R60" s="25">
        <f>'Run 2 IgA'!AO62</f>
        <v>2.9085887119785423</v>
      </c>
      <c r="S60" s="25">
        <f>'Run 2 IgA'!AP62</f>
        <v>2.6443965074473548</v>
      </c>
      <c r="T60" s="25">
        <f>'Run 2 IgA'!AQ62</f>
        <v>3.129938937396564</v>
      </c>
      <c r="U60" s="25">
        <f>'Run 2 IgA'!AR62</f>
        <v>3.3013068538492263</v>
      </c>
      <c r="V60" s="25">
        <f>'Run 2 IgA'!AS62</f>
        <v>2.8871677224219598</v>
      </c>
      <c r="W60" s="25">
        <f>'Run 2 IgA'!AT62</f>
        <v>2.9835621754265822</v>
      </c>
      <c r="X60" s="25">
        <f>'Run 2 IgA'!AU62</f>
        <v>3.6369023569023566</v>
      </c>
      <c r="Y60" s="25">
        <f>'Run 2 IgA'!AV62</f>
        <v>3.2191930605489927</v>
      </c>
      <c r="Z60" s="25">
        <f>'Run 2 IgA'!AW62</f>
        <v>3.2299035553272839</v>
      </c>
      <c r="AA60" s="26" t="str">
        <f si="22" t="shared"/>
        <v>insert into tsp_test_unit_data.fooa_unit_data (test_name,julien_barcode,unit, pillar_plate_id,row,col) values('LAKE_TROUT_IGA_unit','1802030171','2.93357986646122','FOOA80040010000030','A',1);</v>
      </c>
      <c r="AB60" s="26" t="str">
        <f si="23" t="shared"/>
        <v>insert into tsp_test_unit_data.fooa_unit_data (test_name,julien_barcode,unit, pillar_plate_id,row,col) values('LAKE_TROUT_IGA_unit','1802030226','2.94072019631342','FOOA80040010000030','B',1);</v>
      </c>
      <c r="AC60" s="26" t="str">
        <f si="24" t="shared"/>
        <v>insert into tsp_test_unit_data.fooa_unit_data (test_name,julien_barcode,unit, pillar_plate_id,row,col) values('LAKE_TROUT_IGA_unit','1802030230','2.68366832163442','FOOA80040010000030','C',1);</v>
      </c>
      <c r="AD60" s="26" t="str">
        <f si="25" t="shared"/>
        <v>insert into tsp_test_unit_data.fooa_unit_data (test_name,julien_barcode,unit, pillar_plate_id,row,col) values('LAKE_TROUT_IGA_unit','1802030233','2.59798436340809','FOOA80040010000030','D',1);</v>
      </c>
      <c r="AE60" s="26" t="str">
        <f si="26" t="shared"/>
        <v>insert into tsp_test_unit_data.fooa_unit_data (test_name,julien_barcode,unit, pillar_plate_id,row,col) values('LAKE_TROUT_IGA_unit','1802030235','2.88002739256977','FOOA80040010000030','A',2);</v>
      </c>
      <c r="AF60" s="26" t="str">
        <f si="27" t="shared"/>
        <v>insert into tsp_test_unit_data.fooa_unit_data (test_name,julien_barcode,unit, pillar_plate_id,row,col) values('LAKE_TROUT_IGA_unit','1801300058','3.01926382468755','FOOA80040010000030','B',2);</v>
      </c>
      <c r="AG60" s="26" t="str">
        <f si="28" t="shared"/>
        <v>insert into tsp_test_unit_data.fooa_unit_data (test_name,julien_barcode,unit, pillar_plate_id,row,col) values('LAKE_TROUT_IGA_unit','1801300228','3.11208811276608','FOOA80040010000030','C',2);</v>
      </c>
      <c r="AH60" s="26" t="str">
        <f si="29" t="shared"/>
        <v>insert into tsp_test_unit_data.fooa_unit_data (test_name,julien_barcode,unit, pillar_plate_id,row,col) values('LAKE_TROUT_IGA_unit','1801310058','2.76578211493466','FOOA80040010000030','D',2);</v>
      </c>
      <c r="AI60" s="26" t="str">
        <f si="30" t="shared"/>
        <v>insert into tsp_test_unit_data.fooa_unit_data (test_name,julien_barcode,unit, pillar_plate_id,row,col) values('LAKE_TROUT_IGA_unit','1801310102','3.00855332990926','FOOA80040010000030','A',3);</v>
      </c>
      <c r="AJ60" s="26" t="str">
        <f si="31" t="shared"/>
        <v>insert into tsp_test_unit_data.fooa_unit_data (test_name,julien_barcode,unit, pillar_plate_id,row,col) values('LAKE_TROUT_IGA_unit','1802050005','2.80505392912173','FOOA80040010000030','B',3);</v>
      </c>
      <c r="AK60" s="26" t="str">
        <f si="32" t="shared"/>
        <v>insert into tsp_test_unit_data.fooa_unit_data (test_name,julien_barcode,unit, pillar_plate_id,row,col) values('LAKE_TROUT_IGA_unit','1802050015','3.02997431946584','FOOA80040010000030','C',3);</v>
      </c>
      <c r="AL60" s="26" t="str">
        <f si="33" t="shared"/>
        <v>insert into tsp_test_unit_data.fooa_unit_data (test_name,julien_barcode,unit, pillar_plate_id,row,col) values('LAKE_TROUT_IGA_unit','1802050019','3.14778976202705','FOOA80040010000030','D',3);</v>
      </c>
      <c r="AM60" s="26" t="str">
        <f si="34" t="shared"/>
        <v>insert into tsp_test_unit_data.fooa_unit_data (test_name,julien_barcode,unit, pillar_plate_id,row,col) values('LAKE_TROUT_IGA_unit','1802050009','2.85503623808709','FOOA80040010000030','A',4);</v>
      </c>
      <c r="AN60" s="26" t="str">
        <f si="35" t="shared"/>
        <v>insert into tsp_test_unit_data.fooa_unit_data (test_name,julien_barcode,unit, pillar_plate_id,row,col) values('LAKE_TROUT_IGA_unit','1802050017','3.32272784340581','FOOA80040010000030','B',4);</v>
      </c>
      <c r="AO60" s="26" t="str">
        <f si="36" t="shared"/>
        <v>insert into tsp_test_unit_data.fooa_unit_data (test_name,julien_barcode,unit, pillar_plate_id,row,col) values('LAKE_TROUT_IGA_unit','1802060027','2.66224733207784','FOOA80040010000030','C',4);</v>
      </c>
      <c r="AP60" s="26" t="str">
        <f si="37" t="shared"/>
        <v>insert into tsp_test_unit_data.fooa_unit_data (test_name,julien_barcode,unit, pillar_plate_id,row,col) values('LAKE_TROUT_IGA_unit','1802060031','2.90858871197854','FOOA80040010000030','D',4);</v>
      </c>
      <c r="AQ60" s="26" t="str">
        <f si="38" t="shared"/>
        <v>insert into tsp_test_unit_data.fooa_unit_data (test_name,julien_barcode,unit, pillar_plate_id,row,col) values('LAKE_TROUT_IGA_unit','1802060032','2.64439650744735','FOOA80040010000030','A',5);</v>
      </c>
      <c r="AR60" s="26" t="str">
        <f si="39" t="shared"/>
        <v>insert into tsp_test_unit_data.fooa_unit_data (test_name,julien_barcode,unit, pillar_plate_id,row,col) values('LAKE_TROUT_IGA_unit','1802060044','3.12993893739656','FOOA80040010000030','B',5);</v>
      </c>
      <c r="AS60" s="26" t="str">
        <f si="40" t="shared"/>
        <v>insert into tsp_test_unit_data.fooa_unit_data (test_name,julien_barcode,unit, pillar_plate_id,row,col) values('LAKE_TROUT_IGA_unit','1802060006','3.30130685384923','FOOA80040010000030','C',5);</v>
      </c>
      <c r="AT60" s="26" t="str">
        <f si="41" t="shared"/>
        <v>insert into tsp_test_unit_data.fooa_unit_data (test_name,julien_barcode,unit, pillar_plate_id,row,col) values('LAKE_TROUT_IGA_unit','1802060013','2.88716772242196','FOOA80040010000030','D',5);</v>
      </c>
      <c r="AU60" s="26" t="str">
        <f si="42" t="shared"/>
        <v>insert into tsp_test_unit_data.fooa_unit_data (test_name,julien_barcode,unit, pillar_plate_id,row,col) values('LAKE_TROUT_IGA_unit','1802060018','2.98356217542658','FOOA80040010000030','A',6);</v>
      </c>
      <c r="AV60" s="26" t="str">
        <f si="43" t="shared"/>
        <v>insert into tsp_test_unit_data.fooa_unit_data (test_name,julien_barcode,unit, pillar_plate_id,row,col) values('LAKE_TROUT_IGA_unit','1802060125','3.63690235690236','FOOA80040010000030','B',6);</v>
      </c>
    </row>
    <row r="61" spans="1:48" x14ac:dyDescent="0.25">
      <c r="A61" s="24">
        <f>'[1]Run 1 IgG'!A62</f>
        <v>60</v>
      </c>
      <c r="B61" s="24" t="s">
        <v>220</v>
      </c>
      <c r="C61" s="25">
        <f>'Run 2 IgA'!Z63</f>
        <v>2.7143510021951132</v>
      </c>
      <c r="D61" s="25">
        <f>'Run 2 IgA'!AA63</f>
        <v>2.6543992227140234</v>
      </c>
      <c r="E61" s="25">
        <f>'Run 2 IgA'!AB63</f>
        <v>2.5285004858037352</v>
      </c>
      <c r="F61" s="25">
        <f>'Run 2 IgA'!AC63</f>
        <v>2.5734643204145522</v>
      </c>
      <c r="G61" s="25">
        <f>'Run 2 IgA'!AD63</f>
        <v>2.7053582352729499</v>
      </c>
      <c r="H61" s="25">
        <f>'Run 2 IgA'!AE63</f>
        <v>2.8732232178200006</v>
      </c>
      <c r="I61" s="25">
        <f>'Run 2 IgA'!AF63</f>
        <v>2.7353341250134946</v>
      </c>
      <c r="J61" s="25">
        <f>'Run 2 IgA'!AG63</f>
        <v>2.5794594983626613</v>
      </c>
      <c r="K61" s="25">
        <f>'Run 2 IgA'!AH63</f>
        <v>2.7443268919356578</v>
      </c>
      <c r="L61" s="25">
        <f>'Run 2 IgA'!AI63</f>
        <v>2.5614739645183344</v>
      </c>
      <c r="M61" s="25">
        <f>'Run 2 IgA'!AJ63</f>
        <v>2.8582352729497282</v>
      </c>
      <c r="N61" s="25">
        <f>'Run 2 IgA'!AK63</f>
        <v>2.8132714383389112</v>
      </c>
      <c r="O61" s="25">
        <f>'Run 2 IgA'!AL63</f>
        <v>2.5794594983626613</v>
      </c>
      <c r="P61" s="25">
        <f>'Run 2 IgA'!AM63</f>
        <v>2.7892907265464753</v>
      </c>
      <c r="Q61" s="25">
        <f>'Run 2 IgA'!AN63</f>
        <v>2.5105149519594083</v>
      </c>
      <c r="R61" s="25">
        <f>'Run 2 IgA'!AO63</f>
        <v>2.6484040447659147</v>
      </c>
      <c r="S61" s="25">
        <f>'Run 2 IgA'!AP63</f>
        <v>2.5824570873367159</v>
      </c>
      <c r="T61" s="25">
        <f>'Run 2 IgA'!AQ63</f>
        <v>2.7263413580913309</v>
      </c>
      <c r="U61" s="25">
        <f>'Run 2 IgA'!AR63</f>
        <v>2.9781388319119078</v>
      </c>
      <c r="V61" s="25">
        <f>'Run 2 IgA'!AS63</f>
        <v>2.6214257439994242</v>
      </c>
      <c r="W61" s="25">
        <f>'Run 2 IgA'!AT63</f>
        <v>2.5734643204145522</v>
      </c>
      <c r="X61" s="25">
        <f>'Run 2 IgA'!AU63</f>
        <v>2.942167764223254</v>
      </c>
      <c r="Y61" s="25">
        <f>'Run 2 IgA'!AV63</f>
        <v>2.7802979596243116</v>
      </c>
      <c r="Z61" s="25">
        <f>'Run 2 IgA'!AW63</f>
        <v>2.6993630573248408</v>
      </c>
      <c r="AA61" s="26" t="str">
        <f si="22" t="shared"/>
        <v>insert into tsp_test_unit_data.fooa_unit_data (test_name,julien_barcode,unit, pillar_plate_id,row,col) values('CATFISH_IGA_unit','1802030171','2.71435100219511','FOOA80040010000030','A',1);</v>
      </c>
      <c r="AB61" s="26" t="str">
        <f si="23" t="shared"/>
        <v>insert into tsp_test_unit_data.fooa_unit_data (test_name,julien_barcode,unit, pillar_plate_id,row,col) values('CATFISH_IGA_unit','1802030226','2.65439922271402','FOOA80040010000030','B',1);</v>
      </c>
      <c r="AC61" s="26" t="str">
        <f si="24" t="shared"/>
        <v>insert into tsp_test_unit_data.fooa_unit_data (test_name,julien_barcode,unit, pillar_plate_id,row,col) values('CATFISH_IGA_unit','1802030230','2.52850048580374','FOOA80040010000030','C',1);</v>
      </c>
      <c r="AD61" s="26" t="str">
        <f si="25" t="shared"/>
        <v>insert into tsp_test_unit_data.fooa_unit_data (test_name,julien_barcode,unit, pillar_plate_id,row,col) values('CATFISH_IGA_unit','1802030233','2.57346432041455','FOOA80040010000030','D',1);</v>
      </c>
      <c r="AE61" s="26" t="str">
        <f si="26" t="shared"/>
        <v>insert into tsp_test_unit_data.fooa_unit_data (test_name,julien_barcode,unit, pillar_plate_id,row,col) values('CATFISH_IGA_unit','1802030235','2.70535823527295','FOOA80040010000030','A',2);</v>
      </c>
      <c r="AF61" s="26" t="str">
        <f si="27" t="shared"/>
        <v>insert into tsp_test_unit_data.fooa_unit_data (test_name,julien_barcode,unit, pillar_plate_id,row,col) values('CATFISH_IGA_unit','1801300058','2.87322321782','FOOA80040010000030','B',2);</v>
      </c>
      <c r="AG61" s="26" t="str">
        <f si="28" t="shared"/>
        <v>insert into tsp_test_unit_data.fooa_unit_data (test_name,julien_barcode,unit, pillar_plate_id,row,col) values('CATFISH_IGA_unit','1801300228','2.73533412501349','FOOA80040010000030','C',2);</v>
      </c>
      <c r="AH61" s="26" t="str">
        <f si="29" t="shared"/>
        <v>insert into tsp_test_unit_data.fooa_unit_data (test_name,julien_barcode,unit, pillar_plate_id,row,col) values('CATFISH_IGA_unit','1801310058','2.57945949836266','FOOA80040010000030','D',2);</v>
      </c>
      <c r="AI61" s="26" t="str">
        <f si="30" t="shared"/>
        <v>insert into tsp_test_unit_data.fooa_unit_data (test_name,julien_barcode,unit, pillar_plate_id,row,col) values('CATFISH_IGA_unit','1801310102','2.74432689193566','FOOA80040010000030','A',3);</v>
      </c>
      <c r="AJ61" s="26" t="str">
        <f si="31" t="shared"/>
        <v>insert into tsp_test_unit_data.fooa_unit_data (test_name,julien_barcode,unit, pillar_plate_id,row,col) values('CATFISH_IGA_unit','1802050005','2.56147396451833','FOOA80040010000030','B',3);</v>
      </c>
      <c r="AK61" s="26" t="str">
        <f si="32" t="shared"/>
        <v>insert into tsp_test_unit_data.fooa_unit_data (test_name,julien_barcode,unit, pillar_plate_id,row,col) values('CATFISH_IGA_unit','1802050015','2.85823527294973','FOOA80040010000030','C',3);</v>
      </c>
      <c r="AL61" s="26" t="str">
        <f si="33" t="shared"/>
        <v>insert into tsp_test_unit_data.fooa_unit_data (test_name,julien_barcode,unit, pillar_plate_id,row,col) values('CATFISH_IGA_unit','1802050019','2.81327143833891','FOOA80040010000030','D',3);</v>
      </c>
      <c r="AM61" s="26" t="str">
        <f si="34" t="shared"/>
        <v>insert into tsp_test_unit_data.fooa_unit_data (test_name,julien_barcode,unit, pillar_plate_id,row,col) values('CATFISH_IGA_unit','1802050009','2.57945949836266','FOOA80040010000030','A',4);</v>
      </c>
      <c r="AN61" s="26" t="str">
        <f si="35" t="shared"/>
        <v>insert into tsp_test_unit_data.fooa_unit_data (test_name,julien_barcode,unit, pillar_plate_id,row,col) values('CATFISH_IGA_unit','1802050017','2.78929072654648','FOOA80040010000030','B',4);</v>
      </c>
      <c r="AO61" s="26" t="str">
        <f si="36" t="shared"/>
        <v>insert into tsp_test_unit_data.fooa_unit_data (test_name,julien_barcode,unit, pillar_plate_id,row,col) values('CATFISH_IGA_unit','1802060027','2.51051495195941','FOOA80040010000030','C',4);</v>
      </c>
      <c r="AP61" s="26" t="str">
        <f si="37" t="shared"/>
        <v>insert into tsp_test_unit_data.fooa_unit_data (test_name,julien_barcode,unit, pillar_plate_id,row,col) values('CATFISH_IGA_unit','1802060031','2.64840404476591','FOOA80040010000030','D',4);</v>
      </c>
      <c r="AQ61" s="26" t="str">
        <f si="38" t="shared"/>
        <v>insert into tsp_test_unit_data.fooa_unit_data (test_name,julien_barcode,unit, pillar_plate_id,row,col) values('CATFISH_IGA_unit','1802060032','2.58245708733672','FOOA80040010000030','A',5);</v>
      </c>
      <c r="AR61" s="26" t="str">
        <f si="39" t="shared"/>
        <v>insert into tsp_test_unit_data.fooa_unit_data (test_name,julien_barcode,unit, pillar_plate_id,row,col) values('CATFISH_IGA_unit','1802060044','2.72634135809133','FOOA80040010000030','B',5);</v>
      </c>
      <c r="AS61" s="26" t="str">
        <f si="40" t="shared"/>
        <v>insert into tsp_test_unit_data.fooa_unit_data (test_name,julien_barcode,unit, pillar_plate_id,row,col) values('CATFISH_IGA_unit','1802060006','2.97813883191191','FOOA80040010000030','C',5);</v>
      </c>
      <c r="AT61" s="26" t="str">
        <f si="41" t="shared"/>
        <v>insert into tsp_test_unit_data.fooa_unit_data (test_name,julien_barcode,unit, pillar_plate_id,row,col) values('CATFISH_IGA_unit','1802060013','2.62142574399942','FOOA80040010000030','D',5);</v>
      </c>
      <c r="AU61" s="26" t="str">
        <f si="42" t="shared"/>
        <v>insert into tsp_test_unit_data.fooa_unit_data (test_name,julien_barcode,unit, pillar_plate_id,row,col) values('CATFISH_IGA_unit','1802060018','2.57346432041455','FOOA80040010000030','A',6);</v>
      </c>
      <c r="AV61" s="26" t="str">
        <f si="43" t="shared"/>
        <v>insert into tsp_test_unit_data.fooa_unit_data (test_name,julien_barcode,unit, pillar_plate_id,row,col) values('CATFISH_IGA_unit','1802060125','2.94216776422325','FOOA80040010000030','B',6);</v>
      </c>
    </row>
    <row r="62" spans="1:48" x14ac:dyDescent="0.25">
      <c r="A62" s="24">
        <f>'[1]Run 1 IgG'!A63</f>
        <v>61</v>
      </c>
      <c r="B62" s="24" t="s">
        <v>221</v>
      </c>
      <c r="C62" s="25">
        <f>'Run 2 IgA'!Z64</f>
        <v>2.5580373793046287</v>
      </c>
      <c r="D62" s="25">
        <f>'Run 2 IgA'!AA64</f>
        <v>2.6022980122387525</v>
      </c>
      <c r="E62" s="25">
        <f>'Run 2 IgA'!AB64</f>
        <v>2.5091177323774398</v>
      </c>
      <c r="F62" s="25">
        <f>'Run 2 IgA'!AC64</f>
        <v>2.4601980854502505</v>
      </c>
      <c r="G62" s="25">
        <f>'Run 2 IgA'!AD64</f>
        <v>2.5673554072907603</v>
      </c>
      <c r="H62" s="25">
        <f>'Run 2 IgA'!AE64</f>
        <v>2.4858226624121116</v>
      </c>
      <c r="I62" s="25">
        <f>'Run 2 IgA'!AF64</f>
        <v>2.707125827082729</v>
      </c>
      <c r="J62" s="25">
        <f>'Run 2 IgA'!AG64</f>
        <v>2.5487193513184976</v>
      </c>
      <c r="K62" s="25">
        <f>'Run 2 IgA'!AH64</f>
        <v>2.5720144212838258</v>
      </c>
      <c r="L62" s="25">
        <f>'Run 2 IgA'!AI64</f>
        <v>2.5417308303288992</v>
      </c>
      <c r="M62" s="25">
        <f>'Run 2 IgA'!AJ64</f>
        <v>3.147402649427431</v>
      </c>
      <c r="N62" s="25">
        <f>'Run 2 IgA'!AK64</f>
        <v>2.6908192781069991</v>
      </c>
      <c r="O62" s="25">
        <f>'Run 2 IgA'!AL64</f>
        <v>2.5463898443219648</v>
      </c>
      <c r="P62" s="25">
        <f>'Run 2 IgA'!AM64</f>
        <v>2.7187733620653929</v>
      </c>
      <c r="Q62" s="25">
        <f>'Run 2 IgA'!AN64</f>
        <v>2.5254242813531693</v>
      </c>
      <c r="R62" s="25">
        <f>'Run 2 IgA'!AO64</f>
        <v>2.4695161134363821</v>
      </c>
      <c r="S62" s="25">
        <f>'Run 2 IgA'!AP64</f>
        <v>2.5394013233323665</v>
      </c>
      <c r="T62" s="25">
        <f>'Run 2 IgA'!AQ64</f>
        <v>2.8189421629163043</v>
      </c>
      <c r="U62" s="25">
        <f>'Run 2 IgA'!AR64</f>
        <v>2.7746815299821805</v>
      </c>
      <c r="V62" s="25">
        <f>'Run 2 IgA'!AS64</f>
        <v>2.5906504772560881</v>
      </c>
      <c r="W62" s="25">
        <f>'Run 2 IgA'!AT64</f>
        <v>2.5696849142872931</v>
      </c>
      <c r="X62" s="25">
        <f>'Run 2 IgA'!AU64</f>
        <v>2.9983142016493307</v>
      </c>
      <c r="Y62" s="25">
        <f>'Run 2 IgA'!AV64</f>
        <v>2.79098807895791</v>
      </c>
      <c r="Z62" s="25">
        <f>'Run 2 IgA'!AW64</f>
        <v>2.7816700509717789</v>
      </c>
      <c r="AA62" s="26" t="str">
        <f si="22" t="shared"/>
        <v>insert into tsp_test_unit_data.fooa_unit_data (test_name,julien_barcode,unit, pillar_plate_id,row,col) values('STRAWBER_IGA_unit','1802030171','2.55803737930463','FOOA80040010000030','A',1);</v>
      </c>
      <c r="AB62" s="26" t="str">
        <f si="23" t="shared"/>
        <v>insert into tsp_test_unit_data.fooa_unit_data (test_name,julien_barcode,unit, pillar_plate_id,row,col) values('STRAWBER_IGA_unit','1802030226','2.60229801223875','FOOA80040010000030','B',1);</v>
      </c>
      <c r="AC62" s="26" t="str">
        <f si="24" t="shared"/>
        <v>insert into tsp_test_unit_data.fooa_unit_data (test_name,julien_barcode,unit, pillar_plate_id,row,col) values('STRAWBER_IGA_unit','1802030230','2.50911773237744','FOOA80040010000030','C',1);</v>
      </c>
      <c r="AD62" s="26" t="str">
        <f si="25" t="shared"/>
        <v>insert into tsp_test_unit_data.fooa_unit_data (test_name,julien_barcode,unit, pillar_plate_id,row,col) values('STRAWBER_IGA_unit','1802030233','2.46019808545025','FOOA80040010000030','D',1);</v>
      </c>
      <c r="AE62" s="26" t="str">
        <f si="26" t="shared"/>
        <v>insert into tsp_test_unit_data.fooa_unit_data (test_name,julien_barcode,unit, pillar_plate_id,row,col) values('STRAWBER_IGA_unit','1802030235','2.56735540729076','FOOA80040010000030','A',2);</v>
      </c>
      <c r="AF62" s="26" t="str">
        <f si="27" t="shared"/>
        <v>insert into tsp_test_unit_data.fooa_unit_data (test_name,julien_barcode,unit, pillar_plate_id,row,col) values('STRAWBER_IGA_unit','1801300058','2.48582266241211','FOOA80040010000030','B',2);</v>
      </c>
      <c r="AG62" s="26" t="str">
        <f si="28" t="shared"/>
        <v>insert into tsp_test_unit_data.fooa_unit_data (test_name,julien_barcode,unit, pillar_plate_id,row,col) values('STRAWBER_IGA_unit','1801300228','2.70712582708273','FOOA80040010000030','C',2);</v>
      </c>
      <c r="AH62" s="26" t="str">
        <f si="29" t="shared"/>
        <v>insert into tsp_test_unit_data.fooa_unit_data (test_name,julien_barcode,unit, pillar_plate_id,row,col) values('STRAWBER_IGA_unit','1801310058','2.5487193513185','FOOA80040010000030','D',2);</v>
      </c>
      <c r="AI62" s="26" t="str">
        <f si="30" t="shared"/>
        <v>insert into tsp_test_unit_data.fooa_unit_data (test_name,julien_barcode,unit, pillar_plate_id,row,col) values('STRAWBER_IGA_unit','1801310102','2.57201442128383','FOOA80040010000030','A',3);</v>
      </c>
      <c r="AJ62" s="26" t="str">
        <f si="31" t="shared"/>
        <v>insert into tsp_test_unit_data.fooa_unit_data (test_name,julien_barcode,unit, pillar_plate_id,row,col) values('STRAWBER_IGA_unit','1802050005','2.5417308303289','FOOA80040010000030','B',3);</v>
      </c>
      <c r="AK62" s="26" t="str">
        <f si="32" t="shared"/>
        <v>insert into tsp_test_unit_data.fooa_unit_data (test_name,julien_barcode,unit, pillar_plate_id,row,col) values('STRAWBER_IGA_unit','1802050015','3.14740264942743','FOOA80040010000030','C',3);</v>
      </c>
      <c r="AL62" s="26" t="str">
        <f si="33" t="shared"/>
        <v>insert into tsp_test_unit_data.fooa_unit_data (test_name,julien_barcode,unit, pillar_plate_id,row,col) values('STRAWBER_IGA_unit','1802050019','2.690819278107','FOOA80040010000030','D',3);</v>
      </c>
      <c r="AM62" s="26" t="str">
        <f si="34" t="shared"/>
        <v>insert into tsp_test_unit_data.fooa_unit_data (test_name,julien_barcode,unit, pillar_plate_id,row,col) values('STRAWBER_IGA_unit','1802050009','2.54638984432196','FOOA80040010000030','A',4);</v>
      </c>
      <c r="AN62" s="26" t="str">
        <f si="35" t="shared"/>
        <v>insert into tsp_test_unit_data.fooa_unit_data (test_name,julien_barcode,unit, pillar_plate_id,row,col) values('STRAWBER_IGA_unit','1802050017','2.71877336206539','FOOA80040010000030','B',4);</v>
      </c>
      <c r="AO62" s="26" t="str">
        <f si="36" t="shared"/>
        <v>insert into tsp_test_unit_data.fooa_unit_data (test_name,julien_barcode,unit, pillar_plate_id,row,col) values('STRAWBER_IGA_unit','1802060027','2.52542428135317','FOOA80040010000030','C',4);</v>
      </c>
      <c r="AP62" s="26" t="str">
        <f si="37" t="shared"/>
        <v>insert into tsp_test_unit_data.fooa_unit_data (test_name,julien_barcode,unit, pillar_plate_id,row,col) values('STRAWBER_IGA_unit','1802060031','2.46951611343638','FOOA80040010000030','D',4);</v>
      </c>
      <c r="AQ62" s="26" t="str">
        <f si="38" t="shared"/>
        <v>insert into tsp_test_unit_data.fooa_unit_data (test_name,julien_barcode,unit, pillar_plate_id,row,col) values('STRAWBER_IGA_unit','1802060032','2.53940132333237','FOOA80040010000030','A',5);</v>
      </c>
      <c r="AR62" s="26" t="str">
        <f si="39" t="shared"/>
        <v>insert into tsp_test_unit_data.fooa_unit_data (test_name,julien_barcode,unit, pillar_plate_id,row,col) values('STRAWBER_IGA_unit','1802060044','2.8189421629163','FOOA80040010000030','B',5);</v>
      </c>
      <c r="AS62" s="26" t="str">
        <f si="40" t="shared"/>
        <v>insert into tsp_test_unit_data.fooa_unit_data (test_name,julien_barcode,unit, pillar_plate_id,row,col) values('STRAWBER_IGA_unit','1802060006','2.77468152998218','FOOA80040010000030','C',5);</v>
      </c>
      <c r="AT62" s="26" t="str">
        <f si="41" t="shared"/>
        <v>insert into tsp_test_unit_data.fooa_unit_data (test_name,julien_barcode,unit, pillar_plate_id,row,col) values('STRAWBER_IGA_unit','1802060013','2.59065047725609','FOOA80040010000030','D',5);</v>
      </c>
      <c r="AU62" s="26" t="str">
        <f si="42" t="shared"/>
        <v>insert into tsp_test_unit_data.fooa_unit_data (test_name,julien_barcode,unit, pillar_plate_id,row,col) values('STRAWBER_IGA_unit','1802060018','2.56968491428729','FOOA80040010000030','A',6);</v>
      </c>
      <c r="AV62" s="26" t="str">
        <f si="43" t="shared"/>
        <v>insert into tsp_test_unit_data.fooa_unit_data (test_name,julien_barcode,unit, pillar_plate_id,row,col) values('STRAWBER_IGA_unit','1802060125','2.99831420164933','FOOA80040010000030','B',6);</v>
      </c>
    </row>
    <row r="63" spans="1:48" x14ac:dyDescent="0.25">
      <c r="A63" s="24">
        <f>'[1]Run 1 IgG'!A64</f>
        <v>62</v>
      </c>
      <c r="B63" s="24" t="s">
        <v>222</v>
      </c>
      <c r="C63" s="25">
        <f>'Run 2 IgA'!Z65</f>
        <v>2.620507447354905</v>
      </c>
      <c r="D63" s="25">
        <f>'Run 2 IgA'!AA65</f>
        <v>2.7240267077555211</v>
      </c>
      <c r="E63" s="25">
        <f>'Run 2 IgA'!AB65</f>
        <v>2.6178531073446325</v>
      </c>
      <c r="F63" s="25">
        <f>'Run 2 IgA'!AC65</f>
        <v>2.5806923472008219</v>
      </c>
      <c r="G63" s="25">
        <f>'Run 2 IgA'!AD65</f>
        <v>2.771804827940421</v>
      </c>
      <c r="H63" s="25">
        <f>'Run 2 IgA'!AE65</f>
        <v>2.670939907550077</v>
      </c>
      <c r="I63" s="25">
        <f>'Run 2 IgA'!AF65</f>
        <v>2.9284108885464817</v>
      </c>
      <c r="J63" s="25">
        <f>'Run 2 IgA'!AG65</f>
        <v>2.6443965074473548</v>
      </c>
      <c r="K63" s="25">
        <f>'Run 2 IgA'!AH65</f>
        <v>2.8647067282999483</v>
      </c>
      <c r="L63" s="25">
        <f>'Run 2 IgA'!AI65</f>
        <v>2.7824221879815099</v>
      </c>
      <c r="M63" s="25">
        <f>'Run 2 IgA'!AJ65</f>
        <v>4.1149008731381613</v>
      </c>
      <c r="N63" s="25">
        <f>'Run 2 IgA'!AK65</f>
        <v>3.1301407293271701</v>
      </c>
      <c r="O63" s="25">
        <f>'Run 2 IgA'!AL65</f>
        <v>2.8169286081150489</v>
      </c>
      <c r="P63" s="25">
        <f>'Run 2 IgA'!AM65</f>
        <v>3.0876712891628149</v>
      </c>
      <c r="Q63" s="25">
        <f>'Run 2 IgA'!AN65</f>
        <v>2.7505701078582434</v>
      </c>
      <c r="R63" s="25">
        <f>'Run 2 IgA'!AO65</f>
        <v>2.5169881869542885</v>
      </c>
      <c r="S63" s="25">
        <f>'Run 2 IgA'!AP65</f>
        <v>2.7293353877760658</v>
      </c>
      <c r="T63" s="25">
        <f>'Run 2 IgA'!AQ65</f>
        <v>2.9284108885464817</v>
      </c>
      <c r="U63" s="25">
        <f>'Run 2 IgA'!AR65</f>
        <v>3.0743995891114535</v>
      </c>
      <c r="V63" s="25">
        <f>'Run 2 IgA'!AS65</f>
        <v>2.8593980482794041</v>
      </c>
      <c r="W63" s="25">
        <f>'Run 2 IgA'!AT65</f>
        <v>2.7479157678479713</v>
      </c>
      <c r="X63" s="25">
        <f>'Run 2 IgA'!AU65</f>
        <v>3.122177709296353</v>
      </c>
      <c r="Y63" s="25">
        <f>'Run 2 IgA'!AV65</f>
        <v>3.1248320493066255</v>
      </c>
      <c r="Z63" s="25">
        <f>'Run 2 IgA'!AW65</f>
        <v>3.1195233692860809</v>
      </c>
      <c r="AA63" s="26" t="str">
        <f si="22" t="shared"/>
        <v>insert into tsp_test_unit_data.fooa_unit_data (test_name,julien_barcode,unit, pillar_plate_id,row,col) values('CELERY_IGA_unit','1802030171','2.62050744735491','FOOA80040010000030','A',1);</v>
      </c>
      <c r="AB63" s="26" t="str">
        <f si="23" t="shared"/>
        <v>insert into tsp_test_unit_data.fooa_unit_data (test_name,julien_barcode,unit, pillar_plate_id,row,col) values('CELERY_IGA_unit','1802030226','2.72402670775552','FOOA80040010000030','B',1);</v>
      </c>
      <c r="AC63" s="26" t="str">
        <f si="24" t="shared"/>
        <v>insert into tsp_test_unit_data.fooa_unit_data (test_name,julien_barcode,unit, pillar_plate_id,row,col) values('CELERY_IGA_unit','1802030230','2.61785310734463','FOOA80040010000030','C',1);</v>
      </c>
      <c r="AD63" s="26" t="str">
        <f si="25" t="shared"/>
        <v>insert into tsp_test_unit_data.fooa_unit_data (test_name,julien_barcode,unit, pillar_plate_id,row,col) values('CELERY_IGA_unit','1802030233','2.58069234720082','FOOA80040010000030','D',1);</v>
      </c>
      <c r="AE63" s="26" t="str">
        <f si="26" t="shared"/>
        <v>insert into tsp_test_unit_data.fooa_unit_data (test_name,julien_barcode,unit, pillar_plate_id,row,col) values('CELERY_IGA_unit','1802030235','2.77180482794042','FOOA80040010000030','A',2);</v>
      </c>
      <c r="AF63" s="26" t="str">
        <f si="27" t="shared"/>
        <v>insert into tsp_test_unit_data.fooa_unit_data (test_name,julien_barcode,unit, pillar_plate_id,row,col) values('CELERY_IGA_unit','1801300058','2.67093990755008','FOOA80040010000030','B',2);</v>
      </c>
      <c r="AG63" s="26" t="str">
        <f si="28" t="shared"/>
        <v>insert into tsp_test_unit_data.fooa_unit_data (test_name,julien_barcode,unit, pillar_plate_id,row,col) values('CELERY_IGA_unit','1801300228','2.92841088854648','FOOA80040010000030','C',2);</v>
      </c>
      <c r="AH63" s="26" t="str">
        <f si="29" t="shared"/>
        <v>insert into tsp_test_unit_data.fooa_unit_data (test_name,julien_barcode,unit, pillar_plate_id,row,col) values('CELERY_IGA_unit','1801310058','2.64439650744735','FOOA80040010000030','D',2);</v>
      </c>
      <c r="AI63" s="26" t="str">
        <f si="30" t="shared"/>
        <v>insert into tsp_test_unit_data.fooa_unit_data (test_name,julien_barcode,unit, pillar_plate_id,row,col) values('CELERY_IGA_unit','1801310102','2.86470672829995','FOOA80040010000030','A',3);</v>
      </c>
      <c r="AJ63" s="26" t="str">
        <f si="31" t="shared"/>
        <v>insert into tsp_test_unit_data.fooa_unit_data (test_name,julien_barcode,unit, pillar_plate_id,row,col) values('CELERY_IGA_unit','1802050005','2.78242218798151','FOOA80040010000030','B',3);</v>
      </c>
      <c r="AK63" s="26" t="str">
        <f si="32" t="shared"/>
        <v>insert into tsp_test_unit_data.fooa_unit_data (test_name,julien_barcode,unit, pillar_plate_id,row,col) values('CELERY_IGA_unit','1802050015','4.11490087313816','FOOA80040010000030','C',3);</v>
      </c>
      <c r="AL63" s="26" t="str">
        <f si="33" t="shared"/>
        <v>insert into tsp_test_unit_data.fooa_unit_data (test_name,julien_barcode,unit, pillar_plate_id,row,col) values('CELERY_IGA_unit','1802050019','3.13014072932717','FOOA80040010000030','D',3);</v>
      </c>
      <c r="AM63" s="26" t="str">
        <f si="34" t="shared"/>
        <v>insert into tsp_test_unit_data.fooa_unit_data (test_name,julien_barcode,unit, pillar_plate_id,row,col) values('CELERY_IGA_unit','1802050009','2.81692860811505','FOOA80040010000030','A',4);</v>
      </c>
      <c r="AN63" s="26" t="str">
        <f si="35" t="shared"/>
        <v>insert into tsp_test_unit_data.fooa_unit_data (test_name,julien_barcode,unit, pillar_plate_id,row,col) values('CELERY_IGA_unit','1802050017','3.08767128916281','FOOA80040010000030','B',4);</v>
      </c>
      <c r="AO63" s="26" t="str">
        <f si="36" t="shared"/>
        <v>insert into tsp_test_unit_data.fooa_unit_data (test_name,julien_barcode,unit, pillar_plate_id,row,col) values('CELERY_IGA_unit','1802060027','2.75057010785824','FOOA80040010000030','C',4);</v>
      </c>
      <c r="AP63" s="26" t="str">
        <f si="37" t="shared"/>
        <v>insert into tsp_test_unit_data.fooa_unit_data (test_name,julien_barcode,unit, pillar_plate_id,row,col) values('CELERY_IGA_unit','1802060031','2.51698818695429','FOOA80040010000030','D',4);</v>
      </c>
      <c r="AQ63" s="26" t="str">
        <f si="38" t="shared"/>
        <v>insert into tsp_test_unit_data.fooa_unit_data (test_name,julien_barcode,unit, pillar_plate_id,row,col) values('CELERY_IGA_unit','1802060032','2.72933538777607','FOOA80040010000030','A',5);</v>
      </c>
      <c r="AR63" s="26" t="str">
        <f si="39" t="shared"/>
        <v>insert into tsp_test_unit_data.fooa_unit_data (test_name,julien_barcode,unit, pillar_plate_id,row,col) values('CELERY_IGA_unit','1802060044','2.92841088854648','FOOA80040010000030','B',5);</v>
      </c>
      <c r="AS63" s="26" t="str">
        <f si="40" t="shared"/>
        <v>insert into tsp_test_unit_data.fooa_unit_data (test_name,julien_barcode,unit, pillar_plate_id,row,col) values('CELERY_IGA_unit','1802060006','3.07439958911145','FOOA80040010000030','C',5);</v>
      </c>
      <c r="AT63" s="26" t="str">
        <f si="41" t="shared"/>
        <v>insert into tsp_test_unit_data.fooa_unit_data (test_name,julien_barcode,unit, pillar_plate_id,row,col) values('CELERY_IGA_unit','1802060013','2.8593980482794','FOOA80040010000030','D',5);</v>
      </c>
      <c r="AU63" s="26" t="str">
        <f si="42" t="shared"/>
        <v>insert into tsp_test_unit_data.fooa_unit_data (test_name,julien_barcode,unit, pillar_plate_id,row,col) values('CELERY_IGA_unit','1802060018','2.74791576784797','FOOA80040010000030','A',6);</v>
      </c>
      <c r="AV63" s="26" t="str">
        <f si="43" t="shared"/>
        <v>insert into tsp_test_unit_data.fooa_unit_data (test_name,julien_barcode,unit, pillar_plate_id,row,col) values('CELERY_IGA_unit','1802060125','3.12217770929635','FOOA80040010000030','B',6);</v>
      </c>
    </row>
    <row r="64" spans="1:48" x14ac:dyDescent="0.25">
      <c r="A64" s="24">
        <f>'[1]Run 1 IgG'!A65</f>
        <v>63</v>
      </c>
      <c r="B64" s="24" t="s">
        <v>223</v>
      </c>
      <c r="C64" s="25">
        <f>'Run 2 IgA'!Z66</f>
        <v>2.5213750298400575</v>
      </c>
      <c r="D64" s="25">
        <f>'Run 2 IgA'!AA66</f>
        <v>2.6817840375586854</v>
      </c>
      <c r="E64" s="25">
        <f>'Run 2 IgA'!AB66</f>
        <v>2.5692894087689981</v>
      </c>
      <c r="F64" s="25">
        <f>'Run 2 IgA'!AC66</f>
        <v>2.5505403039707168</v>
      </c>
      <c r="G64" s="25">
        <f>'Run 2 IgA'!AD66</f>
        <v>2.779696029283043</v>
      </c>
      <c r="H64" s="25">
        <f>'Run 2 IgA'!AE66</f>
        <v>2.5672061749025223</v>
      </c>
      <c r="I64" s="25">
        <f>'Run 2 IgA'!AF66</f>
        <v>3.0046852868624176</v>
      </c>
      <c r="J64" s="25">
        <f>'Run 2 IgA'!AG66</f>
        <v>2.7296984164876266</v>
      </c>
      <c r="K64" s="25">
        <f>'Run 2 IgA'!AH66</f>
        <v>2.7276151826211508</v>
      </c>
      <c r="L64" s="25">
        <f>'Run 2 IgA'!AI66</f>
        <v>2.8401098114108381</v>
      </c>
      <c r="M64" s="25">
        <f>'Run 2 IgA'!AJ66</f>
        <v>6.0357905625845474</v>
      </c>
      <c r="N64" s="25">
        <f>'Run 2 IgA'!AK66</f>
        <v>5.8587156839341139</v>
      </c>
      <c r="O64" s="25">
        <f>'Run 2 IgA'!AL66</f>
        <v>2.6130373199649877</v>
      </c>
      <c r="P64" s="25">
        <f>'Run 2 IgA'!AM66</f>
        <v>2.8921906580727303</v>
      </c>
      <c r="Q64" s="25">
        <f>'Run 2 IgA'!AN66</f>
        <v>2.7505307551523832</v>
      </c>
      <c r="R64" s="25">
        <f>'Run 2 IgA'!AO66</f>
        <v>2.5338744330389114</v>
      </c>
      <c r="S64" s="25">
        <f>'Run 2 IgA'!AP66</f>
        <v>3.5984069388079893</v>
      </c>
      <c r="T64" s="25">
        <f>'Run 2 IgA'!AQ66</f>
        <v>2.8567756823426436</v>
      </c>
      <c r="U64" s="25">
        <f>'Run 2 IgA'!AR66</f>
        <v>3.3984164876263234</v>
      </c>
      <c r="V64" s="25">
        <f>'Run 2 IgA'!AS66</f>
        <v>2.6505355295615503</v>
      </c>
      <c r="W64" s="25">
        <f>'Run 2 IgA'!AT66</f>
        <v>2.8109445372801782</v>
      </c>
      <c r="X64" s="25">
        <f>'Run 2 IgA'!AU66</f>
        <v>2.9609373756664281</v>
      </c>
      <c r="Y64" s="25">
        <f>'Run 2 IgA'!AV66</f>
        <v>3.0255176255271743</v>
      </c>
      <c r="Z64" s="25">
        <f>'Run 2 IgA'!AW66</f>
        <v>3.0171846900612715</v>
      </c>
      <c r="AA64" s="26" t="str">
        <f si="22" t="shared"/>
        <v>insert into tsp_test_unit_data.fooa_unit_data (test_name,julien_barcode,unit, pillar_plate_id,row,col) values('CHERRY_IGA_unit','1802030171','2.52137502984006','FOOA80040010000030','A',1);</v>
      </c>
      <c r="AB64" s="26" t="str">
        <f si="23" t="shared"/>
        <v>insert into tsp_test_unit_data.fooa_unit_data (test_name,julien_barcode,unit, pillar_plate_id,row,col) values('CHERRY_IGA_unit','1802030226','2.68178403755869','FOOA80040010000030','B',1);</v>
      </c>
      <c r="AC64" s="26" t="str">
        <f si="24" t="shared"/>
        <v>insert into tsp_test_unit_data.fooa_unit_data (test_name,julien_barcode,unit, pillar_plate_id,row,col) values('CHERRY_IGA_unit','1802030230','2.569289408769','FOOA80040010000030','C',1);</v>
      </c>
      <c r="AD64" s="26" t="str">
        <f si="25" t="shared"/>
        <v>insert into tsp_test_unit_data.fooa_unit_data (test_name,julien_barcode,unit, pillar_plate_id,row,col) values('CHERRY_IGA_unit','1802030233','2.55054030397072','FOOA80040010000030','D',1);</v>
      </c>
      <c r="AE64" s="26" t="str">
        <f si="26" t="shared"/>
        <v>insert into tsp_test_unit_data.fooa_unit_data (test_name,julien_barcode,unit, pillar_plate_id,row,col) values('CHERRY_IGA_unit','1802030235','2.77969602928304','FOOA80040010000030','A',2);</v>
      </c>
      <c r="AF64" s="26" t="str">
        <f si="27" t="shared"/>
        <v>insert into tsp_test_unit_data.fooa_unit_data (test_name,julien_barcode,unit, pillar_plate_id,row,col) values('CHERRY_IGA_unit','1801300058','2.56720617490252','FOOA80040010000030','B',2);</v>
      </c>
      <c r="AG64" s="26" t="str">
        <f si="28" t="shared"/>
        <v>insert into tsp_test_unit_data.fooa_unit_data (test_name,julien_barcode,unit, pillar_plate_id,row,col) values('CHERRY_IGA_unit','1801300228','3.00468528686242','FOOA80040010000030','C',2);</v>
      </c>
      <c r="AH64" s="26" t="str">
        <f si="29" t="shared"/>
        <v>insert into tsp_test_unit_data.fooa_unit_data (test_name,julien_barcode,unit, pillar_plate_id,row,col) values('CHERRY_IGA_unit','1801310058','2.72969841648763','FOOA80040010000030','D',2);</v>
      </c>
      <c r="AI64" s="26" t="str">
        <f si="30" t="shared"/>
        <v>insert into tsp_test_unit_data.fooa_unit_data (test_name,julien_barcode,unit, pillar_plate_id,row,col) values('CHERRY_IGA_unit','1801310102','2.72761518262115','FOOA80040010000030','A',3);</v>
      </c>
      <c r="AJ64" s="26" t="str">
        <f si="31" t="shared"/>
        <v>insert into tsp_test_unit_data.fooa_unit_data (test_name,julien_barcode,unit, pillar_plate_id,row,col) values('CHERRY_IGA_unit','1802050005','2.84010981141084','FOOA80040010000030','B',3);</v>
      </c>
      <c r="AK64" s="26" t="str">
        <f si="32" t="shared"/>
        <v>insert into tsp_test_unit_data.fooa_unit_data (test_name,julien_barcode,unit, pillar_plate_id,row,col) values('CHERRY_IGA_unit','1802050015','6.03579056258455','FOOA80040010000030','C',3);</v>
      </c>
      <c r="AL64" s="26" t="str">
        <f si="33" t="shared"/>
        <v>insert into tsp_test_unit_data.fooa_unit_data (test_name,julien_barcode,unit, pillar_plate_id,row,col) values('CHERRY_IGA_unit','1802050019','5.85871568393411','FOOA80040010000030','D',3);</v>
      </c>
      <c r="AM64" s="26" t="str">
        <f si="34" t="shared"/>
        <v>insert into tsp_test_unit_data.fooa_unit_data (test_name,julien_barcode,unit, pillar_plate_id,row,col) values('CHERRY_IGA_unit','1802050009','2.61303731996499','FOOA80040010000030','A',4);</v>
      </c>
      <c r="AN64" s="26" t="str">
        <f si="35" t="shared"/>
        <v>insert into tsp_test_unit_data.fooa_unit_data (test_name,julien_barcode,unit, pillar_plate_id,row,col) values('CHERRY_IGA_unit','1802050017','2.89219065807273','FOOA80040010000030','B',4);</v>
      </c>
      <c r="AO64" s="26" t="str">
        <f si="36" t="shared"/>
        <v>insert into tsp_test_unit_data.fooa_unit_data (test_name,julien_barcode,unit, pillar_plate_id,row,col) values('CHERRY_IGA_unit','1802060027','2.75053075515238','FOOA80040010000030','C',4);</v>
      </c>
      <c r="AP64" s="26" t="str">
        <f si="37" t="shared"/>
        <v>insert into tsp_test_unit_data.fooa_unit_data (test_name,julien_barcode,unit, pillar_plate_id,row,col) values('CHERRY_IGA_unit','1802060031','2.53387443303891','FOOA80040010000030','D',4);</v>
      </c>
      <c r="AQ64" s="26" t="str">
        <f si="38" t="shared"/>
        <v>insert into tsp_test_unit_data.fooa_unit_data (test_name,julien_barcode,unit, pillar_plate_id,row,col) values('CHERRY_IGA_unit','1802060032','3.59840693880799','FOOA80040010000030','A',5);</v>
      </c>
      <c r="AR64" s="26" t="str">
        <f si="39" t="shared"/>
        <v>insert into tsp_test_unit_data.fooa_unit_data (test_name,julien_barcode,unit, pillar_plate_id,row,col) values('CHERRY_IGA_unit','1802060044','2.85677568234264','FOOA80040010000030','B',5);</v>
      </c>
      <c r="AS64" s="26" t="str">
        <f si="40" t="shared"/>
        <v>insert into tsp_test_unit_data.fooa_unit_data (test_name,julien_barcode,unit, pillar_plate_id,row,col) values('CHERRY_IGA_unit','1802060006','3.39841648762632','FOOA80040010000030','C',5);</v>
      </c>
      <c r="AT64" s="26" t="str">
        <f si="41" t="shared"/>
        <v>insert into tsp_test_unit_data.fooa_unit_data (test_name,julien_barcode,unit, pillar_plate_id,row,col) values('CHERRY_IGA_unit','1802060013','2.65053552956155','FOOA80040010000030','D',5);</v>
      </c>
      <c r="AU64" s="26" t="str">
        <f si="42" t="shared"/>
        <v>insert into tsp_test_unit_data.fooa_unit_data (test_name,julien_barcode,unit, pillar_plate_id,row,col) values('CHERRY_IGA_unit','1802060018','2.81094453728018','FOOA80040010000030','A',6);</v>
      </c>
      <c r="AV64" s="26" t="str">
        <f si="43" t="shared"/>
        <v>insert into tsp_test_unit_data.fooa_unit_data (test_name,julien_barcode,unit, pillar_plate_id,row,col) values('CHERRY_IGA_unit','1802060125','2.96093737566643','FOOA80040010000030','B',6);</v>
      </c>
    </row>
    <row r="65" spans="1:48" x14ac:dyDescent="0.25">
      <c r="A65" s="24">
        <f>'[1]Run 1 IgG'!A66</f>
        <v>64</v>
      </c>
      <c r="B65" s="24" t="s">
        <v>224</v>
      </c>
      <c r="C65" s="25">
        <f>'Run 2 IgA'!Z67</f>
        <v>2.4500036845983786</v>
      </c>
      <c r="D65" s="25">
        <f>'Run 2 IgA'!AA67</f>
        <v>2.4957295504789978</v>
      </c>
      <c r="E65" s="25">
        <f>'Run 2 IgA'!AB67</f>
        <v>2.4134229918938837</v>
      </c>
      <c r="F65" s="25">
        <f>'Run 2 IgA'!AC67</f>
        <v>2.383701179071481</v>
      </c>
      <c r="G65" s="25">
        <f>'Run 2 IgA'!AD67</f>
        <v>2.5254513633014</v>
      </c>
      <c r="H65" s="25">
        <f>'Run 2 IgA'!AE67</f>
        <v>2.4088504053058215</v>
      </c>
      <c r="I65" s="25">
        <f>'Run 2 IgA'!AF67</f>
        <v>2.5757498157700809</v>
      </c>
      <c r="J65" s="25">
        <f>'Run 2 IgA'!AG67</f>
        <v>2.4088504053058215</v>
      </c>
      <c r="K65" s="25">
        <f>'Run 2 IgA'!AH67</f>
        <v>2.5048747236551216</v>
      </c>
      <c r="L65" s="25">
        <f>'Run 2 IgA'!AI67</f>
        <v>2.5848949889462047</v>
      </c>
      <c r="M65" s="25">
        <f>'Run 2 IgA'!AJ67</f>
        <v>2.5871812822402358</v>
      </c>
      <c r="N65" s="25">
        <f>'Run 2 IgA'!AK67</f>
        <v>2.5460280029476787</v>
      </c>
      <c r="O65" s="25">
        <f>'Run 2 IgA'!AL67</f>
        <v>2.4660077376565952</v>
      </c>
      <c r="P65" s="25">
        <f>'Run 2 IgA'!AM67</f>
        <v>2.5437417096536477</v>
      </c>
      <c r="Q65" s="25">
        <f>'Run 2 IgA'!AN67</f>
        <v>2.4088504053058215</v>
      </c>
      <c r="R65" s="25">
        <f>'Run 2 IgA'!AO67</f>
        <v>2.3928463522476049</v>
      </c>
      <c r="S65" s="25">
        <f>'Run 2 IgA'!AP67</f>
        <v>2.4591488577745024</v>
      </c>
      <c r="T65" s="25">
        <f>'Run 2 IgA'!AQ67</f>
        <v>2.5986127487103907</v>
      </c>
      <c r="U65" s="25">
        <f>'Run 2 IgA'!AR67</f>
        <v>2.66948784082535</v>
      </c>
      <c r="V65" s="25">
        <f>'Run 2 IgA'!AS67</f>
        <v>2.5163061901252761</v>
      </c>
      <c r="W65" s="25">
        <f>'Run 2 IgA'!AT67</f>
        <v>2.4911569638909361</v>
      </c>
      <c r="X65" s="25">
        <f>'Run 2 IgA'!AU67</f>
        <v>2.7975202652910833</v>
      </c>
      <c r="Y65" s="25">
        <f>'Run 2 IgA'!AV67</f>
        <v>2.6877781871775976</v>
      </c>
      <c r="Z65" s="25">
        <f>'Run 2 IgA'!AW67</f>
        <v>2.6946370670596904</v>
      </c>
      <c r="AA65" s="26" t="str">
        <f si="22" t="shared"/>
        <v>insert into tsp_test_unit_data.fooa_unit_data (test_name,julien_barcode,unit, pillar_plate_id,row,col) values('CINNAMON_IGA_unit','1802030171','2.45000368459838','FOOA80040010000030','A',1);</v>
      </c>
      <c r="AB65" s="26" t="str">
        <f si="23" t="shared"/>
        <v>insert into tsp_test_unit_data.fooa_unit_data (test_name,julien_barcode,unit, pillar_plate_id,row,col) values('CINNAMON_IGA_unit','1802030226','2.495729550479','FOOA80040010000030','B',1);</v>
      </c>
      <c r="AC65" s="26" t="str">
        <f si="24" t="shared"/>
        <v>insert into tsp_test_unit_data.fooa_unit_data (test_name,julien_barcode,unit, pillar_plate_id,row,col) values('CINNAMON_IGA_unit','1802030230','2.41342299189388','FOOA80040010000030','C',1);</v>
      </c>
      <c r="AD65" s="26" t="str">
        <f si="25" t="shared"/>
        <v>insert into tsp_test_unit_data.fooa_unit_data (test_name,julien_barcode,unit, pillar_plate_id,row,col) values('CINNAMON_IGA_unit','1802030233','2.38370117907148','FOOA80040010000030','D',1);</v>
      </c>
      <c r="AE65" s="26" t="str">
        <f si="26" t="shared"/>
        <v>insert into tsp_test_unit_data.fooa_unit_data (test_name,julien_barcode,unit, pillar_plate_id,row,col) values('CINNAMON_IGA_unit','1802030235','2.5254513633014','FOOA80040010000030','A',2);</v>
      </c>
      <c r="AF65" s="26" t="str">
        <f si="27" t="shared"/>
        <v>insert into tsp_test_unit_data.fooa_unit_data (test_name,julien_barcode,unit, pillar_plate_id,row,col) values('CINNAMON_IGA_unit','1801300058','2.40885040530582','FOOA80040010000030','B',2);</v>
      </c>
      <c r="AG65" s="26" t="str">
        <f si="28" t="shared"/>
        <v>insert into tsp_test_unit_data.fooa_unit_data (test_name,julien_barcode,unit, pillar_plate_id,row,col) values('CINNAMON_IGA_unit','1801300228','2.57574981577008','FOOA80040010000030','C',2);</v>
      </c>
      <c r="AH65" s="26" t="str">
        <f si="29" t="shared"/>
        <v>insert into tsp_test_unit_data.fooa_unit_data (test_name,julien_barcode,unit, pillar_plate_id,row,col) values('CINNAMON_IGA_unit','1801310058','2.40885040530582','FOOA80040010000030','D',2);</v>
      </c>
      <c r="AI65" s="26" t="str">
        <f si="30" t="shared"/>
        <v>insert into tsp_test_unit_data.fooa_unit_data (test_name,julien_barcode,unit, pillar_plate_id,row,col) values('CINNAMON_IGA_unit','1801310102','2.50487472365512','FOOA80040010000030','A',3);</v>
      </c>
      <c r="AJ65" s="26" t="str">
        <f si="31" t="shared"/>
        <v>insert into tsp_test_unit_data.fooa_unit_data (test_name,julien_barcode,unit, pillar_plate_id,row,col) values('CINNAMON_IGA_unit','1802050005','2.5848949889462','FOOA80040010000030','B',3);</v>
      </c>
      <c r="AK65" s="26" t="str">
        <f si="32" t="shared"/>
        <v>insert into tsp_test_unit_data.fooa_unit_data (test_name,julien_barcode,unit, pillar_plate_id,row,col) values('CINNAMON_IGA_unit','1802050015','2.58718128224024','FOOA80040010000030','C',3);</v>
      </c>
      <c r="AL65" s="26" t="str">
        <f si="33" t="shared"/>
        <v>insert into tsp_test_unit_data.fooa_unit_data (test_name,julien_barcode,unit, pillar_plate_id,row,col) values('CINNAMON_IGA_unit','1802050019','2.54602800294768','FOOA80040010000030','D',3);</v>
      </c>
      <c r="AM65" s="26" t="str">
        <f si="34" t="shared"/>
        <v>insert into tsp_test_unit_data.fooa_unit_data (test_name,julien_barcode,unit, pillar_plate_id,row,col) values('CINNAMON_IGA_unit','1802050009','2.4660077376566','FOOA80040010000030','A',4);</v>
      </c>
      <c r="AN65" s="26" t="str">
        <f si="35" t="shared"/>
        <v>insert into tsp_test_unit_data.fooa_unit_data (test_name,julien_barcode,unit, pillar_plate_id,row,col) values('CINNAMON_IGA_unit','1802050017','2.54374170965365','FOOA80040010000030','B',4);</v>
      </c>
      <c r="AO65" s="26" t="str">
        <f si="36" t="shared"/>
        <v>insert into tsp_test_unit_data.fooa_unit_data (test_name,julien_barcode,unit, pillar_plate_id,row,col) values('CINNAMON_IGA_unit','1802060027','2.40885040530582','FOOA80040010000030','C',4);</v>
      </c>
      <c r="AP65" s="26" t="str">
        <f si="37" t="shared"/>
        <v>insert into tsp_test_unit_data.fooa_unit_data (test_name,julien_barcode,unit, pillar_plate_id,row,col) values('CINNAMON_IGA_unit','1802060031','2.3928463522476','FOOA80040010000030','D',4);</v>
      </c>
      <c r="AQ65" s="26" t="str">
        <f si="38" t="shared"/>
        <v>insert into tsp_test_unit_data.fooa_unit_data (test_name,julien_barcode,unit, pillar_plate_id,row,col) values('CINNAMON_IGA_unit','1802060032','2.4591488577745','FOOA80040010000030','A',5);</v>
      </c>
      <c r="AR65" s="26" t="str">
        <f si="39" t="shared"/>
        <v>insert into tsp_test_unit_data.fooa_unit_data (test_name,julien_barcode,unit, pillar_plate_id,row,col) values('CINNAMON_IGA_unit','1802060044','2.59861274871039','FOOA80040010000030','B',5);</v>
      </c>
      <c r="AS65" s="26" t="str">
        <f si="40" t="shared"/>
        <v>insert into tsp_test_unit_data.fooa_unit_data (test_name,julien_barcode,unit, pillar_plate_id,row,col) values('CINNAMON_IGA_unit','1802060006','2.66948784082535','FOOA80040010000030','C',5);</v>
      </c>
      <c r="AT65" s="26" t="str">
        <f si="41" t="shared"/>
        <v>insert into tsp_test_unit_data.fooa_unit_data (test_name,julien_barcode,unit, pillar_plate_id,row,col) values('CINNAMON_IGA_unit','1802060013','2.51630619012528','FOOA80040010000030','D',5);</v>
      </c>
      <c r="AU65" s="26" t="str">
        <f si="42" t="shared"/>
        <v>insert into tsp_test_unit_data.fooa_unit_data (test_name,julien_barcode,unit, pillar_plate_id,row,col) values('CINNAMON_IGA_unit','1802060018','2.49115696389094','FOOA80040010000030','A',6);</v>
      </c>
      <c r="AV65" s="26" t="str">
        <f si="43" t="shared"/>
        <v>insert into tsp_test_unit_data.fooa_unit_data (test_name,julien_barcode,unit, pillar_plate_id,row,col) values('CINNAMON_IGA_unit','1802060125','2.79752026529108','FOOA80040010000030','B',6);</v>
      </c>
    </row>
    <row r="66" spans="1:48" x14ac:dyDescent="0.25">
      <c r="A66" s="24">
        <f>'[1]Run 1 IgG'!A67</f>
        <v>65</v>
      </c>
      <c r="B66" s="24" t="s">
        <v>225</v>
      </c>
      <c r="C66" s="25">
        <f>'Run 2 IgA'!Z68</f>
        <v>2.6703028202373114</v>
      </c>
      <c r="D66" s="25">
        <f>'Run 2 IgA'!AA68</f>
        <v>3.2970281792658831</v>
      </c>
      <c r="E66" s="25">
        <f>'Run 2 IgA'!AB68</f>
        <v>2.5226956893464116</v>
      </c>
      <c r="F66" s="25">
        <f>'Run 2 IgA'!AC68</f>
        <v>2.5009175880674266</v>
      </c>
      <c r="G66" s="25">
        <f>'Run 2 IgA'!AD68</f>
        <v>2.7646745924462466</v>
      </c>
      <c r="H66" s="25">
        <f>'Run 2 IgA'!AE68</f>
        <v>2.5735112589973772</v>
      </c>
      <c r="I66" s="25">
        <f>'Run 2 IgA'!AF68</f>
        <v>2.7428964911672615</v>
      </c>
      <c r="J66" s="25">
        <f>'Run 2 IgA'!AG68</f>
        <v>2.5783508370593742</v>
      </c>
      <c r="K66" s="25">
        <f>'Run 2 IgA'!AH68</f>
        <v>2.6920809215162964</v>
      </c>
      <c r="L66" s="25">
        <f>'Run 2 IgA'!AI68</f>
        <v>2.6557840860513213</v>
      </c>
      <c r="M66" s="25">
        <f>'Run 2 IgA'!AJ68</f>
        <v>3.0381107529490601</v>
      </c>
      <c r="N66" s="25">
        <f>'Run 2 IgA'!AK68</f>
        <v>2.8614661536861807</v>
      </c>
      <c r="O66" s="25">
        <f>'Run 2 IgA'!AL68</f>
        <v>2.7574152253532516</v>
      </c>
      <c r="P66" s="25">
        <f>'Run 2 IgA'!AM68</f>
        <v>3.78582556352755</v>
      </c>
      <c r="Q66" s="25">
        <f>'Run 2 IgA'!AN68</f>
        <v>3.0356909639180616</v>
      </c>
      <c r="R66" s="25">
        <f>'Run 2 IgA'!AO68</f>
        <v>2.7695141705082436</v>
      </c>
      <c r="S66" s="25">
        <f>'Run 2 IgA'!AP68</f>
        <v>2.5226956893464116</v>
      </c>
      <c r="T66" s="25">
        <f>'Run 2 IgA'!AQ68</f>
        <v>2.8348484743451987</v>
      </c>
      <c r="U66" s="25">
        <f>'Run 2 IgA'!AR68</f>
        <v>2.8784046769031688</v>
      </c>
      <c r="V66" s="25">
        <f>'Run 2 IgA'!AS68</f>
        <v>2.5880299931833672</v>
      </c>
      <c r="W66" s="25">
        <f>'Run 2 IgA'!AT68</f>
        <v>2.8033912169422202</v>
      </c>
      <c r="X66" s="25">
        <f>'Run 2 IgA'!AU68</f>
        <v>3.1857178838399589</v>
      </c>
      <c r="Y66" s="25">
        <f>'Run 2 IgA'!AV68</f>
        <v>2.9461587697711229</v>
      </c>
      <c r="Z66" s="25">
        <f>'Run 2 IgA'!AW68</f>
        <v>2.9993941284530865</v>
      </c>
      <c r="AA66" s="26" t="str">
        <f si="22" t="shared"/>
        <v>insert into tsp_test_unit_data.fooa_unit_data (test_name,julien_barcode,unit, pillar_plate_id,row,col) values('CLAM_IGA_unit','1802030171','2.67030282023731','FOOA80040010000030','A',1);</v>
      </c>
      <c r="AB66" s="26" t="str">
        <f si="23" t="shared"/>
        <v>insert into tsp_test_unit_data.fooa_unit_data (test_name,julien_barcode,unit, pillar_plate_id,row,col) values('CLAM_IGA_unit','1802030226','3.29702817926588','FOOA80040010000030','B',1);</v>
      </c>
      <c r="AC66" s="26" t="str">
        <f si="24" t="shared"/>
        <v>insert into tsp_test_unit_data.fooa_unit_data (test_name,julien_barcode,unit, pillar_plate_id,row,col) values('CLAM_IGA_unit','1802030230','2.52269568934641','FOOA80040010000030','C',1);</v>
      </c>
      <c r="AD66" s="26" t="str">
        <f si="25" t="shared"/>
        <v>insert into tsp_test_unit_data.fooa_unit_data (test_name,julien_barcode,unit, pillar_plate_id,row,col) values('CLAM_IGA_unit','1802030233','2.50091758806743','FOOA80040010000030','D',1);</v>
      </c>
      <c r="AE66" s="26" t="str">
        <f si="26" t="shared"/>
        <v>insert into tsp_test_unit_data.fooa_unit_data (test_name,julien_barcode,unit, pillar_plate_id,row,col) values('CLAM_IGA_unit','1802030235','2.76467459244625','FOOA80040010000030','A',2);</v>
      </c>
      <c r="AF66" s="26" t="str">
        <f si="27" t="shared"/>
        <v>insert into tsp_test_unit_data.fooa_unit_data (test_name,julien_barcode,unit, pillar_plate_id,row,col) values('CLAM_IGA_unit','1801300058','2.57351125899738','FOOA80040010000030','B',2);</v>
      </c>
      <c r="AG66" s="26" t="str">
        <f si="28" t="shared"/>
        <v>insert into tsp_test_unit_data.fooa_unit_data (test_name,julien_barcode,unit, pillar_plate_id,row,col) values('CLAM_IGA_unit','1801300228','2.74289649116726','FOOA80040010000030','C',2);</v>
      </c>
      <c r="AH66" s="26" t="str">
        <f si="29" t="shared"/>
        <v>insert into tsp_test_unit_data.fooa_unit_data (test_name,julien_barcode,unit, pillar_plate_id,row,col) values('CLAM_IGA_unit','1801310058','2.57835083705937','FOOA80040010000030','D',2);</v>
      </c>
      <c r="AI66" s="26" t="str">
        <f si="30" t="shared"/>
        <v>insert into tsp_test_unit_data.fooa_unit_data (test_name,julien_barcode,unit, pillar_plate_id,row,col) values('CLAM_IGA_unit','1801310102','2.6920809215163','FOOA80040010000030','A',3);</v>
      </c>
      <c r="AJ66" s="26" t="str">
        <f si="31" t="shared"/>
        <v>insert into tsp_test_unit_data.fooa_unit_data (test_name,julien_barcode,unit, pillar_plate_id,row,col) values('CLAM_IGA_unit','1802050005','2.65578408605132','FOOA80040010000030','B',3);</v>
      </c>
      <c r="AK66" s="26" t="str">
        <f si="32" t="shared"/>
        <v>insert into tsp_test_unit_data.fooa_unit_data (test_name,julien_barcode,unit, pillar_plate_id,row,col) values('CLAM_IGA_unit','1802050015','3.03811075294906','FOOA80040010000030','C',3);</v>
      </c>
      <c r="AL66" s="26" t="str">
        <f si="33" t="shared"/>
        <v>insert into tsp_test_unit_data.fooa_unit_data (test_name,julien_barcode,unit, pillar_plate_id,row,col) values('CLAM_IGA_unit','1802050019','2.86146615368618','FOOA80040010000030','D',3);</v>
      </c>
      <c r="AM66" s="26" t="str">
        <f si="34" t="shared"/>
        <v>insert into tsp_test_unit_data.fooa_unit_data (test_name,julien_barcode,unit, pillar_plate_id,row,col) values('CLAM_IGA_unit','1802050009','2.75741522535325','FOOA80040010000030','A',4);</v>
      </c>
      <c r="AN66" s="26" t="str">
        <f si="35" t="shared"/>
        <v>insert into tsp_test_unit_data.fooa_unit_data (test_name,julien_barcode,unit, pillar_plate_id,row,col) values('CLAM_IGA_unit','1802050017','3.78582556352755','FOOA80040010000030','B',4);</v>
      </c>
      <c r="AO66" s="26" t="str">
        <f si="36" t="shared"/>
        <v>insert into tsp_test_unit_data.fooa_unit_data (test_name,julien_barcode,unit, pillar_plate_id,row,col) values('CLAM_IGA_unit','1802060027','3.03569096391806','FOOA80040010000030','C',4);</v>
      </c>
      <c r="AP66" s="26" t="str">
        <f si="37" t="shared"/>
        <v>insert into tsp_test_unit_data.fooa_unit_data (test_name,julien_barcode,unit, pillar_plate_id,row,col) values('CLAM_IGA_unit','1802060031','2.76951417050824','FOOA80040010000030','D',4);</v>
      </c>
      <c r="AQ66" s="26" t="str">
        <f si="38" t="shared"/>
        <v>insert into tsp_test_unit_data.fooa_unit_data (test_name,julien_barcode,unit, pillar_plate_id,row,col) values('CLAM_IGA_unit','1802060032','2.52269568934641','FOOA80040010000030','A',5);</v>
      </c>
      <c r="AR66" s="26" t="str">
        <f si="39" t="shared"/>
        <v>insert into tsp_test_unit_data.fooa_unit_data (test_name,julien_barcode,unit, pillar_plate_id,row,col) values('CLAM_IGA_unit','1802060044','2.8348484743452','FOOA80040010000030','B',5);</v>
      </c>
      <c r="AS66" s="26" t="str">
        <f si="40" t="shared"/>
        <v>insert into tsp_test_unit_data.fooa_unit_data (test_name,julien_barcode,unit, pillar_plate_id,row,col) values('CLAM_IGA_unit','1802060006','2.87840467690317','FOOA80040010000030','C',5);</v>
      </c>
      <c r="AT66" s="26" t="str">
        <f si="41" t="shared"/>
        <v>insert into tsp_test_unit_data.fooa_unit_data (test_name,julien_barcode,unit, pillar_plate_id,row,col) values('CLAM_IGA_unit','1802060013','2.58802999318337','FOOA80040010000030','D',5);</v>
      </c>
      <c r="AU66" s="26" t="str">
        <f si="42" t="shared"/>
        <v>insert into tsp_test_unit_data.fooa_unit_data (test_name,julien_barcode,unit, pillar_plate_id,row,col) values('CLAM_IGA_unit','1802060018','2.80339121694222','FOOA80040010000030','A',6);</v>
      </c>
      <c r="AV66" s="26" t="str">
        <f si="43" t="shared"/>
        <v>insert into tsp_test_unit_data.fooa_unit_data (test_name,julien_barcode,unit, pillar_plate_id,row,col) values('CLAM_IGA_unit','1802060125','3.18571788383996','FOOA80040010000030','B',6);</v>
      </c>
    </row>
    <row r="67" spans="1:48" x14ac:dyDescent="0.25">
      <c r="A67" s="24">
        <f>'[1]Run 1 IgG'!A68</f>
        <v>66</v>
      </c>
      <c r="B67" s="24" t="s">
        <v>226</v>
      </c>
      <c r="C67" s="25">
        <f>'Run 2 IgA'!Z69</f>
        <v>3.9340001875381265</v>
      </c>
      <c r="D67" s="25">
        <f>'Run 2 IgA'!AA69</f>
        <v>3.7784469506612397</v>
      </c>
      <c r="E67" s="25">
        <f>'Run 2 IgA'!AB69</f>
        <v>3.8420433016495803</v>
      </c>
      <c r="F67" s="25">
        <f>'Run 2 IgA'!AC69</f>
        <v>3.7096941387819529</v>
      </c>
      <c r="G67" s="25">
        <f>'Run 2 IgA'!AD69</f>
        <v>3.8738414771437504</v>
      </c>
      <c r="H67" s="25">
        <f>'Run 2 IgA'!AE69</f>
        <v>3.7088347286334615</v>
      </c>
      <c r="I67" s="25">
        <f>'Run 2 IgA'!AF69</f>
        <v>3.841183891501089</v>
      </c>
      <c r="J67" s="25">
        <f>'Run 2 IgA'!AG69</f>
        <v>4.0036124095659051</v>
      </c>
      <c r="K67" s="25">
        <f>'Run 2 IgA'!AH69</f>
        <v>3.9709548239232433</v>
      </c>
      <c r="L67" s="25">
        <f>'Run 2 IgA'!AI69</f>
        <v>3.9245466759047245</v>
      </c>
      <c r="M67" s="25">
        <f>'Run 2 IgA'!AJ69</f>
        <v>4.7839568243958119</v>
      </c>
      <c r="N67" s="25">
        <f>'Run 2 IgA'!AK69</f>
        <v>4.3920657966838759</v>
      </c>
      <c r="O67" s="25">
        <f>'Run 2 IgA'!AL69</f>
        <v>3.8884514496680991</v>
      </c>
      <c r="P67" s="25">
        <f>'Run 2 IgA'!AM69</f>
        <v>3.8050886652644635</v>
      </c>
      <c r="Q67" s="25">
        <f>'Run 2 IgA'!AN69</f>
        <v>3.6985218068515686</v>
      </c>
      <c r="R67" s="25">
        <f>'Run 2 IgA'!AO69</f>
        <v>5.4087480023488332</v>
      </c>
      <c r="S67" s="25">
        <f>'Run 2 IgA'!AP69</f>
        <v>4.0912722447119956</v>
      </c>
      <c r="T67" s="25">
        <f>'Run 2 IgA'!AQ69</f>
        <v>3.9245466759047245</v>
      </c>
      <c r="U67" s="25">
        <f>'Run 2 IgA'!AR69</f>
        <v>3.8360274306101427</v>
      </c>
      <c r="V67" s="25">
        <f>'Run 2 IgA'!AS69</f>
        <v>3.7578211070974539</v>
      </c>
      <c r="W67" s="25">
        <f>'Run 2 IgA'!AT69</f>
        <v>3.8033698449674813</v>
      </c>
      <c r="X67" s="25">
        <f>'Run 2 IgA'!AU69</f>
        <v>3.8454809422435448</v>
      </c>
      <c r="Y67" s="25">
        <f>'Run 2 IgA'!AV69</f>
        <v>3.9254060860532158</v>
      </c>
      <c r="Z67" s="25">
        <f>'Run 2 IgA'!AW69</f>
        <v>3.9726736442202255</v>
      </c>
      <c r="AA67" s="26" t="str">
        <f ref="AA67:AA98" si="44" t="shared">CONCATENATE("insert into tsp_test_unit_data.fooa_unit_data (test_name,julien_barcode,unit, pillar_plate_id,row,col) values('",$B67,"_unit','",C$2,"','",ABS(C67),"','",$A$2,"','A',1);")</f>
        <v>insert into tsp_test_unit_data.fooa_unit_data (test_name,julien_barcode,unit, pillar_plate_id,row,col) values('COFFEE_IGA_unit','1802030171','3.93400018753813','FOOA80040010000030','A',1);</v>
      </c>
      <c r="AB67" s="26" t="str">
        <f ref="AB67:AB98" si="45" t="shared">CONCATENATE("insert into tsp_test_unit_data.fooa_unit_data (test_name,julien_barcode,unit, pillar_plate_id,row,col) values('",$B67,"_unit','",D$2,"','",ABS(D67),"','",$A$2,"','B',1);")</f>
        <v>insert into tsp_test_unit_data.fooa_unit_data (test_name,julien_barcode,unit, pillar_plate_id,row,col) values('COFFEE_IGA_unit','1802030226','3.77844695066124','FOOA80040010000030','B',1);</v>
      </c>
      <c r="AC67" s="26" t="str">
        <f ref="AC67:AC98" si="46" t="shared">CONCATENATE("insert into tsp_test_unit_data.fooa_unit_data (test_name,julien_barcode,unit, pillar_plate_id,row,col) values('",$B67,"_unit','",E$2,"','",ABS(E67),"','",$A$2,"','C',1);")</f>
        <v>insert into tsp_test_unit_data.fooa_unit_data (test_name,julien_barcode,unit, pillar_plate_id,row,col) values('COFFEE_IGA_unit','1802030230','3.84204330164958','FOOA80040010000030','C',1);</v>
      </c>
      <c r="AD67" s="26" t="str">
        <f ref="AD67:AD98" si="47" t="shared">CONCATENATE("insert into tsp_test_unit_data.fooa_unit_data (test_name,julien_barcode,unit, pillar_plate_id,row,col) values('",$B67,"_unit','",F$2,"','",ABS(F67),"','",$A$2,"','D',1);")</f>
        <v>insert into tsp_test_unit_data.fooa_unit_data (test_name,julien_barcode,unit, pillar_plate_id,row,col) values('COFFEE_IGA_unit','1802030233','3.70969413878195','FOOA80040010000030','D',1);</v>
      </c>
      <c r="AE67" s="26" t="str">
        <f ref="AE67:AE98" si="48" t="shared">CONCATENATE("insert into tsp_test_unit_data.fooa_unit_data (test_name,julien_barcode,unit, pillar_plate_id,row,col) values('",$B67,"_unit','",G$2,"','",ABS(G67),"','",$A$2,"','A',2);")</f>
        <v>insert into tsp_test_unit_data.fooa_unit_data (test_name,julien_barcode,unit, pillar_plate_id,row,col) values('COFFEE_IGA_unit','1802030235','3.87384147714375','FOOA80040010000030','A',2);</v>
      </c>
      <c r="AF67" s="26" t="str">
        <f ref="AF67:AF98" si="49" t="shared">CONCATENATE("insert into tsp_test_unit_data.fooa_unit_data (test_name,julien_barcode,unit, pillar_plate_id,row,col) values('",$B67,"_unit','",H$2,"','",ABS(H67),"','",$A$2,"','B',2);")</f>
        <v>insert into tsp_test_unit_data.fooa_unit_data (test_name,julien_barcode,unit, pillar_plate_id,row,col) values('COFFEE_IGA_unit','1801300058','3.70883472863346','FOOA80040010000030','B',2);</v>
      </c>
      <c r="AG67" s="26" t="str">
        <f ref="AG67:AG98" si="50" t="shared">CONCATENATE("insert into tsp_test_unit_data.fooa_unit_data (test_name,julien_barcode,unit, pillar_plate_id,row,col) values('",$B67,"_unit','",I$2,"','",ABS(I67),"','",$A$2,"','C',2);")</f>
        <v>insert into tsp_test_unit_data.fooa_unit_data (test_name,julien_barcode,unit, pillar_plate_id,row,col) values('COFFEE_IGA_unit','1801300228','3.84118389150109','FOOA80040010000030','C',2);</v>
      </c>
      <c r="AH67" s="26" t="str">
        <f ref="AH67:AH98" si="51" t="shared">CONCATENATE("insert into tsp_test_unit_data.fooa_unit_data (test_name,julien_barcode,unit, pillar_plate_id,row,col) values('",$B67,"_unit','",J$2,"','",ABS(J67),"','",$A$2,"','D',2);")</f>
        <v>insert into tsp_test_unit_data.fooa_unit_data (test_name,julien_barcode,unit, pillar_plate_id,row,col) values('COFFEE_IGA_unit','1801310058','4.00361240956591','FOOA80040010000030','D',2);</v>
      </c>
      <c r="AI67" s="26" t="str">
        <f ref="AI67:AI98" si="52" t="shared">CONCATENATE("insert into tsp_test_unit_data.fooa_unit_data (test_name,julien_barcode,unit, pillar_plate_id,row,col) values('",$B67,"_unit','",K$2,"','",ABS(K67),"','",$A$2,"','A',3);")</f>
        <v>insert into tsp_test_unit_data.fooa_unit_data (test_name,julien_barcode,unit, pillar_plate_id,row,col) values('COFFEE_IGA_unit','1801310102','3.97095482392324','FOOA80040010000030','A',3);</v>
      </c>
      <c r="AJ67" s="26" t="str">
        <f ref="AJ67:AJ98" si="53" t="shared">CONCATENATE("insert into tsp_test_unit_data.fooa_unit_data (test_name,julien_barcode,unit, pillar_plate_id,row,col) values('",$B67,"_unit','",L$2,"','",ABS(L67),"','",$A$2,"','B',3);")</f>
        <v>insert into tsp_test_unit_data.fooa_unit_data (test_name,julien_barcode,unit, pillar_plate_id,row,col) values('COFFEE_IGA_unit','1802050005','3.92454667590472','FOOA80040010000030','B',3);</v>
      </c>
      <c r="AK67" s="26" t="str">
        <f ref="AK67:AK98" si="54" t="shared">CONCATENATE("insert into tsp_test_unit_data.fooa_unit_data (test_name,julien_barcode,unit, pillar_plate_id,row,col) values('",$B67,"_unit','",M$2,"','",ABS(M67),"','",$A$2,"','C',3);")</f>
        <v>insert into tsp_test_unit_data.fooa_unit_data (test_name,julien_barcode,unit, pillar_plate_id,row,col) values('COFFEE_IGA_unit','1802050015','4.78395682439581','FOOA80040010000030','C',3);</v>
      </c>
      <c r="AL67" s="26" t="str">
        <f ref="AL67:AL98" si="55" t="shared">CONCATENATE("insert into tsp_test_unit_data.fooa_unit_data (test_name,julien_barcode,unit, pillar_plate_id,row,col) values('",$B67,"_unit','",N$2,"','",ABS(N67),"','",$A$2,"','D',3);")</f>
        <v>insert into tsp_test_unit_data.fooa_unit_data (test_name,julien_barcode,unit, pillar_plate_id,row,col) values('COFFEE_IGA_unit','1802050019','4.39206579668388','FOOA80040010000030','D',3);</v>
      </c>
      <c r="AM67" s="26" t="str">
        <f ref="AM67:AM98" si="56" t="shared">CONCATENATE("insert into tsp_test_unit_data.fooa_unit_data (test_name,julien_barcode,unit, pillar_plate_id,row,col) values('",$B67,"_unit','",O$2,"','",ABS(O67),"','",$A$2,"','A',4);")</f>
        <v>insert into tsp_test_unit_data.fooa_unit_data (test_name,julien_barcode,unit, pillar_plate_id,row,col) values('COFFEE_IGA_unit','1802050009','3.8884514496681','FOOA80040010000030','A',4);</v>
      </c>
      <c r="AN67" s="26" t="str">
        <f ref="AN67:AN98" si="57" t="shared">CONCATENATE("insert into tsp_test_unit_data.fooa_unit_data (test_name,julien_barcode,unit, pillar_plate_id,row,col) values('",$B67,"_unit','",P$2,"','",ABS(P67),"','",$A$2,"','B',4);")</f>
        <v>insert into tsp_test_unit_data.fooa_unit_data (test_name,julien_barcode,unit, pillar_plate_id,row,col) values('COFFEE_IGA_unit','1802050017','3.80508866526446','FOOA80040010000030','B',4);</v>
      </c>
      <c r="AO67" s="26" t="str">
        <f ref="AO67:AO98" si="58" t="shared">CONCATENATE("insert into tsp_test_unit_data.fooa_unit_data (test_name,julien_barcode,unit, pillar_plate_id,row,col) values('",$B67,"_unit','",Q$2,"','",ABS(Q67),"','",$A$2,"','C',4);")</f>
        <v>insert into tsp_test_unit_data.fooa_unit_data (test_name,julien_barcode,unit, pillar_plate_id,row,col) values('COFFEE_IGA_unit','1802060027','3.69852180685157','FOOA80040010000030','C',4);</v>
      </c>
      <c r="AP67" s="26" t="str">
        <f ref="AP67:AP98" si="59" t="shared">CONCATENATE("insert into tsp_test_unit_data.fooa_unit_data (test_name,julien_barcode,unit, pillar_plate_id,row,col) values('",$B67,"_unit','",R$2,"','",ABS(R67),"','",$A$2,"','D',4);")</f>
        <v>insert into tsp_test_unit_data.fooa_unit_data (test_name,julien_barcode,unit, pillar_plate_id,row,col) values('COFFEE_IGA_unit','1802060031','5.40874800234883','FOOA80040010000030','D',4);</v>
      </c>
      <c r="AQ67" s="26" t="str">
        <f ref="AQ67:AQ98" si="60" t="shared">CONCATENATE("insert into tsp_test_unit_data.fooa_unit_data (test_name,julien_barcode,unit, pillar_plate_id,row,col) values('",$B67,"_unit','",S$2,"','",ABS(S67),"','",$A$2,"','A',5);")</f>
        <v>insert into tsp_test_unit_data.fooa_unit_data (test_name,julien_barcode,unit, pillar_plate_id,row,col) values('COFFEE_IGA_unit','1802060032','4.091272244712','FOOA80040010000030','A',5);</v>
      </c>
      <c r="AR67" s="26" t="str">
        <f ref="AR67:AR98" si="61" t="shared">CONCATENATE("insert into tsp_test_unit_data.fooa_unit_data (test_name,julien_barcode,unit, pillar_plate_id,row,col) values('",$B67,"_unit','",T$2,"','",ABS(T67),"','",$A$2,"','B',5);")</f>
        <v>insert into tsp_test_unit_data.fooa_unit_data (test_name,julien_barcode,unit, pillar_plate_id,row,col) values('COFFEE_IGA_unit','1802060044','3.92454667590472','FOOA80040010000030','B',5);</v>
      </c>
      <c r="AS67" s="26" t="str">
        <f ref="AS67:AS98" si="62" t="shared">CONCATENATE("insert into tsp_test_unit_data.fooa_unit_data (test_name,julien_barcode,unit, pillar_plate_id,row,col) values('",$B67,"_unit','",U$2,"','",ABS(U67),"','",$A$2,"','C',5);")</f>
        <v>insert into tsp_test_unit_data.fooa_unit_data (test_name,julien_barcode,unit, pillar_plate_id,row,col) values('COFFEE_IGA_unit','1802060006','3.83602743061014','FOOA80040010000030','C',5);</v>
      </c>
      <c r="AT67" s="26" t="str">
        <f ref="AT67:AT98" si="63" t="shared">CONCATENATE("insert into tsp_test_unit_data.fooa_unit_data (test_name,julien_barcode,unit, pillar_plate_id,row,col) values('",$B67,"_unit','",V$2,"','",ABS(V67),"','",$A$2,"','D',5);")</f>
        <v>insert into tsp_test_unit_data.fooa_unit_data (test_name,julien_barcode,unit, pillar_plate_id,row,col) values('COFFEE_IGA_unit','1802060013','3.75782110709745','FOOA80040010000030','D',5);</v>
      </c>
      <c r="AU67" s="26" t="str">
        <f ref="AU67:AU98" si="64" t="shared">CONCATENATE("insert into tsp_test_unit_data.fooa_unit_data (test_name,julien_barcode,unit, pillar_plate_id,row,col) values('",$B67,"_unit','",W$2,"','",ABS(W67),"','",$A$2,"','A',6);")</f>
        <v>insert into tsp_test_unit_data.fooa_unit_data (test_name,julien_barcode,unit, pillar_plate_id,row,col) values('COFFEE_IGA_unit','1802060018','3.80336984496748','FOOA80040010000030','A',6);</v>
      </c>
      <c r="AV67" s="26" t="str">
        <f ref="AV67:AV98" si="65" t="shared">CONCATENATE("insert into tsp_test_unit_data.fooa_unit_data (test_name,julien_barcode,unit, pillar_plate_id,row,col) values('",$B67,"_unit','",X$2,"','",ABS(X67),"','",$A$2,"','B',6);")</f>
        <v>insert into tsp_test_unit_data.fooa_unit_data (test_name,julien_barcode,unit, pillar_plate_id,row,col) values('COFFEE_IGA_unit','1802060125','3.84548094224354','FOOA80040010000030','B',6);</v>
      </c>
    </row>
    <row r="68" spans="1:48" x14ac:dyDescent="0.25">
      <c r="A68" s="24">
        <f>'[1]Run 1 IgG'!A69</f>
        <v>67</v>
      </c>
      <c r="B68" s="24" t="s">
        <v>227</v>
      </c>
      <c r="C68" s="25">
        <f>'Run 2 IgA'!Z70</f>
        <v>2.8342012009347175</v>
      </c>
      <c r="D68" s="25">
        <f>'Run 2 IgA'!AA70</f>
        <v>2.796748602360458</v>
      </c>
      <c r="E68" s="25">
        <f>'Run 2 IgA'!AB70</f>
        <v>2.5010701925636702</v>
      </c>
      <c r="F68" s="25">
        <f>'Run 2 IgA'!AC70</f>
        <v>2.4734735409826367</v>
      </c>
      <c r="G68" s="25">
        <f>'Run 2 IgA'!AD70</f>
        <v>2.9840115952317565</v>
      </c>
      <c r="H68" s="25">
        <f>'Run 2 IgA'!AE70</f>
        <v>2.61737036708374</v>
      </c>
      <c r="I68" s="25">
        <f>'Run 2 IgA'!AF70</f>
        <v>2.8795385571035581</v>
      </c>
      <c r="J68" s="25">
        <f>'Run 2 IgA'!AG70</f>
        <v>3.1062253379477625</v>
      </c>
      <c r="K68" s="25">
        <f>'Run 2 IgA'!AH70</f>
        <v>2.8716537995089775</v>
      </c>
      <c r="L68" s="25">
        <f>'Run 2 IgA'!AI70</f>
        <v>2.8460283373265893</v>
      </c>
      <c r="M68" s="25">
        <f>'Run 2 IgA'!AJ70</f>
        <v>4.3342763333037535</v>
      </c>
      <c r="N68" s="25">
        <f>'Run 2 IgA'!AK70</f>
        <v>4.3342763333037535</v>
      </c>
      <c r="O68" s="25">
        <f>'Run 2 IgA'!AL70</f>
        <v>3.4452699145147454</v>
      </c>
      <c r="P68" s="25">
        <f>'Run 2 IgA'!AM70</f>
        <v>2.8657402313130413</v>
      </c>
      <c r="Q68" s="25">
        <f>'Run 2 IgA'!AN70</f>
        <v>2.4872718667731535</v>
      </c>
      <c r="R68" s="25">
        <f>'Run 2 IgA'!AO70</f>
        <v>2.5227532759487681</v>
      </c>
      <c r="S68" s="25">
        <f>'Run 2 IgA'!AP70</f>
        <v>3.0155506256100808</v>
      </c>
      <c r="T68" s="25">
        <f>'Run 2 IgA'!AQ70</f>
        <v>2.8184316857455558</v>
      </c>
      <c r="U68" s="25">
        <f>'Run 2 IgA'!AR70</f>
        <v>3.2895459520217707</v>
      </c>
      <c r="V68" s="25">
        <f>'Run 2 IgA'!AS70</f>
        <v>2.6686212914485163</v>
      </c>
      <c r="W68" s="25">
        <f>'Run 2 IgA'!AT70</f>
        <v>2.7297281628065191</v>
      </c>
      <c r="X68" s="25">
        <f>'Run 2 IgA'!AU70</f>
        <v>3.1121389061436981</v>
      </c>
      <c r="Y68" s="25">
        <f>'Run 2 IgA'!AV70</f>
        <v>2.9347318602656252</v>
      </c>
      <c r="Z68" s="25">
        <f>'Run 2 IgA'!AW70</f>
        <v>3.0313201407992425</v>
      </c>
      <c r="AA68" s="26" t="str">
        <f si="44" t="shared"/>
        <v>insert into tsp_test_unit_data.fooa_unit_data (test_name,julien_barcode,unit, pillar_plate_id,row,col) values('GARLIC_IGA_unit','1802030171','2.83420120093472','FOOA80040010000030','A',1);</v>
      </c>
      <c r="AB68" s="26" t="str">
        <f si="45" t="shared"/>
        <v>insert into tsp_test_unit_data.fooa_unit_data (test_name,julien_barcode,unit, pillar_plate_id,row,col) values('GARLIC_IGA_unit','1802030226','2.79674860236046','FOOA80040010000030','B',1);</v>
      </c>
      <c r="AC68" s="26" t="str">
        <f si="46" t="shared"/>
        <v>insert into tsp_test_unit_data.fooa_unit_data (test_name,julien_barcode,unit, pillar_plate_id,row,col) values('GARLIC_IGA_unit','1802030230','2.50107019256367','FOOA80040010000030','C',1);</v>
      </c>
      <c r="AD68" s="26" t="str">
        <f si="47" t="shared"/>
        <v>insert into tsp_test_unit_data.fooa_unit_data (test_name,julien_barcode,unit, pillar_plate_id,row,col) values('GARLIC_IGA_unit','1802030233','2.47347354098264','FOOA80040010000030','D',1);</v>
      </c>
      <c r="AE68" s="26" t="str">
        <f si="48" t="shared"/>
        <v>insert into tsp_test_unit_data.fooa_unit_data (test_name,julien_barcode,unit, pillar_plate_id,row,col) values('GARLIC_IGA_unit','1802030235','2.98401159523176','FOOA80040010000030','A',2);</v>
      </c>
      <c r="AF68" s="26" t="str">
        <f si="49" t="shared"/>
        <v>insert into tsp_test_unit_data.fooa_unit_data (test_name,julien_barcode,unit, pillar_plate_id,row,col) values('GARLIC_IGA_unit','1801300058','2.61737036708374','FOOA80040010000030','B',2);</v>
      </c>
      <c r="AG68" s="26" t="str">
        <f si="50" t="shared"/>
        <v>insert into tsp_test_unit_data.fooa_unit_data (test_name,julien_barcode,unit, pillar_plate_id,row,col) values('GARLIC_IGA_unit','1801300228','2.87953855710356','FOOA80040010000030','C',2);</v>
      </c>
      <c r="AH68" s="26" t="str">
        <f si="51" t="shared"/>
        <v>insert into tsp_test_unit_data.fooa_unit_data (test_name,julien_barcode,unit, pillar_plate_id,row,col) values('GARLIC_IGA_unit','1801310058','3.10622533794776','FOOA80040010000030','D',2);</v>
      </c>
      <c r="AI68" s="26" t="str">
        <f si="52" t="shared"/>
        <v>insert into tsp_test_unit_data.fooa_unit_data (test_name,julien_barcode,unit, pillar_plate_id,row,col) values('GARLIC_IGA_unit','1801310102','2.87165379950898','FOOA80040010000030','A',3);</v>
      </c>
      <c r="AJ68" s="26" t="str">
        <f si="53" t="shared"/>
        <v>insert into tsp_test_unit_data.fooa_unit_data (test_name,julien_barcode,unit, pillar_plate_id,row,col) values('GARLIC_IGA_unit','1802050005','2.84602833732659','FOOA80040010000030','B',3);</v>
      </c>
      <c r="AK68" s="26" t="str">
        <f si="54" t="shared"/>
        <v>insert into tsp_test_unit_data.fooa_unit_data (test_name,julien_barcode,unit, pillar_plate_id,row,col) values('GARLIC_IGA_unit','1802050015','4.33427633330375','FOOA80040010000030','C',3);</v>
      </c>
      <c r="AL68" s="26" t="str">
        <f si="55" t="shared"/>
        <v>insert into tsp_test_unit_data.fooa_unit_data (test_name,julien_barcode,unit, pillar_plate_id,row,col) values('GARLIC_IGA_unit','1802050019','4.33427633330375','FOOA80040010000030','D',3);</v>
      </c>
      <c r="AM68" s="26" t="str">
        <f si="56" t="shared"/>
        <v>insert into tsp_test_unit_data.fooa_unit_data (test_name,julien_barcode,unit, pillar_plate_id,row,col) values('GARLIC_IGA_unit','1802050009','3.44526991451475','FOOA80040010000030','A',4);</v>
      </c>
      <c r="AN68" s="26" t="str">
        <f si="57" t="shared"/>
        <v>insert into tsp_test_unit_data.fooa_unit_data (test_name,julien_barcode,unit, pillar_plate_id,row,col) values('GARLIC_IGA_unit','1802050017','2.86574023131304','FOOA80040010000030','B',4);</v>
      </c>
      <c r="AO68" s="26" t="str">
        <f si="58" t="shared"/>
        <v>insert into tsp_test_unit_data.fooa_unit_data (test_name,julien_barcode,unit, pillar_plate_id,row,col) values('GARLIC_IGA_unit','1802060027','2.48727186677315','FOOA80040010000030','C',4);</v>
      </c>
      <c r="AP68" s="26" t="str">
        <f si="59" t="shared"/>
        <v>insert into tsp_test_unit_data.fooa_unit_data (test_name,julien_barcode,unit, pillar_plate_id,row,col) values('GARLIC_IGA_unit','1802060031','2.52275327594877','FOOA80040010000030','D',4);</v>
      </c>
      <c r="AQ68" s="26" t="str">
        <f si="60" t="shared"/>
        <v>insert into tsp_test_unit_data.fooa_unit_data (test_name,julien_barcode,unit, pillar_plate_id,row,col) values('GARLIC_IGA_unit','1802060032','3.01555062561008','FOOA80040010000030','A',5);</v>
      </c>
      <c r="AR68" s="26" t="str">
        <f si="61" t="shared"/>
        <v>insert into tsp_test_unit_data.fooa_unit_data (test_name,julien_barcode,unit, pillar_plate_id,row,col) values('GARLIC_IGA_unit','1802060044','2.81843168574556','FOOA80040010000030','B',5);</v>
      </c>
      <c r="AS68" s="26" t="str">
        <f si="62" t="shared"/>
        <v>insert into tsp_test_unit_data.fooa_unit_data (test_name,julien_barcode,unit, pillar_plate_id,row,col) values('GARLIC_IGA_unit','1802060006','3.28954595202177','FOOA80040010000030','C',5);</v>
      </c>
      <c r="AT68" s="26" t="str">
        <f si="63" t="shared"/>
        <v>insert into tsp_test_unit_data.fooa_unit_data (test_name,julien_barcode,unit, pillar_plate_id,row,col) values('GARLIC_IGA_unit','1802060013','2.66862129144852','FOOA80040010000030','D',5);</v>
      </c>
      <c r="AU68" s="26" t="str">
        <f si="64" t="shared"/>
        <v>insert into tsp_test_unit_data.fooa_unit_data (test_name,julien_barcode,unit, pillar_plate_id,row,col) values('GARLIC_IGA_unit','1802060018','2.72972816280652','FOOA80040010000030','A',6);</v>
      </c>
      <c r="AV68" s="26" t="str">
        <f si="65" t="shared"/>
        <v>insert into tsp_test_unit_data.fooa_unit_data (test_name,julien_barcode,unit, pillar_plate_id,row,col) values('GARLIC_IGA_unit','1802060125','3.1121389061437','FOOA80040010000030','B',6);</v>
      </c>
    </row>
    <row r="69" spans="1:48" x14ac:dyDescent="0.25">
      <c r="A69" s="24">
        <f>'[1]Run 1 IgG'!A70</f>
        <v>68</v>
      </c>
      <c r="B69" s="24" t="s">
        <v>228</v>
      </c>
      <c r="C69" s="25">
        <f>'Run 2 IgA'!Z71</f>
        <v>3.3826276431536515</v>
      </c>
      <c r="D69" s="25">
        <f>'Run 2 IgA'!AA71</f>
        <v>3.7520933926778461</v>
      </c>
      <c r="E69" s="25">
        <f>'Run 2 IgA'!AB71</f>
        <v>3.3359960436991409</v>
      </c>
      <c r="F69" s="25">
        <f>'Run 2 IgA'!AC71</f>
        <v>3.4579556115032446</v>
      </c>
      <c r="G69" s="25">
        <f>'Run 2 IgA'!AD71</f>
        <v>3.1458825997692159</v>
      </c>
      <c r="H69" s="25">
        <f>'Run 2 IgA'!AE71</f>
        <v>3.676765424328253</v>
      </c>
      <c r="I69" s="25">
        <f>'Run 2 IgA'!AF71</f>
        <v>3.5870892715311187</v>
      </c>
      <c r="J69" s="25">
        <f>'Run 2 IgA'!AG71</f>
        <v>3.6516561015450555</v>
      </c>
      <c r="K69" s="25">
        <f>'Run 2 IgA'!AH71</f>
        <v>3.2750162597970895</v>
      </c>
      <c r="L69" s="25">
        <f>'Run 2 IgA'!AI71</f>
        <v>3.5117613031815251</v>
      </c>
      <c r="M69" s="25">
        <f>'Run 2 IgA'!AJ71</f>
        <v>5.9724749359349012</v>
      </c>
      <c r="N69" s="25">
        <f>'Run 2 IgA'!AK71</f>
        <v>4.0964498194188437</v>
      </c>
      <c r="O69" s="25">
        <f>'Run 2 IgA'!AL71</f>
        <v>3.3252349053634851</v>
      </c>
      <c r="P69" s="25">
        <f>'Run 2 IgA'!AM71</f>
        <v>4.0390570816286777</v>
      </c>
      <c r="Q69" s="25">
        <f>'Run 2 IgA'!AN71</f>
        <v>3.6731783782163676</v>
      </c>
      <c r="R69" s="25">
        <f>'Run 2 IgA'!AO71</f>
        <v>3.5978504098667745</v>
      </c>
      <c r="S69" s="25">
        <f>'Run 2 IgA'!AP71</f>
        <v>3.3395830898110264</v>
      </c>
      <c r="T69" s="25">
        <f>'Run 2 IgA'!AQ71</f>
        <v>3.8955752371532615</v>
      </c>
      <c r="U69" s="25">
        <f>'Run 2 IgA'!AR71</f>
        <v>4.8030979034602641</v>
      </c>
      <c r="V69" s="25">
        <f>'Run 2 IgA'!AS71</f>
        <v>3.6695913321044822</v>
      </c>
      <c r="W69" s="25">
        <f>'Run 2 IgA'!AT71</f>
        <v>3.6050245020905454</v>
      </c>
      <c r="X69" s="25">
        <f>'Run 2 IgA'!AU71</f>
        <v>4.2471057561180299</v>
      </c>
      <c r="Y69" s="25">
        <f>'Run 2 IgA'!AV71</f>
        <v>4.2219964333348319</v>
      </c>
      <c r="Z69" s="25">
        <f>'Run 2 IgA'!AW71</f>
        <v>3.8919881910413761</v>
      </c>
      <c r="AA69" s="26" t="str">
        <f si="44" t="shared"/>
        <v>insert into tsp_test_unit_data.fooa_unit_data (test_name,julien_barcode,unit, pillar_plate_id,row,col) values('CRAB_IGA_unit','1802030171','3.38262764315365','FOOA80040010000030','A',1);</v>
      </c>
      <c r="AB69" s="26" t="str">
        <f si="45" t="shared"/>
        <v>insert into tsp_test_unit_data.fooa_unit_data (test_name,julien_barcode,unit, pillar_plate_id,row,col) values('CRAB_IGA_unit','1802030226','3.75209339267785','FOOA80040010000030','B',1);</v>
      </c>
      <c r="AC69" s="26" t="str">
        <f si="46" t="shared"/>
        <v>insert into tsp_test_unit_data.fooa_unit_data (test_name,julien_barcode,unit, pillar_plate_id,row,col) values('CRAB_IGA_unit','1802030230','3.33599604369914','FOOA80040010000030','C',1);</v>
      </c>
      <c r="AD69" s="26" t="str">
        <f si="47" t="shared"/>
        <v>insert into tsp_test_unit_data.fooa_unit_data (test_name,julien_barcode,unit, pillar_plate_id,row,col) values('CRAB_IGA_unit','1802030233','3.45795561150324','FOOA80040010000030','D',1);</v>
      </c>
      <c r="AE69" s="26" t="str">
        <f si="48" t="shared"/>
        <v>insert into tsp_test_unit_data.fooa_unit_data (test_name,julien_barcode,unit, pillar_plate_id,row,col) values('CRAB_IGA_unit','1802030235','3.14588259976922','FOOA80040010000030','A',2);</v>
      </c>
      <c r="AF69" s="26" t="str">
        <f si="49" t="shared"/>
        <v>insert into tsp_test_unit_data.fooa_unit_data (test_name,julien_barcode,unit, pillar_plate_id,row,col) values('CRAB_IGA_unit','1801300058','3.67676542432825','FOOA80040010000030','B',2);</v>
      </c>
      <c r="AG69" s="26" t="str">
        <f si="50" t="shared"/>
        <v>insert into tsp_test_unit_data.fooa_unit_data (test_name,julien_barcode,unit, pillar_plate_id,row,col) values('CRAB_IGA_unit','1801300228','3.58708927153112','FOOA80040010000030','C',2);</v>
      </c>
      <c r="AH69" s="26" t="str">
        <f si="51" t="shared"/>
        <v>insert into tsp_test_unit_data.fooa_unit_data (test_name,julien_barcode,unit, pillar_plate_id,row,col) values('CRAB_IGA_unit','1801310058','3.65165610154506','FOOA80040010000030','D',2);</v>
      </c>
      <c r="AI69" s="26" t="str">
        <f si="52" t="shared"/>
        <v>insert into tsp_test_unit_data.fooa_unit_data (test_name,julien_barcode,unit, pillar_plate_id,row,col) values('CRAB_IGA_unit','1801310102','3.27501625979709','FOOA80040010000030','A',3);</v>
      </c>
      <c r="AJ69" s="26" t="str">
        <f si="53" t="shared"/>
        <v>insert into tsp_test_unit_data.fooa_unit_data (test_name,julien_barcode,unit, pillar_plate_id,row,col) values('CRAB_IGA_unit','1802050005','3.51176130318153','FOOA80040010000030','B',3);</v>
      </c>
      <c r="AK69" s="26" t="str">
        <f si="54" t="shared"/>
        <v>insert into tsp_test_unit_data.fooa_unit_data (test_name,julien_barcode,unit, pillar_plate_id,row,col) values('CRAB_IGA_unit','1802050015','5.9724749359349','FOOA80040010000030','C',3);</v>
      </c>
      <c r="AL69" s="26" t="str">
        <f si="55" t="shared"/>
        <v>insert into tsp_test_unit_data.fooa_unit_data (test_name,julien_barcode,unit, pillar_plate_id,row,col) values('CRAB_IGA_unit','1802050019','4.09644981941884','FOOA80040010000030','D',3);</v>
      </c>
      <c r="AM69" s="26" t="str">
        <f si="56" t="shared"/>
        <v>insert into tsp_test_unit_data.fooa_unit_data (test_name,julien_barcode,unit, pillar_plate_id,row,col) values('CRAB_IGA_unit','1802050009','3.32523490536349','FOOA80040010000030','A',4);</v>
      </c>
      <c r="AN69" s="26" t="str">
        <f si="57" t="shared"/>
        <v>insert into tsp_test_unit_data.fooa_unit_data (test_name,julien_barcode,unit, pillar_plate_id,row,col) values('CRAB_IGA_unit','1802050017','4.03905708162868','FOOA80040010000030','B',4);</v>
      </c>
      <c r="AO69" s="26" t="str">
        <f si="58" t="shared"/>
        <v>insert into tsp_test_unit_data.fooa_unit_data (test_name,julien_barcode,unit, pillar_plate_id,row,col) values('CRAB_IGA_unit','1802060027','3.67317837821637','FOOA80040010000030','C',4);</v>
      </c>
      <c r="AP69" s="26" t="str">
        <f si="59" t="shared"/>
        <v>insert into tsp_test_unit_data.fooa_unit_data (test_name,julien_barcode,unit, pillar_plate_id,row,col) values('CRAB_IGA_unit','1802060031','3.59785040986677','FOOA80040010000030','D',4);</v>
      </c>
      <c r="AQ69" s="26" t="str">
        <f si="60" t="shared"/>
        <v>insert into tsp_test_unit_data.fooa_unit_data (test_name,julien_barcode,unit, pillar_plate_id,row,col) values('CRAB_IGA_unit','1802060032','3.33958308981103','FOOA80040010000030','A',5);</v>
      </c>
      <c r="AR69" s="26" t="str">
        <f si="61" t="shared"/>
        <v>insert into tsp_test_unit_data.fooa_unit_data (test_name,julien_barcode,unit, pillar_plate_id,row,col) values('CRAB_IGA_unit','1802060044','3.89557523715326','FOOA80040010000030','B',5);</v>
      </c>
      <c r="AS69" s="26" t="str">
        <f si="62" t="shared"/>
        <v>insert into tsp_test_unit_data.fooa_unit_data (test_name,julien_barcode,unit, pillar_plate_id,row,col) values('CRAB_IGA_unit','1802060006','4.80309790346026','FOOA80040010000030','C',5);</v>
      </c>
      <c r="AT69" s="26" t="str">
        <f si="63" t="shared"/>
        <v>insert into tsp_test_unit_data.fooa_unit_data (test_name,julien_barcode,unit, pillar_plate_id,row,col) values('CRAB_IGA_unit','1802060013','3.66959133210448','FOOA80040010000030','D',5);</v>
      </c>
      <c r="AU69" s="26" t="str">
        <f si="64" t="shared"/>
        <v>insert into tsp_test_unit_data.fooa_unit_data (test_name,julien_barcode,unit, pillar_plate_id,row,col) values('CRAB_IGA_unit','1802060018','3.60502450209055','FOOA80040010000030','A',6);</v>
      </c>
      <c r="AV69" s="26" t="str">
        <f si="65" t="shared"/>
        <v>insert into tsp_test_unit_data.fooa_unit_data (test_name,julien_barcode,unit, pillar_plate_id,row,col) values('CRAB_IGA_unit','1802060125','4.24710575611803','FOOA80040010000030','B',6);</v>
      </c>
    </row>
    <row r="70" spans="1:48" x14ac:dyDescent="0.25">
      <c r="A70" s="24">
        <f>'[1]Run 1 IgG'!A71</f>
        <v>69</v>
      </c>
      <c r="B70" s="24" t="s">
        <v>229</v>
      </c>
      <c r="C70" s="25">
        <f>'Run 2 IgA'!Z72</f>
        <v>2.964663585002568</v>
      </c>
      <c r="D70" s="25">
        <f>'Run 2 IgA'!AA72</f>
        <v>3.0887656223249444</v>
      </c>
      <c r="E70" s="25">
        <f>'Run 2 IgA'!AB72</f>
        <v>2.9503441191576787</v>
      </c>
      <c r="F70" s="25">
        <f>'Run 2 IgA'!AC72</f>
        <v>2.7355521314843347</v>
      </c>
      <c r="G70" s="25">
        <f>'Run 2 IgA'!AD72</f>
        <v>3.026714603663756</v>
      </c>
      <c r="H70" s="25">
        <f>'Run 2 IgA'!AE72</f>
        <v>3.0601266906351654</v>
      </c>
      <c r="I70" s="25">
        <f>'Run 2 IgA'!AF72</f>
        <v>3.6854100325286767</v>
      </c>
      <c r="J70" s="25">
        <f>'Run 2 IgA'!AG72</f>
        <v>2.9789830508474573</v>
      </c>
      <c r="K70" s="25">
        <f>'Run 2 IgA'!AH72</f>
        <v>3.1030850881698342</v>
      </c>
      <c r="L70" s="25">
        <f>'Run 2 IgA'!AI72</f>
        <v>2.9598904297209381</v>
      </c>
      <c r="M70" s="25">
        <f>'Run 2 IgA'!AJ72</f>
        <v>3.6901831878103062</v>
      </c>
      <c r="N70" s="25">
        <f>'Run 2 IgA'!AK72</f>
        <v>3.881109399075501</v>
      </c>
      <c r="O70" s="25">
        <f>'Run 2 IgA'!AL72</f>
        <v>2.964663585002568</v>
      </c>
      <c r="P70" s="25">
        <f>'Run 2 IgA'!AM72</f>
        <v>3.5947200821777092</v>
      </c>
      <c r="Q70" s="25">
        <f>'Run 2 IgA'!AN72</f>
        <v>3.0314877589453859</v>
      </c>
      <c r="R70" s="25">
        <f>'Run 2 IgA'!AO72</f>
        <v>2.8930662557781202</v>
      </c>
      <c r="S70" s="25">
        <f>'Run 2 IgA'!AP72</f>
        <v>2.8787467899332304</v>
      </c>
      <c r="T70" s="25">
        <f>'Run 2 IgA'!AQ72</f>
        <v>3.365608628659476</v>
      </c>
      <c r="U70" s="25">
        <f>'Run 2 IgA'!AR72</f>
        <v>3.4467522684471836</v>
      </c>
      <c r="V70" s="25">
        <f>'Run 2 IgA'!AS72</f>
        <v>3.1269508645779833</v>
      </c>
      <c r="W70" s="25">
        <f>'Run 2 IgA'!AT72</f>
        <v>3.298784454716658</v>
      </c>
      <c r="X70" s="25">
        <f>'Run 2 IgA'!AU72</f>
        <v>4.2438692004793701</v>
      </c>
      <c r="Y70" s="25">
        <f>'Run 2 IgA'!AV72</f>
        <v>3.4372059578839238</v>
      </c>
      <c r="Z70" s="25">
        <f>'Run 2 IgA'!AW72</f>
        <v>3.4897106659818524</v>
      </c>
      <c r="AA70" s="26" t="str">
        <f si="44" t="shared"/>
        <v>insert into tsp_test_unit_data.fooa_unit_data (test_name,julien_barcode,unit, pillar_plate_id,row,col) values('GRAPE_IGA_unit','1802030171','2.96466358500257','FOOA80040010000030','A',1);</v>
      </c>
      <c r="AB70" s="26" t="str">
        <f si="45" t="shared"/>
        <v>insert into tsp_test_unit_data.fooa_unit_data (test_name,julien_barcode,unit, pillar_plate_id,row,col) values('GRAPE_IGA_unit','1802030226','3.08876562232494','FOOA80040010000030','B',1);</v>
      </c>
      <c r="AC70" s="26" t="str">
        <f si="46" t="shared"/>
        <v>insert into tsp_test_unit_data.fooa_unit_data (test_name,julien_barcode,unit, pillar_plate_id,row,col) values('GRAPE_IGA_unit','1802030230','2.95034411915768','FOOA80040010000030','C',1);</v>
      </c>
      <c r="AD70" s="26" t="str">
        <f si="47" t="shared"/>
        <v>insert into tsp_test_unit_data.fooa_unit_data (test_name,julien_barcode,unit, pillar_plate_id,row,col) values('GRAPE_IGA_unit','1802030233','2.73555213148433','FOOA80040010000030','D',1);</v>
      </c>
      <c r="AE70" s="26" t="str">
        <f si="48" t="shared"/>
        <v>insert into tsp_test_unit_data.fooa_unit_data (test_name,julien_barcode,unit, pillar_plate_id,row,col) values('GRAPE_IGA_unit','1802030235','3.02671460366376','FOOA80040010000030','A',2);</v>
      </c>
      <c r="AF70" s="26" t="str">
        <f si="49" t="shared"/>
        <v>insert into tsp_test_unit_data.fooa_unit_data (test_name,julien_barcode,unit, pillar_plate_id,row,col) values('GRAPE_IGA_unit','1801300058','3.06012669063517','FOOA80040010000030','B',2);</v>
      </c>
      <c r="AG70" s="26" t="str">
        <f si="50" t="shared"/>
        <v>insert into tsp_test_unit_data.fooa_unit_data (test_name,julien_barcode,unit, pillar_plate_id,row,col) values('GRAPE_IGA_unit','1801300228','3.68541003252868','FOOA80040010000030','C',2);</v>
      </c>
      <c r="AH70" s="26" t="str">
        <f si="51" t="shared"/>
        <v>insert into tsp_test_unit_data.fooa_unit_data (test_name,julien_barcode,unit, pillar_plate_id,row,col) values('GRAPE_IGA_unit','1801310058','2.97898305084746','FOOA80040010000030','D',2);</v>
      </c>
      <c r="AI70" s="26" t="str">
        <f si="52" t="shared"/>
        <v>insert into tsp_test_unit_data.fooa_unit_data (test_name,julien_barcode,unit, pillar_plate_id,row,col) values('GRAPE_IGA_unit','1801310102','3.10308508816983','FOOA80040010000030','A',3);</v>
      </c>
      <c r="AJ70" s="26" t="str">
        <f si="53" t="shared"/>
        <v>insert into tsp_test_unit_data.fooa_unit_data (test_name,julien_barcode,unit, pillar_plate_id,row,col) values('GRAPE_IGA_unit','1802050005','2.95989042972094','FOOA80040010000030','B',3);</v>
      </c>
      <c r="AK70" s="26" t="str">
        <f si="54" t="shared"/>
        <v>insert into tsp_test_unit_data.fooa_unit_data (test_name,julien_barcode,unit, pillar_plate_id,row,col) values('GRAPE_IGA_unit','1802050015','3.69018318781031','FOOA80040010000030','C',3);</v>
      </c>
      <c r="AL70" s="26" t="str">
        <f si="55" t="shared"/>
        <v>insert into tsp_test_unit_data.fooa_unit_data (test_name,julien_barcode,unit, pillar_plate_id,row,col) values('GRAPE_IGA_unit','1802050019','3.8811093990755','FOOA80040010000030','D',3);</v>
      </c>
      <c r="AM70" s="26" t="str">
        <f si="56" t="shared"/>
        <v>insert into tsp_test_unit_data.fooa_unit_data (test_name,julien_barcode,unit, pillar_plate_id,row,col) values('GRAPE_IGA_unit','1802050009','2.96466358500257','FOOA80040010000030','A',4);</v>
      </c>
      <c r="AN70" s="26" t="str">
        <f si="57" t="shared"/>
        <v>insert into tsp_test_unit_data.fooa_unit_data (test_name,julien_barcode,unit, pillar_plate_id,row,col) values('GRAPE_IGA_unit','1802050017','3.59472008217771','FOOA80040010000030','B',4);</v>
      </c>
      <c r="AO70" s="26" t="str">
        <f si="58" t="shared"/>
        <v>insert into tsp_test_unit_data.fooa_unit_data (test_name,julien_barcode,unit, pillar_plate_id,row,col) values('GRAPE_IGA_unit','1802060027','3.03148775894539','FOOA80040010000030','C',4);</v>
      </c>
      <c r="AP70" s="26" t="str">
        <f si="59" t="shared"/>
        <v>insert into tsp_test_unit_data.fooa_unit_data (test_name,julien_barcode,unit, pillar_plate_id,row,col) values('GRAPE_IGA_unit','1802060031','2.89306625577812','FOOA80040010000030','D',4);</v>
      </c>
      <c r="AQ70" s="26" t="str">
        <f si="60" t="shared"/>
        <v>insert into tsp_test_unit_data.fooa_unit_data (test_name,julien_barcode,unit, pillar_plate_id,row,col) values('GRAPE_IGA_unit','1802060032','2.87874678993323','FOOA80040010000030','A',5);</v>
      </c>
      <c r="AR70" s="26" t="str">
        <f si="61" t="shared"/>
        <v>insert into tsp_test_unit_data.fooa_unit_data (test_name,julien_barcode,unit, pillar_plate_id,row,col) values('GRAPE_IGA_unit','1802060044','3.36560862865948','FOOA80040010000030','B',5);</v>
      </c>
      <c r="AS70" s="26" t="str">
        <f si="62" t="shared"/>
        <v>insert into tsp_test_unit_data.fooa_unit_data (test_name,julien_barcode,unit, pillar_plate_id,row,col) values('GRAPE_IGA_unit','1802060006','3.44675226844718','FOOA80040010000030','C',5);</v>
      </c>
      <c r="AT70" s="26" t="str">
        <f si="63" t="shared"/>
        <v>insert into tsp_test_unit_data.fooa_unit_data (test_name,julien_barcode,unit, pillar_plate_id,row,col) values('GRAPE_IGA_unit','1802060013','3.12695086457798','FOOA80040010000030','D',5);</v>
      </c>
      <c r="AU70" s="26" t="str">
        <f si="64" t="shared"/>
        <v>insert into tsp_test_unit_data.fooa_unit_data (test_name,julien_barcode,unit, pillar_plate_id,row,col) values('GRAPE_IGA_unit','1802060018','3.29878445471666','FOOA80040010000030','A',6);</v>
      </c>
      <c r="AV70" s="26" t="str">
        <f si="65" t="shared"/>
        <v>insert into tsp_test_unit_data.fooa_unit_data (test_name,julien_barcode,unit, pillar_plate_id,row,col) values('GRAPE_IGA_unit','1802060125','4.24386920047937','FOOA80040010000030','B',6);</v>
      </c>
    </row>
    <row r="71" spans="1:48" x14ac:dyDescent="0.25">
      <c r="A71" s="24">
        <f>'[1]Run 1 IgG'!A72</f>
        <v>70</v>
      </c>
      <c r="B71" s="24" t="s">
        <v>230</v>
      </c>
      <c r="C71" s="25">
        <f>'Run 2 IgA'!Z73</f>
        <v>2.950751049603483</v>
      </c>
      <c r="D71" s="25">
        <f>'Run 2 IgA'!AA73</f>
        <v>2.6471777328564765</v>
      </c>
      <c r="E71" s="25">
        <f>'Run 2 IgA'!AB73</f>
        <v>2.5490530244129994</v>
      </c>
      <c r="F71" s="25">
        <f>'Run 2 IgA'!AC73</f>
        <v>2.5551858186907168</v>
      </c>
      <c r="G71" s="25">
        <f>'Run 2 IgA'!AD73</f>
        <v>2.6747753071062044</v>
      </c>
      <c r="H71" s="25">
        <f>'Run 2 IgA'!AE73</f>
        <v>2.6073145700513138</v>
      </c>
      <c r="I71" s="25">
        <f>'Run 2 IgA'!AF73</f>
        <v>2.8280951640491367</v>
      </c>
      <c r="J71" s="25">
        <f>'Run 2 IgA'!AG73</f>
        <v>2.5858497900793034</v>
      </c>
      <c r="K71" s="25">
        <f>'Run 2 IgA'!AH73</f>
        <v>2.5827833929404447</v>
      </c>
      <c r="L71" s="25">
        <f>'Run 2 IgA'!AI73</f>
        <v>2.5981153786347377</v>
      </c>
      <c r="M71" s="25">
        <f>'Run 2 IgA'!AJ73</f>
        <v>2.7545016327165293</v>
      </c>
      <c r="N71" s="25">
        <f>'Run 2 IgA'!AK73</f>
        <v>2.7115720727725083</v>
      </c>
      <c r="O71" s="25">
        <f>'Run 2 IgA'!AL73</f>
        <v>2.8035639869382676</v>
      </c>
      <c r="P71" s="25">
        <f>'Run 2 IgA'!AM73</f>
        <v>2.7177048670502253</v>
      </c>
      <c r="Q71" s="25">
        <f>'Run 2 IgA'!AN73</f>
        <v>2.4969242730524024</v>
      </c>
      <c r="R71" s="25">
        <f>'Run 2 IgA'!AO73</f>
        <v>2.6257129528844656</v>
      </c>
      <c r="S71" s="25">
        <f>'Run 2 IgA'!AP73</f>
        <v>2.6103809671901725</v>
      </c>
      <c r="T71" s="25">
        <f>'Run 2 IgA'!AQ73</f>
        <v>2.6870408956616387</v>
      </c>
      <c r="U71" s="25">
        <f>'Run 2 IgA'!AR73</f>
        <v>2.7759664126885397</v>
      </c>
      <c r="V71" s="25">
        <f>'Run 2 IgA'!AS73</f>
        <v>2.6410449385787591</v>
      </c>
      <c r="W71" s="25">
        <f>'Run 2 IgA'!AT73</f>
        <v>2.6103809671901725</v>
      </c>
      <c r="X71" s="25">
        <f>'Run 2 IgA'!AU73</f>
        <v>2.9047550925206034</v>
      </c>
      <c r="Y71" s="25">
        <f>'Run 2 IgA'!AV73</f>
        <v>2.7974311926605502</v>
      </c>
      <c r="Z71" s="25">
        <f>'Run 2 IgA'!AW73</f>
        <v>2.720771264189084</v>
      </c>
      <c r="AA71" s="26" t="str">
        <f si="44" t="shared"/>
        <v>insert into tsp_test_unit_data.fooa_unit_data (test_name,julien_barcode,unit, pillar_plate_id,row,col) values('LAMB_IGA_unit','1802030171','2.95075104960348','FOOA80040010000030','A',1);</v>
      </c>
      <c r="AB71" s="26" t="str">
        <f si="45" t="shared"/>
        <v>insert into tsp_test_unit_data.fooa_unit_data (test_name,julien_barcode,unit, pillar_plate_id,row,col) values('LAMB_IGA_unit','1802030226','2.64717773285648','FOOA80040010000030','B',1);</v>
      </c>
      <c r="AC71" s="26" t="str">
        <f si="46" t="shared"/>
        <v>insert into tsp_test_unit_data.fooa_unit_data (test_name,julien_barcode,unit, pillar_plate_id,row,col) values('LAMB_IGA_unit','1802030230','2.549053024413','FOOA80040010000030','C',1);</v>
      </c>
      <c r="AD71" s="26" t="str">
        <f si="47" t="shared"/>
        <v>insert into tsp_test_unit_data.fooa_unit_data (test_name,julien_barcode,unit, pillar_plate_id,row,col) values('LAMB_IGA_unit','1802030233','2.55518581869072','FOOA80040010000030','D',1);</v>
      </c>
      <c r="AE71" s="26" t="str">
        <f si="48" t="shared"/>
        <v>insert into tsp_test_unit_data.fooa_unit_data (test_name,julien_barcode,unit, pillar_plate_id,row,col) values('LAMB_IGA_unit','1802030235','2.6747753071062','FOOA80040010000030','A',2);</v>
      </c>
      <c r="AF71" s="26" t="str">
        <f si="49" t="shared"/>
        <v>insert into tsp_test_unit_data.fooa_unit_data (test_name,julien_barcode,unit, pillar_plate_id,row,col) values('LAMB_IGA_unit','1801300058','2.60731457005131','FOOA80040010000030','B',2);</v>
      </c>
      <c r="AG71" s="26" t="str">
        <f si="50" t="shared"/>
        <v>insert into tsp_test_unit_data.fooa_unit_data (test_name,julien_barcode,unit, pillar_plate_id,row,col) values('LAMB_IGA_unit','1801300228','2.82809516404914','FOOA80040010000030','C',2);</v>
      </c>
      <c r="AH71" s="26" t="str">
        <f si="51" t="shared"/>
        <v>insert into tsp_test_unit_data.fooa_unit_data (test_name,julien_barcode,unit, pillar_plate_id,row,col) values('LAMB_IGA_unit','1801310058','2.5858497900793','FOOA80040010000030','D',2);</v>
      </c>
      <c r="AI71" s="26" t="str">
        <f si="52" t="shared"/>
        <v>insert into tsp_test_unit_data.fooa_unit_data (test_name,julien_barcode,unit, pillar_plate_id,row,col) values('LAMB_IGA_unit','1801310102','2.58278339294044','FOOA80040010000030','A',3);</v>
      </c>
      <c r="AJ71" s="26" t="str">
        <f si="53" t="shared"/>
        <v>insert into tsp_test_unit_data.fooa_unit_data (test_name,julien_barcode,unit, pillar_plate_id,row,col) values('LAMB_IGA_unit','1802050005','2.59811537863474','FOOA80040010000030','B',3);</v>
      </c>
      <c r="AK71" s="26" t="str">
        <f si="54" t="shared"/>
        <v>insert into tsp_test_unit_data.fooa_unit_data (test_name,julien_barcode,unit, pillar_plate_id,row,col) values('LAMB_IGA_unit','1802050015','2.75450163271653','FOOA80040010000030','C',3);</v>
      </c>
      <c r="AL71" s="26" t="str">
        <f si="55" t="shared"/>
        <v>insert into tsp_test_unit_data.fooa_unit_data (test_name,julien_barcode,unit, pillar_plate_id,row,col) values('LAMB_IGA_unit','1802050019','2.71157207277251','FOOA80040010000030','D',3);</v>
      </c>
      <c r="AM71" s="26" t="str">
        <f si="56" t="shared"/>
        <v>insert into tsp_test_unit_data.fooa_unit_data (test_name,julien_barcode,unit, pillar_plate_id,row,col) values('LAMB_IGA_unit','1802050009','2.80356398693827','FOOA80040010000030','A',4);</v>
      </c>
      <c r="AN71" s="26" t="str">
        <f si="57" t="shared"/>
        <v>insert into tsp_test_unit_data.fooa_unit_data (test_name,julien_barcode,unit, pillar_plate_id,row,col) values('LAMB_IGA_unit','1802050017','2.71770486705023','FOOA80040010000030','B',4);</v>
      </c>
      <c r="AO71" s="26" t="str">
        <f si="58" t="shared"/>
        <v>insert into tsp_test_unit_data.fooa_unit_data (test_name,julien_barcode,unit, pillar_plate_id,row,col) values('LAMB_IGA_unit','1802060027','2.4969242730524','FOOA80040010000030','C',4);</v>
      </c>
      <c r="AP71" s="26" t="str">
        <f si="59" t="shared"/>
        <v>insert into tsp_test_unit_data.fooa_unit_data (test_name,julien_barcode,unit, pillar_plate_id,row,col) values('LAMB_IGA_unit','1802060031','2.62571295288447','FOOA80040010000030','D',4);</v>
      </c>
      <c r="AQ71" s="26" t="str">
        <f si="60" t="shared"/>
        <v>insert into tsp_test_unit_data.fooa_unit_data (test_name,julien_barcode,unit, pillar_plate_id,row,col) values('LAMB_IGA_unit','1802060032','2.61038096719017','FOOA80040010000030','A',5);</v>
      </c>
      <c r="AR71" s="26" t="str">
        <f si="61" t="shared"/>
        <v>insert into tsp_test_unit_data.fooa_unit_data (test_name,julien_barcode,unit, pillar_plate_id,row,col) values('LAMB_IGA_unit','1802060044','2.68704089566164','FOOA80040010000030','B',5);</v>
      </c>
      <c r="AS71" s="26" t="str">
        <f si="62" t="shared"/>
        <v>insert into tsp_test_unit_data.fooa_unit_data (test_name,julien_barcode,unit, pillar_plate_id,row,col) values('LAMB_IGA_unit','1802060006','2.77596641268854','FOOA80040010000030','C',5);</v>
      </c>
      <c r="AT71" s="26" t="str">
        <f si="63" t="shared"/>
        <v>insert into tsp_test_unit_data.fooa_unit_data (test_name,julien_barcode,unit, pillar_plate_id,row,col) values('LAMB_IGA_unit','1802060013','2.64104493857876','FOOA80040010000030','D',5);</v>
      </c>
      <c r="AU71" s="26" t="str">
        <f si="64" t="shared"/>
        <v>insert into tsp_test_unit_data.fooa_unit_data (test_name,julien_barcode,unit, pillar_plate_id,row,col) values('LAMB_IGA_unit','1802060018','2.61038096719017','FOOA80040010000030','A',6);</v>
      </c>
      <c r="AV71" s="26" t="str">
        <f si="65" t="shared"/>
        <v>insert into tsp_test_unit_data.fooa_unit_data (test_name,julien_barcode,unit, pillar_plate_id,row,col) values('LAMB_IGA_unit','1802060125','2.9047550925206','FOOA80040010000030','B',6);</v>
      </c>
    </row>
    <row r="72" spans="1:48" x14ac:dyDescent="0.25">
      <c r="A72" s="24">
        <f>'[1]Run 1 IgG'!A73</f>
        <v>71</v>
      </c>
      <c r="B72" s="24" t="s">
        <v>231</v>
      </c>
      <c r="C72" s="25">
        <f>'Run 2 IgA'!Z74</f>
        <v>2.5470677966101696</v>
      </c>
      <c r="D72" s="25">
        <f>'Run 2 IgA'!AA74</f>
        <v>2.6497016949152541</v>
      </c>
      <c r="E72" s="25">
        <f>'Run 2 IgA'!AB74</f>
        <v>2.6023322033898304</v>
      </c>
      <c r="F72" s="25">
        <f>'Run 2 IgA'!AC74</f>
        <v>2.5918056497175144</v>
      </c>
      <c r="G72" s="25">
        <f>'Run 2 IgA'!AD74</f>
        <v>2.6839129943502824</v>
      </c>
      <c r="H72" s="25">
        <f>'Run 2 IgA'!AE74</f>
        <v>2.6497016949152541</v>
      </c>
      <c r="I72" s="25">
        <f>'Run 2 IgA'!AF74</f>
        <v>2.9760248587570621</v>
      </c>
      <c r="J72" s="25">
        <f>'Run 2 IgA'!AG74</f>
        <v>2.6970711864406782</v>
      </c>
      <c r="K72" s="25">
        <f>'Run 2 IgA'!AH74</f>
        <v>2.652333333333333</v>
      </c>
      <c r="L72" s="25">
        <f>'Run 2 IgA'!AI74</f>
        <v>2.6891762711864406</v>
      </c>
      <c r="M72" s="25">
        <f>'Run 2 IgA'!AJ74</f>
        <v>3.5707751412429376</v>
      </c>
      <c r="N72" s="25">
        <f>'Run 2 IgA'!AK74</f>
        <v>2.8760225988700565</v>
      </c>
      <c r="O72" s="25">
        <f>'Run 2 IgA'!AL74</f>
        <v>2.6839129943502824</v>
      </c>
      <c r="P72" s="25">
        <f>'Run 2 IgA'!AM74</f>
        <v>2.8260214689265535</v>
      </c>
      <c r="Q72" s="25">
        <f>'Run 2 IgA'!AN74</f>
        <v>2.6023322033898304</v>
      </c>
      <c r="R72" s="25">
        <f>'Run 2 IgA'!AO74</f>
        <v>2.5286463276836155</v>
      </c>
      <c r="S72" s="25">
        <f>'Run 2 IgA'!AP74</f>
        <v>2.6891762711864406</v>
      </c>
      <c r="T72" s="25">
        <f>'Run 2 IgA'!AQ74</f>
        <v>2.9102338983050848</v>
      </c>
      <c r="U72" s="25">
        <f>'Run 2 IgA'!AR74</f>
        <v>3.1497129943502826</v>
      </c>
      <c r="V72" s="25">
        <f>'Run 2 IgA'!AS74</f>
        <v>2.7997050847457627</v>
      </c>
      <c r="W72" s="25">
        <f>'Run 2 IgA'!AT74</f>
        <v>2.6233853107344633</v>
      </c>
      <c r="X72" s="25">
        <f>'Run 2 IgA'!AU74</f>
        <v>3.276031638418079</v>
      </c>
      <c r="Y72" s="25">
        <f>'Run 2 IgA'!AV74</f>
        <v>3.0365525423728812</v>
      </c>
      <c r="Z72" s="25">
        <f>'Run 2 IgA'!AW74</f>
        <v>2.9497084745762709</v>
      </c>
      <c r="AA72" s="26" t="str">
        <f si="44" t="shared"/>
        <v>insert into tsp_test_unit_data.fooa_unit_data (test_name,julien_barcode,unit, pillar_plate_id,row,col) values('BUCKWHEA_IGA_unit','1802030171','2.54706779661017','FOOA80040010000030','A',1);</v>
      </c>
      <c r="AB72" s="26" t="str">
        <f si="45" t="shared"/>
        <v>insert into tsp_test_unit_data.fooa_unit_data (test_name,julien_barcode,unit, pillar_plate_id,row,col) values('BUCKWHEA_IGA_unit','1802030226','2.64970169491525','FOOA80040010000030','B',1);</v>
      </c>
      <c r="AC72" s="26" t="str">
        <f si="46" t="shared"/>
        <v>insert into tsp_test_unit_data.fooa_unit_data (test_name,julien_barcode,unit, pillar_plate_id,row,col) values('BUCKWHEA_IGA_unit','1802030230','2.60233220338983','FOOA80040010000030','C',1);</v>
      </c>
      <c r="AD72" s="26" t="str">
        <f si="47" t="shared"/>
        <v>insert into tsp_test_unit_data.fooa_unit_data (test_name,julien_barcode,unit, pillar_plate_id,row,col) values('BUCKWHEA_IGA_unit','1802030233','2.59180564971751','FOOA80040010000030','D',1);</v>
      </c>
      <c r="AE72" s="26" t="str">
        <f si="48" t="shared"/>
        <v>insert into tsp_test_unit_data.fooa_unit_data (test_name,julien_barcode,unit, pillar_plate_id,row,col) values('BUCKWHEA_IGA_unit','1802030235','2.68391299435028','FOOA80040010000030','A',2);</v>
      </c>
      <c r="AF72" s="26" t="str">
        <f si="49" t="shared"/>
        <v>insert into tsp_test_unit_data.fooa_unit_data (test_name,julien_barcode,unit, pillar_plate_id,row,col) values('BUCKWHEA_IGA_unit','1801300058','2.64970169491525','FOOA80040010000030','B',2);</v>
      </c>
      <c r="AG72" s="26" t="str">
        <f si="50" t="shared"/>
        <v>insert into tsp_test_unit_data.fooa_unit_data (test_name,julien_barcode,unit, pillar_plate_id,row,col) values('BUCKWHEA_IGA_unit','1801300228','2.97602485875706','FOOA80040010000030','C',2);</v>
      </c>
      <c r="AH72" s="26" t="str">
        <f si="51" t="shared"/>
        <v>insert into tsp_test_unit_data.fooa_unit_data (test_name,julien_barcode,unit, pillar_plate_id,row,col) values('BUCKWHEA_IGA_unit','1801310058','2.69707118644068','FOOA80040010000030','D',2);</v>
      </c>
      <c r="AI72" s="26" t="str">
        <f si="52" t="shared"/>
        <v>insert into tsp_test_unit_data.fooa_unit_data (test_name,julien_barcode,unit, pillar_plate_id,row,col) values('BUCKWHEA_IGA_unit','1801310102','2.65233333333333','FOOA80040010000030','A',3);</v>
      </c>
      <c r="AJ72" s="26" t="str">
        <f si="53" t="shared"/>
        <v>insert into tsp_test_unit_data.fooa_unit_data (test_name,julien_barcode,unit, pillar_plate_id,row,col) values('BUCKWHEA_IGA_unit','1802050005','2.68917627118644','FOOA80040010000030','B',3);</v>
      </c>
      <c r="AK72" s="26" t="str">
        <f si="54" t="shared"/>
        <v>insert into tsp_test_unit_data.fooa_unit_data (test_name,julien_barcode,unit, pillar_plate_id,row,col) values('BUCKWHEA_IGA_unit','1802050015','3.57077514124294','FOOA80040010000030','C',3);</v>
      </c>
      <c r="AL72" s="26" t="str">
        <f si="55" t="shared"/>
        <v>insert into tsp_test_unit_data.fooa_unit_data (test_name,julien_barcode,unit, pillar_plate_id,row,col) values('BUCKWHEA_IGA_unit','1802050019','2.87602259887006','FOOA80040010000030','D',3);</v>
      </c>
      <c r="AM72" s="26" t="str">
        <f si="56" t="shared"/>
        <v>insert into tsp_test_unit_data.fooa_unit_data (test_name,julien_barcode,unit, pillar_plate_id,row,col) values('BUCKWHEA_IGA_unit','1802050009','2.68391299435028','FOOA80040010000030','A',4);</v>
      </c>
      <c r="AN72" s="26" t="str">
        <f si="57" t="shared"/>
        <v>insert into tsp_test_unit_data.fooa_unit_data (test_name,julien_barcode,unit, pillar_plate_id,row,col) values('BUCKWHEA_IGA_unit','1802050017','2.82602146892655','FOOA80040010000030','B',4);</v>
      </c>
      <c r="AO72" s="26" t="str">
        <f si="58" t="shared"/>
        <v>insert into tsp_test_unit_data.fooa_unit_data (test_name,julien_barcode,unit, pillar_plate_id,row,col) values('BUCKWHEA_IGA_unit','1802060027','2.60233220338983','FOOA80040010000030','C',4);</v>
      </c>
      <c r="AP72" s="26" t="str">
        <f si="59" t="shared"/>
        <v>insert into tsp_test_unit_data.fooa_unit_data (test_name,julien_barcode,unit, pillar_plate_id,row,col) values('BUCKWHEA_IGA_unit','1802060031','2.52864632768362','FOOA80040010000030','D',4);</v>
      </c>
      <c r="AQ72" s="26" t="str">
        <f si="60" t="shared"/>
        <v>insert into tsp_test_unit_data.fooa_unit_data (test_name,julien_barcode,unit, pillar_plate_id,row,col) values('BUCKWHEA_IGA_unit','1802060032','2.68917627118644','FOOA80040010000030','A',5);</v>
      </c>
      <c r="AR72" s="26" t="str">
        <f si="61" t="shared"/>
        <v>insert into tsp_test_unit_data.fooa_unit_data (test_name,julien_barcode,unit, pillar_plate_id,row,col) values('BUCKWHEA_IGA_unit','1802060044','2.91023389830508','FOOA80040010000030','B',5);</v>
      </c>
      <c r="AS72" s="26" t="str">
        <f si="62" t="shared"/>
        <v>insert into tsp_test_unit_data.fooa_unit_data (test_name,julien_barcode,unit, pillar_plate_id,row,col) values('BUCKWHEA_IGA_unit','1802060006','3.14971299435028','FOOA80040010000030','C',5);</v>
      </c>
      <c r="AT72" s="26" t="str">
        <f si="63" t="shared"/>
        <v>insert into tsp_test_unit_data.fooa_unit_data (test_name,julien_barcode,unit, pillar_plate_id,row,col) values('BUCKWHEA_IGA_unit','1802060013','2.79970508474576','FOOA80040010000030','D',5);</v>
      </c>
      <c r="AU72" s="26" t="str">
        <f si="64" t="shared"/>
        <v>insert into tsp_test_unit_data.fooa_unit_data (test_name,julien_barcode,unit, pillar_plate_id,row,col) values('BUCKWHEA_IGA_unit','1802060018','2.62338531073446','FOOA80040010000030','A',6);</v>
      </c>
      <c r="AV72" s="26" t="str">
        <f si="65" t="shared"/>
        <v>insert into tsp_test_unit_data.fooa_unit_data (test_name,julien_barcode,unit, pillar_plate_id,row,col) values('BUCKWHEA_IGA_unit','1802060125','3.27603163841808','FOOA80040010000030','B',6);</v>
      </c>
    </row>
    <row r="73" spans="1:48" x14ac:dyDescent="0.25">
      <c r="A73" s="24">
        <f>'[1]Run 1 IgG'!A74</f>
        <v>72</v>
      </c>
      <c r="B73" s="24" t="s">
        <v>232</v>
      </c>
      <c r="C73" s="25">
        <f>'Run 2 IgA'!Z75</f>
        <v>2.5199010954097769</v>
      </c>
      <c r="D73" s="25">
        <f>'Run 2 IgA'!AA75</f>
        <v>2.6078211981821449</v>
      </c>
      <c r="E73" s="25">
        <f>'Run 2 IgA'!AB75</f>
        <v>2.703067976185543</v>
      </c>
      <c r="F73" s="25">
        <f>'Run 2 IgA'!AC75</f>
        <v>2.5052477449477157</v>
      </c>
      <c r="G73" s="25">
        <f>'Run 2 IgA'!AD75</f>
        <v>2.6688768251073998</v>
      </c>
      <c r="H73" s="25">
        <f>'Run 2 IgA'!AE75</f>
        <v>2.5247855455637978</v>
      </c>
      <c r="I73" s="25">
        <f>'Run 2 IgA'!AF75</f>
        <v>2.6981835260315226</v>
      </c>
      <c r="J73" s="25">
        <f>'Run 2 IgA'!AG75</f>
        <v>2.6127056483361653</v>
      </c>
      <c r="K73" s="25">
        <f>'Run 2 IgA'!AH75</f>
        <v>2.6395701241832774</v>
      </c>
      <c r="L73" s="25">
        <f>'Run 2 IgA'!AI75</f>
        <v>2.5589766966419405</v>
      </c>
      <c r="M73" s="25">
        <f>'Run 2 IgA'!AJ75</f>
        <v>3.0010194355807882</v>
      </c>
      <c r="N73" s="25">
        <f>'Run 2 IgA'!AK75</f>
        <v>2.6884146257234818</v>
      </c>
      <c r="O73" s="25">
        <f>'Run 2 IgA'!AL75</f>
        <v>2.6273589987982264</v>
      </c>
      <c r="P73" s="25">
        <f>'Run 2 IgA'!AM75</f>
        <v>2.7445858024947163</v>
      </c>
      <c r="Q73" s="25">
        <f>'Run 2 IgA'!AN75</f>
        <v>2.5125744201787463</v>
      </c>
      <c r="R73" s="25">
        <f>'Run 2 IgA'!AO75</f>
        <v>2.4759410440235934</v>
      </c>
      <c r="S73" s="25">
        <f>'Run 2 IgA'!AP75</f>
        <v>2.5687455969499813</v>
      </c>
      <c r="T73" s="25">
        <f>'Run 2 IgA'!AQ75</f>
        <v>2.7616813780337877</v>
      </c>
      <c r="U73" s="25">
        <f>'Run 2 IgA'!AR75</f>
        <v>2.8642548312682163</v>
      </c>
      <c r="V73" s="25">
        <f>'Run 2 IgA'!AS75</f>
        <v>2.6542234746453386</v>
      </c>
      <c r="W73" s="25">
        <f>'Run 2 IgA'!AT75</f>
        <v>2.5956100727970934</v>
      </c>
      <c r="X73" s="25">
        <f>'Run 2 IgA'!AU75</f>
        <v>3.0278839114279004</v>
      </c>
      <c r="Y73" s="25">
        <f>'Run 2 IgA'!AV75</f>
        <v>2.9106571077314105</v>
      </c>
      <c r="Z73" s="25">
        <f>'Run 2 IgA'!AW75</f>
        <v>2.8911193071153289</v>
      </c>
      <c r="AA73" s="26" t="str">
        <f si="44" t="shared"/>
        <v>insert into tsp_test_unit_data.fooa_unit_data (test_name,julien_barcode,unit, pillar_plate_id,row,col) values('BROCCOLI_IGA_unit','1802030171','2.51990109540978','FOOA80040010000030','A',1);</v>
      </c>
      <c r="AB73" s="26" t="str">
        <f si="45" t="shared"/>
        <v>insert into tsp_test_unit_data.fooa_unit_data (test_name,julien_barcode,unit, pillar_plate_id,row,col) values('BROCCOLI_IGA_unit','1802030226','2.60782119818214','FOOA80040010000030','B',1);</v>
      </c>
      <c r="AC73" s="26" t="str">
        <f si="46" t="shared"/>
        <v>insert into tsp_test_unit_data.fooa_unit_data (test_name,julien_barcode,unit, pillar_plate_id,row,col) values('BROCCOLI_IGA_unit','1802030230','2.70306797618554','FOOA80040010000030','C',1);</v>
      </c>
      <c r="AD73" s="26" t="str">
        <f si="47" t="shared"/>
        <v>insert into tsp_test_unit_data.fooa_unit_data (test_name,julien_barcode,unit, pillar_plate_id,row,col) values('BROCCOLI_IGA_unit','1802030233','2.50524774494772','FOOA80040010000030','D',1);</v>
      </c>
      <c r="AE73" s="26" t="str">
        <f si="48" t="shared"/>
        <v>insert into tsp_test_unit_data.fooa_unit_data (test_name,julien_barcode,unit, pillar_plate_id,row,col) values('BROCCOLI_IGA_unit','1802030235','2.6688768251074','FOOA80040010000030','A',2);</v>
      </c>
      <c r="AF73" s="26" t="str">
        <f si="49" t="shared"/>
        <v>insert into tsp_test_unit_data.fooa_unit_data (test_name,julien_barcode,unit, pillar_plate_id,row,col) values('BROCCOLI_IGA_unit','1801300058','2.5247855455638','FOOA80040010000030','B',2);</v>
      </c>
      <c r="AG73" s="26" t="str">
        <f si="50" t="shared"/>
        <v>insert into tsp_test_unit_data.fooa_unit_data (test_name,julien_barcode,unit, pillar_plate_id,row,col) values('BROCCOLI_IGA_unit','1801300228','2.69818352603152','FOOA80040010000030','C',2);</v>
      </c>
      <c r="AH73" s="26" t="str">
        <f si="51" t="shared"/>
        <v>insert into tsp_test_unit_data.fooa_unit_data (test_name,julien_barcode,unit, pillar_plate_id,row,col) values('BROCCOLI_IGA_unit','1801310058','2.61270564833617','FOOA80040010000030','D',2);</v>
      </c>
      <c r="AI73" s="26" t="str">
        <f si="52" t="shared"/>
        <v>insert into tsp_test_unit_data.fooa_unit_data (test_name,julien_barcode,unit, pillar_plate_id,row,col) values('BROCCOLI_IGA_unit','1801310102','2.63957012418328','FOOA80040010000030','A',3);</v>
      </c>
      <c r="AJ73" s="26" t="str">
        <f si="53" t="shared"/>
        <v>insert into tsp_test_unit_data.fooa_unit_data (test_name,julien_barcode,unit, pillar_plate_id,row,col) values('BROCCOLI_IGA_unit','1802050005','2.55897669664194','FOOA80040010000030','B',3);</v>
      </c>
      <c r="AK73" s="26" t="str">
        <f si="54" t="shared"/>
        <v>insert into tsp_test_unit_data.fooa_unit_data (test_name,julien_barcode,unit, pillar_plate_id,row,col) values('BROCCOLI_IGA_unit','1802050015','3.00101943558079','FOOA80040010000030','C',3);</v>
      </c>
      <c r="AL73" s="26" t="str">
        <f si="55" t="shared"/>
        <v>insert into tsp_test_unit_data.fooa_unit_data (test_name,julien_barcode,unit, pillar_plate_id,row,col) values('BROCCOLI_IGA_unit','1802050019','2.68841462572348','FOOA80040010000030','D',3);</v>
      </c>
      <c r="AM73" s="26" t="str">
        <f si="56" t="shared"/>
        <v>insert into tsp_test_unit_data.fooa_unit_data (test_name,julien_barcode,unit, pillar_plate_id,row,col) values('BROCCOLI_IGA_unit','1802050009','2.62735899879823','FOOA80040010000030','A',4);</v>
      </c>
      <c r="AN73" s="26" t="str">
        <f si="57" t="shared"/>
        <v>insert into tsp_test_unit_data.fooa_unit_data (test_name,julien_barcode,unit, pillar_plate_id,row,col) values('BROCCOLI_IGA_unit','1802050017','2.74458580249472','FOOA80040010000030','B',4);</v>
      </c>
      <c r="AO73" s="26" t="str">
        <f si="58" t="shared"/>
        <v>insert into tsp_test_unit_data.fooa_unit_data (test_name,julien_barcode,unit, pillar_plate_id,row,col) values('BROCCOLI_IGA_unit','1802060027','2.51257442017875','FOOA80040010000030','C',4);</v>
      </c>
      <c r="AP73" s="26" t="str">
        <f si="59" t="shared"/>
        <v>insert into tsp_test_unit_data.fooa_unit_data (test_name,julien_barcode,unit, pillar_plate_id,row,col) values('BROCCOLI_IGA_unit','1802060031','2.47594104402359','FOOA80040010000030','D',4);</v>
      </c>
      <c r="AQ73" s="26" t="str">
        <f si="60" t="shared"/>
        <v>insert into tsp_test_unit_data.fooa_unit_data (test_name,julien_barcode,unit, pillar_plate_id,row,col) values('BROCCOLI_IGA_unit','1802060032','2.56874559694998','FOOA80040010000030','A',5);</v>
      </c>
      <c r="AR73" s="26" t="str">
        <f si="61" t="shared"/>
        <v>insert into tsp_test_unit_data.fooa_unit_data (test_name,julien_barcode,unit, pillar_plate_id,row,col) values('BROCCOLI_IGA_unit','1802060044','2.76168137803379','FOOA80040010000030','B',5);</v>
      </c>
      <c r="AS73" s="26" t="str">
        <f si="62" t="shared"/>
        <v>insert into tsp_test_unit_data.fooa_unit_data (test_name,julien_barcode,unit, pillar_plate_id,row,col) values('BROCCOLI_IGA_unit','1802060006','2.86425483126822','FOOA80040010000030','C',5);</v>
      </c>
      <c r="AT73" s="26" t="str">
        <f si="63" t="shared"/>
        <v>insert into tsp_test_unit_data.fooa_unit_data (test_name,julien_barcode,unit, pillar_plate_id,row,col) values('BROCCOLI_IGA_unit','1802060013','2.65422347464534','FOOA80040010000030','D',5);</v>
      </c>
      <c r="AU73" s="26" t="str">
        <f si="64" t="shared"/>
        <v>insert into tsp_test_unit_data.fooa_unit_data (test_name,julien_barcode,unit, pillar_plate_id,row,col) values('BROCCOLI_IGA_unit','1802060018','2.59561007279709','FOOA80040010000030','A',6);</v>
      </c>
      <c r="AV73" s="26" t="str">
        <f si="65" t="shared"/>
        <v>insert into tsp_test_unit_data.fooa_unit_data (test_name,julien_barcode,unit, pillar_plate_id,row,col) values('BROCCOLI_IGA_unit','1802060125','3.0278839114279','FOOA80040010000030','B',6);</v>
      </c>
    </row>
    <row r="74" spans="1:48" x14ac:dyDescent="0.25">
      <c r="A74" s="24">
        <f>'[1]Run 1 IgG'!A75</f>
        <v>73</v>
      </c>
      <c r="B74" s="24" t="s">
        <v>233</v>
      </c>
      <c r="C74" s="25">
        <f>'Run 2 IgA'!Z76</f>
        <v>2.6089335982078703</v>
      </c>
      <c r="D74" s="25">
        <f>'Run 2 IgA'!AA76</f>
        <v>3.0064888625892894</v>
      </c>
      <c r="E74" s="25">
        <f>'Run 2 IgA'!AB76</f>
        <v>2.4598503740648381</v>
      </c>
      <c r="F74" s="25">
        <f>'Run 2 IgA'!AC76</f>
        <v>2.4456519717655016</v>
      </c>
      <c r="G74" s="25">
        <f>'Run 2 IgA'!AD76</f>
        <v>2.6254984008904292</v>
      </c>
      <c r="H74" s="25">
        <f>'Run 2 IgA'!AE76</f>
        <v>2.4906135790467334</v>
      </c>
      <c r="I74" s="25">
        <f>'Run 2 IgA'!AF76</f>
        <v>2.6704600081716614</v>
      </c>
      <c r="J74" s="25">
        <f>'Run 2 IgA'!AG76</f>
        <v>2.5095447821125152</v>
      </c>
      <c r="K74" s="25">
        <f>'Run 2 IgA'!AH76</f>
        <v>2.6373304028065432</v>
      </c>
      <c r="L74" s="25">
        <f>'Run 2 IgA'!AI76</f>
        <v>2.5166439832621834</v>
      </c>
      <c r="M74" s="25">
        <f>'Run 2 IgA'!AJ76</f>
        <v>2.7627496231173478</v>
      </c>
      <c r="N74" s="25">
        <f>'Run 2 IgA'!AK76</f>
        <v>2.6609944066387703</v>
      </c>
      <c r="O74" s="25">
        <f>'Run 2 IgA'!AL76</f>
        <v>2.6325976020400974</v>
      </c>
      <c r="P74" s="25">
        <f>'Run 2 IgA'!AM76</f>
        <v>2.6231320005072067</v>
      </c>
      <c r="Q74" s="25">
        <f>'Run 2 IgA'!AN76</f>
        <v>2.4598503740648381</v>
      </c>
      <c r="R74" s="25">
        <f>'Run 2 IgA'!AO76</f>
        <v>2.4953463798131787</v>
      </c>
      <c r="S74" s="25">
        <f>'Run 2 IgA'!AP76</f>
        <v>2.5805367936091974</v>
      </c>
      <c r="T74" s="25">
        <f>'Run 2 IgA'!AQ76</f>
        <v>2.746184820434789</v>
      </c>
      <c r="U74" s="25">
        <f>'Run 2 IgA'!AR76</f>
        <v>4.0098426250757289</v>
      </c>
      <c r="V74" s="25">
        <f>'Run 2 IgA'!AS76</f>
        <v>2.5616055905434152</v>
      </c>
      <c r="W74" s="25">
        <f>'Run 2 IgA'!AT76</f>
        <v>2.5947351959085339</v>
      </c>
      <c r="X74" s="25">
        <f>'Run 2 IgA'!AU76</f>
        <v>3.0396184679544076</v>
      </c>
      <c r="Y74" s="25">
        <f>'Run 2 IgA'!AV76</f>
        <v>2.8006120292489118</v>
      </c>
      <c r="Z74" s="25">
        <f>'Run 2 IgA'!AW76</f>
        <v>2.8787032418952618</v>
      </c>
      <c r="AA74" s="26" t="str">
        <f si="44" t="shared"/>
        <v>insert into tsp_test_unit_data.fooa_unit_data (test_name,julien_barcode,unit, pillar_plate_id,row,col) values('CHICKEN_IGA_unit','1802030171','2.60893359820787','FOOA80040010000030','A',1);</v>
      </c>
      <c r="AB74" s="26" t="str">
        <f si="45" t="shared"/>
        <v>insert into tsp_test_unit_data.fooa_unit_data (test_name,julien_barcode,unit, pillar_plate_id,row,col) values('CHICKEN_IGA_unit','1802030226','3.00648886258929','FOOA80040010000030','B',1);</v>
      </c>
      <c r="AC74" s="26" t="str">
        <f si="46" t="shared"/>
        <v>insert into tsp_test_unit_data.fooa_unit_data (test_name,julien_barcode,unit, pillar_plate_id,row,col) values('CHICKEN_IGA_unit','1802030230','2.45985037406484','FOOA80040010000030','C',1);</v>
      </c>
      <c r="AD74" s="26" t="str">
        <f si="47" t="shared"/>
        <v>insert into tsp_test_unit_data.fooa_unit_data (test_name,julien_barcode,unit, pillar_plate_id,row,col) values('CHICKEN_IGA_unit','1802030233','2.4456519717655','FOOA80040010000030','D',1);</v>
      </c>
      <c r="AE74" s="26" t="str">
        <f si="48" t="shared"/>
        <v>insert into tsp_test_unit_data.fooa_unit_data (test_name,julien_barcode,unit, pillar_plate_id,row,col) values('CHICKEN_IGA_unit','1802030235','2.62549840089043','FOOA80040010000030','A',2);</v>
      </c>
      <c r="AF74" s="26" t="str">
        <f si="49" t="shared"/>
        <v>insert into tsp_test_unit_data.fooa_unit_data (test_name,julien_barcode,unit, pillar_plate_id,row,col) values('CHICKEN_IGA_unit','1801300058','2.49061357904673','FOOA80040010000030','B',2);</v>
      </c>
      <c r="AG74" s="26" t="str">
        <f si="50" t="shared"/>
        <v>insert into tsp_test_unit_data.fooa_unit_data (test_name,julien_barcode,unit, pillar_plate_id,row,col) values('CHICKEN_IGA_unit','1801300228','2.67046000817166','FOOA80040010000030','C',2);</v>
      </c>
      <c r="AH74" s="26" t="str">
        <f si="51" t="shared"/>
        <v>insert into tsp_test_unit_data.fooa_unit_data (test_name,julien_barcode,unit, pillar_plate_id,row,col) values('CHICKEN_IGA_unit','1801310058','2.50954478211252','FOOA80040010000030','D',2);</v>
      </c>
      <c r="AI74" s="26" t="str">
        <f si="52" t="shared"/>
        <v>insert into tsp_test_unit_data.fooa_unit_data (test_name,julien_barcode,unit, pillar_plate_id,row,col) values('CHICKEN_IGA_unit','1801310102','2.63733040280654','FOOA80040010000030','A',3);</v>
      </c>
      <c r="AJ74" s="26" t="str">
        <f si="53" t="shared"/>
        <v>insert into tsp_test_unit_data.fooa_unit_data (test_name,julien_barcode,unit, pillar_plate_id,row,col) values('CHICKEN_IGA_unit','1802050005','2.51664398326218','FOOA80040010000030','B',3);</v>
      </c>
      <c r="AK74" s="26" t="str">
        <f si="54" t="shared"/>
        <v>insert into tsp_test_unit_data.fooa_unit_data (test_name,julien_barcode,unit, pillar_plate_id,row,col) values('CHICKEN_IGA_unit','1802050015','2.76274962311735','FOOA80040010000030','C',3);</v>
      </c>
      <c r="AL74" s="26" t="str">
        <f si="55" t="shared"/>
        <v>insert into tsp_test_unit_data.fooa_unit_data (test_name,julien_barcode,unit, pillar_plate_id,row,col) values('CHICKEN_IGA_unit','1802050019','2.66099440663877','FOOA80040010000030','D',3);</v>
      </c>
      <c r="AM74" s="26" t="str">
        <f si="56" t="shared"/>
        <v>insert into tsp_test_unit_data.fooa_unit_data (test_name,julien_barcode,unit, pillar_plate_id,row,col) values('CHICKEN_IGA_unit','1802050009','2.6325976020401','FOOA80040010000030','A',4);</v>
      </c>
      <c r="AN74" s="26" t="str">
        <f si="57" t="shared"/>
        <v>insert into tsp_test_unit_data.fooa_unit_data (test_name,julien_barcode,unit, pillar_plate_id,row,col) values('CHICKEN_IGA_unit','1802050017','2.62313200050721','FOOA80040010000030','B',4);</v>
      </c>
      <c r="AO74" s="26" t="str">
        <f si="58" t="shared"/>
        <v>insert into tsp_test_unit_data.fooa_unit_data (test_name,julien_barcode,unit, pillar_plate_id,row,col) values('CHICKEN_IGA_unit','1802060027','2.45985037406484','FOOA80040010000030','C',4);</v>
      </c>
      <c r="AP74" s="26" t="str">
        <f si="59" t="shared"/>
        <v>insert into tsp_test_unit_data.fooa_unit_data (test_name,julien_barcode,unit, pillar_plate_id,row,col) values('CHICKEN_IGA_unit','1802060031','2.49534637981318','FOOA80040010000030','D',4);</v>
      </c>
      <c r="AQ74" s="26" t="str">
        <f si="60" t="shared"/>
        <v>insert into tsp_test_unit_data.fooa_unit_data (test_name,julien_barcode,unit, pillar_plate_id,row,col) values('CHICKEN_IGA_unit','1802060032','2.5805367936092','FOOA80040010000030','A',5);</v>
      </c>
      <c r="AR74" s="26" t="str">
        <f si="61" t="shared"/>
        <v>insert into tsp_test_unit_data.fooa_unit_data (test_name,julien_barcode,unit, pillar_plate_id,row,col) values('CHICKEN_IGA_unit','1802060044','2.74618482043479','FOOA80040010000030','B',5);</v>
      </c>
      <c r="AS74" s="26" t="str">
        <f si="62" t="shared"/>
        <v>insert into tsp_test_unit_data.fooa_unit_data (test_name,julien_barcode,unit, pillar_plate_id,row,col) values('CHICKEN_IGA_unit','1802060006','4.00984262507573','FOOA80040010000030','C',5);</v>
      </c>
      <c r="AT74" s="26" t="str">
        <f si="63" t="shared"/>
        <v>insert into tsp_test_unit_data.fooa_unit_data (test_name,julien_barcode,unit, pillar_plate_id,row,col) values('CHICKEN_IGA_unit','1802060013','2.56160559054342','FOOA80040010000030','D',5);</v>
      </c>
      <c r="AU74" s="26" t="str">
        <f si="64" t="shared"/>
        <v>insert into tsp_test_unit_data.fooa_unit_data (test_name,julien_barcode,unit, pillar_plate_id,row,col) values('CHICKEN_IGA_unit','1802060018','2.59473519590853','FOOA80040010000030','A',6);</v>
      </c>
      <c r="AV74" s="26" t="str">
        <f si="65" t="shared"/>
        <v>insert into tsp_test_unit_data.fooa_unit_data (test_name,julien_barcode,unit, pillar_plate_id,row,col) values('CHICKEN_IGA_unit','1802060125','3.03961846795441','FOOA80040010000030','B',6);</v>
      </c>
    </row>
    <row r="75" spans="1:48" x14ac:dyDescent="0.25">
      <c r="A75" s="24">
        <f>'[1]Run 1 IgG'!A76</f>
        <v>74</v>
      </c>
      <c r="B75" s="24" t="s">
        <v>234</v>
      </c>
      <c r="C75" s="25">
        <f>'Run 2 IgA'!Z77</f>
        <v>2.6384092743414778</v>
      </c>
      <c r="D75" s="25">
        <f>'Run 2 IgA'!AA77</f>
        <v>2.6902986279257464</v>
      </c>
      <c r="E75" s="25">
        <f>'Run 2 IgA'!AB77</f>
        <v>2.5190637610976592</v>
      </c>
      <c r="F75" s="25">
        <f>'Run 2 IgA'!AC77</f>
        <v>2.4516076014381096</v>
      </c>
      <c r="G75" s="25">
        <f>'Run 2 IgA'!AD77</f>
        <v>2.9471509281678774</v>
      </c>
      <c r="H75" s="25">
        <f>'Run 2 IgA'!AE77</f>
        <v>2.9030449776212488</v>
      </c>
      <c r="I75" s="25">
        <f>'Run 2 IgA'!AF77</f>
        <v>2.7240267077555211</v>
      </c>
      <c r="J75" s="25">
        <f>'Run 2 IgA'!AG77</f>
        <v>2.5398195025313668</v>
      </c>
      <c r="K75" s="25">
        <f>'Run 2 IgA'!AH77</f>
        <v>2.8355888179616993</v>
      </c>
      <c r="L75" s="25">
        <f>'Run 2 IgA'!AI77</f>
        <v>2.9289896544133831</v>
      </c>
      <c r="M75" s="25">
        <f>'Run 2 IgA'!AJ77</f>
        <v>4.6854442732408836</v>
      </c>
      <c r="N75" s="25">
        <f>'Run 2 IgA'!AK77</f>
        <v>3.2610815173527037</v>
      </c>
      <c r="O75" s="25">
        <f>'Run 2 IgA'!AL77</f>
        <v>2.6332203389830506</v>
      </c>
      <c r="P75" s="25">
        <f>'Run 2 IgA'!AM77</f>
        <v>2.7914828674150707</v>
      </c>
      <c r="Q75" s="25">
        <f>'Run 2 IgA'!AN77</f>
        <v>3.6476572015555071</v>
      </c>
      <c r="R75" s="25">
        <f>'Run 2 IgA'!AO77</f>
        <v>2.4931190843055249</v>
      </c>
      <c r="S75" s="25">
        <f>'Run 2 IgA'!AP77</f>
        <v>2.7759160613397902</v>
      </c>
      <c r="T75" s="25">
        <f>'Run 2 IgA'!AQ77</f>
        <v>2.8771003008291141</v>
      </c>
      <c r="U75" s="25">
        <f>'Run 2 IgA'!AR77</f>
        <v>3.6243069924425857</v>
      </c>
      <c r="V75" s="25">
        <f>'Run 2 IgA'!AS77</f>
        <v>2.7058654340010273</v>
      </c>
      <c r="W75" s="25">
        <f>'Run 2 IgA'!AT77</f>
        <v>2.6306258713038373</v>
      </c>
      <c r="X75" s="25">
        <f>'Run 2 IgA'!AU77</f>
        <v>3.1521138748257389</v>
      </c>
      <c r="Y75" s="25">
        <f>'Run 2 IgA'!AV77</f>
        <v>2.9419619928094503</v>
      </c>
      <c r="Z75" s="25">
        <f>'Run 2 IgA'!AW77</f>
        <v>2.9601232665639445</v>
      </c>
      <c r="AA75" s="26" t="str">
        <f si="44" t="shared"/>
        <v>insert into tsp_test_unit_data.fooa_unit_data (test_name,julien_barcode,unit, pillar_plate_id,row,col) values('CASHEWS_IGA_unit','1802030171','2.63840927434148','FOOA80040010000030','A',1);</v>
      </c>
      <c r="AB75" s="26" t="str">
        <f si="45" t="shared"/>
        <v>insert into tsp_test_unit_data.fooa_unit_data (test_name,julien_barcode,unit, pillar_plate_id,row,col) values('CASHEWS_IGA_unit','1802030226','2.69029862792575','FOOA80040010000030','B',1);</v>
      </c>
      <c r="AC75" s="26" t="str">
        <f si="46" t="shared"/>
        <v>insert into tsp_test_unit_data.fooa_unit_data (test_name,julien_barcode,unit, pillar_plate_id,row,col) values('CASHEWS_IGA_unit','1802030230','2.51906376109766','FOOA80040010000030','C',1);</v>
      </c>
      <c r="AD75" s="26" t="str">
        <f si="47" t="shared"/>
        <v>insert into tsp_test_unit_data.fooa_unit_data (test_name,julien_barcode,unit, pillar_plate_id,row,col) values('CASHEWS_IGA_unit','1802030233','2.45160760143811','FOOA80040010000030','D',1);</v>
      </c>
      <c r="AE75" s="26" t="str">
        <f si="48" t="shared"/>
        <v>insert into tsp_test_unit_data.fooa_unit_data (test_name,julien_barcode,unit, pillar_plate_id,row,col) values('CASHEWS_IGA_unit','1802030235','2.94715092816788','FOOA80040010000030','A',2);</v>
      </c>
      <c r="AF75" s="26" t="str">
        <f si="49" t="shared"/>
        <v>insert into tsp_test_unit_data.fooa_unit_data (test_name,julien_barcode,unit, pillar_plate_id,row,col) values('CASHEWS_IGA_unit','1801300058','2.90304497762125','FOOA80040010000030','B',2);</v>
      </c>
      <c r="AG75" s="26" t="str">
        <f si="50" t="shared"/>
        <v>insert into tsp_test_unit_data.fooa_unit_data (test_name,julien_barcode,unit, pillar_plate_id,row,col) values('CASHEWS_IGA_unit','1801300228','2.72402670775552','FOOA80040010000030','C',2);</v>
      </c>
      <c r="AH75" s="26" t="str">
        <f si="51" t="shared"/>
        <v>insert into tsp_test_unit_data.fooa_unit_data (test_name,julien_barcode,unit, pillar_plate_id,row,col) values('CASHEWS_IGA_unit','1801310058','2.53981950253137','FOOA80040010000030','D',2);</v>
      </c>
      <c r="AI75" s="26" t="str">
        <f si="52" t="shared"/>
        <v>insert into tsp_test_unit_data.fooa_unit_data (test_name,julien_barcode,unit, pillar_plate_id,row,col) values('CASHEWS_IGA_unit','1801310102','2.8355888179617','FOOA80040010000030','A',3);</v>
      </c>
      <c r="AJ75" s="26" t="str">
        <f si="53" t="shared"/>
        <v>insert into tsp_test_unit_data.fooa_unit_data (test_name,julien_barcode,unit, pillar_plate_id,row,col) values('CASHEWS_IGA_unit','1802050005','2.92898965441338','FOOA80040010000030','B',3);</v>
      </c>
      <c r="AK75" s="26" t="str">
        <f si="54" t="shared"/>
        <v>insert into tsp_test_unit_data.fooa_unit_data (test_name,julien_barcode,unit, pillar_plate_id,row,col) values('CASHEWS_IGA_unit','1802050015','4.68544427324088','FOOA80040010000030','C',3);</v>
      </c>
      <c r="AL75" s="26" t="str">
        <f si="55" t="shared"/>
        <v>insert into tsp_test_unit_data.fooa_unit_data (test_name,julien_barcode,unit, pillar_plate_id,row,col) values('CASHEWS_IGA_unit','1802050019','3.2610815173527','FOOA80040010000030','D',3);</v>
      </c>
      <c r="AM75" s="26" t="str">
        <f si="56" t="shared"/>
        <v>insert into tsp_test_unit_data.fooa_unit_data (test_name,julien_barcode,unit, pillar_plate_id,row,col) values('CASHEWS_IGA_unit','1802050009','2.63322033898305','FOOA80040010000030','A',4);</v>
      </c>
      <c r="AN75" s="26" t="str">
        <f si="57" t="shared"/>
        <v>insert into tsp_test_unit_data.fooa_unit_data (test_name,julien_barcode,unit, pillar_plate_id,row,col) values('CASHEWS_IGA_unit','1802050017','2.79148286741507','FOOA80040010000030','B',4);</v>
      </c>
      <c r="AO75" s="26" t="str">
        <f si="58" t="shared"/>
        <v>insert into tsp_test_unit_data.fooa_unit_data (test_name,julien_barcode,unit, pillar_plate_id,row,col) values('CASHEWS_IGA_unit','1802060027','3.64765720155551','FOOA80040010000030','C',4);</v>
      </c>
      <c r="AP75" s="26" t="str">
        <f si="59" t="shared"/>
        <v>insert into tsp_test_unit_data.fooa_unit_data (test_name,julien_barcode,unit, pillar_plate_id,row,col) values('CASHEWS_IGA_unit','1802060031','2.49311908430552','FOOA80040010000030','D',4);</v>
      </c>
      <c r="AQ75" s="26" t="str">
        <f si="60" t="shared"/>
        <v>insert into tsp_test_unit_data.fooa_unit_data (test_name,julien_barcode,unit, pillar_plate_id,row,col) values('CASHEWS_IGA_unit','1802060032','2.77591606133979','FOOA80040010000030','A',5);</v>
      </c>
      <c r="AR75" s="26" t="str">
        <f si="61" t="shared"/>
        <v>insert into tsp_test_unit_data.fooa_unit_data (test_name,julien_barcode,unit, pillar_plate_id,row,col) values('CASHEWS_IGA_unit','1802060044','2.87710030082911','FOOA80040010000030','B',5);</v>
      </c>
      <c r="AS75" s="26" t="str">
        <f si="62" t="shared"/>
        <v>insert into tsp_test_unit_data.fooa_unit_data (test_name,julien_barcode,unit, pillar_plate_id,row,col) values('CASHEWS_IGA_unit','1802060006','3.62430699244259','FOOA80040010000030','C',5);</v>
      </c>
      <c r="AT75" s="26" t="str">
        <f si="63" t="shared"/>
        <v>insert into tsp_test_unit_data.fooa_unit_data (test_name,julien_barcode,unit, pillar_plate_id,row,col) values('CASHEWS_IGA_unit','1802060013','2.70586543400103','FOOA80040010000030','D',5);</v>
      </c>
      <c r="AU75" s="26" t="str">
        <f si="64" t="shared"/>
        <v>insert into tsp_test_unit_data.fooa_unit_data (test_name,julien_barcode,unit, pillar_plate_id,row,col) values('CASHEWS_IGA_unit','1802060018','2.63062587130384','FOOA80040010000030','A',6);</v>
      </c>
      <c r="AV75" s="26" t="str">
        <f si="65" t="shared"/>
        <v>insert into tsp_test_unit_data.fooa_unit_data (test_name,julien_barcode,unit, pillar_plate_id,row,col) values('CASHEWS_IGA_unit','1802060125','3.15211387482574','FOOA80040010000030','B',6);</v>
      </c>
    </row>
    <row r="76" spans="1:48" x14ac:dyDescent="0.25">
      <c r="A76" s="24">
        <f>'[1]Run 1 IgG'!A77</f>
        <v>75</v>
      </c>
      <c r="B76" s="24" t="s">
        <v>235</v>
      </c>
      <c r="C76" s="25">
        <f>'Run 2 IgA'!Z78</f>
        <v>2.6270662485611083</v>
      </c>
      <c r="D76" s="25">
        <f>'Run 2 IgA'!AA78</f>
        <v>3.3142730123446986</v>
      </c>
      <c r="E76" s="25">
        <f>'Run 2 IgA'!AB78</f>
        <v>2.5185599174373832</v>
      </c>
      <c r="F76" s="25">
        <f>'Run 2 IgA'!AC78</f>
        <v>2.4751573849878934</v>
      </c>
      <c r="G76" s="25">
        <f>'Run 2 IgA'!AD78</f>
        <v>2.6053649823363632</v>
      </c>
      <c r="H76" s="25">
        <f>'Run 2 IgA'!AE78</f>
        <v>2.5788412125061191</v>
      </c>
      <c r="I76" s="25">
        <f>'Run 2 IgA'!AF78</f>
        <v>2.7886201193453206</v>
      </c>
      <c r="J76" s="25">
        <f>'Run 2 IgA'!AG78</f>
        <v>2.5233824210428821</v>
      </c>
      <c r="K76" s="25">
        <f>'Run 2 IgA'!AH78</f>
        <v>2.6415337593776047</v>
      </c>
      <c r="L76" s="25">
        <f>'Run 2 IgA'!AI78</f>
        <v>2.5740187089006206</v>
      </c>
      <c r="M76" s="25">
        <f>'Run 2 IgA'!AJ78</f>
        <v>3.1286066235329919</v>
      </c>
      <c r="N76" s="25">
        <f>'Run 2 IgA'!AK78</f>
        <v>2.680113788221596</v>
      </c>
      <c r="O76" s="25">
        <f>'Run 2 IgA'!AL78</f>
        <v>2.5788412125061191</v>
      </c>
      <c r="P76" s="25">
        <f>'Run 2 IgA'!AM78</f>
        <v>2.7910313711480703</v>
      </c>
      <c r="Q76" s="25">
        <f>'Run 2 IgA'!AN78</f>
        <v>2.5499061908731262</v>
      </c>
      <c r="R76" s="25">
        <f>'Run 2 IgA'!AO78</f>
        <v>2.5257936728456318</v>
      </c>
      <c r="S76" s="25">
        <f>'Run 2 IgA'!AP78</f>
        <v>2.5257936728456318</v>
      </c>
      <c r="T76" s="25">
        <f>'Run 2 IgA'!AQ78</f>
        <v>2.7789751121343231</v>
      </c>
      <c r="U76" s="25">
        <f>'Run 2 IgA'!AR78</f>
        <v>2.9477627383267837</v>
      </c>
      <c r="V76" s="25">
        <f>'Run 2 IgA'!AS78</f>
        <v>2.6222437449556093</v>
      </c>
      <c r="W76" s="25">
        <f>'Run 2 IgA'!AT78</f>
        <v>2.6029537305336139</v>
      </c>
      <c r="X76" s="25">
        <f>'Run 2 IgA'!AU78</f>
        <v>3.0659140766615067</v>
      </c>
      <c r="Y76" s="25">
        <f>'Run 2 IgA'!AV78</f>
        <v>2.848901414414057</v>
      </c>
      <c r="Z76" s="25">
        <f>'Run 2 IgA'!AW78</f>
        <v>2.8730139324415513</v>
      </c>
      <c r="AA76" s="26" t="str">
        <f si="44" t="shared"/>
        <v>insert into tsp_test_unit_data.fooa_unit_data (test_name,julien_barcode,unit, pillar_plate_id,row,col) values('GREEN_BEAN_IGA_unit','1802030171','2.62706624856111','FOOA80040010000030','A',1);</v>
      </c>
      <c r="AB76" s="26" t="str">
        <f si="45" t="shared"/>
        <v>insert into tsp_test_unit_data.fooa_unit_data (test_name,julien_barcode,unit, pillar_plate_id,row,col) values('GREEN_BEAN_IGA_unit','1802030226','3.3142730123447','FOOA80040010000030','B',1);</v>
      </c>
      <c r="AC76" s="26" t="str">
        <f si="46" t="shared"/>
        <v>insert into tsp_test_unit_data.fooa_unit_data (test_name,julien_barcode,unit, pillar_plate_id,row,col) values('GREEN_BEAN_IGA_unit','1802030230','2.51855991743738','FOOA80040010000030','C',1);</v>
      </c>
      <c r="AD76" s="26" t="str">
        <f si="47" t="shared"/>
        <v>insert into tsp_test_unit_data.fooa_unit_data (test_name,julien_barcode,unit, pillar_plate_id,row,col) values('GREEN_BEAN_IGA_unit','1802030233','2.47515738498789','FOOA80040010000030','D',1);</v>
      </c>
      <c r="AE76" s="26" t="str">
        <f si="48" t="shared"/>
        <v>insert into tsp_test_unit_data.fooa_unit_data (test_name,julien_barcode,unit, pillar_plate_id,row,col) values('GREEN_BEAN_IGA_unit','1802030235','2.60536498233636','FOOA80040010000030','A',2);</v>
      </c>
      <c r="AF76" s="26" t="str">
        <f si="49" t="shared"/>
        <v>insert into tsp_test_unit_data.fooa_unit_data (test_name,julien_barcode,unit, pillar_plate_id,row,col) values('GREEN_BEAN_IGA_unit','1801300058','2.57884121250612','FOOA80040010000030','B',2);</v>
      </c>
      <c r="AG76" s="26" t="str">
        <f si="50" t="shared"/>
        <v>insert into tsp_test_unit_data.fooa_unit_data (test_name,julien_barcode,unit, pillar_plate_id,row,col) values('GREEN_BEAN_IGA_unit','1801300228','2.78862011934532','FOOA80040010000030','C',2);</v>
      </c>
      <c r="AH76" s="26" t="str">
        <f si="51" t="shared"/>
        <v>insert into tsp_test_unit_data.fooa_unit_data (test_name,julien_barcode,unit, pillar_plate_id,row,col) values('GREEN_BEAN_IGA_unit','1801310058','2.52338242104288','FOOA80040010000030','D',2);</v>
      </c>
      <c r="AI76" s="26" t="str">
        <f si="52" t="shared"/>
        <v>insert into tsp_test_unit_data.fooa_unit_data (test_name,julien_barcode,unit, pillar_plate_id,row,col) values('GREEN_BEAN_IGA_unit','1801310102','2.6415337593776','FOOA80040010000030','A',3);</v>
      </c>
      <c r="AJ76" s="26" t="str">
        <f si="53" t="shared"/>
        <v>insert into tsp_test_unit_data.fooa_unit_data (test_name,julien_barcode,unit, pillar_plate_id,row,col) values('GREEN_BEAN_IGA_unit','1802050005','2.57401870890062','FOOA80040010000030','B',3);</v>
      </c>
      <c r="AK76" s="26" t="str">
        <f si="54" t="shared"/>
        <v>insert into tsp_test_unit_data.fooa_unit_data (test_name,julien_barcode,unit, pillar_plate_id,row,col) values('GREEN_BEAN_IGA_unit','1802050015','3.12860662353299','FOOA80040010000030','C',3);</v>
      </c>
      <c r="AL76" s="26" t="str">
        <f si="55" t="shared"/>
        <v>insert into tsp_test_unit_data.fooa_unit_data (test_name,julien_barcode,unit, pillar_plate_id,row,col) values('GREEN_BEAN_IGA_unit','1802050019','2.6801137882216','FOOA80040010000030','D',3);</v>
      </c>
      <c r="AM76" s="26" t="str">
        <f si="56" t="shared"/>
        <v>insert into tsp_test_unit_data.fooa_unit_data (test_name,julien_barcode,unit, pillar_plate_id,row,col) values('GREEN_BEAN_IGA_unit','1802050009','2.57884121250612','FOOA80040010000030','A',4);</v>
      </c>
      <c r="AN76" s="26" t="str">
        <f si="57" t="shared"/>
        <v>insert into tsp_test_unit_data.fooa_unit_data (test_name,julien_barcode,unit, pillar_plate_id,row,col) values('GREEN_BEAN_IGA_unit','1802050017','2.79103137114807','FOOA80040010000030','B',4);</v>
      </c>
      <c r="AO76" s="26" t="str">
        <f si="58" t="shared"/>
        <v>insert into tsp_test_unit_data.fooa_unit_data (test_name,julien_barcode,unit, pillar_plate_id,row,col) values('GREEN_BEAN_IGA_unit','1802060027','2.54990619087313','FOOA80040010000030','C',4);</v>
      </c>
      <c r="AP76" s="26" t="str">
        <f si="59" t="shared"/>
        <v>insert into tsp_test_unit_data.fooa_unit_data (test_name,julien_barcode,unit, pillar_plate_id,row,col) values('GREEN_BEAN_IGA_unit','1802060031','2.52579367284563','FOOA80040010000030','D',4);</v>
      </c>
      <c r="AQ76" s="26" t="str">
        <f si="60" t="shared"/>
        <v>insert into tsp_test_unit_data.fooa_unit_data (test_name,julien_barcode,unit, pillar_plate_id,row,col) values('GREEN_BEAN_IGA_unit','1802060032','2.52579367284563','FOOA80040010000030','A',5);</v>
      </c>
      <c r="AR76" s="26" t="str">
        <f si="61" t="shared"/>
        <v>insert into tsp_test_unit_data.fooa_unit_data (test_name,julien_barcode,unit, pillar_plate_id,row,col) values('GREEN_BEAN_IGA_unit','1802060044','2.77897511213432','FOOA80040010000030','B',5);</v>
      </c>
      <c r="AS76" s="26" t="str">
        <f si="62" t="shared"/>
        <v>insert into tsp_test_unit_data.fooa_unit_data (test_name,julien_barcode,unit, pillar_plate_id,row,col) values('GREEN_BEAN_IGA_unit','1802060006','2.94776273832678','FOOA80040010000030','C',5);</v>
      </c>
      <c r="AT76" s="26" t="str">
        <f si="63" t="shared"/>
        <v>insert into tsp_test_unit_data.fooa_unit_data (test_name,julien_barcode,unit, pillar_plate_id,row,col) values('GREEN_BEAN_IGA_unit','1802060013','2.62224374495561','FOOA80040010000030','D',5);</v>
      </c>
      <c r="AU76" s="26" t="str">
        <f si="64" t="shared"/>
        <v>insert into tsp_test_unit_data.fooa_unit_data (test_name,julien_barcode,unit, pillar_plate_id,row,col) values('GREEN_BEAN_IGA_unit','1802060018','2.60295373053361','FOOA80040010000030','A',6);</v>
      </c>
      <c r="AV76" s="26" t="str">
        <f si="65" t="shared"/>
        <v>insert into tsp_test_unit_data.fooa_unit_data (test_name,julien_barcode,unit, pillar_plate_id,row,col) values('GREEN_BEAN_IGA_unit','1802060125','3.06591407666151','FOOA80040010000030','B',6);</v>
      </c>
    </row>
    <row r="77" spans="1:48" x14ac:dyDescent="0.25">
      <c r="A77" s="24">
        <f>'[1]Run 1 IgG'!A78</f>
        <v>76</v>
      </c>
      <c r="B77" s="24" t="s">
        <v>236</v>
      </c>
      <c r="C77" s="25">
        <f>'Run 2 IgA'!Z79</f>
        <v>2.4778139770054297</v>
      </c>
      <c r="D77" s="25">
        <f>'Run 2 IgA'!AA79</f>
        <v>2.5141691397920374</v>
      </c>
      <c r="E77" s="25">
        <f>'Run 2 IgA'!AB79</f>
        <v>2.4318916661170831</v>
      </c>
      <c r="F77" s="25">
        <f>'Run 2 IgA'!AC79</f>
        <v>2.3974499329508232</v>
      </c>
      <c r="G77" s="25">
        <f>'Run 2 IgA'!AD79</f>
        <v>2.4567662511816044</v>
      </c>
      <c r="H77" s="25">
        <f>'Run 2 IgA'!AE79</f>
        <v>2.4663333992833429</v>
      </c>
      <c r="I77" s="25">
        <f>'Run 2 IgA'!AF79</f>
        <v>2.6079271911890785</v>
      </c>
      <c r="J77" s="25">
        <f>'Run 2 IgA'!AG79</f>
        <v>2.4357185253577787</v>
      </c>
      <c r="K77" s="25">
        <f>'Run 2 IgA'!AH79</f>
        <v>2.5524377321989933</v>
      </c>
      <c r="L77" s="25">
        <f>'Run 2 IgA'!AI79</f>
        <v>2.4816408362461253</v>
      </c>
      <c r="M77" s="25">
        <f>'Run 2 IgA'!AJ79</f>
        <v>2.8604999010749852</v>
      </c>
      <c r="N77" s="25">
        <f>'Run 2 IgA'!AK79</f>
        <v>2.5887928949856009</v>
      </c>
      <c r="O77" s="25">
        <f>'Run 2 IgA'!AL79</f>
        <v>2.4797274066257775</v>
      </c>
      <c r="P77" s="25">
        <f>'Run 2 IgA'!AM79</f>
        <v>2.6844643760029898</v>
      </c>
      <c r="Q77" s="25">
        <f>'Run 2 IgA'!AN79</f>
        <v>2.4912079843478643</v>
      </c>
      <c r="R77" s="25">
        <f>'Run 2 IgA'!AO79</f>
        <v>2.5007751324496033</v>
      </c>
      <c r="S77" s="25">
        <f>'Run 2 IgA'!AP79</f>
        <v>2.4242379476356923</v>
      </c>
      <c r="T77" s="25">
        <f>'Run 2 IgA'!AQ79</f>
        <v>2.7189061091692497</v>
      </c>
      <c r="U77" s="25">
        <f>'Run 2 IgA'!AR79</f>
        <v>2.749520983094814</v>
      </c>
      <c r="V77" s="25">
        <f>'Run 2 IgA'!AS79</f>
        <v>2.5141691397920374</v>
      </c>
      <c r="W77" s="25">
        <f>'Run 2 IgA'!AT79</f>
        <v>2.4950348435885599</v>
      </c>
      <c r="X77" s="25">
        <f>'Run 2 IgA'!AU79</f>
        <v>2.9312967970278527</v>
      </c>
      <c r="Y77" s="25">
        <f>'Run 2 IgA'!AV79</f>
        <v>2.7112523906878585</v>
      </c>
      <c r="Z77" s="25">
        <f>'Run 2 IgA'!AW79</f>
        <v>2.7380404053727272</v>
      </c>
      <c r="AA77" s="26" t="str">
        <f si="44" t="shared"/>
        <v>insert into tsp_test_unit_data.fooa_unit_data (test_name,julien_barcode,unit, pillar_plate_id,row,col) values('CANTALOU_IGA_unit','1802030171','2.47781397700543','FOOA80040010000030','A',1);</v>
      </c>
      <c r="AB77" s="26" t="str">
        <f si="45" t="shared"/>
        <v>insert into tsp_test_unit_data.fooa_unit_data (test_name,julien_barcode,unit, pillar_plate_id,row,col) values('CANTALOU_IGA_unit','1802030226','2.51416913979204','FOOA80040010000030','B',1);</v>
      </c>
      <c r="AC77" s="26" t="str">
        <f si="46" t="shared"/>
        <v>insert into tsp_test_unit_data.fooa_unit_data (test_name,julien_barcode,unit, pillar_plate_id,row,col) values('CANTALOU_IGA_unit','1802030230','2.43189166611708','FOOA80040010000030','C',1);</v>
      </c>
      <c r="AD77" s="26" t="str">
        <f si="47" t="shared"/>
        <v>insert into tsp_test_unit_data.fooa_unit_data (test_name,julien_barcode,unit, pillar_plate_id,row,col) values('CANTALOU_IGA_unit','1802030233','2.39744993295082','FOOA80040010000030','D',1);</v>
      </c>
      <c r="AE77" s="26" t="str">
        <f si="48" t="shared"/>
        <v>insert into tsp_test_unit_data.fooa_unit_data (test_name,julien_barcode,unit, pillar_plate_id,row,col) values('CANTALOU_IGA_unit','1802030235','2.4567662511816','FOOA80040010000030','A',2);</v>
      </c>
      <c r="AF77" s="26" t="str">
        <f si="49" t="shared"/>
        <v>insert into tsp_test_unit_data.fooa_unit_data (test_name,julien_barcode,unit, pillar_plate_id,row,col) values('CANTALOU_IGA_unit','1801300058','2.46633339928334','FOOA80040010000030','B',2);</v>
      </c>
      <c r="AG77" s="26" t="str">
        <f si="50" t="shared"/>
        <v>insert into tsp_test_unit_data.fooa_unit_data (test_name,julien_barcode,unit, pillar_plate_id,row,col) values('CANTALOU_IGA_unit','1801300228','2.60792719118908','FOOA80040010000030','C',2);</v>
      </c>
      <c r="AH77" s="26" t="str">
        <f si="51" t="shared"/>
        <v>insert into tsp_test_unit_data.fooa_unit_data (test_name,julien_barcode,unit, pillar_plate_id,row,col) values('CANTALOU_IGA_unit','1801310058','2.43571852535778','FOOA80040010000030','D',2);</v>
      </c>
      <c r="AI77" s="26" t="str">
        <f si="52" t="shared"/>
        <v>insert into tsp_test_unit_data.fooa_unit_data (test_name,julien_barcode,unit, pillar_plate_id,row,col) values('CANTALOU_IGA_unit','1801310102','2.55243773219899','FOOA80040010000030','A',3);</v>
      </c>
      <c r="AJ77" s="26" t="str">
        <f si="53" t="shared"/>
        <v>insert into tsp_test_unit_data.fooa_unit_data (test_name,julien_barcode,unit, pillar_plate_id,row,col) values('CANTALOU_IGA_unit','1802050005','2.48164083624613','FOOA80040010000030','B',3);</v>
      </c>
      <c r="AK77" s="26" t="str">
        <f si="54" t="shared"/>
        <v>insert into tsp_test_unit_data.fooa_unit_data (test_name,julien_barcode,unit, pillar_plate_id,row,col) values('CANTALOU_IGA_unit','1802050015','2.86049990107499','FOOA80040010000030','C',3);</v>
      </c>
      <c r="AL77" s="26" t="str">
        <f si="55" t="shared"/>
        <v>insert into tsp_test_unit_data.fooa_unit_data (test_name,julien_barcode,unit, pillar_plate_id,row,col) values('CANTALOU_IGA_unit','1802050019','2.5887928949856','FOOA80040010000030','D',3);</v>
      </c>
      <c r="AM77" s="26" t="str">
        <f si="56" t="shared"/>
        <v>insert into tsp_test_unit_data.fooa_unit_data (test_name,julien_barcode,unit, pillar_plate_id,row,col) values('CANTALOU_IGA_unit','1802050009','2.47972740662578','FOOA80040010000030','A',4);</v>
      </c>
      <c r="AN77" s="26" t="str">
        <f si="57" t="shared"/>
        <v>insert into tsp_test_unit_data.fooa_unit_data (test_name,julien_barcode,unit, pillar_plate_id,row,col) values('CANTALOU_IGA_unit','1802050017','2.68446437600299','FOOA80040010000030','B',4);</v>
      </c>
      <c r="AO77" s="26" t="str">
        <f si="58" t="shared"/>
        <v>insert into tsp_test_unit_data.fooa_unit_data (test_name,julien_barcode,unit, pillar_plate_id,row,col) values('CANTALOU_IGA_unit','1802060027','2.49120798434786','FOOA80040010000030','C',4);</v>
      </c>
      <c r="AP77" s="26" t="str">
        <f si="59" t="shared"/>
        <v>insert into tsp_test_unit_data.fooa_unit_data (test_name,julien_barcode,unit, pillar_plate_id,row,col) values('CANTALOU_IGA_unit','1802060031','2.5007751324496','FOOA80040010000030','D',4);</v>
      </c>
      <c r="AQ77" s="26" t="str">
        <f si="60" t="shared"/>
        <v>insert into tsp_test_unit_data.fooa_unit_data (test_name,julien_barcode,unit, pillar_plate_id,row,col) values('CANTALOU_IGA_unit','1802060032','2.42423794763569','FOOA80040010000030','A',5);</v>
      </c>
      <c r="AR77" s="26" t="str">
        <f si="61" t="shared"/>
        <v>insert into tsp_test_unit_data.fooa_unit_data (test_name,julien_barcode,unit, pillar_plate_id,row,col) values('CANTALOU_IGA_unit','1802060044','2.71890610916925','FOOA80040010000030','B',5);</v>
      </c>
      <c r="AS77" s="26" t="str">
        <f si="62" t="shared"/>
        <v>insert into tsp_test_unit_data.fooa_unit_data (test_name,julien_barcode,unit, pillar_plate_id,row,col) values('CANTALOU_IGA_unit','1802060006','2.74952098309481','FOOA80040010000030','C',5);</v>
      </c>
      <c r="AT77" s="26" t="str">
        <f si="63" t="shared"/>
        <v>insert into tsp_test_unit_data.fooa_unit_data (test_name,julien_barcode,unit, pillar_plate_id,row,col) values('CANTALOU_IGA_unit','1802060013','2.51416913979204','FOOA80040010000030','D',5);</v>
      </c>
      <c r="AU77" s="26" t="str">
        <f si="64" t="shared"/>
        <v>insert into tsp_test_unit_data.fooa_unit_data (test_name,julien_barcode,unit, pillar_plate_id,row,col) values('CANTALOU_IGA_unit','1802060018','2.49503484358856','FOOA80040010000030','A',6);</v>
      </c>
      <c r="AV77" s="26" t="str">
        <f si="65" t="shared"/>
        <v>insert into tsp_test_unit_data.fooa_unit_data (test_name,julien_barcode,unit, pillar_plate_id,row,col) values('CANTALOU_IGA_unit','1802060125','2.93129679702785','FOOA80040010000030','B',6);</v>
      </c>
    </row>
    <row r="78" spans="1:48" x14ac:dyDescent="0.25">
      <c r="A78" s="24">
        <f>'[1]Run 1 IgG'!A79</f>
        <v>77</v>
      </c>
      <c r="B78" s="24" t="s">
        <v>237</v>
      </c>
      <c r="C78" s="25">
        <f>'Run 2 IgA'!Z80</f>
        <v>2.4771198669503756</v>
      </c>
      <c r="D78" s="25">
        <f>'Run 2 IgA'!AA80</f>
        <v>2.5333333333333332</v>
      </c>
      <c r="E78" s="25">
        <f>'Run 2 IgA'!AB80</f>
        <v>2.4619854721549634</v>
      </c>
      <c r="F78" s="25">
        <f>'Run 2 IgA'!AC80</f>
        <v>2.3992858365739722</v>
      </c>
      <c r="G78" s="25">
        <f>'Run 2 IgA'!AD80</f>
        <v>2.561440066524812</v>
      </c>
      <c r="H78" s="25">
        <f>'Run 2 IgA'!AE80</f>
        <v>2.511712769339888</v>
      </c>
      <c r="I78" s="25">
        <f>'Run 2 IgA'!AF80</f>
        <v>2.6630567172940056</v>
      </c>
      <c r="J78" s="25">
        <f>'Run 2 IgA'!AG80</f>
        <v>2.4857680925477537</v>
      </c>
      <c r="K78" s="25">
        <f>'Run 2 IgA'!AH80</f>
        <v>2.5873847433169468</v>
      </c>
      <c r="L78" s="25">
        <f>'Run 2 IgA'!AI80</f>
        <v>2.4944163181451318</v>
      </c>
      <c r="M78" s="25">
        <f>'Run 2 IgA'!AJ80</f>
        <v>3.1970846479321056</v>
      </c>
      <c r="N78" s="25">
        <f>'Run 2 IgA'!AK80</f>
        <v>2.6133294201090811</v>
      </c>
      <c r="O78" s="25">
        <f>'Run 2 IgA'!AL80</f>
        <v>2.5722503485215347</v>
      </c>
      <c r="P78" s="25">
        <f>'Run 2 IgA'!AM80</f>
        <v>3.1581676327439041</v>
      </c>
      <c r="Q78" s="25">
        <f>'Run 2 IgA'!AN80</f>
        <v>2.5030645437425099</v>
      </c>
      <c r="R78" s="25">
        <f>'Run 2 IgA'!AO80</f>
        <v>2.423068456966762</v>
      </c>
      <c r="S78" s="25">
        <f>'Run 2 IgA'!AP80</f>
        <v>2.5290092205346442</v>
      </c>
      <c r="T78" s="25">
        <f>'Run 2 IgA'!AQ80</f>
        <v>2.7235942964756523</v>
      </c>
      <c r="U78" s="25">
        <f>'Run 2 IgA'!AR80</f>
        <v>2.8965588084232152</v>
      </c>
      <c r="V78" s="25">
        <f>'Run 2 IgA'!AS80</f>
        <v>2.5679262357228456</v>
      </c>
      <c r="W78" s="25">
        <f>'Run 2 IgA'!AT80</f>
        <v>2.5657641793235015</v>
      </c>
      <c r="X78" s="25">
        <f>'Run 2 IgA'!AU80</f>
        <v>2.9181793724166605</v>
      </c>
      <c r="Y78" s="25">
        <f>'Run 2 IgA'!AV80</f>
        <v>2.8122386088487783</v>
      </c>
      <c r="Z78" s="25">
        <f>'Run 2 IgA'!AW80</f>
        <v>2.8230488908455009</v>
      </c>
      <c r="AA78" s="26" t="str">
        <f si="44" t="shared"/>
        <v>insert into tsp_test_unit_data.fooa_unit_data (test_name,julien_barcode,unit, pillar_plate_id,row,col) values('CAULIFLO_IGA_unit','1802030171','2.47711986695038','FOOA80040010000030','A',1);</v>
      </c>
      <c r="AB78" s="26" t="str">
        <f si="45" t="shared"/>
        <v>insert into tsp_test_unit_data.fooa_unit_data (test_name,julien_barcode,unit, pillar_plate_id,row,col) values('CAULIFLO_IGA_unit','1802030226','2.53333333333333','FOOA80040010000030','B',1);</v>
      </c>
      <c r="AC78" s="26" t="str">
        <f si="46" t="shared"/>
        <v>insert into tsp_test_unit_data.fooa_unit_data (test_name,julien_barcode,unit, pillar_plate_id,row,col) values('CAULIFLO_IGA_unit','1802030230','2.46198547215496','FOOA80040010000030','C',1);</v>
      </c>
      <c r="AD78" s="26" t="str">
        <f si="47" t="shared"/>
        <v>insert into tsp_test_unit_data.fooa_unit_data (test_name,julien_barcode,unit, pillar_plate_id,row,col) values('CAULIFLO_IGA_unit','1802030233','2.39928583657397','FOOA80040010000030','D',1);</v>
      </c>
      <c r="AE78" s="26" t="str">
        <f si="48" t="shared"/>
        <v>insert into tsp_test_unit_data.fooa_unit_data (test_name,julien_barcode,unit, pillar_plate_id,row,col) values('CAULIFLO_IGA_unit','1802030235','2.56144006652481','FOOA80040010000030','A',2);</v>
      </c>
      <c r="AF78" s="26" t="str">
        <f si="49" t="shared"/>
        <v>insert into tsp_test_unit_data.fooa_unit_data (test_name,julien_barcode,unit, pillar_plate_id,row,col) values('CAULIFLO_IGA_unit','1801300058','2.51171276933989','FOOA80040010000030','B',2);</v>
      </c>
      <c r="AG78" s="26" t="str">
        <f si="50" t="shared"/>
        <v>insert into tsp_test_unit_data.fooa_unit_data (test_name,julien_barcode,unit, pillar_plate_id,row,col) values('CAULIFLO_IGA_unit','1801300228','2.66305671729401','FOOA80040010000030','C',2);</v>
      </c>
      <c r="AH78" s="26" t="str">
        <f si="51" t="shared"/>
        <v>insert into tsp_test_unit_data.fooa_unit_data (test_name,julien_barcode,unit, pillar_plate_id,row,col) values('CAULIFLO_IGA_unit','1801310058','2.48576809254775','FOOA80040010000030','D',2);</v>
      </c>
      <c r="AI78" s="26" t="str">
        <f si="52" t="shared"/>
        <v>insert into tsp_test_unit_data.fooa_unit_data (test_name,julien_barcode,unit, pillar_plate_id,row,col) values('CAULIFLO_IGA_unit','1801310102','2.58738474331695','FOOA80040010000030','A',3);</v>
      </c>
      <c r="AJ78" s="26" t="str">
        <f si="53" t="shared"/>
        <v>insert into tsp_test_unit_data.fooa_unit_data (test_name,julien_barcode,unit, pillar_plate_id,row,col) values('CAULIFLO_IGA_unit','1802050005','2.49441631814513','FOOA80040010000030','B',3);</v>
      </c>
      <c r="AK78" s="26" t="str">
        <f si="54" t="shared"/>
        <v>insert into tsp_test_unit_data.fooa_unit_data (test_name,julien_barcode,unit, pillar_plate_id,row,col) values('CAULIFLO_IGA_unit','1802050015','3.19708464793211','FOOA80040010000030','C',3);</v>
      </c>
      <c r="AL78" s="26" t="str">
        <f si="55" t="shared"/>
        <v>insert into tsp_test_unit_data.fooa_unit_data (test_name,julien_barcode,unit, pillar_plate_id,row,col) values('CAULIFLO_IGA_unit','1802050019','2.61332942010908','FOOA80040010000030','D',3);</v>
      </c>
      <c r="AM78" s="26" t="str">
        <f si="56" t="shared"/>
        <v>insert into tsp_test_unit_data.fooa_unit_data (test_name,julien_barcode,unit, pillar_plate_id,row,col) values('CAULIFLO_IGA_unit','1802050009','2.57225034852153','FOOA80040010000030','A',4);</v>
      </c>
      <c r="AN78" s="26" t="str">
        <f si="57" t="shared"/>
        <v>insert into tsp_test_unit_data.fooa_unit_data (test_name,julien_barcode,unit, pillar_plate_id,row,col) values('CAULIFLO_IGA_unit','1802050017','3.1581676327439','FOOA80040010000030','B',4);</v>
      </c>
      <c r="AO78" s="26" t="str">
        <f si="58" t="shared"/>
        <v>insert into tsp_test_unit_data.fooa_unit_data (test_name,julien_barcode,unit, pillar_plate_id,row,col) values('CAULIFLO_IGA_unit','1802060027','2.50306454374251','FOOA80040010000030','C',4);</v>
      </c>
      <c r="AP78" s="26" t="str">
        <f si="59" t="shared"/>
        <v>insert into tsp_test_unit_data.fooa_unit_data (test_name,julien_barcode,unit, pillar_plate_id,row,col) values('CAULIFLO_IGA_unit','1802060031','2.42306845696676','FOOA80040010000030','D',4);</v>
      </c>
      <c r="AQ78" s="26" t="str">
        <f si="60" t="shared"/>
        <v>insert into tsp_test_unit_data.fooa_unit_data (test_name,julien_barcode,unit, pillar_plate_id,row,col) values('CAULIFLO_IGA_unit','1802060032','2.52900922053464','FOOA80040010000030','A',5);</v>
      </c>
      <c r="AR78" s="26" t="str">
        <f si="61" t="shared"/>
        <v>insert into tsp_test_unit_data.fooa_unit_data (test_name,julien_barcode,unit, pillar_plate_id,row,col) values('CAULIFLO_IGA_unit','1802060044','2.72359429647565','FOOA80040010000030','B',5);</v>
      </c>
      <c r="AS78" s="26" t="str">
        <f si="62" t="shared"/>
        <v>insert into tsp_test_unit_data.fooa_unit_data (test_name,julien_barcode,unit, pillar_plate_id,row,col) values('CAULIFLO_IGA_unit','1802060006','2.89655880842322','FOOA80040010000030','C',5);</v>
      </c>
      <c r="AT78" s="26" t="str">
        <f si="63" t="shared"/>
        <v>insert into tsp_test_unit_data.fooa_unit_data (test_name,julien_barcode,unit, pillar_plate_id,row,col) values('CAULIFLO_IGA_unit','1802060013','2.56792623572285','FOOA80040010000030','D',5);</v>
      </c>
      <c r="AU78" s="26" t="str">
        <f si="64" t="shared"/>
        <v>insert into tsp_test_unit_data.fooa_unit_data (test_name,julien_barcode,unit, pillar_plate_id,row,col) values('CAULIFLO_IGA_unit','1802060018','2.5657641793235','FOOA80040010000030','A',6);</v>
      </c>
      <c r="AV78" s="26" t="str">
        <f si="65" t="shared"/>
        <v>insert into tsp_test_unit_data.fooa_unit_data (test_name,julien_barcode,unit, pillar_plate_id,row,col) values('CAULIFLO_IGA_unit','1802060125','2.91817937241666','FOOA80040010000030','B',6);</v>
      </c>
    </row>
    <row r="79" spans="1:48" x14ac:dyDescent="0.25">
      <c r="A79" s="24">
        <f>'[1]Run 1 IgG'!A80</f>
        <v>78</v>
      </c>
      <c r="B79" s="24" t="s">
        <v>238</v>
      </c>
      <c r="C79" s="25">
        <f>'Run 2 IgA'!Z81</f>
        <v>2.579742372881356</v>
      </c>
      <c r="D79" s="25">
        <f>'Run 2 IgA'!AA81</f>
        <v>2.6166237288135594</v>
      </c>
      <c r="E79" s="25">
        <f>'Run 2 IgA'!AB81</f>
        <v>2.5404022598870055</v>
      </c>
      <c r="F79" s="25">
        <f>'Run 2 IgA'!AC81</f>
        <v>2.4887683615819207</v>
      </c>
      <c r="G79" s="25">
        <f>'Run 2 IgA'!AD81</f>
        <v>2.577283615819209</v>
      </c>
      <c r="H79" s="25">
        <f>'Run 2 IgA'!AE81</f>
        <v>2.5649898305084746</v>
      </c>
      <c r="I79" s="25">
        <f>'Run 2 IgA'!AF81</f>
        <v>2.7346440677966104</v>
      </c>
      <c r="J79" s="25">
        <f>'Run 2 IgA'!AG81</f>
        <v>2.5305672316384178</v>
      </c>
      <c r="K79" s="25">
        <f>'Run 2 IgA'!AH81</f>
        <v>2.7690666666666663</v>
      </c>
      <c r="L79" s="25">
        <f>'Run 2 IgA'!AI81</f>
        <v>2.5551548022598869</v>
      </c>
      <c r="M79" s="25">
        <f>'Run 2 IgA'!AJ81</f>
        <v>2.9436384180790958</v>
      </c>
      <c r="N79" s="25">
        <f>'Run 2 IgA'!AK81</f>
        <v>2.7100564971751413</v>
      </c>
      <c r="O79" s="25">
        <f>'Run 2 IgA'!AL81</f>
        <v>2.5822011299435026</v>
      </c>
      <c r="P79" s="25">
        <f>'Run 2 IgA'!AM81</f>
        <v>2.7493966101694918</v>
      </c>
      <c r="Q79" s="25">
        <f>'Run 2 IgA'!AN81</f>
        <v>2.5453197740112996</v>
      </c>
      <c r="R79" s="25">
        <f>'Run 2 IgA'!AO81</f>
        <v>2.5059796610169491</v>
      </c>
      <c r="S79" s="25">
        <f>'Run 2 IgA'!AP81</f>
        <v>2.48139209039548</v>
      </c>
      <c r="T79" s="25">
        <f>'Run 2 IgA'!AQ81</f>
        <v>2.9633084745762712</v>
      </c>
      <c r="U79" s="25">
        <f>'Run 2 IgA'!AR81</f>
        <v>2.8821694915254237</v>
      </c>
      <c r="V79" s="25">
        <f>'Run 2 IgA'!AS81</f>
        <v>2.6584225988700565</v>
      </c>
      <c r="W79" s="25">
        <f>'Run 2 IgA'!AT81</f>
        <v>2.6313762711864408</v>
      </c>
      <c r="X79" s="25">
        <f>'Run 2 IgA'!AU81</f>
        <v>3.1772203389830507</v>
      </c>
      <c r="Y79" s="25">
        <f>'Run 2 IgA'!AV81</f>
        <v>2.8698757062146889</v>
      </c>
      <c r="Z79" s="25">
        <f>'Run 2 IgA'!AW81</f>
        <v>2.9042983050847457</v>
      </c>
      <c r="AA79" s="26" t="str">
        <f si="44" t="shared"/>
        <v>insert into tsp_test_unit_data.fooa_unit_data (test_name,julien_barcode,unit, pillar_plate_id,row,col) values('APPLE_IGA_unit','1802030171','2.57974237288136','FOOA80040010000030','A',1);</v>
      </c>
      <c r="AB79" s="26" t="str">
        <f si="45" t="shared"/>
        <v>insert into tsp_test_unit_data.fooa_unit_data (test_name,julien_barcode,unit, pillar_plate_id,row,col) values('APPLE_IGA_unit','1802030226','2.61662372881356','FOOA80040010000030','B',1);</v>
      </c>
      <c r="AC79" s="26" t="str">
        <f si="46" t="shared"/>
        <v>insert into tsp_test_unit_data.fooa_unit_data (test_name,julien_barcode,unit, pillar_plate_id,row,col) values('APPLE_IGA_unit','1802030230','2.54040225988701','FOOA80040010000030','C',1);</v>
      </c>
      <c r="AD79" s="26" t="str">
        <f si="47" t="shared"/>
        <v>insert into tsp_test_unit_data.fooa_unit_data (test_name,julien_barcode,unit, pillar_plate_id,row,col) values('APPLE_IGA_unit','1802030233','2.48876836158192','FOOA80040010000030','D',1);</v>
      </c>
      <c r="AE79" s="26" t="str">
        <f si="48" t="shared"/>
        <v>insert into tsp_test_unit_data.fooa_unit_data (test_name,julien_barcode,unit, pillar_plate_id,row,col) values('APPLE_IGA_unit','1802030235','2.57728361581921','FOOA80040010000030','A',2);</v>
      </c>
      <c r="AF79" s="26" t="str">
        <f si="49" t="shared"/>
        <v>insert into tsp_test_unit_data.fooa_unit_data (test_name,julien_barcode,unit, pillar_plate_id,row,col) values('APPLE_IGA_unit','1801300058','2.56498983050847','FOOA80040010000030','B',2);</v>
      </c>
      <c r="AG79" s="26" t="str">
        <f si="50" t="shared"/>
        <v>insert into tsp_test_unit_data.fooa_unit_data (test_name,julien_barcode,unit, pillar_plate_id,row,col) values('APPLE_IGA_unit','1801300228','2.73464406779661','FOOA80040010000030','C',2);</v>
      </c>
      <c r="AH79" s="26" t="str">
        <f si="51" t="shared"/>
        <v>insert into tsp_test_unit_data.fooa_unit_data (test_name,julien_barcode,unit, pillar_plate_id,row,col) values('APPLE_IGA_unit','1801310058','2.53056723163842','FOOA80040010000030','D',2);</v>
      </c>
      <c r="AI79" s="26" t="str">
        <f si="52" t="shared"/>
        <v>insert into tsp_test_unit_data.fooa_unit_data (test_name,julien_barcode,unit, pillar_plate_id,row,col) values('APPLE_IGA_unit','1801310102','2.76906666666667','FOOA80040010000030','A',3);</v>
      </c>
      <c r="AJ79" s="26" t="str">
        <f si="53" t="shared"/>
        <v>insert into tsp_test_unit_data.fooa_unit_data (test_name,julien_barcode,unit, pillar_plate_id,row,col) values('APPLE_IGA_unit','1802050005','2.55515480225989','FOOA80040010000030','B',3);</v>
      </c>
      <c r="AK79" s="26" t="str">
        <f si="54" t="shared"/>
        <v>insert into tsp_test_unit_data.fooa_unit_data (test_name,julien_barcode,unit, pillar_plate_id,row,col) values('APPLE_IGA_unit','1802050015','2.9436384180791','FOOA80040010000030','C',3);</v>
      </c>
      <c r="AL79" s="26" t="str">
        <f si="55" t="shared"/>
        <v>insert into tsp_test_unit_data.fooa_unit_data (test_name,julien_barcode,unit, pillar_plate_id,row,col) values('APPLE_IGA_unit','1802050019','2.71005649717514','FOOA80040010000030','D',3);</v>
      </c>
      <c r="AM79" s="26" t="str">
        <f si="56" t="shared"/>
        <v>insert into tsp_test_unit_data.fooa_unit_data (test_name,julien_barcode,unit, pillar_plate_id,row,col) values('APPLE_IGA_unit','1802050009','2.5822011299435','FOOA80040010000030','A',4);</v>
      </c>
      <c r="AN79" s="26" t="str">
        <f si="57" t="shared"/>
        <v>insert into tsp_test_unit_data.fooa_unit_data (test_name,julien_barcode,unit, pillar_plate_id,row,col) values('APPLE_IGA_unit','1802050017','2.74939661016949','FOOA80040010000030','B',4);</v>
      </c>
      <c r="AO79" s="26" t="str">
        <f si="58" t="shared"/>
        <v>insert into tsp_test_unit_data.fooa_unit_data (test_name,julien_barcode,unit, pillar_plate_id,row,col) values('APPLE_IGA_unit','1802060027','2.5453197740113','FOOA80040010000030','C',4);</v>
      </c>
      <c r="AP79" s="26" t="str">
        <f si="59" t="shared"/>
        <v>insert into tsp_test_unit_data.fooa_unit_data (test_name,julien_barcode,unit, pillar_plate_id,row,col) values('APPLE_IGA_unit','1802060031','2.50597966101695','FOOA80040010000030','D',4);</v>
      </c>
      <c r="AQ79" s="26" t="str">
        <f si="60" t="shared"/>
        <v>insert into tsp_test_unit_data.fooa_unit_data (test_name,julien_barcode,unit, pillar_plate_id,row,col) values('APPLE_IGA_unit','1802060032','2.48139209039548','FOOA80040010000030','A',5);</v>
      </c>
      <c r="AR79" s="26" t="str">
        <f si="61" t="shared"/>
        <v>insert into tsp_test_unit_data.fooa_unit_data (test_name,julien_barcode,unit, pillar_plate_id,row,col) values('APPLE_IGA_unit','1802060044','2.96330847457627','FOOA80040010000030','B',5);</v>
      </c>
      <c r="AS79" s="26" t="str">
        <f si="62" t="shared"/>
        <v>insert into tsp_test_unit_data.fooa_unit_data (test_name,julien_barcode,unit, pillar_plate_id,row,col) values('APPLE_IGA_unit','1802060006','2.88216949152542','FOOA80040010000030','C',5);</v>
      </c>
      <c r="AT79" s="26" t="str">
        <f si="63" t="shared"/>
        <v>insert into tsp_test_unit_data.fooa_unit_data (test_name,julien_barcode,unit, pillar_plate_id,row,col) values('APPLE_IGA_unit','1802060013','2.65842259887006','FOOA80040010000030','D',5);</v>
      </c>
      <c r="AU79" s="26" t="str">
        <f si="64" t="shared"/>
        <v>insert into tsp_test_unit_data.fooa_unit_data (test_name,julien_barcode,unit, pillar_plate_id,row,col) values('APPLE_IGA_unit','1802060018','2.63137627118644','FOOA80040010000030','A',6);</v>
      </c>
      <c r="AV79" s="26" t="str">
        <f si="65" t="shared"/>
        <v>insert into tsp_test_unit_data.fooa_unit_data (test_name,julien_barcode,unit, pillar_plate_id,row,col) values('APPLE_IGA_unit','1802060125','3.17722033898305','FOOA80040010000030','B',6);</v>
      </c>
    </row>
    <row r="80" spans="1:48" x14ac:dyDescent="0.25">
      <c r="A80" s="24">
        <f>'[1]Run 1 IgG'!A81</f>
        <v>79</v>
      </c>
      <c r="B80" s="24" t="s">
        <v>239</v>
      </c>
      <c r="C80" s="25">
        <f>'Run 2 IgA'!Z82</f>
        <v>3.3396289870545841</v>
      </c>
      <c r="D80" s="25">
        <f>'Run 2 IgA'!AA82</f>
        <v>3.108031496062992</v>
      </c>
      <c r="E80" s="25">
        <f>'Run 2 IgA'!AB82</f>
        <v>2.8325103429867875</v>
      </c>
      <c r="F80" s="25">
        <f>'Run 2 IgA'!AC82</f>
        <v>2.6648018150273587</v>
      </c>
      <c r="G80" s="25">
        <f>'Run 2 IgA'!AD82</f>
        <v>2.9562952088616039</v>
      </c>
      <c r="H80" s="25">
        <f>'Run 2 IgA'!AE82</f>
        <v>2.9403229681035632</v>
      </c>
      <c r="I80" s="25">
        <f>'Run 2 IgA'!AF82</f>
        <v>2.9802535699986654</v>
      </c>
      <c r="J80" s="25">
        <f>'Run 2 IgA'!AG82</f>
        <v>2.8085519818497264</v>
      </c>
      <c r="K80" s="25">
        <f>'Run 2 IgA'!AH82</f>
        <v>3.0321633524622982</v>
      </c>
      <c r="L80" s="25">
        <f>'Run 2 IgA'!AI82</f>
        <v>2.9642813292406247</v>
      </c>
      <c r="M80" s="25">
        <f>'Run 2 IgA'!AJ82</f>
        <v>3.1160176164420124</v>
      </c>
      <c r="N80" s="25">
        <f>'Run 2 IgA'!AK82</f>
        <v>3.8148031496062993</v>
      </c>
      <c r="O80" s="25">
        <f>'Run 2 IgA'!AL82</f>
        <v>3.2038649406112372</v>
      </c>
      <c r="P80" s="25">
        <f>'Run 2 IgA'!AM82</f>
        <v>3.2597677832643797</v>
      </c>
      <c r="Q80" s="25">
        <f>'Run 2 IgA'!AN82</f>
        <v>2.7167115974909914</v>
      </c>
      <c r="R80" s="25">
        <f>'Run 2 IgA'!AO82</f>
        <v>2.7925797410916853</v>
      </c>
      <c r="S80" s="25">
        <f>'Run 2 IgA'!AP82</f>
        <v>2.7127185373014813</v>
      </c>
      <c r="T80" s="25">
        <f>'Run 2 IgA'!AQ82</f>
        <v>3.1679273989056451</v>
      </c>
      <c r="U80" s="25">
        <f>'Run 2 IgA'!AR82</f>
        <v>3.8387615107433604</v>
      </c>
      <c r="V80" s="25">
        <f>'Run 2 IgA'!AS82</f>
        <v>2.8764340050713999</v>
      </c>
      <c r="W80" s="25">
        <f>'Run 2 IgA'!AT82</f>
        <v>2.9283437875350327</v>
      </c>
      <c r="X80" s="25">
        <f>'Run 2 IgA'!AU82</f>
        <v>3.7189697050580541</v>
      </c>
      <c r="Y80" s="25">
        <f>'Run 2 IgA'!AV82</f>
        <v>3.1998718804217265</v>
      </c>
      <c r="Z80" s="25">
        <f>'Run 2 IgA'!AW82</f>
        <v>3.2318163619378084</v>
      </c>
      <c r="AA80" s="26" t="str">
        <f si="44" t="shared"/>
        <v>insert into tsp_test_unit_data.fooa_unit_data (test_name,julien_barcode,unit, pillar_plate_id,row,col) values('BEEF_IGA_unit','1802030171','3.33962898705458','FOOA80040010000030','A',1);</v>
      </c>
      <c r="AB80" s="26" t="str">
        <f si="45" t="shared"/>
        <v>insert into tsp_test_unit_data.fooa_unit_data (test_name,julien_barcode,unit, pillar_plate_id,row,col) values('BEEF_IGA_unit','1802030226','3.10803149606299','FOOA80040010000030','B',1);</v>
      </c>
      <c r="AC80" s="26" t="str">
        <f si="46" t="shared"/>
        <v>insert into tsp_test_unit_data.fooa_unit_data (test_name,julien_barcode,unit, pillar_plate_id,row,col) values('BEEF_IGA_unit','1802030230','2.83251034298679','FOOA80040010000030','C',1);</v>
      </c>
      <c r="AD80" s="26" t="str">
        <f si="47" t="shared"/>
        <v>insert into tsp_test_unit_data.fooa_unit_data (test_name,julien_barcode,unit, pillar_plate_id,row,col) values('BEEF_IGA_unit','1802030233','2.66480181502736','FOOA80040010000030','D',1);</v>
      </c>
      <c r="AE80" s="26" t="str">
        <f si="48" t="shared"/>
        <v>insert into tsp_test_unit_data.fooa_unit_data (test_name,julien_barcode,unit, pillar_plate_id,row,col) values('BEEF_IGA_unit','1802030235','2.9562952088616','FOOA80040010000030','A',2);</v>
      </c>
      <c r="AF80" s="26" t="str">
        <f si="49" t="shared"/>
        <v>insert into tsp_test_unit_data.fooa_unit_data (test_name,julien_barcode,unit, pillar_plate_id,row,col) values('BEEF_IGA_unit','1801300058','2.94032296810356','FOOA80040010000030','B',2);</v>
      </c>
      <c r="AG80" s="26" t="str">
        <f si="50" t="shared"/>
        <v>insert into tsp_test_unit_data.fooa_unit_data (test_name,julien_barcode,unit, pillar_plate_id,row,col) values('BEEF_IGA_unit','1801300228','2.98025356999867','FOOA80040010000030','C',2);</v>
      </c>
      <c r="AH80" s="26" t="str">
        <f si="51" t="shared"/>
        <v>insert into tsp_test_unit_data.fooa_unit_data (test_name,julien_barcode,unit, pillar_plate_id,row,col) values('BEEF_IGA_unit','1801310058','2.80855198184973','FOOA80040010000030','D',2);</v>
      </c>
      <c r="AI80" s="26" t="str">
        <f si="52" t="shared"/>
        <v>insert into tsp_test_unit_data.fooa_unit_data (test_name,julien_barcode,unit, pillar_plate_id,row,col) values('BEEF_IGA_unit','1801310102','3.0321633524623','FOOA80040010000030','A',3);</v>
      </c>
      <c r="AJ80" s="26" t="str">
        <f si="53" t="shared"/>
        <v>insert into tsp_test_unit_data.fooa_unit_data (test_name,julien_barcode,unit, pillar_plate_id,row,col) values('BEEF_IGA_unit','1802050005','2.96428132924062','FOOA80040010000030','B',3);</v>
      </c>
      <c r="AK80" s="26" t="str">
        <f si="54" t="shared"/>
        <v>insert into tsp_test_unit_data.fooa_unit_data (test_name,julien_barcode,unit, pillar_plate_id,row,col) values('BEEF_IGA_unit','1802050015','3.11601761644201','FOOA80040010000030','C',3);</v>
      </c>
      <c r="AL80" s="26" t="str">
        <f si="55" t="shared"/>
        <v>insert into tsp_test_unit_data.fooa_unit_data (test_name,julien_barcode,unit, pillar_plate_id,row,col) values('BEEF_IGA_unit','1802050019','3.8148031496063','FOOA80040010000030','D',3);</v>
      </c>
      <c r="AM80" s="26" t="str">
        <f si="56" t="shared"/>
        <v>insert into tsp_test_unit_data.fooa_unit_data (test_name,julien_barcode,unit, pillar_plate_id,row,col) values('BEEF_IGA_unit','1802050009','3.20386494061124','FOOA80040010000030','A',4);</v>
      </c>
      <c r="AN80" s="26" t="str">
        <f si="57" t="shared"/>
        <v>insert into tsp_test_unit_data.fooa_unit_data (test_name,julien_barcode,unit, pillar_plate_id,row,col) values('BEEF_IGA_unit','1802050017','3.25976778326438','FOOA80040010000030','B',4);</v>
      </c>
      <c r="AO80" s="26" t="str">
        <f si="58" t="shared"/>
        <v>insert into tsp_test_unit_data.fooa_unit_data (test_name,julien_barcode,unit, pillar_plate_id,row,col) values('BEEF_IGA_unit','1802060027','2.71671159749099','FOOA80040010000030','C',4);</v>
      </c>
      <c r="AP80" s="26" t="str">
        <f si="59" t="shared"/>
        <v>insert into tsp_test_unit_data.fooa_unit_data (test_name,julien_barcode,unit, pillar_plate_id,row,col) values('BEEF_IGA_unit','1802060031','2.79257974109169','FOOA80040010000030','D',4);</v>
      </c>
      <c r="AQ80" s="26" t="str">
        <f si="60" t="shared"/>
        <v>insert into tsp_test_unit_data.fooa_unit_data (test_name,julien_barcode,unit, pillar_plate_id,row,col) values('BEEF_IGA_unit','1802060032','2.71271853730148','FOOA80040010000030','A',5);</v>
      </c>
      <c r="AR80" s="26" t="str">
        <f si="61" t="shared"/>
        <v>insert into tsp_test_unit_data.fooa_unit_data (test_name,julien_barcode,unit, pillar_plate_id,row,col) values('BEEF_IGA_unit','1802060044','3.16792739890565','FOOA80040010000030','B',5);</v>
      </c>
      <c r="AS80" s="26" t="str">
        <f si="62" t="shared"/>
        <v>insert into tsp_test_unit_data.fooa_unit_data (test_name,julien_barcode,unit, pillar_plate_id,row,col) values('BEEF_IGA_unit','1802060006','3.83876151074336','FOOA80040010000030','C',5);</v>
      </c>
      <c r="AT80" s="26" t="str">
        <f si="63" t="shared"/>
        <v>insert into tsp_test_unit_data.fooa_unit_data (test_name,julien_barcode,unit, pillar_plate_id,row,col) values('BEEF_IGA_unit','1802060013','2.8764340050714','FOOA80040010000030','D',5);</v>
      </c>
      <c r="AU80" s="26" t="str">
        <f si="64" t="shared"/>
        <v>insert into tsp_test_unit_data.fooa_unit_data (test_name,julien_barcode,unit, pillar_plate_id,row,col) values('BEEF_IGA_unit','1802060018','2.92834378753503','FOOA80040010000030','A',6);</v>
      </c>
      <c r="AV80" s="26" t="str">
        <f si="65" t="shared"/>
        <v>insert into tsp_test_unit_data.fooa_unit_data (test_name,julien_barcode,unit, pillar_plate_id,row,col) values('BEEF_IGA_unit','1802060125','3.71896970505805','FOOA80040010000030','B',6);</v>
      </c>
    </row>
    <row r="81" spans="1:48" x14ac:dyDescent="0.25">
      <c r="A81" s="24">
        <f>'[1]Run 1 IgG'!A82</f>
        <v>80</v>
      </c>
      <c r="B81" s="24" t="s">
        <v>240</v>
      </c>
      <c r="C81" s="25">
        <f>'Run 2 IgA'!Z83</f>
        <v>2.9441872137126404</v>
      </c>
      <c r="D81" s="25">
        <f>'Run 2 IgA'!AA83</f>
        <v>2.9488568309625838</v>
      </c>
      <c r="E81" s="25">
        <f>'Run 2 IgA'!AB83</f>
        <v>2.9469889840626062</v>
      </c>
      <c r="F81" s="25">
        <f>'Run 2 IgA'!AC83</f>
        <v>3.229967789409169</v>
      </c>
      <c r="G81" s="25">
        <f>'Run 2 IgA'!AD83</f>
        <v>2.9712709937623116</v>
      </c>
      <c r="H81" s="25">
        <f>'Run 2 IgA'!AE83</f>
        <v>2.9852798455121414</v>
      </c>
      <c r="I81" s="25">
        <f>'Run 2 IgA'!AF83</f>
        <v>3.024504630411665</v>
      </c>
      <c r="J81" s="25">
        <f>'Run 2 IgA'!AG83</f>
        <v>2.9516586013125496</v>
      </c>
      <c r="K81" s="25">
        <f>'Run 2 IgA'!AH83</f>
        <v>2.9712709937623116</v>
      </c>
      <c r="L81" s="25">
        <f>'Run 2 IgA'!AI83</f>
        <v>2.9124338164130261</v>
      </c>
      <c r="M81" s="25">
        <f>'Run 2 IgA'!AJ83</f>
        <v>3.1935447748596113</v>
      </c>
      <c r="N81" s="25">
        <f>'Run 2 IgA'!AK83</f>
        <v>3.0170332428117557</v>
      </c>
      <c r="O81" s="25">
        <f>'Run 2 IgA'!AL83</f>
        <v>2.8657376439135933</v>
      </c>
      <c r="P81" s="25">
        <f>'Run 2 IgA'!AM83</f>
        <v>3.0609276449612226</v>
      </c>
      <c r="Q81" s="25">
        <f>'Run 2 IgA'!AN83</f>
        <v>2.882548266013389</v>
      </c>
      <c r="R81" s="25">
        <f>'Run 2 IgA'!AO83</f>
        <v>2.9843459220621527</v>
      </c>
      <c r="S81" s="25">
        <f>'Run 2 IgA'!AP83</f>
        <v>3.0543901808113016</v>
      </c>
      <c r="T81" s="25">
        <f>'Run 2 IgA'!AQ83</f>
        <v>2.9955530034620166</v>
      </c>
      <c r="U81" s="25">
        <f>'Run 2 IgA'!AR83</f>
        <v>3.0992185064107574</v>
      </c>
      <c r="V81" s="25">
        <f>'Run 2 IgA'!AS83</f>
        <v>3.4615808050063555</v>
      </c>
      <c r="W81" s="25">
        <f>'Run 2 IgA'!AT83</f>
        <v>3.0889453484608822</v>
      </c>
      <c r="X81" s="25">
        <f>'Run 2 IgA'!AU83</f>
        <v>3.1122934347105984</v>
      </c>
      <c r="Y81" s="25">
        <f>'Run 2 IgA'!AV83</f>
        <v>3.1216326692104852</v>
      </c>
      <c r="Z81" s="25">
        <f>'Run 2 IgA'!AW83</f>
        <v>3.2374391770090782</v>
      </c>
      <c r="AA81" s="26" t="str">
        <f si="44" t="shared"/>
        <v>insert into tsp_test_unit_data.fooa_unit_data (test_name,julien_barcode,unit, pillar_plate_id,row,col) values('GOATS_MILK_IGA_unit','1802030171','2.94418721371264','FOOA80040010000030','A',1);</v>
      </c>
      <c r="AB81" s="26" t="str">
        <f si="45" t="shared"/>
        <v>insert into tsp_test_unit_data.fooa_unit_data (test_name,julien_barcode,unit, pillar_plate_id,row,col) values('GOATS_MILK_IGA_unit','1802030226','2.94885683096258','FOOA80040010000030','B',1);</v>
      </c>
      <c r="AC81" s="26" t="str">
        <f si="46" t="shared"/>
        <v>insert into tsp_test_unit_data.fooa_unit_data (test_name,julien_barcode,unit, pillar_plate_id,row,col) values('GOATS_MILK_IGA_unit','1802030230','2.94698898406261','FOOA80040010000030','C',1);</v>
      </c>
      <c r="AD81" s="26" t="str">
        <f si="47" t="shared"/>
        <v>insert into tsp_test_unit_data.fooa_unit_data (test_name,julien_barcode,unit, pillar_plate_id,row,col) values('GOATS_MILK_IGA_unit','1802030233','3.22996778940917','FOOA80040010000030','D',1);</v>
      </c>
      <c r="AE81" s="26" t="str">
        <f si="48" t="shared"/>
        <v>insert into tsp_test_unit_data.fooa_unit_data (test_name,julien_barcode,unit, pillar_plate_id,row,col) values('GOATS_MILK_IGA_unit','1802030235','2.97127099376231','FOOA80040010000030','A',2);</v>
      </c>
      <c r="AF81" s="26" t="str">
        <f si="49" t="shared"/>
        <v>insert into tsp_test_unit_data.fooa_unit_data (test_name,julien_barcode,unit, pillar_plate_id,row,col) values('GOATS_MILK_IGA_unit','1801300058','2.98527984551214','FOOA80040010000030','B',2);</v>
      </c>
      <c r="AG81" s="26" t="str">
        <f si="50" t="shared"/>
        <v>insert into tsp_test_unit_data.fooa_unit_data (test_name,julien_barcode,unit, pillar_plate_id,row,col) values('GOATS_MILK_IGA_unit','1801300228','3.02450463041166','FOOA80040010000030','C',2);</v>
      </c>
      <c r="AH81" s="26" t="str">
        <f si="51" t="shared"/>
        <v>insert into tsp_test_unit_data.fooa_unit_data (test_name,julien_barcode,unit, pillar_plate_id,row,col) values('GOATS_MILK_IGA_unit','1801310058','2.95165860131255','FOOA80040010000030','D',2);</v>
      </c>
      <c r="AI81" s="26" t="str">
        <f si="52" t="shared"/>
        <v>insert into tsp_test_unit_data.fooa_unit_data (test_name,julien_barcode,unit, pillar_plate_id,row,col) values('GOATS_MILK_IGA_unit','1801310102','2.97127099376231','FOOA80040010000030','A',3);</v>
      </c>
      <c r="AJ81" s="26" t="str">
        <f si="53" t="shared"/>
        <v>insert into tsp_test_unit_data.fooa_unit_data (test_name,julien_barcode,unit, pillar_plate_id,row,col) values('GOATS_MILK_IGA_unit','1802050005','2.91243381641303','FOOA80040010000030','B',3);</v>
      </c>
      <c r="AK81" s="26" t="str">
        <f si="54" t="shared"/>
        <v>insert into tsp_test_unit_data.fooa_unit_data (test_name,julien_barcode,unit, pillar_plate_id,row,col) values('GOATS_MILK_IGA_unit','1802050015','3.19354477485961','FOOA80040010000030','C',3);</v>
      </c>
      <c r="AL81" s="26" t="str">
        <f si="55" t="shared"/>
        <v>insert into tsp_test_unit_data.fooa_unit_data (test_name,julien_barcode,unit, pillar_plate_id,row,col) values('GOATS_MILK_IGA_unit','1802050019','3.01703324281176','FOOA80040010000030','D',3);</v>
      </c>
      <c r="AM81" s="26" t="str">
        <f si="56" t="shared"/>
        <v>insert into tsp_test_unit_data.fooa_unit_data (test_name,julien_barcode,unit, pillar_plate_id,row,col) values('GOATS_MILK_IGA_unit','1802050009','2.86573764391359','FOOA80040010000030','A',4);</v>
      </c>
      <c r="AN81" s="26" t="str">
        <f si="57" t="shared"/>
        <v>insert into tsp_test_unit_data.fooa_unit_data (test_name,julien_barcode,unit, pillar_plate_id,row,col) values('GOATS_MILK_IGA_unit','1802050017','3.06092764496122','FOOA80040010000030','B',4);</v>
      </c>
      <c r="AO81" s="26" t="str">
        <f si="58" t="shared"/>
        <v>insert into tsp_test_unit_data.fooa_unit_data (test_name,julien_barcode,unit, pillar_plate_id,row,col) values('GOATS_MILK_IGA_unit','1802060027','2.88254826601339','FOOA80040010000030','C',4);</v>
      </c>
      <c r="AP81" s="26" t="str">
        <f si="59" t="shared"/>
        <v>insert into tsp_test_unit_data.fooa_unit_data (test_name,julien_barcode,unit, pillar_plate_id,row,col) values('GOATS_MILK_IGA_unit','1802060031','2.98434592206215','FOOA80040010000030','D',4);</v>
      </c>
      <c r="AQ81" s="26" t="str">
        <f si="60" t="shared"/>
        <v>insert into tsp_test_unit_data.fooa_unit_data (test_name,julien_barcode,unit, pillar_plate_id,row,col) values('GOATS_MILK_IGA_unit','1802060032','3.0543901808113','FOOA80040010000030','A',5);</v>
      </c>
      <c r="AR81" s="26" t="str">
        <f si="61" t="shared"/>
        <v>insert into tsp_test_unit_data.fooa_unit_data (test_name,julien_barcode,unit, pillar_plate_id,row,col) values('GOATS_MILK_IGA_unit','1802060044','2.99555300346202','FOOA80040010000030','B',5);</v>
      </c>
      <c r="AS81" s="26" t="str">
        <f si="62" t="shared"/>
        <v>insert into tsp_test_unit_data.fooa_unit_data (test_name,julien_barcode,unit, pillar_plate_id,row,col) values('GOATS_MILK_IGA_unit','1802060006','3.09921850641076','FOOA80040010000030','C',5);</v>
      </c>
      <c r="AT81" s="26" t="str">
        <f si="63" t="shared"/>
        <v>insert into tsp_test_unit_data.fooa_unit_data (test_name,julien_barcode,unit, pillar_plate_id,row,col) values('GOATS_MILK_IGA_unit','1802060013','3.46158080500636','FOOA80040010000030','D',5);</v>
      </c>
      <c r="AU81" s="26" t="str">
        <f si="64" t="shared"/>
        <v>insert into tsp_test_unit_data.fooa_unit_data (test_name,julien_barcode,unit, pillar_plate_id,row,col) values('GOATS_MILK_IGA_unit','1802060018','3.08894534846088','FOOA80040010000030','A',6);</v>
      </c>
      <c r="AV81" s="26" t="str">
        <f si="65" t="shared"/>
        <v>insert into tsp_test_unit_data.fooa_unit_data (test_name,julien_barcode,unit, pillar_plate_id,row,col) values('GOATS_MILK_IGA_unit','1802060125','3.1122934347106','FOOA80040010000030','B',6);</v>
      </c>
    </row>
    <row r="82" spans="1:48" x14ac:dyDescent="0.25">
      <c r="A82" s="24">
        <f>'[1]Run 1 IgG'!A83</f>
        <v>81</v>
      </c>
      <c r="B82" s="24" t="s">
        <v>241</v>
      </c>
      <c r="C82" s="25">
        <f>'Run 2 IgA'!Z84</f>
        <v>1.1091278041515422</v>
      </c>
      <c r="D82" s="25">
        <f>'Run 2 IgA'!AA84</f>
        <v>0.98618136839597725</v>
      </c>
      <c r="E82" s="25">
        <f>'Run 2 IgA'!AB84</f>
        <v>1.2960063865000009</v>
      </c>
      <c r="F82" s="25">
        <f>'Run 2 IgA'!AC84</f>
        <v>5.3827459110149798</v>
      </c>
      <c r="G82" s="25">
        <f>'Run 2 IgA'!AD84</f>
        <v>0.92224922180308344</v>
      </c>
      <c r="H82" s="25">
        <f>'Run 2 IgA'!AE84</f>
        <v>2.7598886148962603</v>
      </c>
      <c r="I82" s="25">
        <f>'Run 2 IgA'!AF84</f>
        <v>1.1894528088451779</v>
      </c>
      <c r="J82" s="25">
        <f>'Run 2 IgA'!AG84</f>
        <v>0.92634743632826899</v>
      </c>
      <c r="K82" s="25">
        <f>'Run 2 IgA'!AH84</f>
        <v>1.164863521694065</v>
      </c>
      <c r="L82" s="25">
        <f>'Run 2 IgA'!AI84</f>
        <v>0.91077422113256412</v>
      </c>
      <c r="M82" s="25">
        <f>'Run 2 IgA'!AJ84</f>
        <v>3.6721511682025527</v>
      </c>
      <c r="N82" s="25">
        <f>'Run 2 IgA'!AK84</f>
        <v>2.6648100379119573</v>
      </c>
      <c r="O82" s="25">
        <f>'Run 2 IgA'!AL84</f>
        <v>1.9205742801382706</v>
      </c>
      <c r="P82" s="25">
        <f>'Run 2 IgA'!AM84</f>
        <v>1.1115867328666535</v>
      </c>
      <c r="Q82" s="25">
        <f>'Run 2 IgA'!AN84</f>
        <v>1.4845242546585338</v>
      </c>
      <c r="R82" s="25">
        <f>'Run 2 IgA'!AO84</f>
        <v>3.6024815212743988</v>
      </c>
      <c r="S82" s="25">
        <f>'Run 2 IgA'!AP84</f>
        <v>4.0967261930117695</v>
      </c>
      <c r="T82" s="25">
        <f>'Run 2 IgA'!AQ84</f>
        <v>1.026343870742795</v>
      </c>
      <c r="U82" s="25">
        <f>'Run 2 IgA'!AR84</f>
        <v>4.6163797948052911</v>
      </c>
      <c r="V82" s="25">
        <f>'Run 2 IgA'!AS84</f>
        <v>3.2049547123314062</v>
      </c>
      <c r="W82" s="25">
        <f>'Run 2 IgA'!AT84</f>
        <v>2.0804046466205053</v>
      </c>
      <c r="X82" s="25">
        <f>'Run 2 IgA'!AU84</f>
        <v>11.697274851420792</v>
      </c>
      <c r="Y82" s="25">
        <f>'Run 2 IgA'!AV84</f>
        <v>2.5115368146700194</v>
      </c>
      <c r="Z82" s="25">
        <f>'Run 2 IgA'!AW84</f>
        <v>2.3525260910928223</v>
      </c>
      <c r="AA82" s="26" t="str">
        <f si="44" t="shared"/>
        <v>insert into tsp_test_unit_data.fooa_unit_data (test_name,julien_barcode,unit, pillar_plate_id,row,col) values('COWS_MILK_IGA_unit','1802030171','1.10912780415154','FOOA80040010000030','A',1);</v>
      </c>
      <c r="AB82" s="26" t="str">
        <f si="45" t="shared"/>
        <v>insert into tsp_test_unit_data.fooa_unit_data (test_name,julien_barcode,unit, pillar_plate_id,row,col) values('COWS_MILK_IGA_unit','1802030226','0.986181368395977','FOOA80040010000030','B',1);</v>
      </c>
      <c r="AC82" s="26" t="str">
        <f si="46" t="shared"/>
        <v>insert into tsp_test_unit_data.fooa_unit_data (test_name,julien_barcode,unit, pillar_plate_id,row,col) values('COWS_MILK_IGA_unit','1802030230','1.2960063865','FOOA80040010000030','C',1);</v>
      </c>
      <c r="AD82" s="26" t="str">
        <f si="47" t="shared"/>
        <v>insert into tsp_test_unit_data.fooa_unit_data (test_name,julien_barcode,unit, pillar_plate_id,row,col) values('COWS_MILK_IGA_unit','1802030233','5.38274591101498','FOOA80040010000030','D',1);</v>
      </c>
      <c r="AE82" s="26" t="str">
        <f si="48" t="shared"/>
        <v>insert into tsp_test_unit_data.fooa_unit_data (test_name,julien_barcode,unit, pillar_plate_id,row,col) values('COWS_MILK_IGA_unit','1802030235','0.922249221803083','FOOA80040010000030','A',2);</v>
      </c>
      <c r="AF82" s="26" t="str">
        <f si="49" t="shared"/>
        <v>insert into tsp_test_unit_data.fooa_unit_data (test_name,julien_barcode,unit, pillar_plate_id,row,col) values('COWS_MILK_IGA_unit','1801300058','2.75988861489626','FOOA80040010000030','B',2);</v>
      </c>
      <c r="AG82" s="26" t="str">
        <f si="50" t="shared"/>
        <v>insert into tsp_test_unit_data.fooa_unit_data (test_name,julien_barcode,unit, pillar_plate_id,row,col) values('COWS_MILK_IGA_unit','1801300228','1.18945280884518','FOOA80040010000030','C',2);</v>
      </c>
      <c r="AH82" s="26" t="str">
        <f si="51" t="shared"/>
        <v>insert into tsp_test_unit_data.fooa_unit_data (test_name,julien_barcode,unit, pillar_plate_id,row,col) values('COWS_MILK_IGA_unit','1801310058','0.926347436328269','FOOA80040010000030','D',2);</v>
      </c>
      <c r="AI82" s="26" t="str">
        <f si="52" t="shared"/>
        <v>insert into tsp_test_unit_data.fooa_unit_data (test_name,julien_barcode,unit, pillar_plate_id,row,col) values('COWS_MILK_IGA_unit','1801310102','1.16486352169407','FOOA80040010000030','A',3);</v>
      </c>
      <c r="AJ82" s="26" t="str">
        <f si="53" t="shared"/>
        <v>insert into tsp_test_unit_data.fooa_unit_data (test_name,julien_barcode,unit, pillar_plate_id,row,col) values('COWS_MILK_IGA_unit','1802050005','0.910774221132564','FOOA80040010000030','B',3);</v>
      </c>
      <c r="AK82" s="26" t="str">
        <f si="54" t="shared"/>
        <v>insert into tsp_test_unit_data.fooa_unit_data (test_name,julien_barcode,unit, pillar_plate_id,row,col) values('COWS_MILK_IGA_unit','1802050015','3.67215116820255','FOOA80040010000030','C',3);</v>
      </c>
      <c r="AL82" s="26" t="str">
        <f si="55" t="shared"/>
        <v>insert into tsp_test_unit_data.fooa_unit_data (test_name,julien_barcode,unit, pillar_plate_id,row,col) values('COWS_MILK_IGA_unit','1802050019','2.66481003791196','FOOA80040010000030','D',3);</v>
      </c>
      <c r="AM82" s="26" t="str">
        <f si="56" t="shared"/>
        <v>insert into tsp_test_unit_data.fooa_unit_data (test_name,julien_barcode,unit, pillar_plate_id,row,col) values('COWS_MILK_IGA_unit','1802050009','1.92057428013827','FOOA80040010000030','A',4);</v>
      </c>
      <c r="AN82" s="26" t="str">
        <f si="57" t="shared"/>
        <v>insert into tsp_test_unit_data.fooa_unit_data (test_name,julien_barcode,unit, pillar_plate_id,row,col) values('COWS_MILK_IGA_unit','1802050017','1.11158673286665','FOOA80040010000030','B',4);</v>
      </c>
      <c r="AO82" s="26" t="str">
        <f si="58" t="shared"/>
        <v>insert into tsp_test_unit_data.fooa_unit_data (test_name,julien_barcode,unit, pillar_plate_id,row,col) values('COWS_MILK_IGA_unit','1802060027','1.48452425465853','FOOA80040010000030','C',4);</v>
      </c>
      <c r="AP82" s="26" t="str">
        <f si="59" t="shared"/>
        <v>insert into tsp_test_unit_data.fooa_unit_data (test_name,julien_barcode,unit, pillar_plate_id,row,col) values('COWS_MILK_IGA_unit','1802060031','3.6024815212744','FOOA80040010000030','D',4);</v>
      </c>
      <c r="AQ82" s="26" t="str">
        <f si="60" t="shared"/>
        <v>insert into tsp_test_unit_data.fooa_unit_data (test_name,julien_barcode,unit, pillar_plate_id,row,col) values('COWS_MILK_IGA_unit','1802060032','4.09672619301177','FOOA80040010000030','A',5);</v>
      </c>
      <c r="AR82" s="26" t="str">
        <f si="61" t="shared"/>
        <v>insert into tsp_test_unit_data.fooa_unit_data (test_name,julien_barcode,unit, pillar_plate_id,row,col) values('COWS_MILK_IGA_unit','1802060044','1.02634387074279','FOOA80040010000030','B',5);</v>
      </c>
      <c r="AS82" s="26" t="str">
        <f si="62" t="shared"/>
        <v>insert into tsp_test_unit_data.fooa_unit_data (test_name,julien_barcode,unit, pillar_plate_id,row,col) values('COWS_MILK_IGA_unit','1802060006','4.61637979480529','FOOA80040010000030','C',5);</v>
      </c>
      <c r="AT82" s="26" t="str">
        <f si="63" t="shared"/>
        <v>insert into tsp_test_unit_data.fooa_unit_data (test_name,julien_barcode,unit, pillar_plate_id,row,col) values('COWS_MILK_IGA_unit','1802060013','3.20495471233141','FOOA80040010000030','D',5);</v>
      </c>
      <c r="AU82" s="26" t="str">
        <f si="64" t="shared"/>
        <v>insert into tsp_test_unit_data.fooa_unit_data (test_name,julien_barcode,unit, pillar_plate_id,row,col) values('COWS_MILK_IGA_unit','1802060018','2.08040464662051','FOOA80040010000030','A',6);</v>
      </c>
      <c r="AV82" s="26" t="str">
        <f si="65" t="shared"/>
        <v>insert into tsp_test_unit_data.fooa_unit_data (test_name,julien_barcode,unit, pillar_plate_id,row,col) values('COWS_MILK_IGA_unit','1802060125','11.6972748514208','FOOA80040010000030','B',6);</v>
      </c>
    </row>
    <row r="83" spans="1:48" x14ac:dyDescent="0.25">
      <c r="A83" s="24">
        <f>'[1]Run 1 IgG'!A84</f>
        <v>82</v>
      </c>
      <c r="B83" s="24" t="s">
        <v>242</v>
      </c>
      <c r="C83" s="25">
        <f>'Run 2 IgA'!Z85</f>
        <v>2.6901185770750988</v>
      </c>
      <c r="D83" s="25">
        <f>'Run 2 IgA'!AA85</f>
        <v>3.0105982447913178</v>
      </c>
      <c r="E83" s="25">
        <f>'Run 2 IgA'!AB85</f>
        <v>2.8656193474911231</v>
      </c>
      <c r="F83" s="25">
        <f>'Run 2 IgA'!AC85</f>
        <v>2.6595967039592683</v>
      </c>
      <c r="G83" s="25">
        <f>'Run 2 IgA'!AD85</f>
        <v>3.0512940756124252</v>
      </c>
      <c r="H83" s="25">
        <f>'Run 2 IgA'!AE85</f>
        <v>2.9800763716754872</v>
      </c>
      <c r="I83" s="25">
        <f>'Run 2 IgA'!AF85</f>
        <v>2.9317500725754226</v>
      </c>
      <c r="J83" s="25">
        <f>'Run 2 IgA'!AG85</f>
        <v>2.9902503293807641</v>
      </c>
      <c r="K83" s="25">
        <f>'Run 2 IgA'!AH85</f>
        <v>2.8681628369174423</v>
      </c>
      <c r="L83" s="25">
        <f>'Run 2 IgA'!AI85</f>
        <v>3.2267948460284495</v>
      </c>
      <c r="M83" s="25">
        <f>'Run 2 IgA'!AJ85</f>
        <v>3.6871664321922242</v>
      </c>
      <c r="N83" s="25">
        <f>'Run 2 IgA'!AK85</f>
        <v>4.0508854201558693</v>
      </c>
      <c r="O83" s="25">
        <f>'Run 2 IgA'!AL85</f>
        <v>3.3259909336548983</v>
      </c>
      <c r="P83" s="25">
        <f>'Run 2 IgA'!AM85</f>
        <v>6.0907639400638658</v>
      </c>
      <c r="Q83" s="25">
        <f>'Run 2 IgA'!AN85</f>
        <v>2.8478149215068891</v>
      </c>
      <c r="R83" s="25">
        <f>'Run 2 IgA'!AO85</f>
        <v>2.6036399365802461</v>
      </c>
      <c r="S83" s="25">
        <f>'Run 2 IgA'!AP85</f>
        <v>2.9953373082334025</v>
      </c>
      <c r="T83" s="25">
        <f>'Run 2 IgA'!AQ85</f>
        <v>3.0818159487282553</v>
      </c>
      <c r="U83" s="25">
        <f>'Run 2 IgA'!AR85</f>
        <v>3.1733815680757465</v>
      </c>
      <c r="V83" s="25">
        <f>'Run 2 IgA'!AS85</f>
        <v>2.9444675197070183</v>
      </c>
      <c r="W83" s="25">
        <f>'Run 2 IgA'!AT85</f>
        <v>2.8478149215068891</v>
      </c>
      <c r="X83" s="25">
        <f>'Run 2 IgA'!AU85</f>
        <v>4.3408432147562577</v>
      </c>
      <c r="Y83" s="25">
        <f>'Run 2 IgA'!AV85</f>
        <v>3.3590562961970476</v>
      </c>
      <c r="Z83" s="25">
        <f>'Run 2 IgA'!AW85</f>
        <v>3.2318818248810879</v>
      </c>
      <c r="AA83" s="26" t="str">
        <f si="44" t="shared"/>
        <v>insert into tsp_test_unit_data.fooa_unit_data (test_name,julien_barcode,unit, pillar_plate_id,row,col) values('PINEAPPL_IGA_unit','1802030171','2.6901185770751','FOOA80040010000030','A',1);</v>
      </c>
      <c r="AB83" s="26" t="str">
        <f si="45" t="shared"/>
        <v>insert into tsp_test_unit_data.fooa_unit_data (test_name,julien_barcode,unit, pillar_plate_id,row,col) values('PINEAPPL_IGA_unit','1802030226','3.01059824479132','FOOA80040010000030','B',1);</v>
      </c>
      <c r="AC83" s="26" t="str">
        <f si="46" t="shared"/>
        <v>insert into tsp_test_unit_data.fooa_unit_data (test_name,julien_barcode,unit, pillar_plate_id,row,col) values('PINEAPPL_IGA_unit','1802030230','2.86561934749112','FOOA80040010000030','C',1);</v>
      </c>
      <c r="AD83" s="26" t="str">
        <f si="47" t="shared"/>
        <v>insert into tsp_test_unit_data.fooa_unit_data (test_name,julien_barcode,unit, pillar_plate_id,row,col) values('PINEAPPL_IGA_unit','1802030233','2.65959670395927','FOOA80040010000030','D',1);</v>
      </c>
      <c r="AE83" s="26" t="str">
        <f si="48" t="shared"/>
        <v>insert into tsp_test_unit_data.fooa_unit_data (test_name,julien_barcode,unit, pillar_plate_id,row,col) values('PINEAPPL_IGA_unit','1802030235','3.05129407561243','FOOA80040010000030','A',2);</v>
      </c>
      <c r="AF83" s="26" t="str">
        <f si="49" t="shared"/>
        <v>insert into tsp_test_unit_data.fooa_unit_data (test_name,julien_barcode,unit, pillar_plate_id,row,col) values('PINEAPPL_IGA_unit','1801300058','2.98007637167549','FOOA80040010000030','B',2);</v>
      </c>
      <c r="AG83" s="26" t="str">
        <f si="50" t="shared"/>
        <v>insert into tsp_test_unit_data.fooa_unit_data (test_name,julien_barcode,unit, pillar_plate_id,row,col) values('PINEAPPL_IGA_unit','1801300228','2.93175007257542','FOOA80040010000030','C',2);</v>
      </c>
      <c r="AH83" s="26" t="str">
        <f si="51" t="shared"/>
        <v>insert into tsp_test_unit_data.fooa_unit_data (test_name,julien_barcode,unit, pillar_plate_id,row,col) values('PINEAPPL_IGA_unit','1801310058','2.99025032938076','FOOA80040010000030','D',2);</v>
      </c>
      <c r="AI83" s="26" t="str">
        <f si="52" t="shared"/>
        <v>insert into tsp_test_unit_data.fooa_unit_data (test_name,julien_barcode,unit, pillar_plate_id,row,col) values('PINEAPPL_IGA_unit','1801310102','2.86816283691744','FOOA80040010000030','A',3);</v>
      </c>
      <c r="AJ83" s="26" t="str">
        <f si="53" t="shared"/>
        <v>insert into tsp_test_unit_data.fooa_unit_data (test_name,julien_barcode,unit, pillar_plate_id,row,col) values('PINEAPPL_IGA_unit','1802050005','3.22679484602845','FOOA80040010000030','B',3);</v>
      </c>
      <c r="AK83" s="26" t="str">
        <f si="54" t="shared"/>
        <v>insert into tsp_test_unit_data.fooa_unit_data (test_name,julien_barcode,unit, pillar_plate_id,row,col) values('PINEAPPL_IGA_unit','1802050015','3.68716643219222','FOOA80040010000030','C',3);</v>
      </c>
      <c r="AL83" s="26" t="str">
        <f si="55" t="shared"/>
        <v>insert into tsp_test_unit_data.fooa_unit_data (test_name,julien_barcode,unit, pillar_plate_id,row,col) values('PINEAPPL_IGA_unit','1802050019','4.05088542015587','FOOA80040010000030','D',3);</v>
      </c>
      <c r="AM83" s="26" t="str">
        <f si="56" t="shared"/>
        <v>insert into tsp_test_unit_data.fooa_unit_data (test_name,julien_barcode,unit, pillar_plate_id,row,col) values('PINEAPPL_IGA_unit','1802050009','3.3259909336549','FOOA80040010000030','A',4);</v>
      </c>
      <c r="AN83" s="26" t="str">
        <f si="57" t="shared"/>
        <v>insert into tsp_test_unit_data.fooa_unit_data (test_name,julien_barcode,unit, pillar_plate_id,row,col) values('PINEAPPL_IGA_unit','1802050017','6.09076394006387','FOOA80040010000030','B',4);</v>
      </c>
      <c r="AO83" s="26" t="str">
        <f si="58" t="shared"/>
        <v>insert into tsp_test_unit_data.fooa_unit_data (test_name,julien_barcode,unit, pillar_plate_id,row,col) values('PINEAPPL_IGA_unit','1802060027','2.84781492150689','FOOA80040010000030','C',4);</v>
      </c>
      <c r="AP83" s="26" t="str">
        <f si="59" t="shared"/>
        <v>insert into tsp_test_unit_data.fooa_unit_data (test_name,julien_barcode,unit, pillar_plate_id,row,col) values('PINEAPPL_IGA_unit','1802060031','2.60363993658025','FOOA80040010000030','D',4);</v>
      </c>
      <c r="AQ83" s="26" t="str">
        <f si="60" t="shared"/>
        <v>insert into tsp_test_unit_data.fooa_unit_data (test_name,julien_barcode,unit, pillar_plate_id,row,col) values('PINEAPPL_IGA_unit','1802060032','2.9953373082334','FOOA80040010000030','A',5);</v>
      </c>
      <c r="AR83" s="26" t="str">
        <f si="61" t="shared"/>
        <v>insert into tsp_test_unit_data.fooa_unit_data (test_name,julien_barcode,unit, pillar_plate_id,row,col) values('PINEAPPL_IGA_unit','1802060044','3.08181594872826','FOOA80040010000030','B',5);</v>
      </c>
      <c r="AS83" s="26" t="str">
        <f si="62" t="shared"/>
        <v>insert into tsp_test_unit_data.fooa_unit_data (test_name,julien_barcode,unit, pillar_plate_id,row,col) values('PINEAPPL_IGA_unit','1802060006','3.17338156807575','FOOA80040010000030','C',5);</v>
      </c>
      <c r="AT83" s="26" t="str">
        <f si="63" t="shared"/>
        <v>insert into tsp_test_unit_data.fooa_unit_data (test_name,julien_barcode,unit, pillar_plate_id,row,col) values('PINEAPPL_IGA_unit','1802060013','2.94446751970702','FOOA80040010000030','D',5);</v>
      </c>
      <c r="AU83" s="26" t="str">
        <f si="64" t="shared"/>
        <v>insert into tsp_test_unit_data.fooa_unit_data (test_name,julien_barcode,unit, pillar_plate_id,row,col) values('PINEAPPL_IGA_unit','1802060018','2.84781492150689','FOOA80040010000030','A',6);</v>
      </c>
      <c r="AV83" s="26" t="str">
        <f si="65" t="shared"/>
        <v>insert into tsp_test_unit_data.fooa_unit_data (test_name,julien_barcode,unit, pillar_plate_id,row,col) values('PINEAPPL_IGA_unit','1802060125','4.34084321475626','FOOA80040010000030','B',6);</v>
      </c>
    </row>
    <row r="84" spans="1:48" x14ac:dyDescent="0.25">
      <c r="A84" s="24">
        <f>'[1]Run 1 IgG'!A85</f>
        <v>83</v>
      </c>
      <c r="B84" s="24" t="s">
        <v>243</v>
      </c>
      <c r="C84" s="25">
        <f>'Run 2 IgA'!Z86</f>
        <v>2.6344779992270744</v>
      </c>
      <c r="D84" s="25">
        <f>'Run 2 IgA'!AA86</f>
        <v>3.0620511971144113</v>
      </c>
      <c r="E84" s="25">
        <f>'Run 2 IgA'!AB86</f>
        <v>2.7061521191041424</v>
      </c>
      <c r="F84" s="25">
        <f>'Run 2 IgA'!AC86</f>
        <v>2.5059588877233661</v>
      </c>
      <c r="G84" s="25">
        <f>'Run 2 IgA'!AD86</f>
        <v>2.7877123244814959</v>
      </c>
      <c r="H84" s="25">
        <f>'Run 2 IgA'!AE86</f>
        <v>3.2301146506192606</v>
      </c>
      <c r="I84" s="25">
        <f>'Run 2 IgA'!AF86</f>
        <v>2.7654686321058541</v>
      </c>
      <c r="J84" s="25">
        <f>'Run 2 IgA'!AG86</f>
        <v>3.1114816246158377</v>
      </c>
      <c r="K84" s="25">
        <f>'Run 2 IgA'!AH86</f>
        <v>2.6987375549789285</v>
      </c>
      <c r="L84" s="25">
        <f>'Run 2 IgA'!AI86</f>
        <v>2.7333388542299266</v>
      </c>
      <c r="M84" s="25">
        <f>'Run 2 IgA'!AJ86</f>
        <v>3.0299214192384842</v>
      </c>
      <c r="N84" s="25">
        <f>'Run 2 IgA'!AK86</f>
        <v>3.6280295920057419</v>
      </c>
      <c r="O84" s="25">
        <f>'Run 2 IgA'!AL86</f>
        <v>3.7664347890097352</v>
      </c>
      <c r="P84" s="25">
        <f>'Run 2 IgA'!AM86</f>
        <v>3.1337253169914794</v>
      </c>
      <c r="Q84" s="25">
        <f>'Run 2 IgA'!AN86</f>
        <v>4.1149193028947906</v>
      </c>
      <c r="R84" s="25">
        <f>'Run 2 IgA'!AO86</f>
        <v>3.4105357109994658</v>
      </c>
      <c r="S84" s="25">
        <f>'Run 2 IgA'!AP86</f>
        <v>4.5375494580319842</v>
      </c>
      <c r="T84" s="25">
        <f>'Run 2 IgA'!AQ86</f>
        <v>3.0669942398645538</v>
      </c>
      <c r="U84" s="25">
        <f>'Run 2 IgA'!AR86</f>
        <v>3.5217541728776753</v>
      </c>
      <c r="V84" s="25">
        <f>'Run 2 IgA'!AS86</f>
        <v>3.6008428568799573</v>
      </c>
      <c r="W84" s="25">
        <f>'Run 2 IgA'!AT86</f>
        <v>2.6764938626032868</v>
      </c>
      <c r="X84" s="25">
        <f>'Run 2 IgA'!AU86</f>
        <v>3.4055926682493234</v>
      </c>
      <c r="Y84" s="25">
        <f>'Run 2 IgA'!AV86</f>
        <v>3.5983713355048859</v>
      </c>
      <c r="Z84" s="25">
        <f>'Run 2 IgA'!AW86</f>
        <v>3.54894090800346</v>
      </c>
      <c r="AA84" s="26" t="str">
        <f si="44" t="shared"/>
        <v>insert into tsp_test_unit_data.fooa_unit_data (test_name,julien_barcode,unit, pillar_plate_id,row,col) values('RYE_IGA_unit','1802030171','2.63447799922707','FOOA80040010000030','A',1);</v>
      </c>
      <c r="AB84" s="26" t="str">
        <f si="45" t="shared"/>
        <v>insert into tsp_test_unit_data.fooa_unit_data (test_name,julien_barcode,unit, pillar_plate_id,row,col) values('RYE_IGA_unit','1802030226','3.06205119711441','FOOA80040010000030','B',1);</v>
      </c>
      <c r="AC84" s="26" t="str">
        <f si="46" t="shared"/>
        <v>insert into tsp_test_unit_data.fooa_unit_data (test_name,julien_barcode,unit, pillar_plate_id,row,col) values('RYE_IGA_unit','1802030230','2.70615211910414','FOOA80040010000030','C',1);</v>
      </c>
      <c r="AD84" s="26" t="str">
        <f si="47" t="shared"/>
        <v>insert into tsp_test_unit_data.fooa_unit_data (test_name,julien_barcode,unit, pillar_plate_id,row,col) values('RYE_IGA_unit','1802030233','2.50595888772337','FOOA80040010000030','D',1);</v>
      </c>
      <c r="AE84" s="26" t="str">
        <f si="48" t="shared"/>
        <v>insert into tsp_test_unit_data.fooa_unit_data (test_name,julien_barcode,unit, pillar_plate_id,row,col) values('RYE_IGA_unit','1802030235','2.7877123244815','FOOA80040010000030','A',2);</v>
      </c>
      <c r="AF84" s="26" t="str">
        <f si="49" t="shared"/>
        <v>insert into tsp_test_unit_data.fooa_unit_data (test_name,julien_barcode,unit, pillar_plate_id,row,col) values('RYE_IGA_unit','1801300058','3.23011465061926','FOOA80040010000030','B',2);</v>
      </c>
      <c r="AG84" s="26" t="str">
        <f si="50" t="shared"/>
        <v>insert into tsp_test_unit_data.fooa_unit_data (test_name,julien_barcode,unit, pillar_plate_id,row,col) values('RYE_IGA_unit','1801300228','2.76546863210585','FOOA80040010000030','C',2);</v>
      </c>
      <c r="AH84" s="26" t="str">
        <f si="51" t="shared"/>
        <v>insert into tsp_test_unit_data.fooa_unit_data (test_name,julien_barcode,unit, pillar_plate_id,row,col) values('RYE_IGA_unit','1801310058','3.11148162461584','FOOA80040010000030','D',2);</v>
      </c>
      <c r="AI84" s="26" t="str">
        <f si="52" t="shared"/>
        <v>insert into tsp_test_unit_data.fooa_unit_data (test_name,julien_barcode,unit, pillar_plate_id,row,col) values('RYE_IGA_unit','1801310102','2.69873755497893','FOOA80040010000030','A',3);</v>
      </c>
      <c r="AJ84" s="26" t="str">
        <f si="53" t="shared"/>
        <v>insert into tsp_test_unit_data.fooa_unit_data (test_name,julien_barcode,unit, pillar_plate_id,row,col) values('RYE_IGA_unit','1802050005','2.73333885422993','FOOA80040010000030','B',3);</v>
      </c>
      <c r="AK84" s="26" t="str">
        <f si="54" t="shared"/>
        <v>insert into tsp_test_unit_data.fooa_unit_data (test_name,julien_barcode,unit, pillar_plate_id,row,col) values('RYE_IGA_unit','1802050015','3.02992141923848','FOOA80040010000030','C',3);</v>
      </c>
      <c r="AL84" s="26" t="str">
        <f si="55" t="shared"/>
        <v>insert into tsp_test_unit_data.fooa_unit_data (test_name,julien_barcode,unit, pillar_plate_id,row,col) values('RYE_IGA_unit','1802050019','3.62802959200574','FOOA80040010000030','D',3);</v>
      </c>
      <c r="AM84" s="26" t="str">
        <f si="56" t="shared"/>
        <v>insert into tsp_test_unit_data.fooa_unit_data (test_name,julien_barcode,unit, pillar_plate_id,row,col) values('RYE_IGA_unit','1802050009','3.76643478900974','FOOA80040010000030','A',4);</v>
      </c>
      <c r="AN84" s="26" t="str">
        <f si="57" t="shared"/>
        <v>insert into tsp_test_unit_data.fooa_unit_data (test_name,julien_barcode,unit, pillar_plate_id,row,col) values('RYE_IGA_unit','1802050017','3.13372531699148','FOOA80040010000030','B',4);</v>
      </c>
      <c r="AO84" s="26" t="str">
        <f si="58" t="shared"/>
        <v>insert into tsp_test_unit_data.fooa_unit_data (test_name,julien_barcode,unit, pillar_plate_id,row,col) values('RYE_IGA_unit','1802060027','4.11491930289479','FOOA80040010000030','C',4);</v>
      </c>
      <c r="AP84" s="26" t="str">
        <f si="59" t="shared"/>
        <v>insert into tsp_test_unit_data.fooa_unit_data (test_name,julien_barcode,unit, pillar_plate_id,row,col) values('RYE_IGA_unit','1802060031','3.41053571099947','FOOA80040010000030','D',4);</v>
      </c>
      <c r="AQ84" s="26" t="str">
        <f si="60" t="shared"/>
        <v>insert into tsp_test_unit_data.fooa_unit_data (test_name,julien_barcode,unit, pillar_plate_id,row,col) values('RYE_IGA_unit','1802060032','4.53754945803198','FOOA80040010000030','A',5);</v>
      </c>
      <c r="AR84" s="26" t="str">
        <f si="61" t="shared"/>
        <v>insert into tsp_test_unit_data.fooa_unit_data (test_name,julien_barcode,unit, pillar_plate_id,row,col) values('RYE_IGA_unit','1802060044','3.06699423986455','FOOA80040010000030','B',5);</v>
      </c>
      <c r="AS84" s="26" t="str">
        <f si="62" t="shared"/>
        <v>insert into tsp_test_unit_data.fooa_unit_data (test_name,julien_barcode,unit, pillar_plate_id,row,col) values('RYE_IGA_unit','1802060006','3.52175417287768','FOOA80040010000030','C',5);</v>
      </c>
      <c r="AT84" s="26" t="str">
        <f si="63" t="shared"/>
        <v>insert into tsp_test_unit_data.fooa_unit_data (test_name,julien_barcode,unit, pillar_plate_id,row,col) values('RYE_IGA_unit','1802060013','3.60084285687996','FOOA80040010000030','D',5);</v>
      </c>
      <c r="AU84" s="26" t="str">
        <f si="64" t="shared"/>
        <v>insert into tsp_test_unit_data.fooa_unit_data (test_name,julien_barcode,unit, pillar_plate_id,row,col) values('RYE_IGA_unit','1802060018','2.67649386260329','FOOA80040010000030','A',6);</v>
      </c>
      <c r="AV84" s="26" t="str">
        <f si="65" t="shared"/>
        <v>insert into tsp_test_unit_data.fooa_unit_data (test_name,julien_barcode,unit, pillar_plate_id,row,col) values('RYE_IGA_unit','1802060125','3.40559266824932','FOOA80040010000030','B',6);</v>
      </c>
    </row>
    <row r="85" spans="1:48" x14ac:dyDescent="0.25">
      <c r="A85" s="24">
        <f>'[1]Run 1 IgG'!A86</f>
        <v>84</v>
      </c>
      <c r="B85" s="24" t="s">
        <v>244</v>
      </c>
      <c r="C85" s="25">
        <f>'Run 2 IgA'!Z87</f>
        <v>2.6407695831424642</v>
      </c>
      <c r="D85" s="25">
        <f>'Run 2 IgA'!AA87</f>
        <v>3.0959230416857535</v>
      </c>
      <c r="E85" s="25">
        <f>'Run 2 IgA'!AB87</f>
        <v>3.8292258360054969</v>
      </c>
      <c r="F85" s="25">
        <f>'Run 2 IgA'!AC87</f>
        <v>2.4941090242785156</v>
      </c>
      <c r="G85" s="25">
        <f>'Run 2 IgA'!AD87</f>
        <v>2.6534127347686667</v>
      </c>
      <c r="H85" s="25">
        <f>'Run 2 IgA'!AE87</f>
        <v>2.7697297297297299</v>
      </c>
      <c r="I85" s="25">
        <f>'Run 2 IgA'!AF87</f>
        <v>3.0377645442052224</v>
      </c>
      <c r="J85" s="25">
        <f>'Run 2 IgA'!AG87</f>
        <v>3.1692533211177278</v>
      </c>
      <c r="K85" s="25">
        <f>'Run 2 IgA'!AH87</f>
        <v>2.9467338524965641</v>
      </c>
      <c r="L85" s="25">
        <f>'Run 2 IgA'!AI87</f>
        <v>3.6598076042143841</v>
      </c>
      <c r="M85" s="25">
        <f>'Run 2 IgA'!AJ87</f>
        <v>3.3386715529088411</v>
      </c>
      <c r="N85" s="25">
        <f>'Run 2 IgA'!AK87</f>
        <v>12.489784699954191</v>
      </c>
      <c r="O85" s="25">
        <f>'Run 2 IgA'!AL87</f>
        <v>2.7393861658268435</v>
      </c>
      <c r="P85" s="25">
        <f>'Run 2 IgA'!AM87</f>
        <v>2.9871919377004121</v>
      </c>
      <c r="Q85" s="25">
        <f>'Run 2 IgA'!AN87</f>
        <v>2.8481172698121848</v>
      </c>
      <c r="R85" s="25">
        <f>'Run 2 IgA'!AO87</f>
        <v>2.643298213467705</v>
      </c>
      <c r="S85" s="25">
        <f>'Run 2 IgA'!AP87</f>
        <v>3.7432524049473201</v>
      </c>
      <c r="T85" s="25">
        <f>'Run 2 IgA'!AQ87</f>
        <v>4.3526523133302799</v>
      </c>
      <c r="U85" s="25">
        <f>'Run 2 IgA'!AR87</f>
        <v>10.327805771873567</v>
      </c>
      <c r="V85" s="25">
        <f>'Run 2 IgA'!AS87</f>
        <v>2.7798442510306915</v>
      </c>
      <c r="W85" s="25">
        <f>'Run 2 IgA'!AT87</f>
        <v>2.7039853412734765</v>
      </c>
      <c r="X85" s="25">
        <f>'Run 2 IgA'!AU87</f>
        <v>5.5891525423728812</v>
      </c>
      <c r="Y85" s="25">
        <f>'Run 2 IgA'!AV87</f>
        <v>3.5510765002290423</v>
      </c>
      <c r="Z85" s="25">
        <f>'Run 2 IgA'!AW87</f>
        <v>3.4903893724232704</v>
      </c>
      <c r="AA85" s="26" t="str">
        <f si="44" t="shared"/>
        <v>insert into tsp_test_unit_data.fooa_unit_data (test_name,julien_barcode,unit, pillar_plate_id,row,col) values('YEAST_IGA_unit','1802030171','2.64076958314246','FOOA80040010000030','A',1);</v>
      </c>
      <c r="AB85" s="26" t="str">
        <f si="45" t="shared"/>
        <v>insert into tsp_test_unit_data.fooa_unit_data (test_name,julien_barcode,unit, pillar_plate_id,row,col) values('YEAST_IGA_unit','1802030226','3.09592304168575','FOOA80040010000030','B',1);</v>
      </c>
      <c r="AC85" s="26" t="str">
        <f si="46" t="shared"/>
        <v>insert into tsp_test_unit_data.fooa_unit_data (test_name,julien_barcode,unit, pillar_plate_id,row,col) values('YEAST_IGA_unit','1802030230','3.8292258360055','FOOA80040010000030','C',1);</v>
      </c>
      <c r="AD85" s="26" t="str">
        <f si="47" t="shared"/>
        <v>insert into tsp_test_unit_data.fooa_unit_data (test_name,julien_barcode,unit, pillar_plate_id,row,col) values('YEAST_IGA_unit','1802030233','2.49410902427852','FOOA80040010000030','D',1);</v>
      </c>
      <c r="AE85" s="26" t="str">
        <f si="48" t="shared"/>
        <v>insert into tsp_test_unit_data.fooa_unit_data (test_name,julien_barcode,unit, pillar_plate_id,row,col) values('YEAST_IGA_unit','1802030235','2.65341273476867','FOOA80040010000030','A',2);</v>
      </c>
      <c r="AF85" s="26" t="str">
        <f si="49" t="shared"/>
        <v>insert into tsp_test_unit_data.fooa_unit_data (test_name,julien_barcode,unit, pillar_plate_id,row,col) values('YEAST_IGA_unit','1801300058','2.76972972972973','FOOA80040010000030','B',2);</v>
      </c>
      <c r="AG85" s="26" t="str">
        <f si="50" t="shared"/>
        <v>insert into tsp_test_unit_data.fooa_unit_data (test_name,julien_barcode,unit, pillar_plate_id,row,col) values('YEAST_IGA_unit','1801300228','3.03776454420522','FOOA80040010000030','C',2);</v>
      </c>
      <c r="AH85" s="26" t="str">
        <f si="51" t="shared"/>
        <v>insert into tsp_test_unit_data.fooa_unit_data (test_name,julien_barcode,unit, pillar_plate_id,row,col) values('YEAST_IGA_unit','1801310058','3.16925332111773','FOOA80040010000030','D',2);</v>
      </c>
      <c r="AI85" s="26" t="str">
        <f si="52" t="shared"/>
        <v>insert into tsp_test_unit_data.fooa_unit_data (test_name,julien_barcode,unit, pillar_plate_id,row,col) values('YEAST_IGA_unit','1801310102','2.94673385249656','FOOA80040010000030','A',3);</v>
      </c>
      <c r="AJ85" s="26" t="str">
        <f si="53" t="shared"/>
        <v>insert into tsp_test_unit_data.fooa_unit_data (test_name,julien_barcode,unit, pillar_plate_id,row,col) values('YEAST_IGA_unit','1802050005','3.65980760421438','FOOA80040010000030','B',3);</v>
      </c>
      <c r="AK85" s="26" t="str">
        <f si="54" t="shared"/>
        <v>insert into tsp_test_unit_data.fooa_unit_data (test_name,julien_barcode,unit, pillar_plate_id,row,col) values('YEAST_IGA_unit','1802050015','3.33867155290884','FOOA80040010000030','C',3);</v>
      </c>
      <c r="AL85" s="26" t="str">
        <f si="55" t="shared"/>
        <v>insert into tsp_test_unit_data.fooa_unit_data (test_name,julien_barcode,unit, pillar_plate_id,row,col) values('YEAST_IGA_unit','1802050019','12.4897846999542','FOOA80040010000030','D',3);</v>
      </c>
      <c r="AM85" s="26" t="str">
        <f si="56" t="shared"/>
        <v>insert into tsp_test_unit_data.fooa_unit_data (test_name,julien_barcode,unit, pillar_plate_id,row,col) values('YEAST_IGA_unit','1802050009','2.73938616582684','FOOA80040010000030','A',4);</v>
      </c>
      <c r="AN85" s="26" t="str">
        <f si="57" t="shared"/>
        <v>insert into tsp_test_unit_data.fooa_unit_data (test_name,julien_barcode,unit, pillar_plate_id,row,col) values('YEAST_IGA_unit','1802050017','2.98719193770041','FOOA80040010000030','B',4);</v>
      </c>
      <c r="AO85" s="26" t="str">
        <f si="58" t="shared"/>
        <v>insert into tsp_test_unit_data.fooa_unit_data (test_name,julien_barcode,unit, pillar_plate_id,row,col) values('YEAST_IGA_unit','1802060027','2.84811726981218','FOOA80040010000030','C',4);</v>
      </c>
      <c r="AP85" s="26" t="str">
        <f si="59" t="shared"/>
        <v>insert into tsp_test_unit_data.fooa_unit_data (test_name,julien_barcode,unit, pillar_plate_id,row,col) values('YEAST_IGA_unit','1802060031','2.6432982134677','FOOA80040010000030','D',4);</v>
      </c>
      <c r="AQ85" s="26" t="str">
        <f si="60" t="shared"/>
        <v>insert into tsp_test_unit_data.fooa_unit_data (test_name,julien_barcode,unit, pillar_plate_id,row,col) values('YEAST_IGA_unit','1802060032','3.74325240494732','FOOA80040010000030','A',5);</v>
      </c>
      <c r="AR85" s="26" t="str">
        <f si="61" t="shared"/>
        <v>insert into tsp_test_unit_data.fooa_unit_data (test_name,julien_barcode,unit, pillar_plate_id,row,col) values('YEAST_IGA_unit','1802060044','4.35265231333028','FOOA80040010000030','B',5);</v>
      </c>
      <c r="AS85" s="26" t="str">
        <f si="62" t="shared"/>
        <v>insert into tsp_test_unit_data.fooa_unit_data (test_name,julien_barcode,unit, pillar_plate_id,row,col) values('YEAST_IGA_unit','1802060006','10.3278057718736','FOOA80040010000030','C',5);</v>
      </c>
      <c r="AT85" s="26" t="str">
        <f si="63" t="shared"/>
        <v>insert into tsp_test_unit_data.fooa_unit_data (test_name,julien_barcode,unit, pillar_plate_id,row,col) values('YEAST_IGA_unit','1802060013','2.77984425103069','FOOA80040010000030','D',5);</v>
      </c>
      <c r="AU85" s="26" t="str">
        <f si="64" t="shared"/>
        <v>insert into tsp_test_unit_data.fooa_unit_data (test_name,julien_barcode,unit, pillar_plate_id,row,col) values('YEAST_IGA_unit','1802060018','2.70398534127348','FOOA80040010000030','A',6);</v>
      </c>
      <c r="AV85" s="26" t="str">
        <f si="65" t="shared"/>
        <v>insert into tsp_test_unit_data.fooa_unit_data (test_name,julien_barcode,unit, pillar_plate_id,row,col) values('YEAST_IGA_unit','1802060125','5.58915254237288','FOOA80040010000030','B',6);</v>
      </c>
    </row>
    <row r="86" spans="1:48" x14ac:dyDescent="0.25">
      <c r="A86" s="24">
        <f>'[1]Run 1 IgG'!A87</f>
        <v>85</v>
      </c>
      <c r="B86" s="24" t="s">
        <v>245</v>
      </c>
      <c r="C86" s="25">
        <f>'Run 2 IgA'!Z88</f>
        <v>3.149340736411455</v>
      </c>
      <c r="D86" s="25">
        <f>'Run 2 IgA'!AA88</f>
        <v>3.0028684979544127</v>
      </c>
      <c r="E86" s="25">
        <f>'Run 2 IgA'!AB88</f>
        <v>3.1455850379894796</v>
      </c>
      <c r="F86" s="25">
        <f>'Run 2 IgA'!AC88</f>
        <v>6.3792413793103453</v>
      </c>
      <c r="G86" s="25">
        <f>'Run 2 IgA'!AD88</f>
        <v>2.8939532437171245</v>
      </c>
      <c r="H86" s="25">
        <f>'Run 2 IgA'!AE88</f>
        <v>3.2319661016949155</v>
      </c>
      <c r="I86" s="25">
        <f>'Run 2 IgA'!AF88</f>
        <v>3.4084839275277616</v>
      </c>
      <c r="J86" s="25">
        <f>'Run 2 IgA'!AG88</f>
        <v>2.9014646405610751</v>
      </c>
      <c r="K86" s="25">
        <f>'Run 2 IgA'!AH88</f>
        <v>3.1681192285213324</v>
      </c>
      <c r="L86" s="25">
        <f>'Run 2 IgA'!AI88</f>
        <v>4.7041998831092933</v>
      </c>
      <c r="M86" s="25">
        <f>'Run 2 IgA'!AJ88</f>
        <v>6.1200981881940386</v>
      </c>
      <c r="N86" s="25">
        <f>'Run 2 IgA'!AK88</f>
        <v>4.4826136762127415</v>
      </c>
      <c r="O86" s="25">
        <f>'Run 2 IgA'!AL88</f>
        <v>3.1756306253652835</v>
      </c>
      <c r="P86" s="25">
        <f>'Run 2 IgA'!AM88</f>
        <v>3.1005166569257741</v>
      </c>
      <c r="Q86" s="25">
        <f>'Run 2 IgA'!AN88</f>
        <v>3.7239625949736999</v>
      </c>
      <c r="R86" s="25">
        <f>'Run 2 IgA'!AO88</f>
        <v>5.3051116306253654</v>
      </c>
      <c r="S86" s="25">
        <f>'Run 2 IgA'!AP88</f>
        <v>3.2995686732904734</v>
      </c>
      <c r="T86" s="25">
        <f>'Run 2 IgA'!AQ88</f>
        <v>3.2920572764465224</v>
      </c>
      <c r="U86" s="25">
        <f>'Run 2 IgA'!AR88</f>
        <v>6.863726475745179</v>
      </c>
      <c r="V86" s="25">
        <f>'Run 2 IgA'!AS88</f>
        <v>4.1333337229690237</v>
      </c>
      <c r="W86" s="25">
        <f>'Run 2 IgA'!AT88</f>
        <v>3.2770344827586206</v>
      </c>
      <c r="X86" s="25">
        <f>'Run 2 IgA'!AU88</f>
        <v>6.536980713033314</v>
      </c>
      <c r="Y86" s="25">
        <f>'Run 2 IgA'!AV88</f>
        <v>4.1859135008766799</v>
      </c>
      <c r="Z86" s="25">
        <f>'Run 2 IgA'!AW88</f>
        <v>4.0356855639976619</v>
      </c>
      <c r="AA86" s="26" t="str">
        <f si="44" t="shared"/>
        <v>insert into tsp_test_unit_data.fooa_unit_data (test_name,julien_barcode,unit, pillar_plate_id,row,col) values('WHEY_PROTE_IGA_unit','1802030171','3.14934073641145','FOOA80040010000030','A',1);</v>
      </c>
      <c r="AB86" s="26" t="str">
        <f si="45" t="shared"/>
        <v>insert into tsp_test_unit_data.fooa_unit_data (test_name,julien_barcode,unit, pillar_plate_id,row,col) values('WHEY_PROTE_IGA_unit','1802030226','3.00286849795441','FOOA80040010000030','B',1);</v>
      </c>
      <c r="AC86" s="26" t="str">
        <f si="46" t="shared"/>
        <v>insert into tsp_test_unit_data.fooa_unit_data (test_name,julien_barcode,unit, pillar_plate_id,row,col) values('WHEY_PROTE_IGA_unit','1802030230','3.14558503798948','FOOA80040010000030','C',1);</v>
      </c>
      <c r="AD86" s="26" t="str">
        <f si="47" t="shared"/>
        <v>insert into tsp_test_unit_data.fooa_unit_data (test_name,julien_barcode,unit, pillar_plate_id,row,col) values('WHEY_PROTE_IGA_unit','1802030233','6.37924137931035','FOOA80040010000030','D',1);</v>
      </c>
      <c r="AE86" s="26" t="str">
        <f si="48" t="shared"/>
        <v>insert into tsp_test_unit_data.fooa_unit_data (test_name,julien_barcode,unit, pillar_plate_id,row,col) values('WHEY_PROTE_IGA_unit','1802030235','2.89395324371712','FOOA80040010000030','A',2);</v>
      </c>
      <c r="AF86" s="26" t="str">
        <f si="49" t="shared"/>
        <v>insert into tsp_test_unit_data.fooa_unit_data (test_name,julien_barcode,unit, pillar_plate_id,row,col) values('WHEY_PROTE_IGA_unit','1801300058','3.23196610169492','FOOA80040010000030','B',2);</v>
      </c>
      <c r="AG86" s="26" t="str">
        <f si="50" t="shared"/>
        <v>insert into tsp_test_unit_data.fooa_unit_data (test_name,julien_barcode,unit, pillar_plate_id,row,col) values('WHEY_PROTE_IGA_unit','1801300228','3.40848392752776','FOOA80040010000030','C',2);</v>
      </c>
      <c r="AH86" s="26" t="str">
        <f si="51" t="shared"/>
        <v>insert into tsp_test_unit_data.fooa_unit_data (test_name,julien_barcode,unit, pillar_plate_id,row,col) values('WHEY_PROTE_IGA_unit','1801310058','2.90146464056108','FOOA80040010000030','D',2);</v>
      </c>
      <c r="AI86" s="26" t="str">
        <f si="52" t="shared"/>
        <v>insert into tsp_test_unit_data.fooa_unit_data (test_name,julien_barcode,unit, pillar_plate_id,row,col) values('WHEY_PROTE_IGA_unit','1801310102','3.16811922852133','FOOA80040010000030','A',3);</v>
      </c>
      <c r="AJ86" s="26" t="str">
        <f si="53" t="shared"/>
        <v>insert into tsp_test_unit_data.fooa_unit_data (test_name,julien_barcode,unit, pillar_plate_id,row,col) values('WHEY_PROTE_IGA_unit','1802050005','4.70419988310929','FOOA80040010000030','B',3);</v>
      </c>
      <c r="AK86" s="26" t="str">
        <f si="54" t="shared"/>
        <v>insert into tsp_test_unit_data.fooa_unit_data (test_name,julien_barcode,unit, pillar_plate_id,row,col) values('WHEY_PROTE_IGA_unit','1802050015','6.12009818819404','FOOA80040010000030','C',3);</v>
      </c>
      <c r="AL86" s="26" t="str">
        <f si="55" t="shared"/>
        <v>insert into tsp_test_unit_data.fooa_unit_data (test_name,julien_barcode,unit, pillar_plate_id,row,col) values('WHEY_PROTE_IGA_unit','1802050019','4.48261367621274','FOOA80040010000030','D',3);</v>
      </c>
      <c r="AM86" s="26" t="str">
        <f si="56" t="shared"/>
        <v>insert into tsp_test_unit_data.fooa_unit_data (test_name,julien_barcode,unit, pillar_plate_id,row,col) values('WHEY_PROTE_IGA_unit','1802050009','3.17563062536528','FOOA80040010000030','A',4);</v>
      </c>
      <c r="AN86" s="26" t="str">
        <f si="57" t="shared"/>
        <v>insert into tsp_test_unit_data.fooa_unit_data (test_name,julien_barcode,unit, pillar_plate_id,row,col) values('WHEY_PROTE_IGA_unit','1802050017','3.10051665692577','FOOA80040010000030','B',4);</v>
      </c>
      <c r="AO86" s="26" t="str">
        <f si="58" t="shared"/>
        <v>insert into tsp_test_unit_data.fooa_unit_data (test_name,julien_barcode,unit, pillar_plate_id,row,col) values('WHEY_PROTE_IGA_unit','1802060027','3.7239625949737','FOOA80040010000030','C',4);</v>
      </c>
      <c r="AP86" s="26" t="str">
        <f si="59" t="shared"/>
        <v>insert into tsp_test_unit_data.fooa_unit_data (test_name,julien_barcode,unit, pillar_plate_id,row,col) values('WHEY_PROTE_IGA_unit','1802060031','5.30511163062537','FOOA80040010000030','D',4);</v>
      </c>
      <c r="AQ86" s="26" t="str">
        <f si="60" t="shared"/>
        <v>insert into tsp_test_unit_data.fooa_unit_data (test_name,julien_barcode,unit, pillar_plate_id,row,col) values('WHEY_PROTE_IGA_unit','1802060032','3.29956867329047','FOOA80040010000030','A',5);</v>
      </c>
      <c r="AR86" s="26" t="str">
        <f si="61" t="shared"/>
        <v>insert into tsp_test_unit_data.fooa_unit_data (test_name,julien_barcode,unit, pillar_plate_id,row,col) values('WHEY_PROTE_IGA_unit','1802060044','3.29205727644652','FOOA80040010000030','B',5);</v>
      </c>
      <c r="AS86" s="26" t="str">
        <f si="62" t="shared"/>
        <v>insert into tsp_test_unit_data.fooa_unit_data (test_name,julien_barcode,unit, pillar_plate_id,row,col) values('WHEY_PROTE_IGA_unit','1802060006','6.86372647574518','FOOA80040010000030','C',5);</v>
      </c>
      <c r="AT86" s="26" t="str">
        <f si="63" t="shared"/>
        <v>insert into tsp_test_unit_data.fooa_unit_data (test_name,julien_barcode,unit, pillar_plate_id,row,col) values('WHEY_PROTE_IGA_unit','1802060013','4.13333372296902','FOOA80040010000030','D',5);</v>
      </c>
      <c r="AU86" s="26" t="str">
        <f si="64" t="shared"/>
        <v>insert into tsp_test_unit_data.fooa_unit_data (test_name,julien_barcode,unit, pillar_plate_id,row,col) values('WHEY_PROTE_IGA_unit','1802060018','3.27703448275862','FOOA80040010000030','A',6);</v>
      </c>
      <c r="AV86" s="26" t="str">
        <f si="65" t="shared"/>
        <v>insert into tsp_test_unit_data.fooa_unit_data (test_name,julien_barcode,unit, pillar_plate_id,row,col) values('WHEY_PROTE_IGA_unit','1802060125','6.53698071303331','FOOA80040010000030','B',6);</v>
      </c>
    </row>
    <row r="87" spans="1:48" x14ac:dyDescent="0.25">
      <c r="A87" s="24">
        <f>'[1]Run 1 IgG'!A88</f>
        <v>86</v>
      </c>
      <c r="B87" s="24" t="s">
        <v>246</v>
      </c>
      <c r="C87" s="25">
        <f>'Run 2 IgA'!Z89</f>
        <v>2.461373315949587</v>
      </c>
      <c r="D87" s="25">
        <f>'Run 2 IgA'!AA89</f>
        <v>2.5488113863537594</v>
      </c>
      <c r="E87" s="25">
        <f>'Run 2 IgA'!AB89</f>
        <v>2.4341703607127334</v>
      </c>
      <c r="F87" s="25">
        <f>'Run 2 IgA'!AC89</f>
        <v>2.474974793568014</v>
      </c>
      <c r="G87" s="25">
        <f>'Run 2 IgA'!AD89</f>
        <v>2.4769178617992176</v>
      </c>
      <c r="H87" s="25">
        <f>'Run 2 IgA'!AE89</f>
        <v>2.4788609300304216</v>
      </c>
      <c r="I87" s="25">
        <f>'Run 2 IgA'!AF89</f>
        <v>2.6032172968274665</v>
      </c>
      <c r="J87" s="25">
        <f>'Run 2 IgA'!AG89</f>
        <v>2.461373315949587</v>
      </c>
      <c r="K87" s="25">
        <f>'Run 2 IgA'!AH89</f>
        <v>2.5954450239026507</v>
      </c>
      <c r="L87" s="25">
        <f>'Run 2 IgA'!AI89</f>
        <v>2.4691455888744023</v>
      </c>
      <c r="M87" s="25">
        <f>'Run 2 IgA'!AJ89</f>
        <v>2.9510265102129507</v>
      </c>
      <c r="N87" s="25">
        <f>'Run 2 IgA'!AK89</f>
        <v>2.5740712733594089</v>
      </c>
      <c r="O87" s="25">
        <f>'Run 2 IgA'!AL89</f>
        <v>2.5488113863537594</v>
      </c>
      <c r="P87" s="25">
        <f>'Run 2 IgA'!AM89</f>
        <v>2.5740712733594089</v>
      </c>
      <c r="Q87" s="25">
        <f>'Run 2 IgA'!AN89</f>
        <v>2.4924624076488482</v>
      </c>
      <c r="R87" s="25">
        <f>'Run 2 IgA'!AO89</f>
        <v>2.4380564971751411</v>
      </c>
      <c r="S87" s="25">
        <f>'Run 2 IgA'!AP89</f>
        <v>2.449714906562364</v>
      </c>
      <c r="T87" s="25">
        <f>'Run 2 IgA'!AQ89</f>
        <v>2.6498509343763579</v>
      </c>
      <c r="U87" s="25">
        <f>'Run 2 IgA'!AR89</f>
        <v>2.7547766188613645</v>
      </c>
      <c r="V87" s="25">
        <f>'Run 2 IgA'!AS89</f>
        <v>2.6129326379834854</v>
      </c>
      <c r="W87" s="25">
        <f>'Run 2 IgA'!AT89</f>
        <v>2.715915254237288</v>
      </c>
      <c r="X87" s="25">
        <f>'Run 2 IgA'!AU89</f>
        <v>2.958798783137766</v>
      </c>
      <c r="Y87" s="25">
        <f>'Run 2 IgA'!AV89</f>
        <v>2.7955810517166446</v>
      </c>
      <c r="Z87" s="25">
        <f>'Run 2 IgA'!AW89</f>
        <v>2.8733037809647977</v>
      </c>
      <c r="AA87" s="26" t="str">
        <f si="44" t="shared"/>
        <v>insert into tsp_test_unit_data.fooa_unit_data (test_name,julien_barcode,unit, pillar_plate_id,row,col) values('LIMA_BEAN_IGA_unit','1802030171','2.46137331594959','FOOA80040010000030','A',1);</v>
      </c>
      <c r="AB87" s="26" t="str">
        <f si="45" t="shared"/>
        <v>insert into tsp_test_unit_data.fooa_unit_data (test_name,julien_barcode,unit, pillar_plate_id,row,col) values('LIMA_BEAN_IGA_unit','1802030226','2.54881138635376','FOOA80040010000030','B',1);</v>
      </c>
      <c r="AC87" s="26" t="str">
        <f si="46" t="shared"/>
        <v>insert into tsp_test_unit_data.fooa_unit_data (test_name,julien_barcode,unit, pillar_plate_id,row,col) values('LIMA_BEAN_IGA_unit','1802030230','2.43417036071273','FOOA80040010000030','C',1);</v>
      </c>
      <c r="AD87" s="26" t="str">
        <f si="47" t="shared"/>
        <v>insert into tsp_test_unit_data.fooa_unit_data (test_name,julien_barcode,unit, pillar_plate_id,row,col) values('LIMA_BEAN_IGA_unit','1802030233','2.47497479356801','FOOA80040010000030','D',1);</v>
      </c>
      <c r="AE87" s="26" t="str">
        <f si="48" t="shared"/>
        <v>insert into tsp_test_unit_data.fooa_unit_data (test_name,julien_barcode,unit, pillar_plate_id,row,col) values('LIMA_BEAN_IGA_unit','1802030235','2.47691786179922','FOOA80040010000030','A',2);</v>
      </c>
      <c r="AF87" s="26" t="str">
        <f si="49" t="shared"/>
        <v>insert into tsp_test_unit_data.fooa_unit_data (test_name,julien_barcode,unit, pillar_plate_id,row,col) values('LIMA_BEAN_IGA_unit','1801300058','2.47886093003042','FOOA80040010000030','B',2);</v>
      </c>
      <c r="AG87" s="26" t="str">
        <f si="50" t="shared"/>
        <v>insert into tsp_test_unit_data.fooa_unit_data (test_name,julien_barcode,unit, pillar_plate_id,row,col) values('LIMA_BEAN_IGA_unit','1801300228','2.60321729682747','FOOA80040010000030','C',2);</v>
      </c>
      <c r="AH87" s="26" t="str">
        <f si="51" t="shared"/>
        <v>insert into tsp_test_unit_data.fooa_unit_data (test_name,julien_barcode,unit, pillar_plate_id,row,col) values('LIMA_BEAN_IGA_unit','1801310058','2.46137331594959','FOOA80040010000030','D',2);</v>
      </c>
      <c r="AI87" s="26" t="str">
        <f si="52" t="shared"/>
        <v>insert into tsp_test_unit_data.fooa_unit_data (test_name,julien_barcode,unit, pillar_plate_id,row,col) values('LIMA_BEAN_IGA_unit','1801310102','2.59544502390265','FOOA80040010000030','A',3);</v>
      </c>
      <c r="AJ87" s="26" t="str">
        <f si="53" t="shared"/>
        <v>insert into tsp_test_unit_data.fooa_unit_data (test_name,julien_barcode,unit, pillar_plate_id,row,col) values('LIMA_BEAN_IGA_unit','1802050005','2.4691455888744','FOOA80040010000030','B',3);</v>
      </c>
      <c r="AK87" s="26" t="str">
        <f si="54" t="shared"/>
        <v>insert into tsp_test_unit_data.fooa_unit_data (test_name,julien_barcode,unit, pillar_plate_id,row,col) values('LIMA_BEAN_IGA_unit','1802050015','2.95102651021295','FOOA80040010000030','C',3);</v>
      </c>
      <c r="AL87" s="26" t="str">
        <f si="55" t="shared"/>
        <v>insert into tsp_test_unit_data.fooa_unit_data (test_name,julien_barcode,unit, pillar_plate_id,row,col) values('LIMA_BEAN_IGA_unit','1802050019','2.57407127335941','FOOA80040010000030','D',3);</v>
      </c>
      <c r="AM87" s="26" t="str">
        <f si="56" t="shared"/>
        <v>insert into tsp_test_unit_data.fooa_unit_data (test_name,julien_barcode,unit, pillar_plate_id,row,col) values('LIMA_BEAN_IGA_unit','1802050009','2.54881138635376','FOOA80040010000030','A',4);</v>
      </c>
      <c r="AN87" s="26" t="str">
        <f si="57" t="shared"/>
        <v>insert into tsp_test_unit_data.fooa_unit_data (test_name,julien_barcode,unit, pillar_plate_id,row,col) values('LIMA_BEAN_IGA_unit','1802050017','2.57407127335941','FOOA80040010000030','B',4);</v>
      </c>
      <c r="AO87" s="26" t="str">
        <f si="58" t="shared"/>
        <v>insert into tsp_test_unit_data.fooa_unit_data (test_name,julien_barcode,unit, pillar_plate_id,row,col) values('LIMA_BEAN_IGA_unit','1802060027','2.49246240764885','FOOA80040010000030','C',4);</v>
      </c>
      <c r="AP87" s="26" t="str">
        <f si="59" t="shared"/>
        <v>insert into tsp_test_unit_data.fooa_unit_data (test_name,julien_barcode,unit, pillar_plate_id,row,col) values('LIMA_BEAN_IGA_unit','1802060031','2.43805649717514','FOOA80040010000030','D',4);</v>
      </c>
      <c r="AQ87" s="26" t="str">
        <f si="60" t="shared"/>
        <v>insert into tsp_test_unit_data.fooa_unit_data (test_name,julien_barcode,unit, pillar_plate_id,row,col) values('LIMA_BEAN_IGA_unit','1802060032','2.44971490656236','FOOA80040010000030','A',5);</v>
      </c>
      <c r="AR87" s="26" t="str">
        <f si="61" t="shared"/>
        <v>insert into tsp_test_unit_data.fooa_unit_data (test_name,julien_barcode,unit, pillar_plate_id,row,col) values('LIMA_BEAN_IGA_unit','1802060044','2.64985093437636','FOOA80040010000030','B',5);</v>
      </c>
      <c r="AS87" s="26" t="str">
        <f si="62" t="shared"/>
        <v>insert into tsp_test_unit_data.fooa_unit_data (test_name,julien_barcode,unit, pillar_plate_id,row,col) values('LIMA_BEAN_IGA_unit','1802060006','2.75477661886136','FOOA80040010000030','C',5);</v>
      </c>
      <c r="AT87" s="26" t="str">
        <f si="63" t="shared"/>
        <v>insert into tsp_test_unit_data.fooa_unit_data (test_name,julien_barcode,unit, pillar_plate_id,row,col) values('LIMA_BEAN_IGA_unit','1802060013','2.61293263798349','FOOA80040010000030','D',5);</v>
      </c>
      <c r="AU87" s="26" t="str">
        <f si="64" t="shared"/>
        <v>insert into tsp_test_unit_data.fooa_unit_data (test_name,julien_barcode,unit, pillar_plate_id,row,col) values('LIMA_BEAN_IGA_unit','1802060018','2.71591525423729','FOOA80040010000030','A',6);</v>
      </c>
      <c r="AV87" s="26" t="str">
        <f si="65" t="shared"/>
        <v>insert into tsp_test_unit_data.fooa_unit_data (test_name,julien_barcode,unit, pillar_plate_id,row,col) values('LIMA_BEAN_IGA_unit','1802060125','2.95879878313777','FOOA80040010000030','B',6);</v>
      </c>
    </row>
    <row r="88" spans="1:48" x14ac:dyDescent="0.25">
      <c r="A88" s="24">
        <f>'[1]Run 1 IgG'!A89</f>
        <v>87</v>
      </c>
      <c r="B88" s="24" t="s">
        <v>247</v>
      </c>
      <c r="C88" s="25">
        <f>'Run 2 IgA'!Z90</f>
        <v>2.8185875706214691</v>
      </c>
      <c r="D88" s="25">
        <f>'Run 2 IgA'!AA90</f>
        <v>6.9883898305084751</v>
      </c>
      <c r="E88" s="25">
        <f>'Run 2 IgA'!AB90</f>
        <v>2.7547175141242937</v>
      </c>
      <c r="F88" s="25">
        <f>'Run 2 IgA'!AC90</f>
        <v>3.0512570621468926</v>
      </c>
      <c r="G88" s="25">
        <f>'Run 2 IgA'!AD90</f>
        <v>2.9257980225988698</v>
      </c>
      <c r="H88" s="25">
        <f>'Run 2 IgA'!AE90</f>
        <v>6.6279802259887006</v>
      </c>
      <c r="I88" s="25">
        <f>'Run 2 IgA'!AF90</f>
        <v>3.0809110169491527</v>
      </c>
      <c r="J88" s="25">
        <f>'Run 2 IgA'!AG90</f>
        <v>2.802620056497175</v>
      </c>
      <c r="K88" s="25">
        <f>'Run 2 IgA'!AH90</f>
        <v>2.8185875706214691</v>
      </c>
      <c r="L88" s="25">
        <f>'Run 2 IgA'!AI90</f>
        <v>2.9851059322033899</v>
      </c>
      <c r="M88" s="25">
        <f>'Run 2 IgA'!AJ90</f>
        <v>3.8610381355932204</v>
      </c>
      <c r="N88" s="25">
        <f>'Run 2 IgA'!AK90</f>
        <v>3.2930508474576268</v>
      </c>
      <c r="O88" s="25">
        <f>'Run 2 IgA'!AL90</f>
        <v>3.3774505649717517</v>
      </c>
      <c r="P88" s="25">
        <f>'Run 2 IgA'!AM90</f>
        <v>3.749265536723164</v>
      </c>
      <c r="Q88" s="25">
        <f>'Run 2 IgA'!AN90</f>
        <v>6.6097316384180784</v>
      </c>
      <c r="R88" s="25">
        <f>'Run 2 IgA'!AO90</f>
        <v>2.73875</v>
      </c>
      <c r="S88" s="25">
        <f>'Run 2 IgA'!AP90</f>
        <v>3.9066596045197741</v>
      </c>
      <c r="T88" s="25">
        <f>'Run 2 IgA'!AQ90</f>
        <v>2.9828248587570618</v>
      </c>
      <c r="U88" s="25">
        <f>'Run 2 IgA'!AR90</f>
        <v>3.3888559322033895</v>
      </c>
      <c r="V88" s="25">
        <f>'Run 2 IgA'!AS90</f>
        <v>2.7341878531073442</v>
      </c>
      <c r="W88" s="25">
        <f>'Run 2 IgA'!AT90</f>
        <v>2.8277118644067798</v>
      </c>
      <c r="X88" s="25">
        <f>'Run 2 IgA'!AU90</f>
        <v>3.1584675141242937</v>
      </c>
      <c r="Y88" s="25">
        <f>'Run 2 IgA'!AV90</f>
        <v>3.8040112994350284</v>
      </c>
      <c r="Z88" s="25">
        <f>'Run 2 IgA'!AW90</f>
        <v>3.6466172316384178</v>
      </c>
      <c r="AA88" s="26" t="str">
        <f si="44" t="shared"/>
        <v>insert into tsp_test_unit_data.fooa_unit_data (test_name,julien_barcode,unit, pillar_plate_id,row,col) values('COCONUT_IGA_unit','1802030171','2.81858757062147','FOOA80040010000030','A',1);</v>
      </c>
      <c r="AB88" s="26" t="str">
        <f si="45" t="shared"/>
        <v>insert into tsp_test_unit_data.fooa_unit_data (test_name,julien_barcode,unit, pillar_plate_id,row,col) values('COCONUT_IGA_unit','1802030226','6.98838983050848','FOOA80040010000030','B',1);</v>
      </c>
      <c r="AC88" s="26" t="str">
        <f si="46" t="shared"/>
        <v>insert into tsp_test_unit_data.fooa_unit_data (test_name,julien_barcode,unit, pillar_plate_id,row,col) values('COCONUT_IGA_unit','1802030230','2.75471751412429','FOOA80040010000030','C',1);</v>
      </c>
      <c r="AD88" s="26" t="str">
        <f si="47" t="shared"/>
        <v>insert into tsp_test_unit_data.fooa_unit_data (test_name,julien_barcode,unit, pillar_plate_id,row,col) values('COCONUT_IGA_unit','1802030233','3.05125706214689','FOOA80040010000030','D',1);</v>
      </c>
      <c r="AE88" s="26" t="str">
        <f si="48" t="shared"/>
        <v>insert into tsp_test_unit_data.fooa_unit_data (test_name,julien_barcode,unit, pillar_plate_id,row,col) values('COCONUT_IGA_unit','1802030235','2.92579802259887','FOOA80040010000030','A',2);</v>
      </c>
      <c r="AF88" s="26" t="str">
        <f si="49" t="shared"/>
        <v>insert into tsp_test_unit_data.fooa_unit_data (test_name,julien_barcode,unit, pillar_plate_id,row,col) values('COCONUT_IGA_unit','1801300058','6.6279802259887','FOOA80040010000030','B',2);</v>
      </c>
      <c r="AG88" s="26" t="str">
        <f si="50" t="shared"/>
        <v>insert into tsp_test_unit_data.fooa_unit_data (test_name,julien_barcode,unit, pillar_plate_id,row,col) values('COCONUT_IGA_unit','1801300228','3.08091101694915','FOOA80040010000030','C',2);</v>
      </c>
      <c r="AH88" s="26" t="str">
        <f si="51" t="shared"/>
        <v>insert into tsp_test_unit_data.fooa_unit_data (test_name,julien_barcode,unit, pillar_plate_id,row,col) values('COCONUT_IGA_unit','1801310058','2.80262005649718','FOOA80040010000030','D',2);</v>
      </c>
      <c r="AI88" s="26" t="str">
        <f si="52" t="shared"/>
        <v>insert into tsp_test_unit_data.fooa_unit_data (test_name,julien_barcode,unit, pillar_plate_id,row,col) values('COCONUT_IGA_unit','1801310102','2.81858757062147','FOOA80040010000030','A',3);</v>
      </c>
      <c r="AJ88" s="26" t="str">
        <f si="53" t="shared"/>
        <v>insert into tsp_test_unit_data.fooa_unit_data (test_name,julien_barcode,unit, pillar_plate_id,row,col) values('COCONUT_IGA_unit','1802050005','2.98510593220339','FOOA80040010000030','B',3);</v>
      </c>
      <c r="AK88" s="26" t="str">
        <f si="54" t="shared"/>
        <v>insert into tsp_test_unit_data.fooa_unit_data (test_name,julien_barcode,unit, pillar_plate_id,row,col) values('COCONUT_IGA_unit','1802050015','3.86103813559322','FOOA80040010000030','C',3);</v>
      </c>
      <c r="AL88" s="26" t="str">
        <f si="55" t="shared"/>
        <v>insert into tsp_test_unit_data.fooa_unit_data (test_name,julien_barcode,unit, pillar_plate_id,row,col) values('COCONUT_IGA_unit','1802050019','3.29305084745763','FOOA80040010000030','D',3);</v>
      </c>
      <c r="AM88" s="26" t="str">
        <f si="56" t="shared"/>
        <v>insert into tsp_test_unit_data.fooa_unit_data (test_name,julien_barcode,unit, pillar_plate_id,row,col) values('COCONUT_IGA_unit','1802050009','3.37745056497175','FOOA80040010000030','A',4);</v>
      </c>
      <c r="AN88" s="26" t="str">
        <f si="57" t="shared"/>
        <v>insert into tsp_test_unit_data.fooa_unit_data (test_name,julien_barcode,unit, pillar_plate_id,row,col) values('COCONUT_IGA_unit','1802050017','3.74926553672316','FOOA80040010000030','B',4);</v>
      </c>
      <c r="AO88" s="26" t="str">
        <f si="58" t="shared"/>
        <v>insert into tsp_test_unit_data.fooa_unit_data (test_name,julien_barcode,unit, pillar_plate_id,row,col) values('COCONUT_IGA_unit','1802060027','6.60973163841808','FOOA80040010000030','C',4);</v>
      </c>
      <c r="AP88" s="26" t="str">
        <f si="59" t="shared"/>
        <v>insert into tsp_test_unit_data.fooa_unit_data (test_name,julien_barcode,unit, pillar_plate_id,row,col) values('COCONUT_IGA_unit','1802060031','2.73875','FOOA80040010000030','D',4);</v>
      </c>
      <c r="AQ88" s="26" t="str">
        <f si="60" t="shared"/>
        <v>insert into tsp_test_unit_data.fooa_unit_data (test_name,julien_barcode,unit, pillar_plate_id,row,col) values('COCONUT_IGA_unit','1802060032','3.90665960451977','FOOA80040010000030','A',5);</v>
      </c>
      <c r="AR88" s="26" t="str">
        <f si="61" t="shared"/>
        <v>insert into tsp_test_unit_data.fooa_unit_data (test_name,julien_barcode,unit, pillar_plate_id,row,col) values('COCONUT_IGA_unit','1802060044','2.98282485875706','FOOA80040010000030','B',5);</v>
      </c>
      <c r="AS88" s="26" t="str">
        <f si="62" t="shared"/>
        <v>insert into tsp_test_unit_data.fooa_unit_data (test_name,julien_barcode,unit, pillar_plate_id,row,col) values('COCONUT_IGA_unit','1802060006','3.38885593220339','FOOA80040010000030','C',5);</v>
      </c>
      <c r="AT88" s="26" t="str">
        <f si="63" t="shared"/>
        <v>insert into tsp_test_unit_data.fooa_unit_data (test_name,julien_barcode,unit, pillar_plate_id,row,col) values('COCONUT_IGA_unit','1802060013','2.73418785310734','FOOA80040010000030','D',5);</v>
      </c>
      <c r="AU88" s="26" t="str">
        <f si="64" t="shared"/>
        <v>insert into tsp_test_unit_data.fooa_unit_data (test_name,julien_barcode,unit, pillar_plate_id,row,col) values('COCONUT_IGA_unit','1802060018','2.82771186440678','FOOA80040010000030','A',6);</v>
      </c>
      <c r="AV88" s="26" t="str">
        <f si="65" t="shared"/>
        <v>insert into tsp_test_unit_data.fooa_unit_data (test_name,julien_barcode,unit, pillar_plate_id,row,col) values('COCONUT_IGA_unit','1802060125','3.15846751412429','FOOA80040010000030','B',6);</v>
      </c>
    </row>
    <row r="89" spans="1:48" x14ac:dyDescent="0.25">
      <c r="A89" s="24">
        <f>'[1]Run 1 IgG'!A90</f>
        <v>88</v>
      </c>
      <c r="B89" s="24" t="s">
        <v>248</v>
      </c>
      <c r="C89" s="25">
        <f>'Run 2 IgA'!Z91</f>
        <v>2.4271920296458296</v>
      </c>
      <c r="D89" s="25">
        <f>'Run 2 IgA'!AA91</f>
        <v>2.6010235101148167</v>
      </c>
      <c r="E89" s="25">
        <f>'Run 2 IgA'!AB91</f>
        <v>2.4902059413158373</v>
      </c>
      <c r="F89" s="25">
        <f>'Run 2 IgA'!AC91</f>
        <v>2.4185004556223801</v>
      </c>
      <c r="G89" s="25">
        <f>'Run 2 IgA'!AD91</f>
        <v>2.5423553854565335</v>
      </c>
      <c r="H89" s="25">
        <f>'Run 2 IgA'!AE91</f>
        <v>2.5227993439037726</v>
      </c>
      <c r="I89" s="25">
        <f>'Run 2 IgA'!AF91</f>
        <v>3.120345058015916</v>
      </c>
      <c r="J89" s="25">
        <f>'Run 2 IgA'!AG91</f>
        <v>2.5423553854565335</v>
      </c>
      <c r="K89" s="25">
        <f>'Run 2 IgA'!AH91</f>
        <v>2.5923319360913677</v>
      </c>
      <c r="L89" s="25">
        <f>'Run 2 IgA'!AI91</f>
        <v>2.540182491950671</v>
      </c>
      <c r="M89" s="25">
        <f>'Run 2 IgA'!AJ91</f>
        <v>3.1529384606038513</v>
      </c>
      <c r="N89" s="25">
        <f>'Run 2 IgA'!AK91</f>
        <v>2.6575187412672374</v>
      </c>
      <c r="O89" s="25">
        <f>'Run 2 IgA'!AL91</f>
        <v>2.5271451309154971</v>
      </c>
      <c r="P89" s="25">
        <f>'Run 2 IgA'!AM91</f>
        <v>2.6705561023024118</v>
      </c>
      <c r="Q89" s="25">
        <f>'Run 2 IgA'!AN91</f>
        <v>2.4967246218334243</v>
      </c>
      <c r="R89" s="25">
        <f>'Run 2 IgA'!AO91</f>
        <v>2.4858601543041128</v>
      </c>
      <c r="S89" s="25">
        <f>'Run 2 IgA'!AP91</f>
        <v>2.4902059413158373</v>
      </c>
      <c r="T89" s="25">
        <f>'Run 2 IgA'!AQ91</f>
        <v>2.7835465646072532</v>
      </c>
      <c r="U89" s="25">
        <f>'Run 2 IgA'!AR91</f>
        <v>2.7205326529372456</v>
      </c>
      <c r="V89" s="25">
        <f>'Run 2 IgA'!AS91</f>
        <v>2.6444813802320635</v>
      </c>
      <c r="W89" s="25">
        <f>'Run 2 IgA'!AT91</f>
        <v>2.5792945750561933</v>
      </c>
      <c r="X89" s="25">
        <f>'Run 2 IgA'!AU91</f>
        <v>3.0269106372638355</v>
      </c>
      <c r="Y89" s="25">
        <f>'Run 2 IgA'!AV91</f>
        <v>2.8183128607010506</v>
      </c>
      <c r="Z89" s="25">
        <f>'Run 2 IgA'!AW91</f>
        <v>2.7792007775955287</v>
      </c>
      <c r="AA89" s="26" t="str">
        <f si="44" t="shared"/>
        <v>insert into tsp_test_unit_data.fooa_unit_data (test_name,julien_barcode,unit, pillar_plate_id,row,col) values('APRICOT_IGA_unit','1802030171','2.42719202964583','FOOA80040010000030','A',1);</v>
      </c>
      <c r="AB89" s="26" t="str">
        <f si="45" t="shared"/>
        <v>insert into tsp_test_unit_data.fooa_unit_data (test_name,julien_barcode,unit, pillar_plate_id,row,col) values('APRICOT_IGA_unit','1802030226','2.60102351011482','FOOA80040010000030','B',1);</v>
      </c>
      <c r="AC89" s="26" t="str">
        <f si="46" t="shared"/>
        <v>insert into tsp_test_unit_data.fooa_unit_data (test_name,julien_barcode,unit, pillar_plate_id,row,col) values('APRICOT_IGA_unit','1802030230','2.49020594131584','FOOA80040010000030','C',1);</v>
      </c>
      <c r="AD89" s="26" t="str">
        <f si="47" t="shared"/>
        <v>insert into tsp_test_unit_data.fooa_unit_data (test_name,julien_barcode,unit, pillar_plate_id,row,col) values('APRICOT_IGA_unit','1802030233','2.41850045562238','FOOA80040010000030','D',1);</v>
      </c>
      <c r="AE89" s="26" t="str">
        <f si="48" t="shared"/>
        <v>insert into tsp_test_unit_data.fooa_unit_data (test_name,julien_barcode,unit, pillar_plate_id,row,col) values('APRICOT_IGA_unit','1802030235','2.54235538545653','FOOA80040010000030','A',2);</v>
      </c>
      <c r="AF89" s="26" t="str">
        <f si="49" t="shared"/>
        <v>insert into tsp_test_unit_data.fooa_unit_data (test_name,julien_barcode,unit, pillar_plate_id,row,col) values('APRICOT_IGA_unit','1801300058','2.52279934390377','FOOA80040010000030','B',2);</v>
      </c>
      <c r="AG89" s="26" t="str">
        <f si="50" t="shared"/>
        <v>insert into tsp_test_unit_data.fooa_unit_data (test_name,julien_barcode,unit, pillar_plate_id,row,col) values('APRICOT_IGA_unit','1801300228','3.12034505801592','FOOA80040010000030','C',2);</v>
      </c>
      <c r="AH89" s="26" t="str">
        <f si="51" t="shared"/>
        <v>insert into tsp_test_unit_data.fooa_unit_data (test_name,julien_barcode,unit, pillar_plate_id,row,col) values('APRICOT_IGA_unit','1801310058','2.54235538545653','FOOA80040010000030','D',2);</v>
      </c>
      <c r="AI89" s="26" t="str">
        <f si="52" t="shared"/>
        <v>insert into tsp_test_unit_data.fooa_unit_data (test_name,julien_barcode,unit, pillar_plate_id,row,col) values('APRICOT_IGA_unit','1801310102','2.59233193609137','FOOA80040010000030','A',3);</v>
      </c>
      <c r="AJ89" s="26" t="str">
        <f si="53" t="shared"/>
        <v>insert into tsp_test_unit_data.fooa_unit_data (test_name,julien_barcode,unit, pillar_plate_id,row,col) values('APRICOT_IGA_unit','1802050005','2.54018249195067','FOOA80040010000030','B',3);</v>
      </c>
      <c r="AK89" s="26" t="str">
        <f si="54" t="shared"/>
        <v>insert into tsp_test_unit_data.fooa_unit_data (test_name,julien_barcode,unit, pillar_plate_id,row,col) values('APRICOT_IGA_unit','1802050015','3.15293846060385','FOOA80040010000030','C',3);</v>
      </c>
      <c r="AL89" s="26" t="str">
        <f si="55" t="shared"/>
        <v>insert into tsp_test_unit_data.fooa_unit_data (test_name,julien_barcode,unit, pillar_plate_id,row,col) values('APRICOT_IGA_unit','1802050019','2.65751874126724','FOOA80040010000030','D',3);</v>
      </c>
      <c r="AM89" s="26" t="str">
        <f si="56" t="shared"/>
        <v>insert into tsp_test_unit_data.fooa_unit_data (test_name,julien_barcode,unit, pillar_plate_id,row,col) values('APRICOT_IGA_unit','1802050009','2.5271451309155','FOOA80040010000030','A',4);</v>
      </c>
      <c r="AN89" s="26" t="str">
        <f si="57" t="shared"/>
        <v>insert into tsp_test_unit_data.fooa_unit_data (test_name,julien_barcode,unit, pillar_plate_id,row,col) values('APRICOT_IGA_unit','1802050017','2.67055610230241','FOOA80040010000030','B',4);</v>
      </c>
      <c r="AO89" s="26" t="str">
        <f si="58" t="shared"/>
        <v>insert into tsp_test_unit_data.fooa_unit_data (test_name,julien_barcode,unit, pillar_plate_id,row,col) values('APRICOT_IGA_unit','1802060027','2.49672462183342','FOOA80040010000030','C',4);</v>
      </c>
      <c r="AP89" s="26" t="str">
        <f si="59" t="shared"/>
        <v>insert into tsp_test_unit_data.fooa_unit_data (test_name,julien_barcode,unit, pillar_plate_id,row,col) values('APRICOT_IGA_unit','1802060031','2.48586015430411','FOOA80040010000030','D',4);</v>
      </c>
      <c r="AQ89" s="26" t="str">
        <f si="60" t="shared"/>
        <v>insert into tsp_test_unit_data.fooa_unit_data (test_name,julien_barcode,unit, pillar_plate_id,row,col) values('APRICOT_IGA_unit','1802060032','2.49020594131584','FOOA80040010000030','A',5);</v>
      </c>
      <c r="AR89" s="26" t="str">
        <f si="61" t="shared"/>
        <v>insert into tsp_test_unit_data.fooa_unit_data (test_name,julien_barcode,unit, pillar_plate_id,row,col) values('APRICOT_IGA_unit','1802060044','2.78354656460725','FOOA80040010000030','B',5);</v>
      </c>
      <c r="AS89" s="26" t="str">
        <f si="62" t="shared"/>
        <v>insert into tsp_test_unit_data.fooa_unit_data (test_name,julien_barcode,unit, pillar_plate_id,row,col) values('APRICOT_IGA_unit','1802060006','2.72053265293725','FOOA80040010000030','C',5);</v>
      </c>
      <c r="AT89" s="26" t="str">
        <f si="63" t="shared"/>
        <v>insert into tsp_test_unit_data.fooa_unit_data (test_name,julien_barcode,unit, pillar_plate_id,row,col) values('APRICOT_IGA_unit','1802060013','2.64448138023206','FOOA80040010000030','D',5);</v>
      </c>
      <c r="AU89" s="26" t="str">
        <f si="64" t="shared"/>
        <v>insert into tsp_test_unit_data.fooa_unit_data (test_name,julien_barcode,unit, pillar_plate_id,row,col) values('APRICOT_IGA_unit','1802060018','2.57929457505619','FOOA80040010000030','A',6);</v>
      </c>
      <c r="AV89" s="26" t="str">
        <f si="65" t="shared"/>
        <v>insert into tsp_test_unit_data.fooa_unit_data (test_name,julien_barcode,unit, pillar_plate_id,row,col) values('APRICOT_IGA_unit','1802060125','3.02691063726384','FOOA80040010000030','B',6);</v>
      </c>
    </row>
    <row r="90" spans="1:48" x14ac:dyDescent="0.25">
      <c r="A90" s="24">
        <f>'[1]Run 1 IgG'!A91</f>
        <v>89</v>
      </c>
      <c r="B90" s="24" t="s">
        <v>249</v>
      </c>
      <c r="C90" s="25">
        <f>'Run 2 IgA'!Z92</f>
        <v>2.6278475850643557</v>
      </c>
      <c r="D90" s="25">
        <f>'Run 2 IgA'!AA92</f>
        <v>2.7139271908585023</v>
      </c>
      <c r="E90" s="25">
        <f>'Run 2 IgA'!AB92</f>
        <v>2.6335862254506321</v>
      </c>
      <c r="F90" s="25">
        <f>'Run 2 IgA'!AC92</f>
        <v>2.4958588561799977</v>
      </c>
      <c r="G90" s="25">
        <f>'Run 2 IgA'!AD92</f>
        <v>2.7139271908585023</v>
      </c>
      <c r="H90" s="25">
        <f>'Run 2 IgA'!AE92</f>
        <v>2.7454897129830225</v>
      </c>
      <c r="I90" s="25">
        <f>'Run 2 IgA'!AF92</f>
        <v>2.8459159197428598</v>
      </c>
      <c r="J90" s="25">
        <f>'Run 2 IgA'!AG92</f>
        <v>2.6995805898928111</v>
      </c>
      <c r="K90" s="25">
        <f>'Run 2 IgA'!AH92</f>
        <v>2.8229613581977544</v>
      </c>
      <c r="L90" s="25">
        <f>'Run 2 IgA'!AI92</f>
        <v>2.7426203927898842</v>
      </c>
      <c r="M90" s="25">
        <f>'Run 2 IgA'!AJ92</f>
        <v>6.3091853928606829</v>
      </c>
      <c r="N90" s="25">
        <f>'Run 2 IgA'!AK92</f>
        <v>2.9291262053438682</v>
      </c>
      <c r="O90" s="25">
        <f>'Run 2 IgA'!AL92</f>
        <v>2.6938419495065347</v>
      </c>
      <c r="P90" s="25">
        <f>'Run 2 IgA'!AM92</f>
        <v>3.0381603726831203</v>
      </c>
      <c r="Q90" s="25">
        <f>'Run 2 IgA'!AN92</f>
        <v>2.6622794273820141</v>
      </c>
      <c r="R90" s="25">
        <f>'Run 2 IgA'!AO92</f>
        <v>2.5704611812015914</v>
      </c>
      <c r="S90" s="25">
        <f>'Run 2 IgA'!AP92</f>
        <v>2.6364555456437704</v>
      </c>
      <c r="T90" s="25">
        <f>'Run 2 IgA'!AQ92</f>
        <v>3.0984160967390224</v>
      </c>
      <c r="U90" s="25">
        <f>'Run 2 IgA'!AR92</f>
        <v>3.4599504410744375</v>
      </c>
      <c r="V90" s="25">
        <f>'Run 2 IgA'!AS92</f>
        <v>2.7426203927898842</v>
      </c>
      <c r="W90" s="25">
        <f>'Run 2 IgA'!AT92</f>
        <v>2.8286999985840304</v>
      </c>
      <c r="X90" s="25">
        <f>'Run 2 IgA'!AU92</f>
        <v>3.3279617121900795</v>
      </c>
      <c r="Y90" s="25">
        <f>'Run 2 IgA'!AV92</f>
        <v>3.0238137717174292</v>
      </c>
      <c r="Z90" s="25">
        <f>'Run 2 IgA'!AW92</f>
        <v>2.860262520708551</v>
      </c>
      <c r="AA90" s="26" t="str">
        <f si="44" t="shared"/>
        <v>insert into tsp_test_unit_data.fooa_unit_data (test_name,julien_barcode,unit, pillar_plate_id,row,col) values('CABBAGE_IGA_unit','1802030171','2.62784758506436','FOOA80040010000030','A',1);</v>
      </c>
      <c r="AB90" s="26" t="str">
        <f si="45" t="shared"/>
        <v>insert into tsp_test_unit_data.fooa_unit_data (test_name,julien_barcode,unit, pillar_plate_id,row,col) values('CABBAGE_IGA_unit','1802030226','2.7139271908585','FOOA80040010000030','B',1);</v>
      </c>
      <c r="AC90" s="26" t="str">
        <f si="46" t="shared"/>
        <v>insert into tsp_test_unit_data.fooa_unit_data (test_name,julien_barcode,unit, pillar_plate_id,row,col) values('CABBAGE_IGA_unit','1802030230','2.63358622545063','FOOA80040010000030','C',1);</v>
      </c>
      <c r="AD90" s="26" t="str">
        <f si="47" t="shared"/>
        <v>insert into tsp_test_unit_data.fooa_unit_data (test_name,julien_barcode,unit, pillar_plate_id,row,col) values('CABBAGE_IGA_unit','1802030233','2.49585885618','FOOA80040010000030','D',1);</v>
      </c>
      <c r="AE90" s="26" t="str">
        <f si="48" t="shared"/>
        <v>insert into tsp_test_unit_data.fooa_unit_data (test_name,julien_barcode,unit, pillar_plate_id,row,col) values('CABBAGE_IGA_unit','1802030235','2.7139271908585','FOOA80040010000030','A',2);</v>
      </c>
      <c r="AF90" s="26" t="str">
        <f si="49" t="shared"/>
        <v>insert into tsp_test_unit_data.fooa_unit_data (test_name,julien_barcode,unit, pillar_plate_id,row,col) values('CABBAGE_IGA_unit','1801300058','2.74548971298302','FOOA80040010000030','B',2);</v>
      </c>
      <c r="AG90" s="26" t="str">
        <f si="50" t="shared"/>
        <v>insert into tsp_test_unit_data.fooa_unit_data (test_name,julien_barcode,unit, pillar_plate_id,row,col) values('CABBAGE_IGA_unit','1801300228','2.84591591974286','FOOA80040010000030','C',2);</v>
      </c>
      <c r="AH90" s="26" t="str">
        <f si="51" t="shared"/>
        <v>insert into tsp_test_unit_data.fooa_unit_data (test_name,julien_barcode,unit, pillar_plate_id,row,col) values('CABBAGE_IGA_unit','1801310058','2.69958058989281','FOOA80040010000030','D',2);</v>
      </c>
      <c r="AI90" s="26" t="str">
        <f si="52" t="shared"/>
        <v>insert into tsp_test_unit_data.fooa_unit_data (test_name,julien_barcode,unit, pillar_plate_id,row,col) values('CABBAGE_IGA_unit','1801310102','2.82296135819775','FOOA80040010000030','A',3);</v>
      </c>
      <c r="AJ90" s="26" t="str">
        <f si="53" t="shared"/>
        <v>insert into tsp_test_unit_data.fooa_unit_data (test_name,julien_barcode,unit, pillar_plate_id,row,col) values('CABBAGE_IGA_unit','1802050005','2.74262039278988','FOOA80040010000030','B',3);</v>
      </c>
      <c r="AK90" s="26" t="str">
        <f si="54" t="shared"/>
        <v>insert into tsp_test_unit_data.fooa_unit_data (test_name,julien_barcode,unit, pillar_plate_id,row,col) values('CABBAGE_IGA_unit','1802050015','6.30918539286068','FOOA80040010000030','C',3);</v>
      </c>
      <c r="AL90" s="26" t="str">
        <f si="55" t="shared"/>
        <v>insert into tsp_test_unit_data.fooa_unit_data (test_name,julien_barcode,unit, pillar_plate_id,row,col) values('CABBAGE_IGA_unit','1802050019','2.92912620534387','FOOA80040010000030','D',3);</v>
      </c>
      <c r="AM90" s="26" t="str">
        <f si="56" t="shared"/>
        <v>insert into tsp_test_unit_data.fooa_unit_data (test_name,julien_barcode,unit, pillar_plate_id,row,col) values('CABBAGE_IGA_unit','1802050009','2.69384194950653','FOOA80040010000030','A',4);</v>
      </c>
      <c r="AN90" s="26" t="str">
        <f si="57" t="shared"/>
        <v>insert into tsp_test_unit_data.fooa_unit_data (test_name,julien_barcode,unit, pillar_plate_id,row,col) values('CABBAGE_IGA_unit','1802050017','3.03816037268312','FOOA80040010000030','B',4);</v>
      </c>
      <c r="AO90" s="26" t="str">
        <f si="58" t="shared"/>
        <v>insert into tsp_test_unit_data.fooa_unit_data (test_name,julien_barcode,unit, pillar_plate_id,row,col) values('CABBAGE_IGA_unit','1802060027','2.66227942738201','FOOA80040010000030','C',4);</v>
      </c>
      <c r="AP90" s="26" t="str">
        <f si="59" t="shared"/>
        <v>insert into tsp_test_unit_data.fooa_unit_data (test_name,julien_barcode,unit, pillar_plate_id,row,col) values('CABBAGE_IGA_unit','1802060031','2.57046118120159','FOOA80040010000030','D',4);</v>
      </c>
      <c r="AQ90" s="26" t="str">
        <f si="60" t="shared"/>
        <v>insert into tsp_test_unit_data.fooa_unit_data (test_name,julien_barcode,unit, pillar_plate_id,row,col) values('CABBAGE_IGA_unit','1802060032','2.63645554564377','FOOA80040010000030','A',5);</v>
      </c>
      <c r="AR90" s="26" t="str">
        <f si="61" t="shared"/>
        <v>insert into tsp_test_unit_data.fooa_unit_data (test_name,julien_barcode,unit, pillar_plate_id,row,col) values('CABBAGE_IGA_unit','1802060044','3.09841609673902','FOOA80040010000030','B',5);</v>
      </c>
      <c r="AS90" s="26" t="str">
        <f si="62" t="shared"/>
        <v>insert into tsp_test_unit_data.fooa_unit_data (test_name,julien_barcode,unit, pillar_plate_id,row,col) values('CABBAGE_IGA_unit','1802060006','3.45995044107444','FOOA80040010000030','C',5);</v>
      </c>
      <c r="AT90" s="26" t="str">
        <f si="63" t="shared"/>
        <v>insert into tsp_test_unit_data.fooa_unit_data (test_name,julien_barcode,unit, pillar_plate_id,row,col) values('CABBAGE_IGA_unit','1802060013','2.74262039278988','FOOA80040010000030','D',5);</v>
      </c>
      <c r="AU90" s="26" t="str">
        <f si="64" t="shared"/>
        <v>insert into tsp_test_unit_data.fooa_unit_data (test_name,julien_barcode,unit, pillar_plate_id,row,col) values('CABBAGE_IGA_unit','1802060018','2.82869999858403','FOOA80040010000030','A',6);</v>
      </c>
      <c r="AV90" s="26" t="str">
        <f si="65" t="shared"/>
        <v>insert into tsp_test_unit_data.fooa_unit_data (test_name,julien_barcode,unit, pillar_plate_id,row,col) values('CABBAGE_IGA_unit','1802060125','3.32796171219008','FOOA80040010000030','B',6);</v>
      </c>
    </row>
    <row r="91" spans="1:48" x14ac:dyDescent="0.25">
      <c r="A91" s="24">
        <f>'[1]Run 1 IgG'!A93</f>
        <v>91</v>
      </c>
      <c r="B91" s="24" t="s">
        <v>250</v>
      </c>
      <c r="C91" s="25">
        <f>'Run 2 IgA'!Z94</f>
        <v>2.8169054530698876</v>
      </c>
      <c r="D91" s="25">
        <f>'Run 2 IgA'!AA94</f>
        <v>2.9962393482535816</v>
      </c>
      <c r="E91" s="25">
        <f>'Run 2 IgA'!AB94</f>
        <v>2.8068021350313699</v>
      </c>
      <c r="F91" s="25">
        <f>'Run 2 IgA'!AC94</f>
        <v>3.2942872303898616</v>
      </c>
      <c r="G91" s="25">
        <f>'Run 2 IgA'!AD94</f>
        <v>2.7158722726847082</v>
      </c>
      <c r="H91" s="25">
        <f>'Run 2 IgA'!AE94</f>
        <v>3.4483628304772607</v>
      </c>
      <c r="I91" s="25">
        <f>'Run 2 IgA'!AF94</f>
        <v>2.9027836563972906</v>
      </c>
      <c r="J91" s="25">
        <f>'Run 2 IgA'!AG94</f>
        <v>2.85479289571433</v>
      </c>
      <c r="K91" s="25">
        <f>'Run 2 IgA'!AH94</f>
        <v>2.9810843711958048</v>
      </c>
      <c r="L91" s="25">
        <f>'Run 2 IgA'!AI94</f>
        <v>2.7916471579735931</v>
      </c>
      <c r="M91" s="25">
        <f>'Run 2 IgA'!AJ94</f>
        <v>3.8045047913350185</v>
      </c>
      <c r="N91" s="25">
        <f>'Run 2 IgA'!AK94</f>
        <v>3.1957798795143115</v>
      </c>
      <c r="O91" s="25">
        <f>'Run 2 IgA'!AL94</f>
        <v>3.1856765614757938</v>
      </c>
      <c r="P91" s="25">
        <f>'Run 2 IgA'!AM94</f>
        <v>3.1705215844180166</v>
      </c>
      <c r="Q91" s="25">
        <f>'Run 2 IgA'!AN94</f>
        <v>2.5794774791647157</v>
      </c>
      <c r="R91" s="25">
        <f>'Run 2 IgA'!AO94</f>
        <v>3.0341267908980241</v>
      </c>
      <c r="S91" s="25">
        <f>'Run 2 IgA'!AP94</f>
        <v>3.8449180634890907</v>
      </c>
      <c r="T91" s="25">
        <f>'Run 2 IgA'!AQ94</f>
        <v>3.7312557355557638</v>
      </c>
      <c r="U91" s="25">
        <f>'Run 2 IgA'!AR94</f>
        <v>4.0469844242594508</v>
      </c>
      <c r="V91" s="25">
        <f>'Run 2 IgA'!AS94</f>
        <v>3.3422779910728218</v>
      </c>
      <c r="W91" s="25">
        <f>'Run 2 IgA'!AT94</f>
        <v>4.3046190342416581</v>
      </c>
      <c r="X91" s="25">
        <f>'Run 2 IgA'!AU94</f>
        <v>6.1282679401941502</v>
      </c>
      <c r="Y91" s="25">
        <f>'Run 2 IgA'!AV94</f>
        <v>4.2086375128757378</v>
      </c>
      <c r="Z91" s="25">
        <f>'Run 2 IgA'!AW94</f>
        <v>4.0747685488653742</v>
      </c>
      <c r="AA91" s="26" t="str">
        <f si="44" t="shared"/>
        <v>insert into tsp_test_unit_data.fooa_unit_data (test_name,julien_barcode,unit, pillar_plate_id,row,col) values('ALMOND_IGA_unit','1802030171','2.81690545306989','FOOA80040010000030','A',1);</v>
      </c>
      <c r="AB91" s="26" t="str">
        <f si="45" t="shared"/>
        <v>insert into tsp_test_unit_data.fooa_unit_data (test_name,julien_barcode,unit, pillar_plate_id,row,col) values('ALMOND_IGA_unit','1802030226','2.99623934825358','FOOA80040010000030','B',1);</v>
      </c>
      <c r="AC91" s="26" t="str">
        <f si="46" t="shared"/>
        <v>insert into tsp_test_unit_data.fooa_unit_data (test_name,julien_barcode,unit, pillar_plate_id,row,col) values('ALMOND_IGA_unit','1802030230','2.80680213503137','FOOA80040010000030','C',1);</v>
      </c>
      <c r="AD91" s="26" t="str">
        <f si="47" t="shared"/>
        <v>insert into tsp_test_unit_data.fooa_unit_data (test_name,julien_barcode,unit, pillar_plate_id,row,col) values('ALMOND_IGA_unit','1802030233','3.29428723038986','FOOA80040010000030','D',1);</v>
      </c>
      <c r="AE91" s="26" t="str">
        <f si="48" t="shared"/>
        <v>insert into tsp_test_unit_data.fooa_unit_data (test_name,julien_barcode,unit, pillar_plate_id,row,col) values('ALMOND_IGA_unit','1802030235','2.71587227268471','FOOA80040010000030','A',2);</v>
      </c>
      <c r="AF91" s="26" t="str">
        <f si="49" t="shared"/>
        <v>insert into tsp_test_unit_data.fooa_unit_data (test_name,julien_barcode,unit, pillar_plate_id,row,col) values('ALMOND_IGA_unit','1801300058','3.44836283047726','FOOA80040010000030','B',2);</v>
      </c>
      <c r="AG91" s="26" t="str">
        <f si="50" t="shared"/>
        <v>insert into tsp_test_unit_data.fooa_unit_data (test_name,julien_barcode,unit, pillar_plate_id,row,col) values('ALMOND_IGA_unit','1801300228','2.90278365639729','FOOA80040010000030','C',2);</v>
      </c>
      <c r="AH91" s="26" t="str">
        <f si="51" t="shared"/>
        <v>insert into tsp_test_unit_data.fooa_unit_data (test_name,julien_barcode,unit, pillar_plate_id,row,col) values('ALMOND_IGA_unit','1801310058','2.85479289571433','FOOA80040010000030','D',2);</v>
      </c>
      <c r="AI91" s="26" t="str">
        <f si="52" t="shared"/>
        <v>insert into tsp_test_unit_data.fooa_unit_data (test_name,julien_barcode,unit, pillar_plate_id,row,col) values('ALMOND_IGA_unit','1801310102','2.9810843711958','FOOA80040010000030','A',3);</v>
      </c>
      <c r="AJ91" s="26" t="str">
        <f si="53" t="shared"/>
        <v>insert into tsp_test_unit_data.fooa_unit_data (test_name,julien_barcode,unit, pillar_plate_id,row,col) values('ALMOND_IGA_unit','1802050005','2.79164715797359','FOOA80040010000030','B',3);</v>
      </c>
      <c r="AK91" s="26" t="str">
        <f si="54" t="shared"/>
        <v>insert into tsp_test_unit_data.fooa_unit_data (test_name,julien_barcode,unit, pillar_plate_id,row,col) values('ALMOND_IGA_unit','1802050015','3.80450479133502','FOOA80040010000030','C',3);</v>
      </c>
      <c r="AL91" s="26" t="str">
        <f si="55" t="shared"/>
        <v>insert into tsp_test_unit_data.fooa_unit_data (test_name,julien_barcode,unit, pillar_plate_id,row,col) values('ALMOND_IGA_unit','1802050019','3.19577987951431','FOOA80040010000030','D',3);</v>
      </c>
      <c r="AM91" s="26" t="str">
        <f si="56" t="shared"/>
        <v>insert into tsp_test_unit_data.fooa_unit_data (test_name,julien_barcode,unit, pillar_plate_id,row,col) values('ALMOND_IGA_unit','1802050009','3.18567656147579','FOOA80040010000030','A',4);</v>
      </c>
      <c r="AN91" s="26" t="str">
        <f si="57" t="shared"/>
        <v>insert into tsp_test_unit_data.fooa_unit_data (test_name,julien_barcode,unit, pillar_plate_id,row,col) values('ALMOND_IGA_unit','1802050017','3.17052158441802','FOOA80040010000030','B',4);</v>
      </c>
      <c r="AO91" s="26" t="str">
        <f si="58" t="shared"/>
        <v>insert into tsp_test_unit_data.fooa_unit_data (test_name,julien_barcode,unit, pillar_plate_id,row,col) values('ALMOND_IGA_unit','1802060027','2.57947747916472','FOOA80040010000030','C',4);</v>
      </c>
      <c r="AP91" s="26" t="str">
        <f si="59" t="shared"/>
        <v>insert into tsp_test_unit_data.fooa_unit_data (test_name,julien_barcode,unit, pillar_plate_id,row,col) values('ALMOND_IGA_unit','1802060031','3.03412679089802','FOOA80040010000030','D',4);</v>
      </c>
      <c r="AQ91" s="26" t="str">
        <f si="60" t="shared"/>
        <v>insert into tsp_test_unit_data.fooa_unit_data (test_name,julien_barcode,unit, pillar_plate_id,row,col) values('ALMOND_IGA_unit','1802060032','3.84491806348909','FOOA80040010000030','A',5);</v>
      </c>
      <c r="AR91" s="26" t="str">
        <f si="61" t="shared"/>
        <v>insert into tsp_test_unit_data.fooa_unit_data (test_name,julien_barcode,unit, pillar_plate_id,row,col) values('ALMOND_IGA_unit','1802060044','3.73125573555576','FOOA80040010000030','B',5);</v>
      </c>
      <c r="AS91" s="26" t="str">
        <f si="62" t="shared"/>
        <v>insert into tsp_test_unit_data.fooa_unit_data (test_name,julien_barcode,unit, pillar_plate_id,row,col) values('ALMOND_IGA_unit','1802060006','4.04698442425945','FOOA80040010000030','C',5);</v>
      </c>
      <c r="AT91" s="26" t="str">
        <f si="63" t="shared"/>
        <v>insert into tsp_test_unit_data.fooa_unit_data (test_name,julien_barcode,unit, pillar_plate_id,row,col) values('ALMOND_IGA_unit','1802060013','3.34227799107282','FOOA80040010000030','D',5);</v>
      </c>
      <c r="AU91" s="26" t="str">
        <f si="64" t="shared"/>
        <v>insert into tsp_test_unit_data.fooa_unit_data (test_name,julien_barcode,unit, pillar_plate_id,row,col) values('ALMOND_IGA_unit','1802060018','4.30461903424166','FOOA80040010000030','A',6);</v>
      </c>
      <c r="AV91" s="26" t="str">
        <f si="65" t="shared"/>
        <v>insert into tsp_test_unit_data.fooa_unit_data (test_name,julien_barcode,unit, pillar_plate_id,row,col) values('ALMOND_IGA_unit','1802060125','6.12826794019415','FOOA80040010000030','B',6);</v>
      </c>
    </row>
    <row r="92" spans="1:48" x14ac:dyDescent="0.25">
      <c r="A92" s="24">
        <f>'[1]Run 1 IgG'!A94</f>
        <v>92</v>
      </c>
      <c r="B92" s="24" t="s">
        <v>251</v>
      </c>
      <c r="C92" s="25">
        <f>'Run 2 IgA'!Z95</f>
        <v>2.9807561929595829</v>
      </c>
      <c r="D92" s="25">
        <f>'Run 2 IgA'!AA95</f>
        <v>3.0304041720990873</v>
      </c>
      <c r="E92" s="25">
        <f>'Run 2 IgA'!AB95</f>
        <v>2.764432855280313</v>
      </c>
      <c r="F92" s="25">
        <f>'Run 2 IgA'!AC95</f>
        <v>2.5942112125162975</v>
      </c>
      <c r="G92" s="25">
        <f>'Run 2 IgA'!AD95</f>
        <v>2.9346544980443285</v>
      </c>
      <c r="H92" s="25">
        <f>'Run 2 IgA'!AE95</f>
        <v>2.8211734028683182</v>
      </c>
      <c r="I92" s="25">
        <f>'Run 2 IgA'!AF95</f>
        <v>3.0481355932203389</v>
      </c>
      <c r="J92" s="25">
        <f>'Run 2 IgA'!AG95</f>
        <v>2.9984876140808345</v>
      </c>
      <c r="K92" s="25">
        <f>'Run 2 IgA'!AH95</f>
        <v>2.9913950456323337</v>
      </c>
      <c r="L92" s="25">
        <f>'Run 2 IgA'!AI95</f>
        <v>3.38503259452412</v>
      </c>
      <c r="M92" s="25">
        <f>'Run 2 IgA'!AJ95</f>
        <v>3.1474315514993481</v>
      </c>
      <c r="N92" s="25">
        <f>'Run 2 IgA'!AK95</f>
        <v>3.3070143415906128</v>
      </c>
      <c r="O92" s="25">
        <f>'Run 2 IgA'!AL95</f>
        <v>3.7041981747066495</v>
      </c>
      <c r="P92" s="25">
        <f>'Run 2 IgA'!AM95</f>
        <v>5.1546284224250325</v>
      </c>
      <c r="Q92" s="25">
        <f>'Run 2 IgA'!AN95</f>
        <v>2.6332203389830511</v>
      </c>
      <c r="R92" s="25">
        <f>'Run 2 IgA'!AO95</f>
        <v>2.8140808344198174</v>
      </c>
      <c r="S92" s="25">
        <f>'Run 2 IgA'!AP95</f>
        <v>2.8211734028683182</v>
      </c>
      <c r="T92" s="25">
        <f>'Run 2 IgA'!AQ95</f>
        <v>3.4665971316818771</v>
      </c>
      <c r="U92" s="25">
        <f>'Run 2 IgA'!AR95</f>
        <v>3.189986962190352</v>
      </c>
      <c r="V92" s="25">
        <f>'Run 2 IgA'!AS95</f>
        <v>3.1509778357235985</v>
      </c>
      <c r="W92" s="25">
        <f>'Run 2 IgA'!AT95</f>
        <v>2.9665710560625813</v>
      </c>
      <c r="X92" s="25">
        <f>'Run 2 IgA'!AU95</f>
        <v>3.8141329856584094</v>
      </c>
      <c r="Y92" s="25">
        <f>'Run 2 IgA'!AV95</f>
        <v>3.296375488917862</v>
      </c>
      <c r="Z92" s="25">
        <f>'Run 2 IgA'!AW95</f>
        <v>3.406310299869622</v>
      </c>
      <c r="AA92" s="26" t="str">
        <f si="44" t="shared"/>
        <v>insert into tsp_test_unit_data.fooa_unit_data (test_name,julien_barcode,unit, pillar_plate_id,row,col) values('BANANA_IGA_unit','1802030171','2.98075619295958','FOOA80040010000030','A',1);</v>
      </c>
      <c r="AB92" s="26" t="str">
        <f si="45" t="shared"/>
        <v>insert into tsp_test_unit_data.fooa_unit_data (test_name,julien_barcode,unit, pillar_plate_id,row,col) values('BANANA_IGA_unit','1802030226','3.03040417209909','FOOA80040010000030','B',1);</v>
      </c>
      <c r="AC92" s="26" t="str">
        <f si="46" t="shared"/>
        <v>insert into tsp_test_unit_data.fooa_unit_data (test_name,julien_barcode,unit, pillar_plate_id,row,col) values('BANANA_IGA_unit','1802030230','2.76443285528031','FOOA80040010000030','C',1);</v>
      </c>
      <c r="AD92" s="26" t="str">
        <f si="47" t="shared"/>
        <v>insert into tsp_test_unit_data.fooa_unit_data (test_name,julien_barcode,unit, pillar_plate_id,row,col) values('BANANA_IGA_unit','1802030233','2.5942112125163','FOOA80040010000030','D',1);</v>
      </c>
      <c r="AE92" s="26" t="str">
        <f si="48" t="shared"/>
        <v>insert into tsp_test_unit_data.fooa_unit_data (test_name,julien_barcode,unit, pillar_plate_id,row,col) values('BANANA_IGA_unit','1802030235','2.93465449804433','FOOA80040010000030','A',2);</v>
      </c>
      <c r="AF92" s="26" t="str">
        <f si="49" t="shared"/>
        <v>insert into tsp_test_unit_data.fooa_unit_data (test_name,julien_barcode,unit, pillar_plate_id,row,col) values('BANANA_IGA_unit','1801300058','2.82117340286832','FOOA80040010000030','B',2);</v>
      </c>
      <c r="AG92" s="26" t="str">
        <f si="50" t="shared"/>
        <v>insert into tsp_test_unit_data.fooa_unit_data (test_name,julien_barcode,unit, pillar_plate_id,row,col) values('BANANA_IGA_unit','1801300228','3.04813559322034','FOOA80040010000030','C',2);</v>
      </c>
      <c r="AH92" s="26" t="str">
        <f si="51" t="shared"/>
        <v>insert into tsp_test_unit_data.fooa_unit_data (test_name,julien_barcode,unit, pillar_plate_id,row,col) values('BANANA_IGA_unit','1801310058','2.99848761408083','FOOA80040010000030','D',2);</v>
      </c>
      <c r="AI92" s="26" t="str">
        <f si="52" t="shared"/>
        <v>insert into tsp_test_unit_data.fooa_unit_data (test_name,julien_barcode,unit, pillar_plate_id,row,col) values('BANANA_IGA_unit','1801310102','2.99139504563233','FOOA80040010000030','A',3);</v>
      </c>
      <c r="AJ92" s="26" t="str">
        <f si="53" t="shared"/>
        <v>insert into tsp_test_unit_data.fooa_unit_data (test_name,julien_barcode,unit, pillar_plate_id,row,col) values('BANANA_IGA_unit','1802050005','3.38503259452412','FOOA80040010000030','B',3);</v>
      </c>
      <c r="AK92" s="26" t="str">
        <f si="54" t="shared"/>
        <v>insert into tsp_test_unit_data.fooa_unit_data (test_name,julien_barcode,unit, pillar_plate_id,row,col) values('BANANA_IGA_unit','1802050015','3.14743155149935','FOOA80040010000030','C',3);</v>
      </c>
      <c r="AL92" s="26" t="str">
        <f si="55" t="shared"/>
        <v>insert into tsp_test_unit_data.fooa_unit_data (test_name,julien_barcode,unit, pillar_plate_id,row,col) values('BANANA_IGA_unit','1802050019','3.30701434159061','FOOA80040010000030','D',3);</v>
      </c>
      <c r="AM92" s="26" t="str">
        <f si="56" t="shared"/>
        <v>insert into tsp_test_unit_data.fooa_unit_data (test_name,julien_barcode,unit, pillar_plate_id,row,col) values('BANANA_IGA_unit','1802050009','3.70419817470665','FOOA80040010000030','A',4);</v>
      </c>
      <c r="AN92" s="26" t="str">
        <f si="57" t="shared"/>
        <v>insert into tsp_test_unit_data.fooa_unit_data (test_name,julien_barcode,unit, pillar_plate_id,row,col) values('BANANA_IGA_unit','1802050017','5.15462842242503','FOOA80040010000030','B',4);</v>
      </c>
      <c r="AO92" s="26" t="str">
        <f si="58" t="shared"/>
        <v>insert into tsp_test_unit_data.fooa_unit_data (test_name,julien_barcode,unit, pillar_plate_id,row,col) values('BANANA_IGA_unit','1802060027','2.63322033898305','FOOA80040010000030','C',4);</v>
      </c>
      <c r="AP92" s="26" t="str">
        <f si="59" t="shared"/>
        <v>insert into tsp_test_unit_data.fooa_unit_data (test_name,julien_barcode,unit, pillar_plate_id,row,col) values('BANANA_IGA_unit','1802060031','2.81408083441982','FOOA80040010000030','D',4);</v>
      </c>
      <c r="AQ92" s="26" t="str">
        <f si="60" t="shared"/>
        <v>insert into tsp_test_unit_data.fooa_unit_data (test_name,julien_barcode,unit, pillar_plate_id,row,col) values('BANANA_IGA_unit','1802060032','2.82117340286832','FOOA80040010000030','A',5);</v>
      </c>
      <c r="AR92" s="26" t="str">
        <f si="61" t="shared"/>
        <v>insert into tsp_test_unit_data.fooa_unit_data (test_name,julien_barcode,unit, pillar_plate_id,row,col) values('BANANA_IGA_unit','1802060044','3.46659713168188','FOOA80040010000030','B',5);</v>
      </c>
      <c r="AS92" s="26" t="str">
        <f si="62" t="shared"/>
        <v>insert into tsp_test_unit_data.fooa_unit_data (test_name,julien_barcode,unit, pillar_plate_id,row,col) values('BANANA_IGA_unit','1802060006','3.18998696219035','FOOA80040010000030','C',5);</v>
      </c>
      <c r="AT92" s="26" t="str">
        <f si="63" t="shared"/>
        <v>insert into tsp_test_unit_data.fooa_unit_data (test_name,julien_barcode,unit, pillar_plate_id,row,col) values('BANANA_IGA_unit','1802060013','3.1509778357236','FOOA80040010000030','D',5);</v>
      </c>
      <c r="AU92" s="26" t="str">
        <f si="64" t="shared"/>
        <v>insert into tsp_test_unit_data.fooa_unit_data (test_name,julien_barcode,unit, pillar_plate_id,row,col) values('BANANA_IGA_unit','1802060018','2.96657105606258','FOOA80040010000030','A',6);</v>
      </c>
      <c r="AV92" s="26" t="str">
        <f si="65" t="shared"/>
        <v>insert into tsp_test_unit_data.fooa_unit_data (test_name,julien_barcode,unit, pillar_plate_id,row,col) values('BANANA_IGA_unit','1802060125','3.81413298565841','FOOA80040010000030','B',6);</v>
      </c>
    </row>
    <row r="93" spans="1:48" x14ac:dyDescent="0.25">
      <c r="A93" s="24">
        <f>'[1]Run 1 IgG'!A95</f>
        <v>93</v>
      </c>
      <c r="B93" s="24" t="s">
        <v>252</v>
      </c>
      <c r="C93" s="25">
        <f>'Run 2 IgA'!Z96</f>
        <v>2.7677300425008959</v>
      </c>
      <c r="D93" s="25">
        <f>'Run 2 IgA'!AA96</f>
        <v>2.7416382473927663</v>
      </c>
      <c r="E93" s="25">
        <f>'Run 2 IgA'!AB96</f>
        <v>2.6666243364568931</v>
      </c>
      <c r="F93" s="25">
        <f>'Run 2 IgA'!AC96</f>
        <v>2.5165965145851468</v>
      </c>
      <c r="G93" s="25">
        <f>'Run 2 IgA'!AD96</f>
        <v>2.7285923498387015</v>
      </c>
      <c r="H93" s="25">
        <f>'Run 2 IgA'!AE96</f>
        <v>2.7416382473927663</v>
      </c>
      <c r="I93" s="25">
        <f>'Run 2 IgA'!AF96</f>
        <v>2.8557898509908339</v>
      </c>
      <c r="J93" s="25">
        <f>'Run 2 IgA'!AG96</f>
        <v>2.8133906839401233</v>
      </c>
      <c r="K93" s="25">
        <f>'Run 2 IgA'!AH96</f>
        <v>2.8003447863860584</v>
      </c>
      <c r="L93" s="25">
        <f>'Run 2 IgA'!AI96</f>
        <v>2.8557898509908339</v>
      </c>
      <c r="M93" s="25">
        <f>'Run 2 IgA'!AJ96</f>
        <v>3.0677856862443886</v>
      </c>
      <c r="N93" s="25">
        <f>'Run 2 IgA'!AK96</f>
        <v>3.1395381227917456</v>
      </c>
      <c r="O93" s="25">
        <f>'Run 2 IgA'!AL96</f>
        <v>3.0025561984740641</v>
      </c>
      <c r="P93" s="25">
        <f>'Run 2 IgA'!AM96</f>
        <v>3.6287592810691791</v>
      </c>
      <c r="Q93" s="25">
        <f>'Run 2 IgA'!AN96</f>
        <v>2.695977605953539</v>
      </c>
      <c r="R93" s="25">
        <f>'Run 2 IgA'!AO96</f>
        <v>2.6796702340109579</v>
      </c>
      <c r="S93" s="25">
        <f>'Run 2 IgA'!AP96</f>
        <v>2.7481611961697987</v>
      </c>
      <c r="T93" s="25">
        <f>'Run 2 IgA'!AQ96</f>
        <v>3.3547954324338165</v>
      </c>
      <c r="U93" s="25">
        <f>'Run 2 IgA'!AR96</f>
        <v>3.0645242118558724</v>
      </c>
      <c r="V93" s="25">
        <f>'Run 2 IgA'!AS96</f>
        <v>2.9503726082578048</v>
      </c>
      <c r="W93" s="25">
        <f>'Run 2 IgA'!AT96</f>
        <v>2.8394824790482529</v>
      </c>
      <c r="X93" s="25">
        <f>'Run 2 IgA'!AU96</f>
        <v>3.3971945994845276</v>
      </c>
      <c r="Y93" s="25">
        <f>'Run 2 IgA'!AV96</f>
        <v>3.0840930581869697</v>
      </c>
      <c r="Z93" s="25">
        <f>'Run 2 IgA'!AW96</f>
        <v>3.2602126751668461</v>
      </c>
      <c r="AA93" s="26" t="str">
        <f si="44" t="shared"/>
        <v>insert into tsp_test_unit_data.fooa_unit_data (test_name,julien_barcode,unit, pillar_plate_id,row,col) values('BARLEY_IGA_unit','1802030171','2.7677300425009','FOOA80040010000030','A',1);</v>
      </c>
      <c r="AB93" s="26" t="str">
        <f si="45" t="shared"/>
        <v>insert into tsp_test_unit_data.fooa_unit_data (test_name,julien_barcode,unit, pillar_plate_id,row,col) values('BARLEY_IGA_unit','1802030226','2.74163824739277','FOOA80040010000030','B',1);</v>
      </c>
      <c r="AC93" s="26" t="str">
        <f si="46" t="shared"/>
        <v>insert into tsp_test_unit_data.fooa_unit_data (test_name,julien_barcode,unit, pillar_plate_id,row,col) values('BARLEY_IGA_unit','1802030230','2.66662433645689','FOOA80040010000030','C',1);</v>
      </c>
      <c r="AD93" s="26" t="str">
        <f si="47" t="shared"/>
        <v>insert into tsp_test_unit_data.fooa_unit_data (test_name,julien_barcode,unit, pillar_plate_id,row,col) values('BARLEY_IGA_unit','1802030233','2.51659651458515','FOOA80040010000030','D',1);</v>
      </c>
      <c r="AE93" s="26" t="str">
        <f si="48" t="shared"/>
        <v>insert into tsp_test_unit_data.fooa_unit_data (test_name,julien_barcode,unit, pillar_plate_id,row,col) values('BARLEY_IGA_unit','1802030235','2.7285923498387','FOOA80040010000030','A',2);</v>
      </c>
      <c r="AF93" s="26" t="str">
        <f si="49" t="shared"/>
        <v>insert into tsp_test_unit_data.fooa_unit_data (test_name,julien_barcode,unit, pillar_plate_id,row,col) values('BARLEY_IGA_unit','1801300058','2.74163824739277','FOOA80040010000030','B',2);</v>
      </c>
      <c r="AG93" s="26" t="str">
        <f si="50" t="shared"/>
        <v>insert into tsp_test_unit_data.fooa_unit_data (test_name,julien_barcode,unit, pillar_plate_id,row,col) values('BARLEY_IGA_unit','1801300228','2.85578985099083','FOOA80040010000030','C',2);</v>
      </c>
      <c r="AH93" s="26" t="str">
        <f si="51" t="shared"/>
        <v>insert into tsp_test_unit_data.fooa_unit_data (test_name,julien_barcode,unit, pillar_plate_id,row,col) values('BARLEY_IGA_unit','1801310058','2.81339068394012','FOOA80040010000030','D',2);</v>
      </c>
      <c r="AI93" s="26" t="str">
        <f si="52" t="shared"/>
        <v>insert into tsp_test_unit_data.fooa_unit_data (test_name,julien_barcode,unit, pillar_plate_id,row,col) values('BARLEY_IGA_unit','1801310102','2.80034478638606','FOOA80040010000030','A',3);</v>
      </c>
      <c r="AJ93" s="26" t="str">
        <f si="53" t="shared"/>
        <v>insert into tsp_test_unit_data.fooa_unit_data (test_name,julien_barcode,unit, pillar_plate_id,row,col) values('BARLEY_IGA_unit','1802050005','2.85578985099083','FOOA80040010000030','B',3);</v>
      </c>
      <c r="AK93" s="26" t="str">
        <f si="54" t="shared"/>
        <v>insert into tsp_test_unit_data.fooa_unit_data (test_name,julien_barcode,unit, pillar_plate_id,row,col) values('BARLEY_IGA_unit','1802050015','3.06778568624439','FOOA80040010000030','C',3);</v>
      </c>
      <c r="AL93" s="26" t="str">
        <f si="55" t="shared"/>
        <v>insert into tsp_test_unit_data.fooa_unit_data (test_name,julien_barcode,unit, pillar_plate_id,row,col) values('BARLEY_IGA_unit','1802050019','3.13953812279175','FOOA80040010000030','D',3);</v>
      </c>
      <c r="AM93" s="26" t="str">
        <f si="56" t="shared"/>
        <v>insert into tsp_test_unit_data.fooa_unit_data (test_name,julien_barcode,unit, pillar_plate_id,row,col) values('BARLEY_IGA_unit','1802050009','3.00255619847406','FOOA80040010000030','A',4);</v>
      </c>
      <c r="AN93" s="26" t="str">
        <f si="57" t="shared"/>
        <v>insert into tsp_test_unit_data.fooa_unit_data (test_name,julien_barcode,unit, pillar_plate_id,row,col) values('BARLEY_IGA_unit','1802050017','3.62875928106918','FOOA80040010000030','B',4);</v>
      </c>
      <c r="AO93" s="26" t="str">
        <f si="58" t="shared"/>
        <v>insert into tsp_test_unit_data.fooa_unit_data (test_name,julien_barcode,unit, pillar_plate_id,row,col) values('BARLEY_IGA_unit','1802060027','2.69597760595354','FOOA80040010000030','C',4);</v>
      </c>
      <c r="AP93" s="26" t="str">
        <f si="59" t="shared"/>
        <v>insert into tsp_test_unit_data.fooa_unit_data (test_name,julien_barcode,unit, pillar_plate_id,row,col) values('BARLEY_IGA_unit','1802060031','2.67967023401096','FOOA80040010000030','D',4);</v>
      </c>
      <c r="AQ93" s="26" t="str">
        <f si="60" t="shared"/>
        <v>insert into tsp_test_unit_data.fooa_unit_data (test_name,julien_barcode,unit, pillar_plate_id,row,col) values('BARLEY_IGA_unit','1802060032','2.7481611961698','FOOA80040010000030','A',5);</v>
      </c>
      <c r="AR93" s="26" t="str">
        <f si="61" t="shared"/>
        <v>insert into tsp_test_unit_data.fooa_unit_data (test_name,julien_barcode,unit, pillar_plate_id,row,col) values('BARLEY_IGA_unit','1802060044','3.35479543243382','FOOA80040010000030','B',5);</v>
      </c>
      <c r="AS93" s="26" t="str">
        <f si="62" t="shared"/>
        <v>insert into tsp_test_unit_data.fooa_unit_data (test_name,julien_barcode,unit, pillar_plate_id,row,col) values('BARLEY_IGA_unit','1802060006','3.06452421185587','FOOA80040010000030','C',5);</v>
      </c>
      <c r="AT93" s="26" t="str">
        <f si="63" t="shared"/>
        <v>insert into tsp_test_unit_data.fooa_unit_data (test_name,julien_barcode,unit, pillar_plate_id,row,col) values('BARLEY_IGA_unit','1802060013','2.9503726082578','FOOA80040010000030','D',5);</v>
      </c>
      <c r="AU93" s="26" t="str">
        <f si="64" t="shared"/>
        <v>insert into tsp_test_unit_data.fooa_unit_data (test_name,julien_barcode,unit, pillar_plate_id,row,col) values('BARLEY_IGA_unit','1802060018','2.83948247904825','FOOA80040010000030','A',6);</v>
      </c>
      <c r="AV93" s="26" t="str">
        <f si="65" t="shared"/>
        <v>insert into tsp_test_unit_data.fooa_unit_data (test_name,julien_barcode,unit, pillar_plate_id,row,col) values('BARLEY_IGA_unit','1802060125','3.39719459948453','FOOA80040010000030','B',6);</v>
      </c>
    </row>
    <row r="94" spans="1:48" x14ac:dyDescent="0.25">
      <c r="A94" s="24">
        <f>'[1]Run 1 IgG'!A96</f>
        <v>94</v>
      </c>
      <c r="B94" s="24" t="s">
        <v>277</v>
      </c>
      <c r="C94" s="25">
        <f>'Run 2 IgA'!Z97</f>
        <v>2.6458701942951635</v>
      </c>
      <c r="D94" s="25">
        <f>'Run 2 IgA'!AA97</f>
        <v>2.7138670708740986</v>
      </c>
      <c r="E94" s="25">
        <f>'Run 2 IgA'!AB97</f>
        <v>2.6232045687688514</v>
      </c>
      <c r="F94" s="25">
        <f>'Run 2 IgA'!AC97</f>
        <v>2.4904487621147395</v>
      </c>
      <c r="G94" s="25">
        <f>'Run 2 IgA'!AD97</f>
        <v>2.632918408280128</v>
      </c>
      <c r="H94" s="25">
        <f>'Run 2 IgA'!AE97</f>
        <v>2.6491081407989219</v>
      </c>
      <c r="I94" s="25">
        <f>'Run 2 IgA'!AF97</f>
        <v>2.8498608240319694</v>
      </c>
      <c r="J94" s="25">
        <f>'Run 2 IgA'!AG97</f>
        <v>2.7009152848590632</v>
      </c>
      <c r="K94" s="25">
        <f>'Run 2 IgA'!AH97</f>
        <v>2.8207193054981397</v>
      </c>
      <c r="L94" s="25">
        <f>'Run 2 IgA'!AI97</f>
        <v>2.6944393918515459</v>
      </c>
      <c r="M94" s="25">
        <f>'Run 2 IgA'!AJ97</f>
        <v>3.4488809272273513</v>
      </c>
      <c r="N94" s="25">
        <f>'Run 2 IgA'!AK97</f>
        <v>3.12184833034771</v>
      </c>
      <c r="O94" s="25">
        <f>'Run 2 IgA'!AL97</f>
        <v>2.7397706429041691</v>
      </c>
      <c r="P94" s="25">
        <f>'Run 2 IgA'!AM97</f>
        <v>3.6172541454228102</v>
      </c>
      <c r="Q94" s="25">
        <f>'Run 2 IgA'!AN97</f>
        <v>2.6296804617763692</v>
      </c>
      <c r="R94" s="25">
        <f>'Run 2 IgA'!AO97</f>
        <v>2.7624362684304806</v>
      </c>
      <c r="S94" s="25">
        <f>'Run 2 IgA'!AP97</f>
        <v>3.0603273467762926</v>
      </c>
      <c r="T94" s="25">
        <f>'Run 2 IgA'!AQ97</f>
        <v>3.0635652932800514</v>
      </c>
      <c r="U94" s="25">
        <f>'Run 2 IgA'!AR97</f>
        <v>3.1898452069266456</v>
      </c>
      <c r="V94" s="25">
        <f>'Run 2 IgA'!AS97</f>
        <v>2.9729027911748043</v>
      </c>
      <c r="W94" s="25">
        <f>'Run 2 IgA'!AT97</f>
        <v>2.8174813589943808</v>
      </c>
      <c r="X94" s="25">
        <f>'Run 2 IgA'!AU97</f>
        <v>3.3549804786183457</v>
      </c>
      <c r="Y94" s="25">
        <f>'Run 2 IgA'!AV97</f>
        <v>3.2481282439943042</v>
      </c>
      <c r="Z94" s="25">
        <f>'Run 2 IgA'!AW97</f>
        <v>3.406787622678487</v>
      </c>
      <c r="AA94" s="26" t="str">
        <f si="44" t="shared"/>
        <v>insert into tsp_test_unit_data.fooa_unit_data (test_name,julien_barcode,unit, pillar_plate_id,row,col) values('LEMON_IGA_unit','1802030171','2.64587019429516','FOOA80040010000030','A',1);</v>
      </c>
      <c r="AB94" s="26" t="str">
        <f si="45" t="shared"/>
        <v>insert into tsp_test_unit_data.fooa_unit_data (test_name,julien_barcode,unit, pillar_plate_id,row,col) values('LEMON_IGA_unit','1802030226','2.7138670708741','FOOA80040010000030','B',1);</v>
      </c>
      <c r="AC94" s="26" t="str">
        <f si="46" t="shared"/>
        <v>insert into tsp_test_unit_data.fooa_unit_data (test_name,julien_barcode,unit, pillar_plate_id,row,col) values('LEMON_IGA_unit','1802030230','2.62320456876885','FOOA80040010000030','C',1);</v>
      </c>
      <c r="AD94" s="26" t="str">
        <f si="47" t="shared"/>
        <v>insert into tsp_test_unit_data.fooa_unit_data (test_name,julien_barcode,unit, pillar_plate_id,row,col) values('LEMON_IGA_unit','1802030233','2.49044876211474','FOOA80040010000030','D',1);</v>
      </c>
      <c r="AE94" s="26" t="str">
        <f si="48" t="shared"/>
        <v>insert into tsp_test_unit_data.fooa_unit_data (test_name,julien_barcode,unit, pillar_plate_id,row,col) values('LEMON_IGA_unit','1802030235','2.63291840828013','FOOA80040010000030','A',2);</v>
      </c>
      <c r="AF94" s="26" t="str">
        <f si="49" t="shared"/>
        <v>insert into tsp_test_unit_data.fooa_unit_data (test_name,julien_barcode,unit, pillar_plate_id,row,col) values('LEMON_IGA_unit','1801300058','2.64910814079892','FOOA80040010000030','B',2);</v>
      </c>
      <c r="AG94" s="26" t="str">
        <f si="50" t="shared"/>
        <v>insert into tsp_test_unit_data.fooa_unit_data (test_name,julien_barcode,unit, pillar_plate_id,row,col) values('LEMON_IGA_unit','1801300228','2.84986082403197','FOOA80040010000030','C',2);</v>
      </c>
      <c r="AH94" s="26" t="str">
        <f si="51" t="shared"/>
        <v>insert into tsp_test_unit_data.fooa_unit_data (test_name,julien_barcode,unit, pillar_plate_id,row,col) values('LEMON_IGA_unit','1801310058','2.70091528485906','FOOA80040010000030','D',2);</v>
      </c>
      <c r="AI94" s="26" t="str">
        <f si="52" t="shared"/>
        <v>insert into tsp_test_unit_data.fooa_unit_data (test_name,julien_barcode,unit, pillar_plate_id,row,col) values('LEMON_IGA_unit','1801310102','2.82071930549814','FOOA80040010000030','A',3);</v>
      </c>
      <c r="AJ94" s="26" t="str">
        <f si="53" t="shared"/>
        <v>insert into tsp_test_unit_data.fooa_unit_data (test_name,julien_barcode,unit, pillar_plate_id,row,col) values('LEMON_IGA_unit','1802050005','2.69443939185155','FOOA80040010000030','B',3);</v>
      </c>
      <c r="AK94" s="26" t="str">
        <f si="54" t="shared"/>
        <v>insert into tsp_test_unit_data.fooa_unit_data (test_name,julien_barcode,unit, pillar_plate_id,row,col) values('LEMON_IGA_unit','1802050015','3.44888092722735','FOOA80040010000030','C',3);</v>
      </c>
      <c r="AL94" s="26" t="str">
        <f si="55" t="shared"/>
        <v>insert into tsp_test_unit_data.fooa_unit_data (test_name,julien_barcode,unit, pillar_plate_id,row,col) values('LEMON_IGA_unit','1802050019','3.12184833034771','FOOA80040010000030','D',3);</v>
      </c>
      <c r="AM94" s="26" t="str">
        <f si="56" t="shared"/>
        <v>insert into tsp_test_unit_data.fooa_unit_data (test_name,julien_barcode,unit, pillar_plate_id,row,col) values('LEMON_IGA_unit','1802050009','2.73977064290417','FOOA80040010000030','A',4);</v>
      </c>
      <c r="AN94" s="26" t="str">
        <f si="57" t="shared"/>
        <v>insert into tsp_test_unit_data.fooa_unit_data (test_name,julien_barcode,unit, pillar_plate_id,row,col) values('LEMON_IGA_unit','1802050017','3.61725414542281','FOOA80040010000030','B',4);</v>
      </c>
      <c r="AO94" s="26" t="str">
        <f si="58" t="shared"/>
        <v>insert into tsp_test_unit_data.fooa_unit_data (test_name,julien_barcode,unit, pillar_plate_id,row,col) values('LEMON_IGA_unit','1802060027','2.62968046177637','FOOA80040010000030','C',4);</v>
      </c>
      <c r="AP94" s="26" t="str">
        <f si="59" t="shared"/>
        <v>insert into tsp_test_unit_data.fooa_unit_data (test_name,julien_barcode,unit, pillar_plate_id,row,col) values('LEMON_IGA_unit','1802060031','2.76243626843048','FOOA80040010000030','D',4);</v>
      </c>
      <c r="AQ94" s="26" t="str">
        <f si="60" t="shared"/>
        <v>insert into tsp_test_unit_data.fooa_unit_data (test_name,julien_barcode,unit, pillar_plate_id,row,col) values('LEMON_IGA_unit','1802060032','3.06032734677629','FOOA80040010000030','A',5);</v>
      </c>
      <c r="AR94" s="26" t="str">
        <f si="61" t="shared"/>
        <v>insert into tsp_test_unit_data.fooa_unit_data (test_name,julien_barcode,unit, pillar_plate_id,row,col) values('LEMON_IGA_unit','1802060044','3.06356529328005','FOOA80040010000030','B',5);</v>
      </c>
      <c r="AS94" s="26" t="str">
        <f si="62" t="shared"/>
        <v>insert into tsp_test_unit_data.fooa_unit_data (test_name,julien_barcode,unit, pillar_plate_id,row,col) values('LEMON_IGA_unit','1802060006','3.18984520692665','FOOA80040010000030','C',5);</v>
      </c>
      <c r="AT94" s="26" t="str">
        <f si="63" t="shared"/>
        <v>insert into tsp_test_unit_data.fooa_unit_data (test_name,julien_barcode,unit, pillar_plate_id,row,col) values('LEMON_IGA_unit','1802060013','2.9729027911748','FOOA80040010000030','D',5);</v>
      </c>
      <c r="AU94" s="26" t="str">
        <f si="64" t="shared"/>
        <v>insert into tsp_test_unit_data.fooa_unit_data (test_name,julien_barcode,unit, pillar_plate_id,row,col) values('LEMON_IGA_unit','1802060018','2.81748135899438','FOOA80040010000030','A',6);</v>
      </c>
      <c r="AV94" s="26" t="str">
        <f si="65" t="shared"/>
        <v>insert into tsp_test_unit_data.fooa_unit_data (test_name,julien_barcode,unit, pillar_plate_id,row,col) values('LEMON_IGA_unit','1802060125','3.35498047861835','FOOA80040010000030','B',6);</v>
      </c>
    </row>
    <row r="95" spans="1:48" x14ac:dyDescent="0.25">
      <c r="A95" s="24">
        <f>'[1]Run 1 IgG'!A97</f>
        <v>95</v>
      </c>
      <c r="B95" s="24" t="s">
        <v>254</v>
      </c>
      <c r="C95" s="25">
        <f>'Run 2 IgA'!Z98</f>
        <v>2.6627077232525806</v>
      </c>
      <c r="D95" s="25">
        <f>'Run 2 IgA'!AA98</f>
        <v>2.807077232525808</v>
      </c>
      <c r="E95" s="25">
        <f>'Run 2 IgA'!AB98</f>
        <v>2.640250244032301</v>
      </c>
      <c r="F95" s="25">
        <f>'Run 2 IgA'!AC98</f>
        <v>2.5440039045168161</v>
      </c>
      <c r="G95" s="25">
        <f>'Run 2 IgA'!AD98</f>
        <v>2.6691241458869466</v>
      </c>
      <c r="H95" s="25">
        <f>'Run 2 IgA'!AE98</f>
        <v>2.6177927648120209</v>
      </c>
      <c r="I95" s="25">
        <f>'Run 2 IgA'!AF98</f>
        <v>3.4423030733280093</v>
      </c>
      <c r="J95" s="25">
        <f>'Run 2 IgA'!AG98</f>
        <v>2.7397047948649687</v>
      </c>
      <c r="K95" s="25">
        <f>'Run 2 IgA'!AH98</f>
        <v>2.794244387257077</v>
      </c>
      <c r="L95" s="25">
        <f>'Run 2 IgA'!AI98</f>
        <v>2.8904907267725619</v>
      </c>
      <c r="M95" s="25">
        <f>'Run 2 IgA'!AJ98</f>
        <v>3.8689951785133259</v>
      </c>
      <c r="N95" s="25">
        <f>'Run 2 IgA'!AK98</f>
        <v>3.2466021829798564</v>
      </c>
      <c r="O95" s="25">
        <f>'Run 2 IgA'!AL98</f>
        <v>2.7397047948649687</v>
      </c>
      <c r="P95" s="25">
        <f>'Run 2 IgA'!AM98</f>
        <v>3.5674233146981393</v>
      </c>
      <c r="Q95" s="25">
        <f>'Run 2 IgA'!AN98</f>
        <v>2.5921270742745586</v>
      </c>
      <c r="R95" s="25">
        <f>'Run 2 IgA'!AO98</f>
        <v>2.7268719495962372</v>
      </c>
      <c r="S95" s="25">
        <f>'Run 2 IgA'!AP98</f>
        <v>2.5889188629573754</v>
      </c>
      <c r="T95" s="25">
        <f>'Run 2 IgA'!AQ98</f>
        <v>3.0124027568255096</v>
      </c>
      <c r="U95" s="25">
        <f>'Run 2 IgA'!AR98</f>
        <v>3.1952708019049307</v>
      </c>
      <c r="V95" s="25">
        <f>'Run 2 IgA'!AS98</f>
        <v>2.8840743041381964</v>
      </c>
      <c r="W95" s="25">
        <f>'Run 2 IgA'!AT98</f>
        <v>2.7493294288165173</v>
      </c>
      <c r="X95" s="25">
        <f>'Run 2 IgA'!AU98</f>
        <v>3.6315875410417959</v>
      </c>
      <c r="Y95" s="25">
        <f>'Run 2 IgA'!AV98</f>
        <v>3.2177282811252108</v>
      </c>
      <c r="Z95" s="25">
        <f>'Run 2 IgA'!AW98</f>
        <v>3.654045020262076</v>
      </c>
      <c r="AA95" s="26" t="str">
        <f si="44" t="shared"/>
        <v>insert into tsp_test_unit_data.fooa_unit_data (test_name,julien_barcode,unit, pillar_plate_id,row,col) values('COCOA_IGA_unit','1802030171','2.66270772325258','FOOA80040010000030','A',1);</v>
      </c>
      <c r="AB95" s="26" t="str">
        <f si="45" t="shared"/>
        <v>insert into tsp_test_unit_data.fooa_unit_data (test_name,julien_barcode,unit, pillar_plate_id,row,col) values('COCOA_IGA_unit','1802030226','2.80707723252581','FOOA80040010000030','B',1);</v>
      </c>
      <c r="AC95" s="26" t="str">
        <f si="46" t="shared"/>
        <v>insert into tsp_test_unit_data.fooa_unit_data (test_name,julien_barcode,unit, pillar_plate_id,row,col) values('COCOA_IGA_unit','1802030230','2.6402502440323','FOOA80040010000030','C',1);</v>
      </c>
      <c r="AD95" s="26" t="str">
        <f si="47" t="shared"/>
        <v>insert into tsp_test_unit_data.fooa_unit_data (test_name,julien_barcode,unit, pillar_plate_id,row,col) values('COCOA_IGA_unit','1802030233','2.54400390451682','FOOA80040010000030','D',1);</v>
      </c>
      <c r="AE95" s="26" t="str">
        <f si="48" t="shared"/>
        <v>insert into tsp_test_unit_data.fooa_unit_data (test_name,julien_barcode,unit, pillar_plate_id,row,col) values('COCOA_IGA_unit','1802030235','2.66912414588695','FOOA80040010000030','A',2);</v>
      </c>
      <c r="AF95" s="26" t="str">
        <f si="49" t="shared"/>
        <v>insert into tsp_test_unit_data.fooa_unit_data (test_name,julien_barcode,unit, pillar_plate_id,row,col) values('COCOA_IGA_unit','1801300058','2.61779276481202','FOOA80040010000030','B',2);</v>
      </c>
      <c r="AG95" s="26" t="str">
        <f si="50" t="shared"/>
        <v>insert into tsp_test_unit_data.fooa_unit_data (test_name,julien_barcode,unit, pillar_plate_id,row,col) values('COCOA_IGA_unit','1801300228','3.44230307332801','FOOA80040010000030','C',2);</v>
      </c>
      <c r="AH95" s="26" t="str">
        <f si="51" t="shared"/>
        <v>insert into tsp_test_unit_data.fooa_unit_data (test_name,julien_barcode,unit, pillar_plate_id,row,col) values('COCOA_IGA_unit','1801310058','2.73970479486497','FOOA80040010000030','D',2);</v>
      </c>
      <c r="AI95" s="26" t="str">
        <f si="52" t="shared"/>
        <v>insert into tsp_test_unit_data.fooa_unit_data (test_name,julien_barcode,unit, pillar_plate_id,row,col) values('COCOA_IGA_unit','1801310102','2.79424438725708','FOOA80040010000030','A',3);</v>
      </c>
      <c r="AJ95" s="26" t="str">
        <f si="53" t="shared"/>
        <v>insert into tsp_test_unit_data.fooa_unit_data (test_name,julien_barcode,unit, pillar_plate_id,row,col) values('COCOA_IGA_unit','1802050005','2.89049072677256','FOOA80040010000030','B',3);</v>
      </c>
      <c r="AK95" s="26" t="str">
        <f si="54" t="shared"/>
        <v>insert into tsp_test_unit_data.fooa_unit_data (test_name,julien_barcode,unit, pillar_plate_id,row,col) values('COCOA_IGA_unit','1802050015','3.86899517851333','FOOA80040010000030','C',3);</v>
      </c>
      <c r="AL95" s="26" t="str">
        <f si="55" t="shared"/>
        <v>insert into tsp_test_unit_data.fooa_unit_data (test_name,julien_barcode,unit, pillar_plate_id,row,col) values('COCOA_IGA_unit','1802050019','3.24660218297986','FOOA80040010000030','D',3);</v>
      </c>
      <c r="AM95" s="26" t="str">
        <f si="56" t="shared"/>
        <v>insert into tsp_test_unit_data.fooa_unit_data (test_name,julien_barcode,unit, pillar_plate_id,row,col) values('COCOA_IGA_unit','1802050009','2.73970479486497','FOOA80040010000030','A',4);</v>
      </c>
      <c r="AN95" s="26" t="str">
        <f si="57" t="shared"/>
        <v>insert into tsp_test_unit_data.fooa_unit_data (test_name,julien_barcode,unit, pillar_plate_id,row,col) values('COCOA_IGA_unit','1802050017','3.56742331469814','FOOA80040010000030','B',4);</v>
      </c>
      <c r="AO95" s="26" t="str">
        <f si="58" t="shared"/>
        <v>insert into tsp_test_unit_data.fooa_unit_data (test_name,julien_barcode,unit, pillar_plate_id,row,col) values('COCOA_IGA_unit','1802060027','2.59212707427456','FOOA80040010000030','C',4);</v>
      </c>
      <c r="AP95" s="26" t="str">
        <f si="59" t="shared"/>
        <v>insert into tsp_test_unit_data.fooa_unit_data (test_name,julien_barcode,unit, pillar_plate_id,row,col) values('COCOA_IGA_unit','1802060031','2.72687194959624','FOOA80040010000030','D',4);</v>
      </c>
      <c r="AQ95" s="26" t="str">
        <f si="60" t="shared"/>
        <v>insert into tsp_test_unit_data.fooa_unit_data (test_name,julien_barcode,unit, pillar_plate_id,row,col) values('COCOA_IGA_unit','1802060032','2.58891886295738','FOOA80040010000030','A',5);</v>
      </c>
      <c r="AR95" s="26" t="str">
        <f si="61" t="shared"/>
        <v>insert into tsp_test_unit_data.fooa_unit_data (test_name,julien_barcode,unit, pillar_plate_id,row,col) values('COCOA_IGA_unit','1802060044','3.01240275682551','FOOA80040010000030','B',5);</v>
      </c>
      <c r="AS95" s="26" t="str">
        <f si="62" t="shared"/>
        <v>insert into tsp_test_unit_data.fooa_unit_data (test_name,julien_barcode,unit, pillar_plate_id,row,col) values('COCOA_IGA_unit','1802060006','3.19527080190493','FOOA80040010000030','C',5);</v>
      </c>
      <c r="AT95" s="26" t="str">
        <f si="63" t="shared"/>
        <v>insert into tsp_test_unit_data.fooa_unit_data (test_name,julien_barcode,unit, pillar_plate_id,row,col) values('COCOA_IGA_unit','1802060013','2.8840743041382','FOOA80040010000030','D',5);</v>
      </c>
      <c r="AU95" s="26" t="str">
        <f si="64" t="shared"/>
        <v>insert into tsp_test_unit_data.fooa_unit_data (test_name,julien_barcode,unit, pillar_plate_id,row,col) values('COCOA_IGA_unit','1802060018','2.74932942881652','FOOA80040010000030','A',6);</v>
      </c>
      <c r="AV95" s="26" t="str">
        <f si="65" t="shared"/>
        <v>insert into tsp_test_unit_data.fooa_unit_data (test_name,julien_barcode,unit, pillar_plate_id,row,col) values('COCOA_IGA_unit','1802060125','3.6315875410418','FOOA80040010000030','B',6);</v>
      </c>
    </row>
    <row r="96" spans="1:48" x14ac:dyDescent="0.25">
      <c r="A96" s="24">
        <f>'[1]Run 1 IgG'!A98</f>
        <v>96</v>
      </c>
      <c r="B96" s="24" t="s">
        <v>255</v>
      </c>
      <c r="C96" s="25">
        <f>'Run 2 IgA'!Z99</f>
        <v>5.2673966568119699</v>
      </c>
      <c r="D96" s="25">
        <f>'Run 2 IgA'!AA99</f>
        <v>4.6212833017870434</v>
      </c>
      <c r="E96" s="25">
        <f>'Run 2 IgA'!AB99</f>
        <v>5.1562816212344345</v>
      </c>
      <c r="F96" s="25">
        <f>'Run 2 IgA'!AC99</f>
        <v>4.5770430561404316</v>
      </c>
      <c r="G96" s="25">
        <f>'Run 2 IgA'!AD99</f>
        <v>4.6634658615896258</v>
      </c>
      <c r="H96" s="25">
        <f>'Run 2 IgA'!AE99</f>
        <v>4.5636680981542472</v>
      </c>
      <c r="I96" s="25">
        <f>'Run 2 IgA'!AF99</f>
        <v>4.7519463528828485</v>
      </c>
      <c r="J96" s="25">
        <f>'Run 2 IgA'!AG99</f>
        <v>5.5914821772464478</v>
      </c>
      <c r="K96" s="25">
        <f>'Run 2 IgA'!AH99</f>
        <v>4.6799273483418533</v>
      </c>
      <c r="L96" s="25">
        <f>'Run 2 IgA'!AI99</f>
        <v>4.7992731272955025</v>
      </c>
      <c r="M96" s="25">
        <f>'Run 2 IgA'!AJ99</f>
        <v>5.9793559588458063</v>
      </c>
      <c r="N96" s="25">
        <f>'Run 2 IgA'!AK99</f>
        <v>6.4783447760227002</v>
      </c>
      <c r="O96" s="25">
        <f>'Run 2 IgA'!AL99</f>
        <v>4.6068795008788443</v>
      </c>
      <c r="P96" s="25">
        <f>'Run 2 IgA'!AM99</f>
        <v>4.8147057711257153</v>
      </c>
      <c r="Q96" s="25">
        <f>'Run 2 IgA'!AN99</f>
        <v>4.5122259520535364</v>
      </c>
      <c r="R96" s="25">
        <f>'Run 2 IgA'!AO99</f>
        <v>7.3590343172668682</v>
      </c>
      <c r="S96" s="25">
        <f>'Run 2 IgA'!AP99</f>
        <v>4.7601770962589622</v>
      </c>
      <c r="T96" s="25">
        <f>'Run 2 IgA'!AQ99</f>
        <v>4.9443399792995066</v>
      </c>
      <c r="U96" s="25">
        <f>'Run 2 IgA'!AR99</f>
        <v>4.735484866130621</v>
      </c>
      <c r="V96" s="25">
        <f>'Run 2 IgA'!AS99</f>
        <v>4.7951577556074456</v>
      </c>
      <c r="W96" s="25">
        <f>'Run 2 IgA'!AT99</f>
        <v>4.5513219830900766</v>
      </c>
      <c r="X96" s="25">
        <f>'Run 2 IgA'!AU99</f>
        <v>4.8095615565156447</v>
      </c>
      <c r="Y96" s="25">
        <f>'Run 2 IgA'!AV99</f>
        <v>4.9865225391020891</v>
      </c>
      <c r="Z96" s="25">
        <f>'Run 2 IgA'!AW99</f>
        <v>5.2663678138899561</v>
      </c>
      <c r="AA96" s="26" t="str">
        <f si="44" t="shared"/>
        <v>insert into tsp_test_unit_data.fooa_unit_data (test_name,julien_barcode,unit, pillar_plate_id,row,col) values('CRANBERR_IGA_unit','1802030171','5.26739665681197','FOOA80040010000030','A',1);</v>
      </c>
      <c r="AB96" s="26" t="str">
        <f si="45" t="shared"/>
        <v>insert into tsp_test_unit_data.fooa_unit_data (test_name,julien_barcode,unit, pillar_plate_id,row,col) values('CRANBERR_IGA_unit','1802030226','4.62128330178704','FOOA80040010000030','B',1);</v>
      </c>
      <c r="AC96" s="26" t="str">
        <f si="46" t="shared"/>
        <v>insert into tsp_test_unit_data.fooa_unit_data (test_name,julien_barcode,unit, pillar_plate_id,row,col) values('CRANBERR_IGA_unit','1802030230','5.15628162123443','FOOA80040010000030','C',1);</v>
      </c>
      <c r="AD96" s="26" t="str">
        <f si="47" t="shared"/>
        <v>insert into tsp_test_unit_data.fooa_unit_data (test_name,julien_barcode,unit, pillar_plate_id,row,col) values('CRANBERR_IGA_unit','1802030233','4.57704305614043','FOOA80040010000030','D',1);</v>
      </c>
      <c r="AE96" s="26" t="str">
        <f si="48" t="shared"/>
        <v>insert into tsp_test_unit_data.fooa_unit_data (test_name,julien_barcode,unit, pillar_plate_id,row,col) values('CRANBERR_IGA_unit','1802030235','4.66346586158963','FOOA80040010000030','A',2);</v>
      </c>
      <c r="AF96" s="26" t="str">
        <f si="49" t="shared"/>
        <v>insert into tsp_test_unit_data.fooa_unit_data (test_name,julien_barcode,unit, pillar_plate_id,row,col) values('CRANBERR_IGA_unit','1801300058','4.56366809815425','FOOA80040010000030','B',2);</v>
      </c>
      <c r="AG96" s="26" t="str">
        <f si="50" t="shared"/>
        <v>insert into tsp_test_unit_data.fooa_unit_data (test_name,julien_barcode,unit, pillar_plate_id,row,col) values('CRANBERR_IGA_unit','1801300228','4.75194635288285','FOOA80040010000030','C',2);</v>
      </c>
      <c r="AH96" s="26" t="str">
        <f si="51" t="shared"/>
        <v>insert into tsp_test_unit_data.fooa_unit_data (test_name,julien_barcode,unit, pillar_plate_id,row,col) values('CRANBERR_IGA_unit','1801310058','5.59148217724645','FOOA80040010000030','D',2);</v>
      </c>
      <c r="AI96" s="26" t="str">
        <f si="52" t="shared"/>
        <v>insert into tsp_test_unit_data.fooa_unit_data (test_name,julien_barcode,unit, pillar_plate_id,row,col) values('CRANBERR_IGA_unit','1801310102','4.67992734834185','FOOA80040010000030','A',3);</v>
      </c>
      <c r="AJ96" s="26" t="str">
        <f si="53" t="shared"/>
        <v>insert into tsp_test_unit_data.fooa_unit_data (test_name,julien_barcode,unit, pillar_plate_id,row,col) values('CRANBERR_IGA_unit','1802050005','4.7992731272955','FOOA80040010000030','B',3);</v>
      </c>
      <c r="AK96" s="26" t="str">
        <f si="54" t="shared"/>
        <v>insert into tsp_test_unit_data.fooa_unit_data (test_name,julien_barcode,unit, pillar_plate_id,row,col) values('CRANBERR_IGA_unit','1802050015','5.97935595884581','FOOA80040010000030','C',3);</v>
      </c>
      <c r="AL96" s="26" t="str">
        <f si="55" t="shared"/>
        <v>insert into tsp_test_unit_data.fooa_unit_data (test_name,julien_barcode,unit, pillar_plate_id,row,col) values('CRANBERR_IGA_unit','1802050019','6.4783447760227','FOOA80040010000030','D',3);</v>
      </c>
      <c r="AM96" s="26" t="str">
        <f si="56" t="shared"/>
        <v>insert into tsp_test_unit_data.fooa_unit_data (test_name,julien_barcode,unit, pillar_plate_id,row,col) values('CRANBERR_IGA_unit','1802050009','4.60687950087884','FOOA80040010000030','A',4);</v>
      </c>
      <c r="AN96" s="26" t="str">
        <f si="57" t="shared"/>
        <v>insert into tsp_test_unit_data.fooa_unit_data (test_name,julien_barcode,unit, pillar_plate_id,row,col) values('CRANBERR_IGA_unit','1802050017','4.81470577112572','FOOA80040010000030','B',4);</v>
      </c>
      <c r="AO96" s="26" t="str">
        <f si="58" t="shared"/>
        <v>insert into tsp_test_unit_data.fooa_unit_data (test_name,julien_barcode,unit, pillar_plate_id,row,col) values('CRANBERR_IGA_unit','1802060027','4.51222595205354','FOOA80040010000030','C',4);</v>
      </c>
      <c r="AP96" s="26" t="str">
        <f si="59" t="shared"/>
        <v>insert into tsp_test_unit_data.fooa_unit_data (test_name,julien_barcode,unit, pillar_plate_id,row,col) values('CRANBERR_IGA_unit','1802060031','7.35903431726687','FOOA80040010000030','D',4);</v>
      </c>
      <c r="AQ96" s="26" t="str">
        <f si="60" t="shared"/>
        <v>insert into tsp_test_unit_data.fooa_unit_data (test_name,julien_barcode,unit, pillar_plate_id,row,col) values('CRANBERR_IGA_unit','1802060032','4.76017709625896','FOOA80040010000030','A',5);</v>
      </c>
      <c r="AR96" s="26" t="str">
        <f si="61" t="shared"/>
        <v>insert into tsp_test_unit_data.fooa_unit_data (test_name,julien_barcode,unit, pillar_plate_id,row,col) values('CRANBERR_IGA_unit','1802060044','4.94433997929951','FOOA80040010000030','B',5);</v>
      </c>
      <c r="AS96" s="26" t="str">
        <f si="62" t="shared"/>
        <v>insert into tsp_test_unit_data.fooa_unit_data (test_name,julien_barcode,unit, pillar_plate_id,row,col) values('CRANBERR_IGA_unit','1802060006','4.73548486613062','FOOA80040010000030','C',5);</v>
      </c>
      <c r="AT96" s="26" t="str">
        <f si="63" t="shared"/>
        <v>insert into tsp_test_unit_data.fooa_unit_data (test_name,julien_barcode,unit, pillar_plate_id,row,col) values('CRANBERR_IGA_unit','1802060013','4.79515775560745','FOOA80040010000030','D',5);</v>
      </c>
      <c r="AU96" s="26" t="str">
        <f si="64" t="shared"/>
        <v>insert into tsp_test_unit_data.fooa_unit_data (test_name,julien_barcode,unit, pillar_plate_id,row,col) values('CRANBERR_IGA_unit','1802060018','4.55132198309008','FOOA80040010000030','A',6);</v>
      </c>
      <c r="AV96" s="26" t="str">
        <f si="65" t="shared"/>
        <v>insert into tsp_test_unit_data.fooa_unit_data (test_name,julien_barcode,unit, pillar_plate_id,row,col) values('CRANBERR_IGA_unit','1802060125','4.80956155651564','FOOA80040010000030','B',6);</v>
      </c>
    </row>
    <row r="97" spans="1:48" x14ac:dyDescent="0.25">
      <c r="A97" s="24">
        <f>'[1]Run 1 IgG'!A99</f>
        <v>97</v>
      </c>
      <c r="B97" s="24" t="s">
        <v>256</v>
      </c>
      <c r="C97" s="25">
        <f>'Run 2 IgA'!Z100</f>
        <v>2.6109803253555914</v>
      </c>
      <c r="D97" s="25">
        <f>'Run 2 IgA'!AA100</f>
        <v>2.7824716804360787</v>
      </c>
      <c r="E97" s="25">
        <f>'Run 2 IgA'!AB100</f>
        <v>2.6191465803594243</v>
      </c>
      <c r="F97" s="25">
        <f>'Run 2 IgA'!AC100</f>
        <v>2.6545336853760326</v>
      </c>
      <c r="G97" s="25">
        <f>'Run 2 IgA'!AD100</f>
        <v>2.7906379354399116</v>
      </c>
      <c r="H97" s="25">
        <f>'Run 2 IgA'!AE100</f>
        <v>2.8260250404565199</v>
      </c>
      <c r="I97" s="25">
        <f>'Run 2 IgA'!AF100</f>
        <v>2.8314692104590753</v>
      </c>
      <c r="J97" s="25">
        <f>'Run 2 IgA'!AG100</f>
        <v>2.7661391704284131</v>
      </c>
      <c r="K97" s="25">
        <f>'Run 2 IgA'!AH100</f>
        <v>2.7770275104335234</v>
      </c>
      <c r="L97" s="25">
        <f>'Run 2 IgA'!AI100</f>
        <v>2.9240201005025126</v>
      </c>
      <c r="M97" s="25">
        <f>'Run 2 IgA'!AJ100</f>
        <v>3.144508985605996</v>
      </c>
      <c r="N97" s="25">
        <f>'Run 2 IgA'!AK100</f>
        <v>2.8260250404565199</v>
      </c>
      <c r="O97" s="25">
        <f>'Run 2 IgA'!AL100</f>
        <v>2.7498066604207478</v>
      </c>
      <c r="P97" s="25">
        <f>'Run 2 IgA'!AM100</f>
        <v>2.8586900604718508</v>
      </c>
      <c r="Q97" s="25">
        <f>'Run 2 IgA'!AN100</f>
        <v>3.5419333957925216</v>
      </c>
      <c r="R97" s="25">
        <f>'Run 2 IgA'!AO100</f>
        <v>2.7307520654118047</v>
      </c>
      <c r="S97" s="25">
        <f>'Run 2 IgA'!AP100</f>
        <v>6.2177429520483773</v>
      </c>
      <c r="T97" s="25">
        <f>'Run 2 IgA'!AQ100</f>
        <v>3.0628464355676686</v>
      </c>
      <c r="U97" s="25">
        <f>'Run 2 IgA'!AR100</f>
        <v>3.7460897708883398</v>
      </c>
      <c r="V97" s="25">
        <f>'Run 2 IgA'!AS100</f>
        <v>2.902243420492292</v>
      </c>
      <c r="W97" s="25">
        <f>'Run 2 IgA'!AT100</f>
        <v>2.7443624904181925</v>
      </c>
      <c r="X97" s="25">
        <f>'Run 2 IgA'!AU100</f>
        <v>3.3296107656928706</v>
      </c>
      <c r="Y97" s="25">
        <f>'Run 2 IgA'!AV100</f>
        <v>3.1608414956136617</v>
      </c>
      <c r="Z97" s="25">
        <f>'Run 2 IgA'!AW100</f>
        <v>3.2071169406353803</v>
      </c>
      <c r="AA97" s="26" t="str">
        <f si="44" t="shared"/>
        <v>insert into tsp_test_unit_data.fooa_unit_data (test_name,julien_barcode,unit, pillar_plate_id,row,col) values('EGG_WHITE_IGA_unit','1802030171','2.61098032535559','FOOA80040010000030','A',1);</v>
      </c>
      <c r="AB97" s="26" t="str">
        <f si="45" t="shared"/>
        <v>insert into tsp_test_unit_data.fooa_unit_data (test_name,julien_barcode,unit, pillar_plate_id,row,col) values('EGG_WHITE_IGA_unit','1802030226','2.78247168043608','FOOA80040010000030','B',1);</v>
      </c>
      <c r="AC97" s="26" t="str">
        <f si="46" t="shared"/>
        <v>insert into tsp_test_unit_data.fooa_unit_data (test_name,julien_barcode,unit, pillar_plate_id,row,col) values('EGG_WHITE_IGA_unit','1802030230','2.61914658035942','FOOA80040010000030','C',1);</v>
      </c>
      <c r="AD97" s="26" t="str">
        <f si="47" t="shared"/>
        <v>insert into tsp_test_unit_data.fooa_unit_data (test_name,julien_barcode,unit, pillar_plate_id,row,col) values('EGG_WHITE_IGA_unit','1802030233','2.65453368537603','FOOA80040010000030','D',1);</v>
      </c>
      <c r="AE97" s="26" t="str">
        <f si="48" t="shared"/>
        <v>insert into tsp_test_unit_data.fooa_unit_data (test_name,julien_barcode,unit, pillar_plate_id,row,col) values('EGG_WHITE_IGA_unit','1802030235','2.79063793543991','FOOA80040010000030','A',2);</v>
      </c>
      <c r="AF97" s="26" t="str">
        <f si="49" t="shared"/>
        <v>insert into tsp_test_unit_data.fooa_unit_data (test_name,julien_barcode,unit, pillar_plate_id,row,col) values('EGG_WHITE_IGA_unit','1801300058','2.82602504045652','FOOA80040010000030','B',2);</v>
      </c>
      <c r="AG97" s="26" t="str">
        <f si="50" t="shared"/>
        <v>insert into tsp_test_unit_data.fooa_unit_data (test_name,julien_barcode,unit, pillar_plate_id,row,col) values('EGG_WHITE_IGA_unit','1801300228','2.83146921045908','FOOA80040010000030','C',2);</v>
      </c>
      <c r="AH97" s="26" t="str">
        <f si="51" t="shared"/>
        <v>insert into tsp_test_unit_data.fooa_unit_data (test_name,julien_barcode,unit, pillar_plate_id,row,col) values('EGG_WHITE_IGA_unit','1801310058','2.76613917042841','FOOA80040010000030','D',2);</v>
      </c>
      <c r="AI97" s="26" t="str">
        <f si="52" t="shared"/>
        <v>insert into tsp_test_unit_data.fooa_unit_data (test_name,julien_barcode,unit, pillar_plate_id,row,col) values('EGG_WHITE_IGA_unit','1801310102','2.77702751043352','FOOA80040010000030','A',3);</v>
      </c>
      <c r="AJ97" s="26" t="str">
        <f si="53" t="shared"/>
        <v>insert into tsp_test_unit_data.fooa_unit_data (test_name,julien_barcode,unit, pillar_plate_id,row,col) values('EGG_WHITE_IGA_unit','1802050005','2.92402010050251','FOOA80040010000030','B',3);</v>
      </c>
      <c r="AK97" s="26" t="str">
        <f si="54" t="shared"/>
        <v>insert into tsp_test_unit_data.fooa_unit_data (test_name,julien_barcode,unit, pillar_plate_id,row,col) values('EGG_WHITE_IGA_unit','1802050015','3.144508985606','FOOA80040010000030','C',3);</v>
      </c>
      <c r="AL97" s="26" t="str">
        <f si="55" t="shared"/>
        <v>insert into tsp_test_unit_data.fooa_unit_data (test_name,julien_barcode,unit, pillar_plate_id,row,col) values('EGG_WHITE_IGA_unit','1802050019','2.82602504045652','FOOA80040010000030','D',3);</v>
      </c>
      <c r="AM97" s="26" t="str">
        <f si="56" t="shared"/>
        <v>insert into tsp_test_unit_data.fooa_unit_data (test_name,julien_barcode,unit, pillar_plate_id,row,col) values('EGG_WHITE_IGA_unit','1802050009','2.74980666042075','FOOA80040010000030','A',4);</v>
      </c>
      <c r="AN97" s="26" t="str">
        <f si="57" t="shared"/>
        <v>insert into tsp_test_unit_data.fooa_unit_data (test_name,julien_barcode,unit, pillar_plate_id,row,col) values('EGG_WHITE_IGA_unit','1802050017','2.85869006047185','FOOA80040010000030','B',4);</v>
      </c>
      <c r="AO97" s="26" t="str">
        <f si="58" t="shared"/>
        <v>insert into tsp_test_unit_data.fooa_unit_data (test_name,julien_barcode,unit, pillar_plate_id,row,col) values('EGG_WHITE_IGA_unit','1802060027','3.54193339579252','FOOA80040010000030','C',4);</v>
      </c>
      <c r="AP97" s="26" t="str">
        <f si="59" t="shared"/>
        <v>insert into tsp_test_unit_data.fooa_unit_data (test_name,julien_barcode,unit, pillar_plate_id,row,col) values('EGG_WHITE_IGA_unit','1802060031','2.7307520654118','FOOA80040010000030','D',4);</v>
      </c>
      <c r="AQ97" s="26" t="str">
        <f si="60" t="shared"/>
        <v>insert into tsp_test_unit_data.fooa_unit_data (test_name,julien_barcode,unit, pillar_plate_id,row,col) values('EGG_WHITE_IGA_unit','1802060032','6.21774295204838','FOOA80040010000030','A',5);</v>
      </c>
      <c r="AR97" s="26" t="str">
        <f si="61" t="shared"/>
        <v>insert into tsp_test_unit_data.fooa_unit_data (test_name,julien_barcode,unit, pillar_plate_id,row,col) values('EGG_WHITE_IGA_unit','1802060044','3.06284643556767','FOOA80040010000030','B',5);</v>
      </c>
      <c r="AS97" s="26" t="str">
        <f si="62" t="shared"/>
        <v>insert into tsp_test_unit_data.fooa_unit_data (test_name,julien_barcode,unit, pillar_plate_id,row,col) values('EGG_WHITE_IGA_unit','1802060006','3.74608977088834','FOOA80040010000030','C',5);</v>
      </c>
      <c r="AT97" s="26" t="str">
        <f si="63" t="shared"/>
        <v>insert into tsp_test_unit_data.fooa_unit_data (test_name,julien_barcode,unit, pillar_plate_id,row,col) values('EGG_WHITE_IGA_unit','1802060013','2.90224342049229','FOOA80040010000030','D',5);</v>
      </c>
      <c r="AU97" s="26" t="str">
        <f si="64" t="shared"/>
        <v>insert into tsp_test_unit_data.fooa_unit_data (test_name,julien_barcode,unit, pillar_plate_id,row,col) values('EGG_WHITE_IGA_unit','1802060018','2.74436249041819','FOOA80040010000030','A',6);</v>
      </c>
      <c r="AV97" s="26" t="str">
        <f si="65" t="shared"/>
        <v>insert into tsp_test_unit_data.fooa_unit_data (test_name,julien_barcode,unit, pillar_plate_id,row,col) values('EGG_WHITE_IGA_unit','1802060125','3.32961076569287','FOOA80040010000030','B',6);</v>
      </c>
    </row>
    <row r="98" spans="1:48" x14ac:dyDescent="0.25">
      <c r="A98" s="24">
        <f>'[1]Run 1 IgG'!A100</f>
        <v>98</v>
      </c>
      <c r="B98" s="24" t="s">
        <v>257</v>
      </c>
      <c r="C98" s="25">
        <f>'Run 2 IgA'!Z101</f>
        <v>2.6634564055581005</v>
      </c>
      <c r="D98" s="25">
        <f>'Run 2 IgA'!AA101</f>
        <v>2.690182928691403</v>
      </c>
      <c r="E98" s="25">
        <f>'Run 2 IgA'!AB101</f>
        <v>2.5684287677508015</v>
      </c>
      <c r="F98" s="25">
        <f>'Run 2 IgA'!AC101</f>
        <v>2.5981249045655823</v>
      </c>
      <c r="G98" s="25">
        <f>'Run 2 IgA'!AD101</f>
        <v>2.6159425866544508</v>
      </c>
      <c r="H98" s="25">
        <f>'Run 2 IgA'!AE101</f>
        <v>2.749575202320965</v>
      </c>
      <c r="I98" s="25">
        <f>'Run 2 IgA'!AF101</f>
        <v>2.749575202320965</v>
      </c>
      <c r="J98" s="25">
        <f>'Run 2 IgA'!AG101</f>
        <v>2.6100033592914951</v>
      </c>
      <c r="K98" s="25">
        <f>'Run 2 IgA'!AH101</f>
        <v>2.645638723469232</v>
      </c>
      <c r="L98" s="25">
        <f>'Run 2 IgA'!AI101</f>
        <v>2.6010945182470606</v>
      </c>
      <c r="M98" s="25">
        <f>'Run 2 IgA'!AJ101</f>
        <v>3.0732630936020766</v>
      </c>
      <c r="N98" s="25">
        <f>'Run 2 IgA'!AK101</f>
        <v>2.7050309970987936</v>
      </c>
      <c r="O98" s="25">
        <f>'Run 2 IgA'!AL101</f>
        <v>2.5803072224767138</v>
      </c>
      <c r="P98" s="25">
        <f>'Run 2 IgA'!AM101</f>
        <v>2.749575202320965</v>
      </c>
      <c r="Q98" s="25">
        <f>'Run 2 IgA'!AN101</f>
        <v>11.073402351504047</v>
      </c>
      <c r="R98" s="25">
        <f>'Run 2 IgA'!AO101</f>
        <v>2.5713983814322798</v>
      </c>
      <c r="S98" s="25">
        <f>'Run 2 IgA'!AP101</f>
        <v>3.0227796610169491</v>
      </c>
      <c r="T98" s="25">
        <f>'Run 2 IgA'!AQ101</f>
        <v>2.8772685906245226</v>
      </c>
      <c r="U98" s="25">
        <f>'Run 2 IgA'!AR101</f>
        <v>4.8045478699038018</v>
      </c>
      <c r="V98" s="25">
        <f>'Run 2 IgA'!AS101</f>
        <v>2.9188431821652161</v>
      </c>
      <c r="W98" s="25">
        <f>'Run 2 IgA'!AT101</f>
        <v>2.7376967475950527</v>
      </c>
      <c r="X98" s="25">
        <f>'Run 2 IgA'!AU101</f>
        <v>3.0821719346465111</v>
      </c>
      <c r="Y98" s="25">
        <f>'Run 2 IgA'!AV101</f>
        <v>3.0168404336539929</v>
      </c>
      <c r="Z98" s="25">
        <f>'Run 2 IgA'!AW101</f>
        <v>3.058415025194686</v>
      </c>
      <c r="AA98" s="26" t="str">
        <f si="44" t="shared"/>
        <v>insert into tsp_test_unit_data.fooa_unit_data (test_name,julien_barcode,unit, pillar_plate_id,row,col) values('EGG_YOLK_IGA_unit','1802030171','2.6634564055581','FOOA80040010000030','A',1);</v>
      </c>
      <c r="AB98" s="26" t="str">
        <f si="45" t="shared"/>
        <v>insert into tsp_test_unit_data.fooa_unit_data (test_name,julien_barcode,unit, pillar_plate_id,row,col) values('EGG_YOLK_IGA_unit','1802030226','2.6901829286914','FOOA80040010000030','B',1);</v>
      </c>
      <c r="AC98" s="26" t="str">
        <f si="46" t="shared"/>
        <v>insert into tsp_test_unit_data.fooa_unit_data (test_name,julien_barcode,unit, pillar_plate_id,row,col) values('EGG_YOLK_IGA_unit','1802030230','2.5684287677508','FOOA80040010000030','C',1);</v>
      </c>
      <c r="AD98" s="26" t="str">
        <f si="47" t="shared"/>
        <v>insert into tsp_test_unit_data.fooa_unit_data (test_name,julien_barcode,unit, pillar_plate_id,row,col) values('EGG_YOLK_IGA_unit','1802030233','2.59812490456558','FOOA80040010000030','D',1);</v>
      </c>
      <c r="AE98" s="26" t="str">
        <f si="48" t="shared"/>
        <v>insert into tsp_test_unit_data.fooa_unit_data (test_name,julien_barcode,unit, pillar_plate_id,row,col) values('EGG_YOLK_IGA_unit','1802030235','2.61594258665445','FOOA80040010000030','A',2);</v>
      </c>
      <c r="AF98" s="26" t="str">
        <f si="49" t="shared"/>
        <v>insert into tsp_test_unit_data.fooa_unit_data (test_name,julien_barcode,unit, pillar_plate_id,row,col) values('EGG_YOLK_IGA_unit','1801300058','2.74957520232096','FOOA80040010000030','B',2);</v>
      </c>
      <c r="AG98" s="26" t="str">
        <f si="50" t="shared"/>
        <v>insert into tsp_test_unit_data.fooa_unit_data (test_name,julien_barcode,unit, pillar_plate_id,row,col) values('EGG_YOLK_IGA_unit','1801300228','2.74957520232096','FOOA80040010000030','C',2);</v>
      </c>
      <c r="AH98" s="26" t="str">
        <f si="51" t="shared"/>
        <v>insert into tsp_test_unit_data.fooa_unit_data (test_name,julien_barcode,unit, pillar_plate_id,row,col) values('EGG_YOLK_IGA_unit','1801310058','2.6100033592915','FOOA80040010000030','D',2);</v>
      </c>
      <c r="AI98" s="26" t="str">
        <f si="52" t="shared"/>
        <v>insert into tsp_test_unit_data.fooa_unit_data (test_name,julien_barcode,unit, pillar_plate_id,row,col) values('EGG_YOLK_IGA_unit','1801310102','2.64563872346923','FOOA80040010000030','A',3);</v>
      </c>
      <c r="AJ98" s="26" t="str">
        <f si="53" t="shared"/>
        <v>insert into tsp_test_unit_data.fooa_unit_data (test_name,julien_barcode,unit, pillar_plate_id,row,col) values('EGG_YOLK_IGA_unit','1802050005','2.60109451824706','FOOA80040010000030','B',3);</v>
      </c>
      <c r="AK98" s="26" t="str">
        <f si="54" t="shared"/>
        <v>insert into tsp_test_unit_data.fooa_unit_data (test_name,julien_barcode,unit, pillar_plate_id,row,col) values('EGG_YOLK_IGA_unit','1802050015','3.07326309360208','FOOA80040010000030','C',3);</v>
      </c>
      <c r="AL98" s="26" t="str">
        <f si="55" t="shared"/>
        <v>insert into tsp_test_unit_data.fooa_unit_data (test_name,julien_barcode,unit, pillar_plate_id,row,col) values('EGG_YOLK_IGA_unit','1802050019','2.70503099709879','FOOA80040010000030','D',3);</v>
      </c>
      <c r="AM98" s="26" t="str">
        <f si="56" t="shared"/>
        <v>insert into tsp_test_unit_data.fooa_unit_data (test_name,julien_barcode,unit, pillar_plate_id,row,col) values('EGG_YOLK_IGA_unit','1802050009','2.58030722247671','FOOA80040010000030','A',4);</v>
      </c>
      <c r="AN98" s="26" t="str">
        <f si="57" t="shared"/>
        <v>insert into tsp_test_unit_data.fooa_unit_data (test_name,julien_barcode,unit, pillar_plate_id,row,col) values('EGG_YOLK_IGA_unit','1802050017','2.74957520232096','FOOA80040010000030','B',4);</v>
      </c>
      <c r="AO98" s="26" t="str">
        <f si="58" t="shared"/>
        <v>insert into tsp_test_unit_data.fooa_unit_data (test_name,julien_barcode,unit, pillar_plate_id,row,col) values('EGG_YOLK_IGA_unit','1802060027','11.073402351504','FOOA80040010000030','C',4);</v>
      </c>
      <c r="AP98" s="26" t="str">
        <f si="59" t="shared"/>
        <v>insert into tsp_test_unit_data.fooa_unit_data (test_name,julien_barcode,unit, pillar_plate_id,row,col) values('EGG_YOLK_IGA_unit','1802060031','2.57139838143228','FOOA80040010000030','D',4);</v>
      </c>
      <c r="AQ98" s="26" t="str">
        <f si="60" t="shared"/>
        <v>insert into tsp_test_unit_data.fooa_unit_data (test_name,julien_barcode,unit, pillar_plate_id,row,col) values('EGG_YOLK_IGA_unit','1802060032','3.02277966101695','FOOA80040010000030','A',5);</v>
      </c>
      <c r="AR98" s="26" t="str">
        <f si="61" t="shared"/>
        <v>insert into tsp_test_unit_data.fooa_unit_data (test_name,julien_barcode,unit, pillar_plate_id,row,col) values('EGG_YOLK_IGA_unit','1802060044','2.87726859062452','FOOA80040010000030','B',5);</v>
      </c>
      <c r="AS98" s="26" t="str">
        <f si="62" t="shared"/>
        <v>insert into tsp_test_unit_data.fooa_unit_data (test_name,julien_barcode,unit, pillar_plate_id,row,col) values('EGG_YOLK_IGA_unit','1802060006','4.8045478699038','FOOA80040010000030','C',5);</v>
      </c>
      <c r="AT98" s="26" t="str">
        <f si="63" t="shared"/>
        <v>insert into tsp_test_unit_data.fooa_unit_data (test_name,julien_barcode,unit, pillar_plate_id,row,col) values('EGG_YOLK_IGA_unit','1802060013','2.91884318216522','FOOA80040010000030','D',5);</v>
      </c>
      <c r="AU98" s="26" t="str">
        <f si="64" t="shared"/>
        <v>insert into tsp_test_unit_data.fooa_unit_data (test_name,julien_barcode,unit, pillar_plate_id,row,col) values('EGG_YOLK_IGA_unit','1802060018','2.73769674759505','FOOA80040010000030','A',6);</v>
      </c>
      <c r="AV98" s="26" t="str">
        <f si="65" t="shared"/>
        <v>insert into tsp_test_unit_data.fooa_unit_data (test_name,julien_barcode,unit, pillar_plate_id,row,col) values('EGG_YOLK_IGA_unit','1802060125','3.08217193464651','FOOA80040010000030','B',6);</v>
      </c>
    </row>
    <row r="99" spans="1:48" x14ac:dyDescent="0.25">
      <c r="B99" s="24" t="s">
        <v>253</v>
      </c>
      <c r="C99" s="25">
        <v>2</v>
      </c>
      <c r="D99" s="25">
        <v>2</v>
      </c>
      <c r="E99" s="25">
        <v>2</v>
      </c>
      <c r="F99" s="25">
        <v>2</v>
      </c>
      <c r="G99" s="25">
        <v>2</v>
      </c>
      <c r="H99" s="25">
        <v>2</v>
      </c>
      <c r="I99" s="25">
        <v>2</v>
      </c>
      <c r="J99" s="25">
        <v>2</v>
      </c>
      <c r="K99" s="25">
        <v>2</v>
      </c>
      <c r="L99" s="25">
        <v>2</v>
      </c>
      <c r="M99" s="25">
        <v>2</v>
      </c>
      <c r="N99" s="25">
        <v>2</v>
      </c>
      <c r="O99" s="25">
        <v>2</v>
      </c>
      <c r="P99" s="25">
        <v>2</v>
      </c>
      <c r="Q99" s="25">
        <v>2</v>
      </c>
      <c r="R99" s="25">
        <v>2</v>
      </c>
      <c r="S99" s="25">
        <v>2</v>
      </c>
      <c r="T99" s="25">
        <v>2</v>
      </c>
      <c r="U99" s="25">
        <v>2</v>
      </c>
      <c r="V99" s="25">
        <v>2</v>
      </c>
      <c r="W99" s="25">
        <v>2</v>
      </c>
      <c r="X99" s="25">
        <v>2</v>
      </c>
      <c r="Y99" s="25">
        <v>2</v>
      </c>
      <c r="Z99" s="25">
        <v>2</v>
      </c>
      <c r="AA99" s="26" t="str">
        <f ref="AA99" si="66" t="shared">CONCATENATE("insert into tsp_test_unit_data.fooa_unit_data (test_name,julien_barcode,unit, pillar_plate_id,row,col) values('",$B99,"_unit','",C$2,"','",ABS(C99),"','",$A$2,"','A',1);")</f>
        <v>insert into tsp_test_unit_data.fooa_unit_data (test_name,julien_barcode,unit, pillar_plate_id,row,col) values('WHEAT_IGA_unit','1802030171','2','FOOA80040010000030','A',1);</v>
      </c>
      <c r="AB99" s="26" t="str">
        <f ref="AB99" si="67" t="shared">CONCATENATE("insert into tsp_test_unit_data.fooa_unit_data (test_name,julien_barcode,unit, pillar_plate_id,row,col) values('",$B99,"_unit','",D$2,"','",ABS(D99),"','",$A$2,"','B',1);")</f>
        <v>insert into tsp_test_unit_data.fooa_unit_data (test_name,julien_barcode,unit, pillar_plate_id,row,col) values('WHEAT_IGA_unit','1802030226','2','FOOA80040010000030','B',1);</v>
      </c>
      <c r="AC99" s="26" t="str">
        <f ref="AC99" si="68" t="shared">CONCATENATE("insert into tsp_test_unit_data.fooa_unit_data (test_name,julien_barcode,unit, pillar_plate_id,row,col) values('",$B99,"_unit','",E$2,"','",ABS(E99),"','",$A$2,"','C',1);")</f>
        <v>insert into tsp_test_unit_data.fooa_unit_data (test_name,julien_barcode,unit, pillar_plate_id,row,col) values('WHEAT_IGA_unit','1802030230','2','FOOA80040010000030','C',1);</v>
      </c>
      <c r="AD99" s="26" t="str">
        <f ref="AD99" si="69" t="shared">CONCATENATE("insert into tsp_test_unit_data.fooa_unit_data (test_name,julien_barcode,unit, pillar_plate_id,row,col) values('",$B99,"_unit','",F$2,"','",ABS(F99),"','",$A$2,"','D',1);")</f>
        <v>insert into tsp_test_unit_data.fooa_unit_data (test_name,julien_barcode,unit, pillar_plate_id,row,col) values('WHEAT_IGA_unit','1802030233','2','FOOA80040010000030','D',1);</v>
      </c>
      <c r="AE99" s="26" t="str">
        <f ref="AE99" si="70" t="shared">CONCATENATE("insert into tsp_test_unit_data.fooa_unit_data (test_name,julien_barcode,unit, pillar_plate_id,row,col) values('",$B99,"_unit','",G$2,"','",ABS(G99),"','",$A$2,"','A',2);")</f>
        <v>insert into tsp_test_unit_data.fooa_unit_data (test_name,julien_barcode,unit, pillar_plate_id,row,col) values('WHEAT_IGA_unit','1802030235','2','FOOA80040010000030','A',2);</v>
      </c>
      <c r="AF99" s="26" t="str">
        <f ref="AF99" si="71" t="shared">CONCATENATE("insert into tsp_test_unit_data.fooa_unit_data (test_name,julien_barcode,unit, pillar_plate_id,row,col) values('",$B99,"_unit','",H$2,"','",ABS(H99),"','",$A$2,"','B',2);")</f>
        <v>insert into tsp_test_unit_data.fooa_unit_data (test_name,julien_barcode,unit, pillar_plate_id,row,col) values('WHEAT_IGA_unit','1801300058','2','FOOA80040010000030','B',2);</v>
      </c>
      <c r="AG99" s="26" t="str">
        <f ref="AG99" si="72" t="shared">CONCATENATE("insert into tsp_test_unit_data.fooa_unit_data (test_name,julien_barcode,unit, pillar_plate_id,row,col) values('",$B99,"_unit','",I$2,"','",ABS(I99),"','",$A$2,"','C',2);")</f>
        <v>insert into tsp_test_unit_data.fooa_unit_data (test_name,julien_barcode,unit, pillar_plate_id,row,col) values('WHEAT_IGA_unit','1801300228','2','FOOA80040010000030','C',2);</v>
      </c>
      <c r="AH99" s="26" t="str">
        <f ref="AH99" si="73" t="shared">CONCATENATE("insert into tsp_test_unit_data.fooa_unit_data (test_name,julien_barcode,unit, pillar_plate_id,row,col) values('",$B99,"_unit','",J$2,"','",ABS(J99),"','",$A$2,"','D',2);")</f>
        <v>insert into tsp_test_unit_data.fooa_unit_data (test_name,julien_barcode,unit, pillar_plate_id,row,col) values('WHEAT_IGA_unit','1801310058','2','FOOA80040010000030','D',2);</v>
      </c>
      <c r="AI99" s="26" t="str">
        <f ref="AI99" si="74" t="shared">CONCATENATE("insert into tsp_test_unit_data.fooa_unit_data (test_name,julien_barcode,unit, pillar_plate_id,row,col) values('",$B99,"_unit','",K$2,"','",ABS(K99),"','",$A$2,"','A',3);")</f>
        <v>insert into tsp_test_unit_data.fooa_unit_data (test_name,julien_barcode,unit, pillar_plate_id,row,col) values('WHEAT_IGA_unit','1801310102','2','FOOA80040010000030','A',3);</v>
      </c>
      <c r="AJ99" s="26" t="str">
        <f ref="AJ99" si="75" t="shared">CONCATENATE("insert into tsp_test_unit_data.fooa_unit_data (test_name,julien_barcode,unit, pillar_plate_id,row,col) values('",$B99,"_unit','",L$2,"','",ABS(L99),"','",$A$2,"','B',3);")</f>
        <v>insert into tsp_test_unit_data.fooa_unit_data (test_name,julien_barcode,unit, pillar_plate_id,row,col) values('WHEAT_IGA_unit','1802050005','2','FOOA80040010000030','B',3);</v>
      </c>
      <c r="AK99" s="26" t="str">
        <f ref="AK99" si="76" t="shared">CONCATENATE("insert into tsp_test_unit_data.fooa_unit_data (test_name,julien_barcode,unit, pillar_plate_id,row,col) values('",$B99,"_unit','",M$2,"','",ABS(M99),"','",$A$2,"','C',3);")</f>
        <v>insert into tsp_test_unit_data.fooa_unit_data (test_name,julien_barcode,unit, pillar_plate_id,row,col) values('WHEAT_IGA_unit','1802050015','2','FOOA80040010000030','C',3);</v>
      </c>
      <c r="AL99" s="26" t="str">
        <f ref="AL99" si="77" t="shared">CONCATENATE("insert into tsp_test_unit_data.fooa_unit_data (test_name,julien_barcode,unit, pillar_plate_id,row,col) values('",$B99,"_unit','",N$2,"','",ABS(N99),"','",$A$2,"','D',3);")</f>
        <v>insert into tsp_test_unit_data.fooa_unit_data (test_name,julien_barcode,unit, pillar_plate_id,row,col) values('WHEAT_IGA_unit','1802050019','2','FOOA80040010000030','D',3);</v>
      </c>
      <c r="AM99" s="26" t="str">
        <f ref="AM99" si="78" t="shared">CONCATENATE("insert into tsp_test_unit_data.fooa_unit_data (test_name,julien_barcode,unit, pillar_plate_id,row,col) values('",$B99,"_unit','",O$2,"','",ABS(O99),"','",$A$2,"','A',4);")</f>
        <v>insert into tsp_test_unit_data.fooa_unit_data (test_name,julien_barcode,unit, pillar_plate_id,row,col) values('WHEAT_IGA_unit','1802050009','2','FOOA80040010000030','A',4);</v>
      </c>
      <c r="AN99" s="26" t="str">
        <f ref="AN99" si="79" t="shared">CONCATENATE("insert into tsp_test_unit_data.fooa_unit_data (test_name,julien_barcode,unit, pillar_plate_id,row,col) values('",$B99,"_unit','",P$2,"','",ABS(P99),"','",$A$2,"','B',4);")</f>
        <v>insert into tsp_test_unit_data.fooa_unit_data (test_name,julien_barcode,unit, pillar_plate_id,row,col) values('WHEAT_IGA_unit','1802050017','2','FOOA80040010000030','B',4);</v>
      </c>
      <c r="AO99" s="26" t="str">
        <f ref="AO99" si="80" t="shared">CONCATENATE("insert into tsp_test_unit_data.fooa_unit_data (test_name,julien_barcode,unit, pillar_plate_id,row,col) values('",$B99,"_unit','",Q$2,"','",ABS(Q99),"','",$A$2,"','C',4);")</f>
        <v>insert into tsp_test_unit_data.fooa_unit_data (test_name,julien_barcode,unit, pillar_plate_id,row,col) values('WHEAT_IGA_unit','1802060027','2','FOOA80040010000030','C',4);</v>
      </c>
      <c r="AP99" s="26" t="str">
        <f ref="AP99" si="81" t="shared">CONCATENATE("insert into tsp_test_unit_data.fooa_unit_data (test_name,julien_barcode,unit, pillar_plate_id,row,col) values('",$B99,"_unit','",R$2,"','",ABS(R99),"','",$A$2,"','D',4);")</f>
        <v>insert into tsp_test_unit_data.fooa_unit_data (test_name,julien_barcode,unit, pillar_plate_id,row,col) values('WHEAT_IGA_unit','1802060031','2','FOOA80040010000030','D',4);</v>
      </c>
      <c r="AQ99" s="26" t="str">
        <f ref="AQ99" si="82" t="shared">CONCATENATE("insert into tsp_test_unit_data.fooa_unit_data (test_name,julien_barcode,unit, pillar_plate_id,row,col) values('",$B99,"_unit','",S$2,"','",ABS(S99),"','",$A$2,"','A',5);")</f>
        <v>insert into tsp_test_unit_data.fooa_unit_data (test_name,julien_barcode,unit, pillar_plate_id,row,col) values('WHEAT_IGA_unit','1802060032','2','FOOA80040010000030','A',5);</v>
      </c>
      <c r="AR99" s="26" t="str">
        <f ref="AR99" si="83" t="shared">CONCATENATE("insert into tsp_test_unit_data.fooa_unit_data (test_name,julien_barcode,unit, pillar_plate_id,row,col) values('",$B99,"_unit','",T$2,"','",ABS(T99),"','",$A$2,"','B',5);")</f>
        <v>insert into tsp_test_unit_data.fooa_unit_data (test_name,julien_barcode,unit, pillar_plate_id,row,col) values('WHEAT_IGA_unit','1802060044','2','FOOA80040010000030','B',5);</v>
      </c>
      <c r="AS99" s="26" t="str">
        <f ref="AS99" si="84" t="shared">CONCATENATE("insert into tsp_test_unit_data.fooa_unit_data (test_name,julien_barcode,unit, pillar_plate_id,row,col) values('",$B99,"_unit','",U$2,"','",ABS(U99),"','",$A$2,"','C',5);")</f>
        <v>insert into tsp_test_unit_data.fooa_unit_data (test_name,julien_barcode,unit, pillar_plate_id,row,col) values('WHEAT_IGA_unit','1802060006','2','FOOA80040010000030','C',5);</v>
      </c>
      <c r="AT99" s="26" t="str">
        <f ref="AT99" si="85" t="shared">CONCATENATE("insert into tsp_test_unit_data.fooa_unit_data (test_name,julien_barcode,unit, pillar_plate_id,row,col) values('",$B99,"_unit','",V$2,"','",ABS(V99),"','",$A$2,"','D',5);")</f>
        <v>insert into tsp_test_unit_data.fooa_unit_data (test_name,julien_barcode,unit, pillar_plate_id,row,col) values('WHEAT_IGA_unit','1802060013','2','FOOA80040010000030','D',5);</v>
      </c>
      <c r="AU99" s="26" t="str">
        <f ref="AU99" si="86" t="shared">CONCATENATE("insert into tsp_test_unit_data.fooa_unit_data (test_name,julien_barcode,unit, pillar_plate_id,row,col) values('",$B99,"_unit','",W$2,"','",ABS(W99),"','",$A$2,"','A',6);")</f>
        <v>insert into tsp_test_unit_data.fooa_unit_data (test_name,julien_barcode,unit, pillar_plate_id,row,col) values('WHEAT_IGA_unit','1802060018','2','FOOA80040010000030','A',6);</v>
      </c>
      <c r="AV99" s="26" t="str">
        <f ref="AV99" si="87" t="shared">CONCATENATE("insert into tsp_test_unit_data.fooa_unit_data (test_name,julien_barcode,unit, pillar_plate_id,row,col) values('",$B99,"_unit','",X$2,"','",ABS(X99),"','",$A$2,"','B',6);")</f>
        <v>insert into tsp_test_unit_data.fooa_unit_data (test_name,julien_barcode,unit, pillar_plate_id,row,col) values('WHEAT_IGA_unit','1802060125','2','FOOA80040010000030','B',6);</v>
      </c>
    </row>
    <row r="100" spans="1:48" x14ac:dyDescent="0.25">
      <c r="B100" s="24" t="s">
        <v>258</v>
      </c>
      <c r="C100" s="25">
        <f>COUNTIF(C3:C98,"&gt;20")</f>
        <v>0</v>
      </c>
      <c r="D100" s="25">
        <f ref="D100:Z100" si="88" t="shared">COUNTIF(D3:D98,"&gt;20")</f>
        <v>0</v>
      </c>
      <c r="E100" s="25">
        <f si="88" t="shared"/>
        <v>0</v>
      </c>
      <c r="F100" s="25">
        <f si="88" t="shared"/>
        <v>0</v>
      </c>
      <c r="G100" s="25">
        <f si="88" t="shared"/>
        <v>0</v>
      </c>
      <c r="H100" s="25">
        <f si="88" t="shared"/>
        <v>0</v>
      </c>
      <c r="I100" s="25">
        <f si="88" t="shared"/>
        <v>0</v>
      </c>
      <c r="J100" s="25">
        <f si="88" t="shared"/>
        <v>0</v>
      </c>
      <c r="K100" s="25">
        <f si="88" t="shared"/>
        <v>0</v>
      </c>
      <c r="L100" s="25">
        <f si="88" t="shared"/>
        <v>0</v>
      </c>
      <c r="M100" s="25">
        <f si="88" t="shared"/>
        <v>0</v>
      </c>
      <c r="N100" s="25">
        <f si="88" t="shared"/>
        <v>0</v>
      </c>
      <c r="O100" s="25">
        <f si="88" t="shared"/>
        <v>0</v>
      </c>
      <c r="P100" s="25">
        <f si="88" t="shared"/>
        <v>0</v>
      </c>
      <c r="Q100" s="25">
        <f si="88" t="shared"/>
        <v>1</v>
      </c>
      <c r="R100" s="25">
        <f si="88" t="shared"/>
        <v>0</v>
      </c>
      <c r="S100" s="25">
        <f si="88" t="shared"/>
        <v>0</v>
      </c>
      <c r="T100" s="25">
        <f si="88" t="shared"/>
        <v>0</v>
      </c>
      <c r="U100" s="25">
        <f si="88" t="shared"/>
        <v>0</v>
      </c>
      <c r="V100" s="25">
        <f si="88" t="shared"/>
        <v>0</v>
      </c>
      <c r="W100" s="25">
        <f si="88" t="shared"/>
        <v>0</v>
      </c>
      <c r="X100" s="25">
        <f si="88" t="shared"/>
        <v>0</v>
      </c>
      <c r="Y100" s="25">
        <f si="88" t="shared"/>
        <v>0</v>
      </c>
      <c r="Z100" s="25">
        <f si="88" t="shared"/>
        <v>0</v>
      </c>
    </row>
    <row r="101" spans="1:48" x14ac:dyDescent="0.25">
      <c r="B101" s="24" t="s">
        <v>259</v>
      </c>
      <c r="C101" s="25">
        <f>COUNTIF(C3:C98,"&gt;10")-C100</f>
        <v>0</v>
      </c>
      <c r="D101" s="25">
        <f ref="D101:Z101" si="89" t="shared">COUNTIF(D3:D98,"&gt;10")-D100</f>
        <v>0</v>
      </c>
      <c r="E101" s="25">
        <f si="89" t="shared"/>
        <v>0</v>
      </c>
      <c r="F101" s="25">
        <f si="89" t="shared"/>
        <v>0</v>
      </c>
      <c r="G101" s="25">
        <f si="89" t="shared"/>
        <v>0</v>
      </c>
      <c r="H101" s="25">
        <f si="89" t="shared"/>
        <v>0</v>
      </c>
      <c r="I101" s="25">
        <f si="89" t="shared"/>
        <v>0</v>
      </c>
      <c r="J101" s="25">
        <f si="89" t="shared"/>
        <v>0</v>
      </c>
      <c r="K101" s="25">
        <f si="89" t="shared"/>
        <v>0</v>
      </c>
      <c r="L101" s="25">
        <f si="89" t="shared"/>
        <v>0</v>
      </c>
      <c r="M101" s="25">
        <f si="89" t="shared"/>
        <v>0</v>
      </c>
      <c r="N101" s="25">
        <f si="89" t="shared"/>
        <v>1</v>
      </c>
      <c r="O101" s="25">
        <f si="89" t="shared"/>
        <v>0</v>
      </c>
      <c r="P101" s="25">
        <f si="89" t="shared"/>
        <v>0</v>
      </c>
      <c r="Q101" s="25">
        <f si="89" t="shared"/>
        <v>2</v>
      </c>
      <c r="R101" s="25">
        <f si="89" t="shared"/>
        <v>0</v>
      </c>
      <c r="S101" s="25">
        <f si="89" t="shared"/>
        <v>0</v>
      </c>
      <c r="T101" s="25">
        <f si="89" t="shared"/>
        <v>0</v>
      </c>
      <c r="U101" s="25">
        <f si="89" t="shared"/>
        <v>1</v>
      </c>
      <c r="V101" s="25">
        <f si="89" t="shared"/>
        <v>0</v>
      </c>
      <c r="W101" s="25">
        <f si="89" t="shared"/>
        <v>0</v>
      </c>
      <c r="X101" s="25">
        <f si="89" t="shared"/>
        <v>2</v>
      </c>
      <c r="Y101" s="25">
        <f si="89" t="shared"/>
        <v>0</v>
      </c>
      <c r="Z101" s="25">
        <f si="89" t="shared"/>
        <v>0</v>
      </c>
    </row>
  </sheetData>
  <conditionalFormatting sqref="C3:C98">
    <cfRule priority="19" type="colorScale">
      <colorScale>
        <cfvo type="min"/>
        <cfvo type="max"/>
        <color theme="4" tint="0.79998168889431442"/>
        <color rgb="FFFF0000"/>
      </colorScale>
    </cfRule>
  </conditionalFormatting>
  <conditionalFormatting sqref="C3">
    <cfRule dxfId="14" operator="lessThan" priority="16" type="cellIs">
      <formula>10</formula>
    </cfRule>
    <cfRule dxfId="13" operator="greaterThan" priority="17" type="cellIs">
      <formula>21</formula>
    </cfRule>
    <cfRule dxfId="12" operator="greaterThan" priority="18" type="cellIs">
      <formula>10</formula>
    </cfRule>
  </conditionalFormatting>
  <conditionalFormatting sqref="C4:C98">
    <cfRule dxfId="11" operator="lessThan" priority="13" type="cellIs">
      <formula>10</formula>
    </cfRule>
    <cfRule dxfId="10" operator="greaterThan" priority="14" type="cellIs">
      <formula>21</formula>
    </cfRule>
    <cfRule dxfId="9" operator="greaterThan" priority="15" type="cellIs">
      <formula>10</formula>
    </cfRule>
  </conditionalFormatting>
  <conditionalFormatting sqref="D3:Z3">
    <cfRule priority="12" type="colorScale">
      <colorScale>
        <cfvo type="min"/>
        <cfvo type="max"/>
        <color theme="4" tint="0.79998168889431442"/>
        <color rgb="FFFF0000"/>
      </colorScale>
    </cfRule>
  </conditionalFormatting>
  <conditionalFormatting sqref="D3:Z3">
    <cfRule dxfId="8" operator="lessThan" priority="9" type="cellIs">
      <formula>10</formula>
    </cfRule>
    <cfRule dxfId="7" operator="greaterThan" priority="10" type="cellIs">
      <formula>21</formula>
    </cfRule>
    <cfRule dxfId="6" operator="greaterThan" priority="11" type="cellIs">
      <formula>10</formula>
    </cfRule>
  </conditionalFormatting>
  <conditionalFormatting sqref="D4:Z98">
    <cfRule priority="8" type="colorScale">
      <colorScale>
        <cfvo type="min"/>
        <cfvo type="max"/>
        <color theme="4" tint="0.79998168889431442"/>
        <color rgb="FFFF0000"/>
      </colorScale>
    </cfRule>
  </conditionalFormatting>
  <conditionalFormatting sqref="D4:Z98">
    <cfRule dxfId="5" operator="lessThan" priority="5" type="cellIs">
      <formula>10</formula>
    </cfRule>
    <cfRule dxfId="4" operator="greaterThan" priority="6" type="cellIs">
      <formula>21</formula>
    </cfRule>
    <cfRule dxfId="3" operator="greaterThan" priority="7" type="cellIs">
      <formula>10</formula>
    </cfRule>
  </conditionalFormatting>
  <conditionalFormatting sqref="C99:Z99">
    <cfRule priority="4" type="colorScale">
      <colorScale>
        <cfvo type="min"/>
        <cfvo type="max"/>
        <color theme="4" tint="0.79998168889431442"/>
        <color rgb="FFFF0000"/>
      </colorScale>
    </cfRule>
  </conditionalFormatting>
  <conditionalFormatting sqref="C99:Z99">
    <cfRule dxfId="2" operator="lessThan" priority="1" type="cellIs">
      <formula>10</formula>
    </cfRule>
    <cfRule dxfId="1" operator="greaterThan" priority="2" type="cellIs">
      <formula>21</formula>
    </cfRule>
    <cfRule dxfId="0" operator="greaterThan" priority="3" type="cellIs">
      <formula>10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IgG</vt:lpstr>
      <vt:lpstr>IgA</vt:lpstr>
      <vt:lpstr>Run 2 IgG</vt:lpstr>
      <vt:lpstr>Sheet1</vt:lpstr>
      <vt:lpstr>Run 2 IgA</vt:lpstr>
      <vt:lpstr>All Results IgG</vt:lpstr>
      <vt:lpstr>All Results 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2017-05-11T17:23:26Z</dcterms:created>
  <dc:creator>admin</dc:creator>
  <cp:lastModifiedBy>Wei Wang</cp:lastModifiedBy>
  <dcterms:modified xsi:type="dcterms:W3CDTF">2018-02-09T19:42:04Z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WorkbookGuid" pid="2">
    <vt:lpwstr>e8137035-28fb-4acf-913e-c631a3a95b66</vt:lpwstr>
  </property>
</Properties>
</file>