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H4" i="2" l="1"/>
  <c r="I4" i="2"/>
  <c r="J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H10" i="2"/>
  <c r="I10" i="2"/>
  <c r="J10" i="2"/>
  <c r="H11" i="2"/>
  <c r="I11" i="2"/>
  <c r="J11" i="2"/>
  <c r="H12" i="2"/>
  <c r="I12" i="2"/>
  <c r="J12" i="2"/>
  <c r="H13" i="2"/>
  <c r="I13" i="2"/>
  <c r="J13" i="2"/>
  <c r="I3" i="2"/>
  <c r="J3" i="2"/>
  <c r="H3" i="2"/>
  <c r="AM4" i="1" l="1"/>
  <c r="AN4" i="1"/>
  <c r="AO4" i="1"/>
  <c r="AP4" i="1"/>
  <c r="AQ4" i="1"/>
  <c r="AR4" i="1"/>
  <c r="AS4" i="1"/>
  <c r="AT4" i="1"/>
  <c r="AU4" i="1"/>
  <c r="AV4" i="1"/>
  <c r="AW4" i="1"/>
  <c r="AX4" i="1"/>
  <c r="BS4" i="1" s="1"/>
  <c r="AY4" i="1"/>
  <c r="AZ4" i="1"/>
  <c r="BA4" i="1"/>
  <c r="BB4" i="1"/>
  <c r="BC4" i="1"/>
  <c r="BD4" i="1"/>
  <c r="BG4" i="1" s="1"/>
  <c r="BE4" i="1"/>
  <c r="BH4" i="1" s="1"/>
  <c r="BF4" i="1"/>
  <c r="BI4" i="1"/>
  <c r="BJ4" i="1"/>
  <c r="BM4" i="1" s="1"/>
  <c r="BK4" i="1"/>
  <c r="BL4" i="1"/>
  <c r="BO4" i="1" s="1"/>
  <c r="BN4" i="1"/>
  <c r="BP4" i="1"/>
  <c r="BQ4" i="1"/>
  <c r="BR4" i="1"/>
  <c r="BU4" i="1"/>
  <c r="BV4" i="1"/>
  <c r="BW4" i="1"/>
  <c r="BX4" i="1"/>
  <c r="BY4" i="1"/>
  <c r="BZ4" i="1"/>
  <c r="CA4" i="1"/>
  <c r="CB4" i="1"/>
  <c r="AM5" i="1"/>
  <c r="AN5" i="1"/>
  <c r="AO5" i="1"/>
  <c r="AP5" i="1"/>
  <c r="AQ5" i="1"/>
  <c r="AR5" i="1"/>
  <c r="AS5" i="1"/>
  <c r="AT5" i="1"/>
  <c r="AU5" i="1"/>
  <c r="AV5" i="1"/>
  <c r="BQ5" i="1" s="1"/>
  <c r="AW5" i="1"/>
  <c r="AX5" i="1"/>
  <c r="AY5" i="1"/>
  <c r="AZ5" i="1"/>
  <c r="BU5" i="1" s="1"/>
  <c r="BA5" i="1"/>
  <c r="BB5" i="1"/>
  <c r="BC5" i="1"/>
  <c r="BF5" i="1" s="1"/>
  <c r="BD5" i="1"/>
  <c r="BG5" i="1" s="1"/>
  <c r="BE5" i="1"/>
  <c r="BH5" i="1"/>
  <c r="BI5" i="1"/>
  <c r="BJ5" i="1"/>
  <c r="BM5" i="1" s="1"/>
  <c r="BK5" i="1"/>
  <c r="BN5" i="1" s="1"/>
  <c r="BL5" i="1"/>
  <c r="BO5" i="1" s="1"/>
  <c r="BP5" i="1"/>
  <c r="BS5" i="1"/>
  <c r="BT5" i="1"/>
  <c r="BV5" i="1"/>
  <c r="BW5" i="1"/>
  <c r="BX5" i="1"/>
  <c r="BY5" i="1"/>
  <c r="BZ5" i="1"/>
  <c r="CA5" i="1"/>
  <c r="CB5" i="1"/>
  <c r="CB3" i="1"/>
  <c r="CA3" i="1"/>
  <c r="BZ3" i="1"/>
  <c r="BY3" i="1"/>
  <c r="BX3" i="1"/>
  <c r="BW3" i="1"/>
  <c r="BT3" i="1"/>
  <c r="BP3" i="1"/>
  <c r="BL3" i="1"/>
  <c r="BO3" i="1" s="1"/>
  <c r="BK3" i="1"/>
  <c r="BN3" i="1" s="1"/>
  <c r="BJ3" i="1"/>
  <c r="BI3" i="1"/>
  <c r="BM3" i="1" s="1"/>
  <c r="BH3" i="1"/>
  <c r="BE3" i="1"/>
  <c r="BD3" i="1"/>
  <c r="BG3" i="1" s="1"/>
  <c r="BC3" i="1"/>
  <c r="BF3" i="1" s="1"/>
  <c r="BB3" i="1"/>
  <c r="BA3" i="1"/>
  <c r="BV3" i="1" s="1"/>
  <c r="AZ3" i="1"/>
  <c r="BU3" i="1" s="1"/>
  <c r="AY3" i="1"/>
  <c r="AX3" i="1"/>
  <c r="BS3" i="1" s="1"/>
  <c r="AW3" i="1"/>
  <c r="BR3" i="1" s="1"/>
  <c r="AV3" i="1"/>
  <c r="BQ3" i="1" s="1"/>
  <c r="AU3" i="1"/>
  <c r="AT3" i="1"/>
  <c r="AS3" i="1"/>
  <c r="AR3" i="1"/>
  <c r="AQ3" i="1"/>
  <c r="AP3" i="1"/>
  <c r="AO3" i="1"/>
  <c r="AN3" i="1"/>
  <c r="AM3" i="1"/>
  <c r="BR5" i="1" l="1"/>
  <c r="BT4" i="1"/>
</calcChain>
</file>

<file path=xl/sharedStrings.xml><?xml version="1.0" encoding="utf-8"?>
<sst xmlns="http://schemas.openxmlformats.org/spreadsheetml/2006/main" count="105" uniqueCount="97">
  <si>
    <t>test</t>
    <phoneticPr fontId="1" type="noConversion"/>
  </si>
  <si>
    <t>train</t>
    <phoneticPr fontId="1" type="noConversion"/>
  </si>
  <si>
    <t>ref</t>
    <phoneticPr fontId="1" type="noConversion"/>
  </si>
  <si>
    <t>DepDis. == 1</t>
  </si>
  <si>
    <t>DepDis. &lt;= 2</t>
  </si>
  <si>
    <t>DepDis. &lt;= 4</t>
  </si>
  <si>
    <t>DepDis. &lt;= 8</t>
  </si>
  <si>
    <t>DepDis. &lt;= 16</t>
  </si>
  <si>
    <t>DepDis. &lt;= 32</t>
  </si>
  <si>
    <t>DepDis. &gt; 32</t>
  </si>
  <si>
    <t>DTLoc. 64</t>
  </si>
  <si>
    <t>DTLoc. 256</t>
  </si>
  <si>
    <t>DTLoc. 4096</t>
  </si>
  <si>
    <t>DepDis. &gt; 1 &amp; &lt;= 2</t>
  </si>
  <si>
    <t>DepDis. &gt; 2 &amp; &lt;= 4</t>
  </si>
  <si>
    <t>DepDis. &gt; 4 &amp; &lt;= 8</t>
  </si>
  <si>
    <t>DepDis. &gt;8 &amp; &lt;= 16</t>
  </si>
  <si>
    <t>DepDis. &gt; 16 &amp; &lt;= 32</t>
  </si>
  <si>
    <t>Bk. Branch</t>
    <phoneticPr fontId="3" type="noConversion"/>
  </si>
  <si>
    <t>Total Inst.</t>
    <phoneticPr fontId="3" type="noConversion"/>
  </si>
  <si>
    <t>Mem. Read</t>
    <phoneticPr fontId="3" type="noConversion"/>
  </si>
  <si>
    <t>Mem. Write</t>
    <phoneticPr fontId="3" type="noConversion"/>
  </si>
  <si>
    <t>Branch</t>
    <phoneticPr fontId="3" type="noConversion"/>
  </si>
  <si>
    <t>Taken Branch</t>
    <phoneticPr fontId="3" type="noConversion"/>
  </si>
  <si>
    <t>Fwd. Branch</t>
    <phoneticPr fontId="3" type="noConversion"/>
  </si>
  <si>
    <t>Bk. Taken Branch</t>
    <phoneticPr fontId="3" type="noConversion"/>
  </si>
  <si>
    <t>Fwd. Taken Branch</t>
    <phoneticPr fontId="3" type="noConversion"/>
  </si>
  <si>
    <t>BB. Num.</t>
    <phoneticPr fontId="3" type="noConversion"/>
  </si>
  <si>
    <t>Dis. == 1</t>
    <phoneticPr fontId="3" type="noConversion"/>
  </si>
  <si>
    <t>Dis. &lt;= 2</t>
    <phoneticPr fontId="3" type="noConversion"/>
  </si>
  <si>
    <t>Dis. &lt;= 4</t>
    <phoneticPr fontId="3" type="noConversion"/>
  </si>
  <si>
    <t>Dis. &lt;= 8</t>
    <phoneticPr fontId="3" type="noConversion"/>
  </si>
  <si>
    <t>Dis. &lt;= 16</t>
    <phoneticPr fontId="3" type="noConversion"/>
  </si>
  <si>
    <t>Dis. &lt;= 32</t>
    <phoneticPr fontId="3" type="noConversion"/>
  </si>
  <si>
    <t>Dis. &gt; 32</t>
    <phoneticPr fontId="3" type="noConversion"/>
  </si>
  <si>
    <t>Total Num.</t>
    <phoneticPr fontId="3" type="noConversion"/>
  </si>
  <si>
    <t>DNum16</t>
    <phoneticPr fontId="3" type="noConversion"/>
  </si>
  <si>
    <t>DDis16</t>
    <phoneticPr fontId="3" type="noConversion"/>
  </si>
  <si>
    <t>Inum16</t>
    <phoneticPr fontId="3" type="noConversion"/>
  </si>
  <si>
    <t>IDis16</t>
    <phoneticPr fontId="3" type="noConversion"/>
  </si>
  <si>
    <t>DNum64</t>
    <phoneticPr fontId="3" type="noConversion"/>
  </si>
  <si>
    <t>DDis64</t>
    <phoneticPr fontId="3" type="noConversion"/>
  </si>
  <si>
    <t>Inum64</t>
    <phoneticPr fontId="3" type="noConversion"/>
  </si>
  <si>
    <t>IDis64</t>
    <phoneticPr fontId="3" type="noConversion"/>
  </si>
  <si>
    <t>DNum256</t>
    <phoneticPr fontId="3" type="noConversion"/>
  </si>
  <si>
    <t>DDis256</t>
    <phoneticPr fontId="3" type="noConversion"/>
  </si>
  <si>
    <t>Inum256</t>
    <phoneticPr fontId="3" type="noConversion"/>
  </si>
  <si>
    <t>IDis256</t>
    <phoneticPr fontId="3" type="noConversion"/>
  </si>
  <si>
    <t>DNum4096</t>
    <phoneticPr fontId="3" type="noConversion"/>
  </si>
  <si>
    <t>DDis4096</t>
    <phoneticPr fontId="3" type="noConversion"/>
  </si>
  <si>
    <t>Inum4096</t>
    <phoneticPr fontId="3" type="noConversion"/>
  </si>
  <si>
    <t>IDis4096</t>
    <phoneticPr fontId="3" type="noConversion"/>
  </si>
  <si>
    <t>One-bit</t>
    <phoneticPr fontId="3" type="noConversion"/>
  </si>
  <si>
    <t>Two-bit</t>
    <phoneticPr fontId="3" type="noConversion"/>
  </si>
  <si>
    <t>Two-level</t>
    <phoneticPr fontId="1" type="noConversion"/>
  </si>
  <si>
    <t xml:space="preserve">% Memory </t>
    <phoneticPr fontId="3" type="noConversion"/>
  </si>
  <si>
    <t>% Branch</t>
    <phoneticPr fontId="3" type="noConversion"/>
  </si>
  <si>
    <t>Comp. / Mem.</t>
    <phoneticPr fontId="3" type="noConversion"/>
  </si>
  <si>
    <t>BB. Size</t>
    <phoneticPr fontId="3" type="noConversion"/>
  </si>
  <si>
    <t>% Fwd. Branch</t>
    <phoneticPr fontId="3" type="noConversion"/>
  </si>
  <si>
    <t>% Taken Branch</t>
    <phoneticPr fontId="3" type="noConversion"/>
  </si>
  <si>
    <t>% Fwd. Taken Branch</t>
    <phoneticPr fontId="3" type="noConversion"/>
  </si>
  <si>
    <t>% Bk. Taken Branch</t>
    <phoneticPr fontId="3" type="noConversion"/>
  </si>
  <si>
    <t>DTLoc. 16(data distance per number)</t>
    <phoneticPr fontId="3" type="noConversion"/>
  </si>
  <si>
    <t>DTLoc. 64 / 16</t>
    <phoneticPr fontId="3" type="noConversion"/>
  </si>
  <si>
    <t>DTLoc. 256 / 16</t>
    <phoneticPr fontId="3" type="noConversion"/>
  </si>
  <si>
    <t>DTLoc. 4096 / 16</t>
    <phoneticPr fontId="3" type="noConversion"/>
  </si>
  <si>
    <t>ITLoc. 16(Instruction distance per number)</t>
    <phoneticPr fontId="3" type="noConversion"/>
  </si>
  <si>
    <t>ITLoc. 64</t>
    <phoneticPr fontId="3" type="noConversion"/>
  </si>
  <si>
    <t>ITLoc. 256</t>
    <phoneticPr fontId="3" type="noConversion"/>
  </si>
  <si>
    <t>ITLoc. 4096</t>
    <phoneticPr fontId="3" type="noConversion"/>
  </si>
  <si>
    <t>ITLoc. 64 / 16</t>
    <phoneticPr fontId="3" type="noConversion"/>
  </si>
  <si>
    <t>ITLoc. 256 / 16</t>
    <phoneticPr fontId="3" type="noConversion"/>
  </si>
  <si>
    <t>ITLoc. 4096 / 16</t>
    <phoneticPr fontId="3" type="noConversion"/>
  </si>
  <si>
    <t>not taken fwd</t>
    <phoneticPr fontId="3" type="noConversion"/>
  </si>
  <si>
    <t>taken backwd</t>
    <phoneticPr fontId="3" type="noConversion"/>
  </si>
  <si>
    <t>static</t>
    <phoneticPr fontId="3" type="noConversion"/>
  </si>
  <si>
    <t>one-bit</t>
    <phoneticPr fontId="3" type="noConversion"/>
  </si>
  <si>
    <t>two-bit</t>
    <phoneticPr fontId="3" type="noConversion"/>
  </si>
  <si>
    <t>Two-level</t>
    <phoneticPr fontId="3" type="noConversion"/>
  </si>
  <si>
    <t>Small</t>
    <phoneticPr fontId="1" type="noConversion"/>
  </si>
  <si>
    <t>Middle</t>
    <phoneticPr fontId="1" type="noConversion"/>
  </si>
  <si>
    <t>Large</t>
    <phoneticPr fontId="1" type="noConversion"/>
  </si>
  <si>
    <t>LLC Miss</t>
    <phoneticPr fontId="1" type="noConversion"/>
  </si>
  <si>
    <t>Instructions</t>
    <phoneticPr fontId="1" type="noConversion"/>
  </si>
  <si>
    <t>LLC Miss per K instructions</t>
    <phoneticPr fontId="1" type="noConversion"/>
  </si>
  <si>
    <t>1/32</t>
    <phoneticPr fontId="1" type="noConversion"/>
  </si>
  <si>
    <t>1/16</t>
    <phoneticPr fontId="1" type="noConversion"/>
  </si>
  <si>
    <t>1/8</t>
    <phoneticPr fontId="1" type="noConversion"/>
  </si>
  <si>
    <t>1/4</t>
    <phoneticPr fontId="1" type="noConversion"/>
  </si>
  <si>
    <t>1/2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</si>
  <si>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</si>
  <si>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</si>
  <si>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</si>
  <si>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8</t>
    <phoneticPr fontId="1" type="noConversion"/>
  </si>
  <si>
    <t>16</t>
    <phoneticPr fontId="1" type="noConversion"/>
  </si>
  <si>
    <t>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</si>
</sst>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Consolas"/>
      <family val="3"/>
    </font>
    <font>
      <sz val="9"/>
      <name val="宋体"/>
      <family val="3"/>
      <charset val="134"/>
    </font>
    <font>
      <sz val="10.5"/>
      <color theme="1"/>
      <name val="Consolas"/>
      <family val="3"/>
    </font>
    <font>
      <sz val="11"/>
      <color theme="1"/>
      <name val="Consolas"/>
      <family val="3"/>
    </font>
    <font>
      <b/>
      <sz val="10.5"/>
      <color theme="3" tint="0.39997558519241921"/>
      <name val="Consolas"/>
      <family val="3"/>
    </font>
    <font>
      <b/>
      <sz val="10"/>
      <color theme="3" tint="0.39997558519241921"/>
      <name val="Consolas"/>
      <family val="3"/>
    </font>
    <font>
      <b/>
      <sz val="9"/>
      <color theme="3" tint="0.39997558519241921"/>
      <name val="Consolas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4" fillId="0" borderId="7" xfId="0" applyNumberFormat="1" applyFont="1" applyFill="1" applyBorder="1" applyAlignment="1">
      <alignment vertical="center" wrapText="1"/>
    </xf>
    <xf numFmtId="0" fontId="4" fillId="0" borderId="8" xfId="0" applyNumberFormat="1" applyFont="1" applyFill="1" applyBorder="1" applyAlignment="1">
      <alignment vertical="center" wrapText="1"/>
    </xf>
    <xf numFmtId="0" fontId="4" fillId="0" borderId="9" xfId="0" applyNumberFormat="1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/>
    </xf>
    <xf numFmtId="0" fontId="5" fillId="0" borderId="8" xfId="0" applyFont="1" applyFill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9" fillId="0" borderId="10" xfId="0" applyNumberFormat="1" applyFont="1" applyBorder="1"/>
    <xf numFmtId="49" fontId="9" fillId="0" borderId="1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defaultRowHeight="13.5" x14ac:dyDescent="0.15"/>
  <sheetData>
    <row r="1" spans="1:80" x14ac:dyDescent="0.15">
      <c r="B1" s="9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18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7" t="s">
        <v>34</v>
      </c>
      <c r="S1" s="7" t="s">
        <v>35</v>
      </c>
      <c r="T1" s="7" t="s">
        <v>36</v>
      </c>
      <c r="U1" s="7" t="s">
        <v>37</v>
      </c>
      <c r="V1" s="7" t="s">
        <v>38</v>
      </c>
      <c r="W1" s="7" t="s">
        <v>39</v>
      </c>
      <c r="X1" s="7" t="s">
        <v>40</v>
      </c>
      <c r="Y1" s="7" t="s">
        <v>41</v>
      </c>
      <c r="Z1" s="7" t="s">
        <v>42</v>
      </c>
      <c r="AA1" s="7" t="s">
        <v>43</v>
      </c>
      <c r="AB1" s="7" t="s">
        <v>44</v>
      </c>
      <c r="AC1" s="7" t="s">
        <v>45</v>
      </c>
      <c r="AD1" s="7" t="s">
        <v>46</v>
      </c>
      <c r="AE1" s="7" t="s">
        <v>47</v>
      </c>
      <c r="AF1" s="7" t="s">
        <v>48</v>
      </c>
      <c r="AG1" s="7" t="s">
        <v>49</v>
      </c>
      <c r="AH1" s="7" t="s">
        <v>50</v>
      </c>
      <c r="AI1" s="7" t="s">
        <v>51</v>
      </c>
      <c r="AJ1" s="7" t="s">
        <v>52</v>
      </c>
      <c r="AK1" s="7" t="s">
        <v>53</v>
      </c>
      <c r="AL1" s="7" t="s">
        <v>54</v>
      </c>
      <c r="AM1" s="11" t="s">
        <v>55</v>
      </c>
      <c r="AN1" s="11" t="s">
        <v>56</v>
      </c>
      <c r="AO1" s="11" t="s">
        <v>57</v>
      </c>
      <c r="AP1" s="11" t="s">
        <v>58</v>
      </c>
      <c r="AQ1" s="11" t="s">
        <v>59</v>
      </c>
      <c r="AR1" s="11" t="s">
        <v>60</v>
      </c>
      <c r="AS1" s="11" t="s">
        <v>61</v>
      </c>
      <c r="AT1" s="11" t="s">
        <v>62</v>
      </c>
      <c r="AU1" s="11" t="s">
        <v>3</v>
      </c>
      <c r="AV1" s="11" t="s">
        <v>4</v>
      </c>
      <c r="AW1" s="11" t="s">
        <v>5</v>
      </c>
      <c r="AX1" s="11" t="s">
        <v>6</v>
      </c>
      <c r="AY1" s="11" t="s">
        <v>7</v>
      </c>
      <c r="AZ1" s="11" t="s">
        <v>8</v>
      </c>
      <c r="BA1" s="11" t="s">
        <v>9</v>
      </c>
      <c r="BB1" s="12" t="s">
        <v>63</v>
      </c>
      <c r="BC1" s="11" t="s">
        <v>10</v>
      </c>
      <c r="BD1" s="11" t="s">
        <v>11</v>
      </c>
      <c r="BE1" s="11" t="s">
        <v>12</v>
      </c>
      <c r="BF1" s="11" t="s">
        <v>64</v>
      </c>
      <c r="BG1" s="11" t="s">
        <v>65</v>
      </c>
      <c r="BH1" s="11" t="s">
        <v>66</v>
      </c>
      <c r="BI1" s="13" t="s">
        <v>67</v>
      </c>
      <c r="BJ1" s="11" t="s">
        <v>68</v>
      </c>
      <c r="BK1" s="11" t="s">
        <v>69</v>
      </c>
      <c r="BL1" s="11" t="s">
        <v>70</v>
      </c>
      <c r="BM1" s="11" t="s">
        <v>71</v>
      </c>
      <c r="BN1" s="11" t="s">
        <v>72</v>
      </c>
      <c r="BO1" s="14" t="s">
        <v>73</v>
      </c>
      <c r="BP1" s="15" t="s">
        <v>3</v>
      </c>
      <c r="BQ1" s="11" t="s">
        <v>13</v>
      </c>
      <c r="BR1" s="11" t="s">
        <v>14</v>
      </c>
      <c r="BS1" s="11" t="s">
        <v>15</v>
      </c>
      <c r="BT1" s="11" t="s">
        <v>16</v>
      </c>
      <c r="BU1" s="11" t="s">
        <v>17</v>
      </c>
      <c r="BV1" s="11" t="s">
        <v>9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  <c r="CB1" s="14" t="s">
        <v>79</v>
      </c>
    </row>
    <row r="2" spans="1:80" ht="14.25" thickBo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7"/>
      <c r="BC2" s="16"/>
      <c r="BD2" s="16"/>
      <c r="BE2" s="16"/>
      <c r="BF2" s="16"/>
      <c r="BG2" s="16"/>
      <c r="BH2" s="16"/>
      <c r="BI2" s="18"/>
      <c r="BJ2" s="16"/>
      <c r="BK2" s="16"/>
      <c r="BL2" s="16"/>
      <c r="BM2" s="16"/>
      <c r="BN2" s="16"/>
      <c r="BO2" s="19"/>
      <c r="BP2" s="20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9"/>
    </row>
    <row r="3" spans="1:80" s="1" customFormat="1" ht="14.25" customHeight="1" x14ac:dyDescent="0.25">
      <c r="A3" s="1" t="s">
        <v>0</v>
      </c>
      <c r="B3" s="1">
        <v>13765611248</v>
      </c>
      <c r="C3" s="1">
        <v>3190429225</v>
      </c>
      <c r="D3" s="1">
        <v>2033430354</v>
      </c>
      <c r="E3" s="1">
        <v>2798114372</v>
      </c>
      <c r="F3" s="1">
        <v>1844351886</v>
      </c>
      <c r="G3" s="1">
        <v>1048399012</v>
      </c>
      <c r="H3" s="1">
        <v>1749715360</v>
      </c>
      <c r="I3" s="1">
        <v>902938247</v>
      </c>
      <c r="J3" s="1">
        <v>941413639</v>
      </c>
      <c r="K3" s="1">
        <v>2797489823</v>
      </c>
      <c r="L3" s="1">
        <v>7303208399</v>
      </c>
      <c r="M3" s="1">
        <v>10113365882</v>
      </c>
      <c r="N3" s="1">
        <v>12229174213</v>
      </c>
      <c r="O3" s="1">
        <v>13953519248</v>
      </c>
      <c r="P3" s="1">
        <v>14876840132</v>
      </c>
      <c r="Q3" s="1">
        <v>15132938880</v>
      </c>
      <c r="R3" s="1">
        <v>262689613</v>
      </c>
      <c r="S3" s="1">
        <v>15395628493</v>
      </c>
      <c r="T3" s="1">
        <v>5227879372</v>
      </c>
      <c r="U3" s="1">
        <v>3738149254034</v>
      </c>
      <c r="V3" s="1">
        <v>13783932690</v>
      </c>
      <c r="W3" s="1">
        <v>20998101513249</v>
      </c>
      <c r="X3" s="1">
        <v>5231562841</v>
      </c>
      <c r="Y3" s="1">
        <v>1400155188023</v>
      </c>
      <c r="Z3" s="1">
        <v>13781910805</v>
      </c>
      <c r="AA3" s="1">
        <v>7407577492355</v>
      </c>
      <c r="AB3" s="1">
        <v>5224237641</v>
      </c>
      <c r="AC3" s="1">
        <v>607735028019</v>
      </c>
      <c r="AD3" s="1">
        <v>13766390342</v>
      </c>
      <c r="AE3" s="1">
        <v>3142912404200</v>
      </c>
      <c r="AF3" s="1">
        <v>5230088450</v>
      </c>
      <c r="AG3" s="1">
        <v>198571250268</v>
      </c>
      <c r="AH3" s="1">
        <v>13778794452</v>
      </c>
      <c r="AI3" s="1">
        <v>866124065255</v>
      </c>
      <c r="AJ3" s="1">
        <v>998860722</v>
      </c>
      <c r="AK3" s="1">
        <v>846167706</v>
      </c>
      <c r="AL3" s="1">
        <v>601745716</v>
      </c>
      <c r="AM3" s="2">
        <f t="shared" ref="AM3" si="0">(C3+D3)/B3</f>
        <v>0.37948620550787182</v>
      </c>
      <c r="AN3" s="2">
        <f t="shared" ref="AN3" si="1">E3/B3</f>
        <v>0.20326844348495871</v>
      </c>
      <c r="AO3" s="2">
        <f t="shared" ref="AO3" si="2">(B3-C3-D3-E3)/C3</f>
        <v>1.8002710268553286</v>
      </c>
      <c r="AP3" s="2">
        <f t="shared" ref="AP3" si="3">B3/K3</f>
        <v>4.9207010995442682</v>
      </c>
      <c r="AQ3" s="2">
        <f t="shared" ref="AQ3" si="4">H3/E3</f>
        <v>0.62531945709901815</v>
      </c>
      <c r="AR3" s="2">
        <f t="shared" ref="AR3" si="5">F3/E3</f>
        <v>0.65914099311162822</v>
      </c>
      <c r="AS3" s="2">
        <f t="shared" ref="AS3" si="6">J3/F3</f>
        <v>0.51043059957594228</v>
      </c>
      <c r="AT3" s="2">
        <f t="shared" ref="AT3" si="7">I3/F3</f>
        <v>0.48956940042405767</v>
      </c>
      <c r="AU3" s="2">
        <f t="shared" ref="AU3" si="8">L3/S3*100</f>
        <v>47.436896793921619</v>
      </c>
      <c r="AV3" s="2">
        <f t="shared" ref="AV3" si="9">M3/S3*100</f>
        <v>65.689854016666416</v>
      </c>
      <c r="AW3" s="2">
        <f t="shared" ref="AW3" si="10">N3/S3*100</f>
        <v>79.432770273459724</v>
      </c>
      <c r="AX3" s="2">
        <f t="shared" ref="AX3" si="11">O3/S3*100</f>
        <v>90.632995296972183</v>
      </c>
      <c r="AY3" s="2">
        <f t="shared" ref="AY3" si="12">P3/S3*100</f>
        <v>96.630287868820162</v>
      </c>
      <c r="AZ3" s="2">
        <f t="shared" ref="AZ3" si="13">Q3/S3*100</f>
        <v>98.293738945964833</v>
      </c>
      <c r="BA3" s="2">
        <f t="shared" ref="BA3" si="14">R3/S3*100</f>
        <v>1.706261054035165</v>
      </c>
      <c r="BB3" s="2">
        <f t="shared" ref="BB3" si="15">U3/T3</f>
        <v>715.04122188724443</v>
      </c>
      <c r="BC3" s="2">
        <f t="shared" ref="BC3" si="16">Y3/X3</f>
        <v>267.63612147596109</v>
      </c>
      <c r="BD3" s="2">
        <f t="shared" ref="BD3" si="17">AC3/AB3</f>
        <v>116.32989725610378</v>
      </c>
      <c r="BE3" s="2">
        <f t="shared" ref="BE3" si="18">AG3/AF3</f>
        <v>37.967092175659097</v>
      </c>
      <c r="BF3" s="2">
        <f t="shared" ref="BF3" si="19">BC3/BB3</f>
        <v>0.37429467460571791</v>
      </c>
      <c r="BG3" s="2">
        <f t="shared" ref="BG3" si="20">BD3/BB3</f>
        <v>0.16268977744956914</v>
      </c>
      <c r="BH3" s="2">
        <f t="shared" ref="BH3" si="21">BE3/BB3</f>
        <v>5.3097766972721699E-2</v>
      </c>
      <c r="BI3" s="2">
        <f t="shared" ref="BI3" si="22">W3/V3</f>
        <v>1523.3752213896657</v>
      </c>
      <c r="BJ3" s="2">
        <f t="shared" ref="BJ3" si="23">AA3/Z3</f>
        <v>537.48551976316469</v>
      </c>
      <c r="BK3" s="2">
        <f t="shared" ref="BK3" si="24">AE3/AD3</f>
        <v>228.30330436085785</v>
      </c>
      <c r="BL3" s="2">
        <f t="shared" ref="BL3" si="25">AI3/AH3</f>
        <v>62.859205010441357</v>
      </c>
      <c r="BM3" s="2">
        <f t="shared" ref="BM3" si="26">BJ3/BI3</f>
        <v>0.35282543146057954</v>
      </c>
      <c r="BN3" s="2">
        <f t="shared" ref="BN3" si="27">BK3/BI3</f>
        <v>0.14986675715559633</v>
      </c>
      <c r="BO3" s="3">
        <f t="shared" ref="BO3" si="28">BL3/BI3</f>
        <v>4.1263113727883417E-2</v>
      </c>
      <c r="BP3" s="4">
        <f t="shared" ref="BP3" si="29">AU3</f>
        <v>47.436896793921619</v>
      </c>
      <c r="BQ3" s="2">
        <f t="shared" ref="BQ3:BU3" si="30">AV3-AU3</f>
        <v>18.252957222744797</v>
      </c>
      <c r="BR3" s="2">
        <f t="shared" si="30"/>
        <v>13.742916256793308</v>
      </c>
      <c r="BS3" s="2">
        <f t="shared" si="30"/>
        <v>11.200225023512459</v>
      </c>
      <c r="BT3" s="2">
        <f t="shared" si="30"/>
        <v>5.9972925718479786</v>
      </c>
      <c r="BU3" s="2">
        <f t="shared" si="30"/>
        <v>1.6634510771446713</v>
      </c>
      <c r="BV3" s="2">
        <f t="shared" ref="BV3" si="31">BA3</f>
        <v>1.706261054035165</v>
      </c>
      <c r="BW3" s="2">
        <f t="shared" ref="BW3" si="32">(H3-J3)/H3</f>
        <v>0.46196183646693256</v>
      </c>
      <c r="BX3" s="5">
        <f t="shared" ref="BX3" si="33">I3/G3</f>
        <v>0.86125438565369428</v>
      </c>
      <c r="BY3" s="5">
        <f t="shared" ref="BY3" si="34">(J3+G3-I3)/E3</f>
        <v>0.38843101442745459</v>
      </c>
      <c r="BZ3" s="5">
        <f t="shared" ref="BZ3" si="35">AJ3/E3</f>
        <v>0.35697637380206415</v>
      </c>
      <c r="CA3" s="5">
        <f t="shared" ref="CA3" si="36">AK3/E3</f>
        <v>0.30240640427974613</v>
      </c>
      <c r="CB3" s="6">
        <f t="shared" ref="CB3" si="37">AL3/E3</f>
        <v>0.21505400995095564</v>
      </c>
    </row>
    <row r="4" spans="1:80" ht="15" x14ac:dyDescent="0.25">
      <c r="A4" t="s">
        <v>1</v>
      </c>
      <c r="B4" s="1">
        <v>102906941464</v>
      </c>
      <c r="C4" s="1">
        <v>22197025187</v>
      </c>
      <c r="D4" s="1">
        <v>14033024677</v>
      </c>
      <c r="E4" s="1">
        <v>20959376668</v>
      </c>
      <c r="F4" s="1">
        <v>13691373879</v>
      </c>
      <c r="G4" s="1">
        <v>7902952752</v>
      </c>
      <c r="H4" s="1">
        <v>13056423916</v>
      </c>
      <c r="I4" s="1">
        <v>6848076750</v>
      </c>
      <c r="J4" s="1">
        <v>6843297129</v>
      </c>
      <c r="K4" s="1">
        <v>20950565025</v>
      </c>
      <c r="L4" s="1">
        <v>55249244254</v>
      </c>
      <c r="M4" s="1">
        <v>76230474428</v>
      </c>
      <c r="N4" s="1">
        <v>91867218375</v>
      </c>
      <c r="O4" s="1">
        <v>105591243757</v>
      </c>
      <c r="P4" s="1">
        <v>112263737566</v>
      </c>
      <c r="Q4" s="1">
        <v>114110954064</v>
      </c>
      <c r="R4" s="1">
        <v>1997916346</v>
      </c>
      <c r="S4" s="1">
        <v>116108870410</v>
      </c>
      <c r="T4" s="1">
        <v>36206442158</v>
      </c>
      <c r="U4" s="1">
        <v>33109523854596</v>
      </c>
      <c r="V4" s="1">
        <v>102836946822</v>
      </c>
      <c r="W4" s="1">
        <v>163282660043399</v>
      </c>
      <c r="X4" s="1">
        <v>36220169865</v>
      </c>
      <c r="Y4" s="1">
        <v>11506244405847</v>
      </c>
      <c r="Z4" s="1">
        <v>102861851533</v>
      </c>
      <c r="AA4" s="1">
        <v>56859135500886</v>
      </c>
      <c r="AB4" s="1">
        <v>36243271142</v>
      </c>
      <c r="AC4" s="1">
        <v>4666783441653</v>
      </c>
      <c r="AD4" s="1">
        <v>102920617478</v>
      </c>
      <c r="AE4" s="1">
        <v>23784282337933</v>
      </c>
      <c r="AF4" s="1">
        <v>36194799559</v>
      </c>
      <c r="AG4" s="1">
        <v>1441250712260</v>
      </c>
      <c r="AH4" s="1">
        <v>102815819490</v>
      </c>
      <c r="AI4" s="1">
        <v>6475309637061</v>
      </c>
      <c r="AJ4" s="1">
        <v>7612825990</v>
      </c>
      <c r="AK4" s="1">
        <v>6548709773</v>
      </c>
      <c r="AL4" s="1">
        <v>4759350610</v>
      </c>
      <c r="AM4" s="2">
        <f t="shared" ref="AM4:AM5" si="38">(C4+D4)/B4</f>
        <v>0.35206614197813257</v>
      </c>
      <c r="AN4" s="2">
        <f t="shared" ref="AN4:AN5" si="39">E4/B4</f>
        <v>0.20367310863409765</v>
      </c>
      <c r="AO4" s="2">
        <f t="shared" ref="AO4:AO5" si="40">(B4-C4-D4-E4)/C4</f>
        <v>2.0596235102159142</v>
      </c>
      <c r="AP4" s="2">
        <f t="shared" ref="AP4:AP5" si="41">B4/K4</f>
        <v>4.9118933709521757</v>
      </c>
      <c r="AQ4" s="2">
        <f t="shared" ref="AQ4:AQ5" si="42">H4/E4</f>
        <v>0.62293951403307068</v>
      </c>
      <c r="AR4" s="2">
        <f t="shared" ref="AR4:AR5" si="43">F4/E4</f>
        <v>0.65323382922467743</v>
      </c>
      <c r="AS4" s="2">
        <f t="shared" ref="AS4:AS5" si="44">J4/F4</f>
        <v>0.49982545137390005</v>
      </c>
      <c r="AT4" s="2">
        <f t="shared" ref="AT4:AT5" si="45">I4/F4</f>
        <v>0.50017454862609989</v>
      </c>
      <c r="AU4" s="2">
        <f t="shared" ref="AU4:AU5" si="46">L4/S4*100</f>
        <v>47.583999447161617</v>
      </c>
      <c r="AV4" s="2">
        <f t="shared" ref="AV4:AV5" si="47">M4/S4*100</f>
        <v>65.6543071677619</v>
      </c>
      <c r="AW4" s="2">
        <f t="shared" ref="AW4:AW5" si="48">N4/S4*100</f>
        <v>79.121619261819845</v>
      </c>
      <c r="AX4" s="2">
        <f t="shared" ref="AX4:AX5" si="49">O4/S4*100</f>
        <v>90.941582141088375</v>
      </c>
      <c r="AY4" s="2">
        <f t="shared" ref="AY4:AY5" si="50">P4/S4*100</f>
        <v>96.68833842718287</v>
      </c>
      <c r="AZ4" s="2">
        <f t="shared" ref="AZ4:AZ5" si="51">Q4/S4*100</f>
        <v>98.279273289848561</v>
      </c>
      <c r="BA4" s="2">
        <f t="shared" ref="BA4:BA5" si="52">R4/S4*100</f>
        <v>1.7207267101514472</v>
      </c>
      <c r="BB4" s="2">
        <f t="shared" ref="BB4:BB5" si="53">U4/T4</f>
        <v>914.46499244831989</v>
      </c>
      <c r="BC4" s="2">
        <f t="shared" ref="BC4:BC5" si="54">Y4/X4</f>
        <v>317.67505367128683</v>
      </c>
      <c r="BD4" s="2">
        <f t="shared" ref="BD4:BD5" si="55">AC4/AB4</f>
        <v>128.76275497784647</v>
      </c>
      <c r="BE4" s="2">
        <f t="shared" ref="BE4:BE5" si="56">AG4/AF4</f>
        <v>39.819275968379458</v>
      </c>
      <c r="BF4" s="2">
        <f t="shared" ref="BF4:BF5" si="57">BC4/BB4</f>
        <v>0.34738897201605007</v>
      </c>
      <c r="BG4" s="2">
        <f t="shared" ref="BG4:BG5" si="58">BD4/BB4</f>
        <v>0.14080665311539892</v>
      </c>
      <c r="BH4" s="2">
        <f t="shared" ref="BH4:BH5" si="59">BE4/BB4</f>
        <v>4.3543794784063103E-2</v>
      </c>
      <c r="BI4" s="2">
        <f t="shared" ref="BI4:BI5" si="60">W4/V4</f>
        <v>1587.7820675289418</v>
      </c>
      <c r="BJ4" s="2">
        <f t="shared" ref="BJ4:BJ5" si="61">AA4/Z4</f>
        <v>552.77184547513741</v>
      </c>
      <c r="BK4" s="2">
        <f t="shared" ref="BK4:BK5" si="62">AE4/AD4</f>
        <v>231.09346718617439</v>
      </c>
      <c r="BL4" s="2">
        <f t="shared" ref="BL4:BL5" si="63">AI4/AH4</f>
        <v>62.979701656619071</v>
      </c>
      <c r="BM4" s="2">
        <f t="shared" ref="BM4:BM5" si="64">BJ4/BI4</f>
        <v>0.34814087951970246</v>
      </c>
      <c r="BN4" s="2">
        <f t="shared" ref="BN4:BN5" si="65">BK4/BI4</f>
        <v>0.1455448275378397</v>
      </c>
      <c r="BO4" s="3">
        <f t="shared" ref="BO4:BO5" si="66">BL4/BI4</f>
        <v>3.9665205285152327E-2</v>
      </c>
      <c r="BP4" s="4">
        <f t="shared" ref="BP4:BP5" si="67">AU4</f>
        <v>47.583999447161617</v>
      </c>
      <c r="BQ4" s="2">
        <f t="shared" ref="BQ4:BQ5" si="68">AV4-AU4</f>
        <v>18.070307720600283</v>
      </c>
      <c r="BR4" s="2">
        <f t="shared" ref="BR4:BR5" si="69">AW4-AV4</f>
        <v>13.467312094057945</v>
      </c>
      <c r="BS4" s="2">
        <f t="shared" ref="BS4:BS5" si="70">AX4-AW4</f>
        <v>11.81996287926853</v>
      </c>
      <c r="BT4" s="2">
        <f t="shared" ref="BT4:BT5" si="71">AY4-AX4</f>
        <v>5.7467562860944952</v>
      </c>
      <c r="BU4" s="2">
        <f t="shared" ref="BU4:BU5" si="72">AZ4-AY4</f>
        <v>1.5909348626656907</v>
      </c>
      <c r="BV4" s="2">
        <f t="shared" ref="BV4:BV5" si="73">BA4</f>
        <v>1.7207267101514472</v>
      </c>
      <c r="BW4" s="2">
        <f t="shared" ref="BW4:BW5" si="74">(H4-J4)/H4</f>
        <v>0.47586742181265435</v>
      </c>
      <c r="BX4" s="5">
        <f t="shared" ref="BX4:BX5" si="75">I4/G4</f>
        <v>0.86652128196856004</v>
      </c>
      <c r="BY4" s="5">
        <f t="shared" ref="BY4:BY5" si="76">(J4+G4-I4)/E4</f>
        <v>0.37683244383210301</v>
      </c>
      <c r="BZ4" s="5">
        <f t="shared" ref="BZ4:BZ5" si="77">AJ4/E4</f>
        <v>0.36321814864002999</v>
      </c>
      <c r="CA4" s="5">
        <f t="shared" ref="CA4:CA5" si="78">AK4/E4</f>
        <v>0.31244773528968195</v>
      </c>
      <c r="CB4" s="6">
        <f t="shared" ref="CB4:CB5" si="79">AL4/E4</f>
        <v>0.22707500730526972</v>
      </c>
    </row>
    <row r="5" spans="1:80" ht="15" x14ac:dyDescent="0.25">
      <c r="A5" t="s">
        <v>2</v>
      </c>
      <c r="B5" s="1">
        <v>112642698552</v>
      </c>
      <c r="C5" s="1">
        <v>26044597465</v>
      </c>
      <c r="D5" s="1">
        <v>16592077314</v>
      </c>
      <c r="E5" s="1">
        <v>22898709756</v>
      </c>
      <c r="F5" s="1">
        <v>15090849364</v>
      </c>
      <c r="G5" s="1">
        <v>8578675522</v>
      </c>
      <c r="H5" s="1">
        <v>14320034234</v>
      </c>
      <c r="I5" s="1">
        <v>7390308791</v>
      </c>
      <c r="J5" s="1">
        <v>7700540573</v>
      </c>
      <c r="K5" s="1">
        <v>22906770566</v>
      </c>
      <c r="L5" s="1">
        <v>59719341435</v>
      </c>
      <c r="M5" s="1">
        <v>82688004424</v>
      </c>
      <c r="N5" s="1">
        <v>100003675700</v>
      </c>
      <c r="O5" s="1">
        <v>114099047040</v>
      </c>
      <c r="P5" s="1">
        <v>121646274715</v>
      </c>
      <c r="Q5" s="1">
        <v>123741156518</v>
      </c>
      <c r="R5" s="1">
        <v>2151307874</v>
      </c>
      <c r="S5" s="1">
        <v>125892464392</v>
      </c>
      <c r="T5" s="1">
        <v>150930423866</v>
      </c>
      <c r="U5" s="1">
        <v>143726461192688</v>
      </c>
      <c r="V5" s="1">
        <v>430165772732</v>
      </c>
      <c r="W5" s="1">
        <v>697045033125891</v>
      </c>
      <c r="X5" s="1">
        <v>150860901666</v>
      </c>
      <c r="Y5" s="1">
        <v>49303159597052</v>
      </c>
      <c r="Z5" s="1">
        <v>430002260377</v>
      </c>
      <c r="AA5" s="1">
        <v>241257460565212</v>
      </c>
      <c r="AB5" s="1">
        <v>150996371142</v>
      </c>
      <c r="AC5" s="1">
        <v>19806901130351</v>
      </c>
      <c r="AD5" s="1">
        <v>430371912972</v>
      </c>
      <c r="AE5" s="1">
        <v>99836498015706</v>
      </c>
      <c r="AF5" s="1">
        <v>150896300890</v>
      </c>
      <c r="AG5" s="1">
        <v>6022933677972</v>
      </c>
      <c r="AH5" s="1">
        <v>430077250497</v>
      </c>
      <c r="AI5" s="1">
        <v>27091727464143</v>
      </c>
      <c r="AJ5" s="1">
        <v>8168061032</v>
      </c>
      <c r="AK5" s="1">
        <v>6938057776</v>
      </c>
      <c r="AL5" s="1">
        <v>4942156117</v>
      </c>
      <c r="AM5" s="2">
        <f t="shared" si="38"/>
        <v>0.37851254743615137</v>
      </c>
      <c r="AN5" s="2">
        <f t="shared" si="39"/>
        <v>0.20328623204485036</v>
      </c>
      <c r="AO5" s="2">
        <f t="shared" si="40"/>
        <v>1.8087173004038595</v>
      </c>
      <c r="AP5" s="2">
        <f t="shared" si="41"/>
        <v>4.9174412529015763</v>
      </c>
      <c r="AQ5" s="2">
        <f t="shared" si="42"/>
        <v>0.62536424045672767</v>
      </c>
      <c r="AR5" s="2">
        <f t="shared" si="43"/>
        <v>0.65902618640099764</v>
      </c>
      <c r="AS5" s="2">
        <f t="shared" si="44"/>
        <v>0.5102788045429727</v>
      </c>
      <c r="AT5" s="2">
        <f t="shared" si="45"/>
        <v>0.4897211954570273</v>
      </c>
      <c r="AU5" s="2">
        <f t="shared" si="46"/>
        <v>47.436787994750659</v>
      </c>
      <c r="AV5" s="2">
        <f t="shared" si="47"/>
        <v>65.681456649008538</v>
      </c>
      <c r="AW5" s="2">
        <f t="shared" si="48"/>
        <v>79.435791636115482</v>
      </c>
      <c r="AX5" s="2">
        <f t="shared" si="49"/>
        <v>90.632149899553937</v>
      </c>
      <c r="AY5" s="2">
        <f t="shared" si="50"/>
        <v>96.627129592301614</v>
      </c>
      <c r="AZ5" s="2">
        <f t="shared" si="51"/>
        <v>98.291154371796779</v>
      </c>
      <c r="BA5" s="2">
        <f t="shared" si="52"/>
        <v>1.7088456282032298</v>
      </c>
      <c r="BB5" s="2">
        <f t="shared" si="53"/>
        <v>952.26964525251799</v>
      </c>
      <c r="BC5" s="2">
        <f t="shared" si="54"/>
        <v>326.81204376073015</v>
      </c>
      <c r="BD5" s="2">
        <f t="shared" si="55"/>
        <v>131.17468307714623</v>
      </c>
      <c r="BE5" s="2">
        <f t="shared" si="56"/>
        <v>39.91438916957005</v>
      </c>
      <c r="BF5" s="2">
        <f t="shared" si="57"/>
        <v>0.3431927557389145</v>
      </c>
      <c r="BG5" s="2">
        <f t="shared" si="58"/>
        <v>0.13774951635926819</v>
      </c>
      <c r="BH5" s="2">
        <f t="shared" si="59"/>
        <v>4.1915007339109037E-2</v>
      </c>
      <c r="BI5" s="2">
        <f t="shared" si="60"/>
        <v>1620.4102634640831</v>
      </c>
      <c r="BJ5" s="2">
        <f t="shared" si="61"/>
        <v>561.06091245588345</v>
      </c>
      <c r="BK5" s="2">
        <f t="shared" si="62"/>
        <v>231.97726200641111</v>
      </c>
      <c r="BL5" s="2">
        <f t="shared" si="63"/>
        <v>62.992700573758846</v>
      </c>
      <c r="BM5" s="2">
        <f t="shared" si="64"/>
        <v>0.34624621005328476</v>
      </c>
      <c r="BN5" s="2">
        <f t="shared" si="65"/>
        <v>0.14315958571534496</v>
      </c>
      <c r="BO5" s="3">
        <f t="shared" si="66"/>
        <v>3.8874538130296843E-2</v>
      </c>
      <c r="BP5" s="4">
        <f t="shared" si="67"/>
        <v>47.436787994750659</v>
      </c>
      <c r="BQ5" s="2">
        <f t="shared" si="68"/>
        <v>18.244668654257879</v>
      </c>
      <c r="BR5" s="2">
        <f t="shared" si="69"/>
        <v>13.754334987106944</v>
      </c>
      <c r="BS5" s="2">
        <f t="shared" si="70"/>
        <v>11.196358263438455</v>
      </c>
      <c r="BT5" s="2">
        <f t="shared" si="71"/>
        <v>5.9949796927476768</v>
      </c>
      <c r="BU5" s="2">
        <f t="shared" si="72"/>
        <v>1.6640247794951648</v>
      </c>
      <c r="BV5" s="2">
        <f t="shared" si="73"/>
        <v>1.7088456282032298</v>
      </c>
      <c r="BW5" s="2">
        <f t="shared" si="74"/>
        <v>0.4622540388404493</v>
      </c>
      <c r="BX5" s="5">
        <f t="shared" si="75"/>
        <v>0.86147433505878201</v>
      </c>
      <c r="BY5" s="5">
        <f t="shared" si="76"/>
        <v>0.38818376226070544</v>
      </c>
      <c r="BZ5" s="5">
        <f t="shared" si="77"/>
        <v>0.3567039854662456</v>
      </c>
      <c r="CA5" s="5">
        <f t="shared" si="78"/>
        <v>0.30298902645298892</v>
      </c>
      <c r="CB5" s="6">
        <f t="shared" si="79"/>
        <v>0.21582683782893222</v>
      </c>
    </row>
  </sheetData>
  <mergeCells count="79">
    <mergeCell ref="CB1:CB2"/>
    <mergeCell ref="BV1:BV2"/>
    <mergeCell ref="BW1:BW2"/>
    <mergeCell ref="BX1:BX2"/>
    <mergeCell ref="BY1:BY2"/>
    <mergeCell ref="BZ1:BZ2"/>
    <mergeCell ref="CA1:CA2"/>
    <mergeCell ref="BU1:BU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I1:BI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AW1:AW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K1:AK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Y1:Y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M1:M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7" sqref="D7:D13"/>
    </sheetView>
  </sheetViews>
  <sheetFormatPr defaultRowHeight="13.5" x14ac:dyDescent="0.15"/>
  <cols>
    <col min="5" max="7" width="12.75" bestFit="1" customWidth="1"/>
  </cols>
  <sheetData>
    <row r="1" spans="1:10" x14ac:dyDescent="0.15">
      <c r="B1" s="21" t="s">
        <v>83</v>
      </c>
      <c r="C1" s="21"/>
      <c r="D1" s="21"/>
      <c r="E1" s="21" t="s">
        <v>84</v>
      </c>
      <c r="F1" s="21"/>
      <c r="G1" s="21"/>
      <c r="H1" s="21" t="s">
        <v>85</v>
      </c>
      <c r="I1" s="21"/>
      <c r="J1" s="21"/>
    </row>
    <row r="2" spans="1:10" x14ac:dyDescent="0.15">
      <c r="B2" t="s">
        <v>80</v>
      </c>
      <c r="C2" t="s">
        <v>81</v>
      </c>
      <c r="D2" t="s">
        <v>82</v>
      </c>
      <c r="E2" t="s">
        <v>80</v>
      </c>
      <c r="F2" t="s">
        <v>81</v>
      </c>
      <c r="G2" t="s">
        <v>82</v>
      </c>
      <c r="H2" t="s">
        <v>80</v>
      </c>
      <c r="I2" t="s">
        <v>81</v>
      </c>
      <c r="J2" t="s">
        <v>82</v>
      </c>
    </row>
    <row r="3" spans="1:10" ht="15" x14ac:dyDescent="0.25">
      <c r="A3" s="22" t="s">
        <v>86</v>
      </c>
      <c r="B3">
        <v>6163</v>
      </c>
      <c r="C3">
        <v>13506</v>
      </c>
      <c r="D3">
        <v>23658</v>
      </c>
      <c r="E3">
        <v>14419887336</v>
      </c>
      <c r="F3">
        <v>107573720277</v>
      </c>
      <c r="G3">
        <v>117906884087</v>
      </c>
      <c r="H3">
        <f>B3/E3*1000</f>
        <v>4.2739584966199767E-4</v>
      </c>
      <c r="I3">
        <f t="shared" ref="I3:J3" si="0">C3/F3*1000</f>
        <v>1.2555111011520605E-4</v>
      </c>
      <c r="J3">
        <f t="shared" si="0"/>
        <v>2.0064986182268595E-4</v>
      </c>
    </row>
    <row r="4" spans="1:10" ht="15" x14ac:dyDescent="0.25">
      <c r="A4" s="22" t="s">
        <v>87</v>
      </c>
      <c r="B4">
        <v>3371</v>
      </c>
      <c r="C4">
        <v>3383</v>
      </c>
      <c r="D4">
        <v>3382</v>
      </c>
      <c r="E4">
        <v>14419887336</v>
      </c>
      <c r="F4">
        <v>107573720277</v>
      </c>
      <c r="G4">
        <v>117906884087</v>
      </c>
      <c r="H4">
        <f t="shared" ref="H4:H13" si="1">B4/E4*1000</f>
        <v>2.3377436462933539E-4</v>
      </c>
      <c r="I4">
        <f t="shared" ref="I4:I13" si="2">C4/F4*1000</f>
        <v>3.1448201208332745E-5</v>
      </c>
      <c r="J4">
        <f t="shared" ref="J4:J13" si="3">D4/G4*1000</f>
        <v>2.8683651732366384E-5</v>
      </c>
    </row>
    <row r="5" spans="1:10" ht="15" x14ac:dyDescent="0.25">
      <c r="A5" s="22" t="s">
        <v>88</v>
      </c>
      <c r="B5">
        <v>3074</v>
      </c>
      <c r="C5">
        <v>3086</v>
      </c>
      <c r="D5">
        <v>3092</v>
      </c>
      <c r="E5">
        <v>14419887336</v>
      </c>
      <c r="F5">
        <v>107573720277</v>
      </c>
      <c r="G5">
        <v>117906884087</v>
      </c>
      <c r="H5">
        <f t="shared" si="1"/>
        <v>2.1317780981031654E-4</v>
      </c>
      <c r="I5">
        <f t="shared" si="2"/>
        <v>2.868730385129023E-5</v>
      </c>
      <c r="J5">
        <f t="shared" si="3"/>
        <v>2.6224083724564416E-5</v>
      </c>
    </row>
    <row r="6" spans="1:10" ht="15" x14ac:dyDescent="0.25">
      <c r="A6" s="22" t="s">
        <v>89</v>
      </c>
      <c r="B6">
        <v>2970</v>
      </c>
      <c r="C6">
        <v>2975</v>
      </c>
      <c r="D6">
        <v>2978</v>
      </c>
      <c r="E6">
        <v>14419887336</v>
      </c>
      <c r="F6">
        <v>107573720277</v>
      </c>
      <c r="G6">
        <v>117906884087</v>
      </c>
      <c r="H6">
        <f t="shared" si="1"/>
        <v>2.059655481901887E-4</v>
      </c>
      <c r="I6">
        <f t="shared" si="2"/>
        <v>2.7655453323910703E-5</v>
      </c>
      <c r="J6">
        <f t="shared" si="3"/>
        <v>2.5257219059428473E-5</v>
      </c>
    </row>
    <row r="7" spans="1:10" ht="15" x14ac:dyDescent="0.25">
      <c r="A7" s="22" t="s">
        <v>90</v>
      </c>
      <c r="B7">
        <v>2970</v>
      </c>
      <c r="C7">
        <v>2980</v>
      </c>
      <c r="D7">
        <v>2979</v>
      </c>
      <c r="E7">
        <v>14419887336</v>
      </c>
      <c r="F7">
        <v>107573720277</v>
      </c>
      <c r="G7">
        <v>117906884087</v>
      </c>
      <c r="H7">
        <f t="shared" si="1"/>
        <v>2.059655481901887E-4</v>
      </c>
      <c r="I7">
        <f t="shared" si="2"/>
        <v>2.770193307739627E-5</v>
      </c>
      <c r="J7">
        <f t="shared" si="3"/>
        <v>2.5265700328420892E-5</v>
      </c>
    </row>
    <row r="8" spans="1:10" ht="15" x14ac:dyDescent="0.25">
      <c r="A8" s="22" t="s">
        <v>91</v>
      </c>
      <c r="B8">
        <v>2970</v>
      </c>
      <c r="C8">
        <v>2980</v>
      </c>
      <c r="D8">
        <v>2979</v>
      </c>
      <c r="E8">
        <v>14419887336</v>
      </c>
      <c r="F8">
        <v>107573720277</v>
      </c>
      <c r="G8">
        <v>117906884087</v>
      </c>
      <c r="H8">
        <f t="shared" si="1"/>
        <v>2.059655481901887E-4</v>
      </c>
      <c r="I8">
        <f t="shared" si="2"/>
        <v>2.770193307739627E-5</v>
      </c>
      <c r="J8">
        <f t="shared" si="3"/>
        <v>2.5265700328420892E-5</v>
      </c>
    </row>
    <row r="9" spans="1:10" ht="15" x14ac:dyDescent="0.25">
      <c r="A9" s="22" t="s">
        <v>92</v>
      </c>
      <c r="B9">
        <v>2970</v>
      </c>
      <c r="C9">
        <v>2980</v>
      </c>
      <c r="D9">
        <v>2979</v>
      </c>
      <c r="E9">
        <v>14419887336</v>
      </c>
      <c r="F9">
        <v>107573720277</v>
      </c>
      <c r="G9">
        <v>117906884087</v>
      </c>
      <c r="H9">
        <f t="shared" si="1"/>
        <v>2.059655481901887E-4</v>
      </c>
      <c r="I9">
        <f t="shared" si="2"/>
        <v>2.770193307739627E-5</v>
      </c>
      <c r="J9">
        <f t="shared" si="3"/>
        <v>2.5265700328420892E-5</v>
      </c>
    </row>
    <row r="10" spans="1:10" ht="15" x14ac:dyDescent="0.25">
      <c r="A10" s="22" t="s">
        <v>93</v>
      </c>
      <c r="B10">
        <v>2970</v>
      </c>
      <c r="C10">
        <v>2980</v>
      </c>
      <c r="D10">
        <v>2979</v>
      </c>
      <c r="E10">
        <v>14419887336</v>
      </c>
      <c r="F10">
        <v>107573720277</v>
      </c>
      <c r="G10">
        <v>117906884087</v>
      </c>
      <c r="H10">
        <f t="shared" si="1"/>
        <v>2.059655481901887E-4</v>
      </c>
      <c r="I10">
        <f t="shared" si="2"/>
        <v>2.770193307739627E-5</v>
      </c>
      <c r="J10">
        <f t="shared" si="3"/>
        <v>2.5265700328420892E-5</v>
      </c>
    </row>
    <row r="11" spans="1:10" ht="15" x14ac:dyDescent="0.25">
      <c r="A11" s="22" t="s">
        <v>94</v>
      </c>
      <c r="B11">
        <v>2970</v>
      </c>
      <c r="C11">
        <v>2980</v>
      </c>
      <c r="D11">
        <v>2979</v>
      </c>
      <c r="E11">
        <v>14419887336</v>
      </c>
      <c r="F11">
        <v>107573720277</v>
      </c>
      <c r="G11">
        <v>117906884087</v>
      </c>
      <c r="H11">
        <f t="shared" si="1"/>
        <v>2.059655481901887E-4</v>
      </c>
      <c r="I11">
        <f t="shared" si="2"/>
        <v>2.770193307739627E-5</v>
      </c>
      <c r="J11">
        <f t="shared" si="3"/>
        <v>2.5265700328420892E-5</v>
      </c>
    </row>
    <row r="12" spans="1:10" ht="15" x14ac:dyDescent="0.25">
      <c r="A12" s="22" t="s">
        <v>95</v>
      </c>
      <c r="B12">
        <v>2970</v>
      </c>
      <c r="C12">
        <v>2980</v>
      </c>
      <c r="D12">
        <v>2979</v>
      </c>
      <c r="E12">
        <v>14419887336</v>
      </c>
      <c r="F12">
        <v>107573720277</v>
      </c>
      <c r="G12">
        <v>117906884087</v>
      </c>
      <c r="H12">
        <f t="shared" si="1"/>
        <v>2.059655481901887E-4</v>
      </c>
      <c r="I12">
        <f t="shared" si="2"/>
        <v>2.770193307739627E-5</v>
      </c>
      <c r="J12">
        <f t="shared" si="3"/>
        <v>2.5265700328420892E-5</v>
      </c>
    </row>
    <row r="13" spans="1:10" ht="15.75" thickBot="1" x14ac:dyDescent="0.3">
      <c r="A13" s="23" t="s">
        <v>96</v>
      </c>
      <c r="B13">
        <v>2970</v>
      </c>
      <c r="C13">
        <v>2980</v>
      </c>
      <c r="D13">
        <v>2979</v>
      </c>
      <c r="E13">
        <v>14419887336</v>
      </c>
      <c r="F13">
        <v>107573720277</v>
      </c>
      <c r="G13">
        <v>117906884087</v>
      </c>
      <c r="H13">
        <f t="shared" si="1"/>
        <v>2.059655481901887E-4</v>
      </c>
      <c r="I13">
        <f t="shared" si="2"/>
        <v>2.770193307739627E-5</v>
      </c>
      <c r="J13">
        <f t="shared" si="3"/>
        <v>2.5265700328420892E-5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2014-01-04T15:23:48Z</dcterms:modified>
</cp:coreProperties>
</file>