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obd_auto\"/>
    </mc:Choice>
  </mc:AlternateContent>
  <bookViews>
    <workbookView xWindow="0" yWindow="0" windowWidth="24000" windowHeight="9555" firstSheet="1" activeTab="1"/>
  </bookViews>
  <sheets>
    <sheet name="统计" sheetId="2" r:id="rId1"/>
    <sheet name="HOME list" sheetId="1" r:id="rId2"/>
    <sheet name="HOME list (316)" sheetId="3" r:id="rId3"/>
    <sheet name="字段定义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C9" i="2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C10" i="2" l="1"/>
  <c r="C11" i="2" s="1"/>
  <c r="D10" i="2"/>
  <c r="D11" i="2" s="1"/>
</calcChain>
</file>

<file path=xl/sharedStrings.xml><?xml version="1.0" encoding="utf-8"?>
<sst xmlns="http://schemas.openxmlformats.org/spreadsheetml/2006/main" count="856" uniqueCount="534">
  <si>
    <t>_id</t>
  </si>
  <si>
    <t>guid</t>
  </si>
  <si>
    <t>5ab41a0198e5ce392ef5a9f2</t>
  </si>
  <si>
    <t>2114800094647</t>
  </si>
  <si>
    <t>5ab41a0298e5ce392ef5a9fe</t>
  </si>
  <si>
    <t>211510009873b</t>
  </si>
  <si>
    <t>5ab41a0398e5ce392ef5aa31</t>
  </si>
  <si>
    <t>211501035723f</t>
  </si>
  <si>
    <t>5ab41a0398e5ce392ef5aa37</t>
  </si>
  <si>
    <t>2116020125842</t>
  </si>
  <si>
    <t>5ab41a0398e5ce392ef5aa3a</t>
  </si>
  <si>
    <t>5ab41a0498e5ce392ef5aa6a</t>
  </si>
  <si>
    <t>211611023723b</t>
  </si>
  <si>
    <t>5ab41a0598e5ce392ef5aa8b</t>
  </si>
  <si>
    <t>211605023723f</t>
  </si>
  <si>
    <t>5ab41a0598e5ce392ef5aa93</t>
  </si>
  <si>
    <t>311511004983f</t>
  </si>
  <si>
    <t>5ab41a0598e5ce392ef5aa98</t>
  </si>
  <si>
    <t>2116010035138</t>
  </si>
  <si>
    <t>5ab41a0598e5ce392ef5aab2</t>
  </si>
  <si>
    <t>211602026423e</t>
  </si>
  <si>
    <t>5ab41a0798e5ce392ef5ab44</t>
  </si>
  <si>
    <t>211505015773c</t>
  </si>
  <si>
    <t>5ab41a0898e5ce392ef5ab58</t>
  </si>
  <si>
    <t>2116041026847</t>
  </si>
  <si>
    <t>5ab41a0898e5ce392ef5ab67</t>
  </si>
  <si>
    <t>211604134883c</t>
  </si>
  <si>
    <t>5ab41a0898e5ce392ef5ab7b</t>
  </si>
  <si>
    <t>611601005893b</t>
  </si>
  <si>
    <t>5ab41a0998e5ce392ef5ab8c</t>
  </si>
  <si>
    <t>6116010108640</t>
  </si>
  <si>
    <t>5ab41a0998e5ce392ef5ab91</t>
  </si>
  <si>
    <t>2116041706339</t>
  </si>
  <si>
    <t>5ab41a0a98e5ce392ef5abe4</t>
  </si>
  <si>
    <t>2116041310138</t>
  </si>
  <si>
    <t>5ab41a0b98e5ce392ef5ac5a</t>
  </si>
  <si>
    <t>611606000043c</t>
  </si>
  <si>
    <t>5ab41a0b98e5ce392ef5ac68</t>
  </si>
  <si>
    <t>611601004163c</t>
  </si>
  <si>
    <t>5ab41a0b98e5ce392ef5ac6c</t>
  </si>
  <si>
    <t>323510026653d</t>
  </si>
  <si>
    <t>5ab41a0b98e5ce392ef5ac71</t>
  </si>
  <si>
    <t>2116110785144</t>
  </si>
  <si>
    <t>5ab41a0c98e5ce392ef5ac74</t>
  </si>
  <si>
    <t>2116110906040</t>
  </si>
  <si>
    <t>5ab41a0c98e5ce392ef5ac9b</t>
  </si>
  <si>
    <t>611606004133e</t>
  </si>
  <si>
    <t>5ab41a0d98e5ce392ef5acd1</t>
  </si>
  <si>
    <t>211505015063a</t>
  </si>
  <si>
    <t>5ab41a0d98e5ce392ef5acd9</t>
  </si>
  <si>
    <t>211605024743e</t>
  </si>
  <si>
    <t>5ab41a0d98e5ce392ef5ace7</t>
  </si>
  <si>
    <t>6116010008344</t>
  </si>
  <si>
    <t>5ab41a0e98e5ce392ef5ad44</t>
  </si>
  <si>
    <t>211601004013a</t>
  </si>
  <si>
    <t>5ab41a0f98e5ce392ef5ad5a</t>
  </si>
  <si>
    <t>2116021815243</t>
  </si>
  <si>
    <t>5ab41a0f98e5ce392ef5ad6c</t>
  </si>
  <si>
    <t>2115090115243</t>
  </si>
  <si>
    <t>5ab41a0f98e5ce392ef5ad88</t>
  </si>
  <si>
    <t>3116010176847</t>
  </si>
  <si>
    <t>5ab41a1098e5ce392ef5adaf</t>
  </si>
  <si>
    <t>2116021608043</t>
  </si>
  <si>
    <t>5ab41a1098e5ce392ef5adb9</t>
  </si>
  <si>
    <t>2116020005138</t>
  </si>
  <si>
    <t>5ab41a1098e5ce392ef5add2</t>
  </si>
  <si>
    <t>2116110484443</t>
  </si>
  <si>
    <t>5ab41a1098e5ce392ef5ade3</t>
  </si>
  <si>
    <t>2116050484142</t>
  </si>
  <si>
    <t>5ab41a1198e5ce392ef5ae18</t>
  </si>
  <si>
    <t>211504041313e</t>
  </si>
  <si>
    <t>5ab41a1298e5ce392ef5ae56</t>
  </si>
  <si>
    <t>2125100083144</t>
  </si>
  <si>
    <t>5ab41a1298e5ce392ef5ae65</t>
  </si>
  <si>
    <t>3116080316745</t>
  </si>
  <si>
    <t>5ab41a1398e5ce392ef5aec5</t>
  </si>
  <si>
    <t>2116040779340</t>
  </si>
  <si>
    <t>5ab41a1398e5ce392ef5aee1</t>
  </si>
  <si>
    <t>611606004303f</t>
  </si>
  <si>
    <t>5ab41a1598e5ce392ef5af79</t>
  </si>
  <si>
    <t>211602053553a</t>
  </si>
  <si>
    <t>5ab41a1698e5ce392ef5af93</t>
  </si>
  <si>
    <t>2115050148045</t>
  </si>
  <si>
    <t>5ab41a1698e5ce392ef5afbf</t>
  </si>
  <si>
    <t>2115100376847</t>
  </si>
  <si>
    <t>5ab41a1798e5ce392ef5afff</t>
  </si>
  <si>
    <t>3116080126043</t>
  </si>
  <si>
    <t>5ab41a1798e5ce392ef5b02a</t>
  </si>
  <si>
    <t>211501010743e</t>
  </si>
  <si>
    <t>5ab41a1798e5ce392ef5b073</t>
  </si>
  <si>
    <t>611606002723f</t>
  </si>
  <si>
    <t>5ab41a1998e5ce392ef5b0fa</t>
  </si>
  <si>
    <t>2116111258445</t>
  </si>
  <si>
    <t>5ab41a1998e5ce392ef5b14f</t>
  </si>
  <si>
    <t>211602105433f</t>
  </si>
  <si>
    <t>5ab41a1a98e5ce392ef5b1a2</t>
  </si>
  <si>
    <t>2116050309041</t>
  </si>
  <si>
    <t>5ab41a1a98e5ce392ef5b1b1</t>
  </si>
  <si>
    <t>211602051273d</t>
  </si>
  <si>
    <t>5ab41a1a98e5ce392ef5b1c8</t>
  </si>
  <si>
    <t>2116021838638</t>
  </si>
  <si>
    <t>5ab41a1b98e5ce392ef5b1fb</t>
  </si>
  <si>
    <t>2116110109344</t>
  </si>
  <si>
    <t>5ab41a1b98e5ce392ef5b202</t>
  </si>
  <si>
    <t>2116020083047</t>
  </si>
  <si>
    <t>5ab41a1b98e5ce392ef5b240</t>
  </si>
  <si>
    <t>2116111202846</t>
  </si>
  <si>
    <t>5ab41a1c98e5ce392ef5b27b</t>
  </si>
  <si>
    <t>2116040820646</t>
  </si>
  <si>
    <t>5ab41a1c98e5ce392ef5b28f</t>
  </si>
  <si>
    <t>1116120251840</t>
  </si>
  <si>
    <t>5ab41a1c98e5ce392ef5b293</t>
  </si>
  <si>
    <t>211512007053d</t>
  </si>
  <si>
    <t>5ab41a1c98e5ce392ef5b298</t>
  </si>
  <si>
    <t>3115080043644</t>
  </si>
  <si>
    <t>5ab41a1d98e5ce392ef5b2d5</t>
  </si>
  <si>
    <t>2116050000843</t>
  </si>
  <si>
    <t>5ab41a1d98e5ce392ef5b306</t>
  </si>
  <si>
    <t>211601023573c</t>
  </si>
  <si>
    <t>5ab41a1e98e5ce392ef5b33e</t>
  </si>
  <si>
    <t>3116080120247</t>
  </si>
  <si>
    <t>5ab41a1e98e5ce392ef5b342</t>
  </si>
  <si>
    <t>211510033893c</t>
  </si>
  <si>
    <t>5ab41a1e98e5ce392ef5b34c</t>
  </si>
  <si>
    <t>1116010393046</t>
  </si>
  <si>
    <t>5ab41a1e98e5ce392ef5b381</t>
  </si>
  <si>
    <t>2116010027339</t>
  </si>
  <si>
    <t>5ab41a1f98e5ce392ef5b3d9</t>
  </si>
  <si>
    <t>311511001253c</t>
  </si>
  <si>
    <t>5ab41a1f98e5ce392ef5b401</t>
  </si>
  <si>
    <t>211411012273b</t>
  </si>
  <si>
    <t>5ab41a2198e5ce392ef5b4df</t>
  </si>
  <si>
    <t>2116020349745</t>
  </si>
  <si>
    <t>5ab41a2198e5ce392ef5b517</t>
  </si>
  <si>
    <t>3116060073438</t>
  </si>
  <si>
    <t>5ab41a2298e5ce392ef5b562</t>
  </si>
  <si>
    <t>2116111266438</t>
  </si>
  <si>
    <t>5ab41a2298e5ce392ef5b57a</t>
  </si>
  <si>
    <t>321507004103c</t>
  </si>
  <si>
    <t>5ab41a2298e5ce392ef5b5c1</t>
  </si>
  <si>
    <t>2116110271843</t>
  </si>
  <si>
    <t>5ab41a2398e5ce392ef5b649</t>
  </si>
  <si>
    <t>1115100381346</t>
  </si>
  <si>
    <t>5ab41a2398e5ce392ef5b655</t>
  </si>
  <si>
    <t>1117080047743</t>
  </si>
  <si>
    <t>5ab41a2498e5ce392ef5b699</t>
  </si>
  <si>
    <t>2115090088246</t>
  </si>
  <si>
    <t>5ab41a2498e5ce392ef5b6c2</t>
  </si>
  <si>
    <t>2115110833743</t>
  </si>
  <si>
    <t>5ab41a2498e5ce392ef5b6df</t>
  </si>
  <si>
    <t>211611127043f</t>
  </si>
  <si>
    <t>5ab41a2498e5ce392ef5b6f8</t>
  </si>
  <si>
    <t>2116020109145</t>
  </si>
  <si>
    <t>5ab41a2598e5ce392ef5b736</t>
  </si>
  <si>
    <t>3116080595639</t>
  </si>
  <si>
    <t>5ab41a2598e5ce392ef5b737</t>
  </si>
  <si>
    <t>5ab41a2698e5ce392ef5b7d8</t>
  </si>
  <si>
    <t>311601010503b</t>
  </si>
  <si>
    <t>5ab41a2698e5ce392ef5b807</t>
  </si>
  <si>
    <t>2116040728443</t>
  </si>
  <si>
    <t>5ab41a2698e5ce392ef5b831</t>
  </si>
  <si>
    <t>2115040292545</t>
  </si>
  <si>
    <t>5ab41a2998e5ce392ef5b9d7</t>
  </si>
  <si>
    <t>2116041373945</t>
  </si>
  <si>
    <t>5ab41a2998e5ce392ef5b9fe</t>
  </si>
  <si>
    <t>3116080305939</t>
  </si>
  <si>
    <t>5ab41a2a98e5ce392ef5ba34</t>
  </si>
  <si>
    <t>6116060028042</t>
  </si>
  <si>
    <t>5ab41a2a98e5ce392ef5ba60</t>
  </si>
  <si>
    <t>2116110880946</t>
  </si>
  <si>
    <t>5ab41a2a98e5ce392ef5ba85</t>
  </si>
  <si>
    <t>211611017643b</t>
  </si>
  <si>
    <t>5ab41a2a98e5ce392ef5bab4</t>
  </si>
  <si>
    <t>2116110816838</t>
  </si>
  <si>
    <t>5ab41a2a98e5ce392ef5bac4</t>
  </si>
  <si>
    <t>111706003363f</t>
  </si>
  <si>
    <t>5ab41a2b98e5ce392ef5baef</t>
  </si>
  <si>
    <t>211611042603f</t>
  </si>
  <si>
    <t>5ab41a2b98e5ce392ef5bb18</t>
  </si>
  <si>
    <t>2116040868438</t>
  </si>
  <si>
    <t>5ab41a2c98e5ce392ef5bc3e</t>
  </si>
  <si>
    <t>2116110378744</t>
  </si>
  <si>
    <t>5ab41a2d98e5ce392ef5bc51</t>
  </si>
  <si>
    <t>111710003043a</t>
  </si>
  <si>
    <t>5ab41a2d98e5ce392ef5bca9</t>
  </si>
  <si>
    <t>111710015743a</t>
  </si>
  <si>
    <t>5ab41a2d98e5ce392ef5bcb4</t>
  </si>
  <si>
    <t>1116120102439</t>
  </si>
  <si>
    <t>5ab41a2d98e5ce392ef5bcbd</t>
  </si>
  <si>
    <t>2116020277846</t>
  </si>
  <si>
    <t>5ab41a2d98e5ce392ef5bcc9</t>
  </si>
  <si>
    <t>1117100191145</t>
  </si>
  <si>
    <t>5ab41a2d98e5ce392ef5bcf4</t>
  </si>
  <si>
    <t>1116120166946</t>
  </si>
  <si>
    <t>5ab41a2d98e5ce392ef5bd0f</t>
  </si>
  <si>
    <t>211602116013b</t>
  </si>
  <si>
    <t>5ab41a2e98e5ce392ef5bd30</t>
  </si>
  <si>
    <t>2116010573947</t>
  </si>
  <si>
    <t>5ab41a2e98e5ce392ef5bd4a</t>
  </si>
  <si>
    <t>211501020133c</t>
  </si>
  <si>
    <t>5ab41a2e98e5ce392ef5bd5b</t>
  </si>
  <si>
    <t>2116010567239</t>
  </si>
  <si>
    <t>5ab41a2e98e5ce392ef5bd62</t>
  </si>
  <si>
    <t>2116020786441</t>
  </si>
  <si>
    <t>5ab41a2e98e5ce392ef5bd7d</t>
  </si>
  <si>
    <t>3116080005744</t>
  </si>
  <si>
    <t>5ab41a2e98e5ce392ef5bd7f</t>
  </si>
  <si>
    <t>2116041779446</t>
  </si>
  <si>
    <t>5ab41a2f98e5ce392ef5bde9</t>
  </si>
  <si>
    <t>315CF8F2-723F-C195-80C9-3B4434322878</t>
  </si>
  <si>
    <t>tag</t>
    <phoneticPr fontId="1" type="noConversion"/>
  </si>
  <si>
    <t>H001</t>
  </si>
  <si>
    <t>H001</t>
    <phoneticPr fontId="1" type="noConversion"/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</si>
  <si>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</si>
  <si>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</si>
  <si>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</si>
  <si>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</si>
  <si>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</si>
  <si>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</si>
  <si>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</si>
  <si>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</si>
  <si>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</si>
  <si>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</si>
  <si>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</si>
  <si>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</si>
  <si>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</si>
  <si>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</si>
  <si>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</si>
  <si>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</si>
  <si>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</si>
  <si>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</si>
  <si>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</si>
  <si>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</si>
  <si>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</si>
  <si>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</si>
  <si>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</si>
  <si>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</si>
  <si>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</si>
  <si>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</si>
  <si>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</si>
  <si>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</si>
  <si>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</si>
  <si>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</si>
  <si>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H032</t>
  </si>
  <si>
    <t>H033</t>
  </si>
  <si>
    <t>H034</t>
  </si>
  <si>
    <t>H035</t>
  </si>
  <si>
    <t>H036</t>
  </si>
  <si>
    <t>H037</t>
  </si>
  <si>
    <t>H038</t>
  </si>
  <si>
    <t>H039</t>
  </si>
  <si>
    <t>H040</t>
  </si>
  <si>
    <t>H041</t>
  </si>
  <si>
    <t>H042</t>
  </si>
  <si>
    <t>H043</t>
  </si>
  <si>
    <t>H044</t>
  </si>
  <si>
    <t>H045</t>
  </si>
  <si>
    <t>H046</t>
  </si>
  <si>
    <t>H047</t>
  </si>
  <si>
    <t>H048</t>
  </si>
  <si>
    <t>H049</t>
  </si>
  <si>
    <t>H050</t>
  </si>
  <si>
    <t>H051</t>
  </si>
  <si>
    <t>H052</t>
  </si>
  <si>
    <t>H053</t>
  </si>
  <si>
    <t>H054</t>
  </si>
  <si>
    <t>H055</t>
  </si>
  <si>
    <t>H056</t>
  </si>
  <si>
    <t>H057</t>
  </si>
  <si>
    <t>H058</t>
  </si>
  <si>
    <t>H059</t>
  </si>
  <si>
    <t>H060</t>
  </si>
  <si>
    <t>H061</t>
  </si>
  <si>
    <t>H062</t>
  </si>
  <si>
    <t>H063</t>
  </si>
  <si>
    <t>H064</t>
  </si>
  <si>
    <t>H065</t>
  </si>
  <si>
    <t>H066</t>
  </si>
  <si>
    <t>H067</t>
  </si>
  <si>
    <t>H068</t>
  </si>
  <si>
    <t>H069</t>
  </si>
  <si>
    <t>H070</t>
  </si>
  <si>
    <t>H071</t>
  </si>
  <si>
    <t>H072</t>
  </si>
  <si>
    <t>H073</t>
  </si>
  <si>
    <t>H074</t>
  </si>
  <si>
    <t>H075</t>
  </si>
  <si>
    <t>H076</t>
  </si>
  <si>
    <t>H077</t>
  </si>
  <si>
    <t>H078</t>
  </si>
  <si>
    <t>H079</t>
  </si>
  <si>
    <t>H080</t>
  </si>
  <si>
    <t>H081</t>
  </si>
  <si>
    <t>H082</t>
  </si>
  <si>
    <t>H083</t>
  </si>
  <si>
    <t>H084</t>
  </si>
  <si>
    <t>H085</t>
  </si>
  <si>
    <t>H086</t>
  </si>
  <si>
    <t>H087</t>
  </si>
  <si>
    <t>H088</t>
  </si>
  <si>
    <t>H089</t>
  </si>
  <si>
    <t>H090</t>
  </si>
  <si>
    <t>H091</t>
  </si>
  <si>
    <t>H092</t>
  </si>
  <si>
    <t>H093</t>
  </si>
  <si>
    <t>H094</t>
  </si>
  <si>
    <t>H095</t>
  </si>
  <si>
    <t>H096</t>
  </si>
  <si>
    <t>H097</t>
  </si>
  <si>
    <t>H098</t>
  </si>
  <si>
    <t>H099</t>
  </si>
  <si>
    <t>H100</t>
  </si>
  <si>
    <t>H101</t>
  </si>
  <si>
    <t>H102</t>
  </si>
  <si>
    <t>H103</t>
  </si>
  <si>
    <t>H104</t>
  </si>
  <si>
    <t>H105</t>
  </si>
  <si>
    <t>Tag</t>
    <phoneticPr fontId="1" type="noConversion"/>
  </si>
  <si>
    <t>obj_id</t>
    <phoneticPr fontId="1" type="noConversion"/>
  </si>
  <si>
    <t>推定结果评判</t>
    <phoneticPr fontId="1" type="noConversion"/>
  </si>
  <si>
    <t>GPS track数</t>
    <phoneticPr fontId="1" type="noConversion"/>
  </si>
  <si>
    <t>行程数</t>
    <phoneticPr fontId="1" type="noConversion"/>
  </si>
  <si>
    <t>评价参考的行程数</t>
    <phoneticPr fontId="1" type="noConversion"/>
  </si>
  <si>
    <t>推定结果数</t>
    <phoneticPr fontId="1" type="noConversion"/>
  </si>
  <si>
    <t>备注</t>
    <phoneticPr fontId="1" type="noConversion"/>
  </si>
  <si>
    <t>5aa98e0298e5ce1e49de88e2</t>
  </si>
  <si>
    <t>只识别出HOME，认为OK</t>
  </si>
  <si>
    <t>未找到</t>
    <phoneticPr fontId="1" type="noConversion"/>
  </si>
  <si>
    <t>5aa98e0398e5ce1e49de890b</t>
  </si>
  <si>
    <t>识别出H&amp;O，认为H&amp;O的结果全NG</t>
  </si>
  <si>
    <t>5aa98e0398e5ce1e49de8917</t>
  </si>
  <si>
    <t>5aa98e0598e5ce1e49de8983</t>
  </si>
  <si>
    <t>5aa98e0698e5ce1e49de89ab</t>
  </si>
  <si>
    <t>311511004983f</t>
    <phoneticPr fontId="1" type="noConversion"/>
  </si>
  <si>
    <t>5aa98e0698e5ce1e49de89af</t>
  </si>
  <si>
    <t>识别出H&amp;O，认为H&amp;O的结果全OK</t>
  </si>
  <si>
    <t>5aa98e0698e5ce1e49de89cd</t>
  </si>
  <si>
    <t>识别出H&amp;O，认为OFFICE NG，HOME可能OK</t>
  </si>
  <si>
    <t>5aa98e0798e5ce1e49de89d5</t>
  </si>
  <si>
    <t>3116080116040</t>
  </si>
  <si>
    <t>识别出H&amp;O，认为HOME NG，OFFICE可能OK</t>
  </si>
  <si>
    <t>5aa98e0798e5ce1e49de89d7</t>
  </si>
  <si>
    <t>211604004883e</t>
  </si>
  <si>
    <t>只识别出HOME，认为NG</t>
  </si>
  <si>
    <t>5aa98e0798e5ce1e49de89fc</t>
  </si>
  <si>
    <t>211604113403d</t>
  </si>
  <si>
    <t>坐标异常，不评估！</t>
  </si>
  <si>
    <t>经度为异常值：875.209380645161</t>
    <phoneticPr fontId="1" type="noConversion"/>
  </si>
  <si>
    <t>5aa98e0898e5ce1e49de8a59</t>
  </si>
  <si>
    <t>2116021142943</t>
  </si>
  <si>
    <t>5aa98e0998e5ce1e49de8a5e</t>
  </si>
  <si>
    <t>Home与Office反了</t>
    <phoneticPr fontId="1" type="noConversion"/>
  </si>
  <si>
    <t>5aa98e0998e5ce1e49de8a73</t>
  </si>
  <si>
    <t>5aa98e0998e5ce1e49de8a80</t>
  </si>
  <si>
    <t>5aa98e0998e5ce1e49de8a87</t>
  </si>
  <si>
    <t>1117040207638</t>
  </si>
  <si>
    <t>识别出H&amp;O，认为H&amp;O的可能全OK</t>
  </si>
  <si>
    <t>5aa98e0a98e5ce1e49de8a91</t>
  </si>
  <si>
    <t>5aa98e0a98e5ce1e49de8aa4</t>
  </si>
  <si>
    <t>5aaadf8798e5ce121e977c22，可能是office，但没有识别出来。</t>
    <phoneticPr fontId="1" type="noConversion"/>
  </si>
  <si>
    <t>5aa98e0b98e5ce1e49de8af2</t>
  </si>
  <si>
    <t>211601027173c</t>
  </si>
  <si>
    <t>5aaadf8898e5ce121e977c71应该是家</t>
    <phoneticPr fontId="1" type="noConversion"/>
  </si>
  <si>
    <t>5aa98e0b98e5ce1e49de8afe</t>
  </si>
  <si>
    <t>家在河里是NG的</t>
    <phoneticPr fontId="1" type="noConversion"/>
  </si>
  <si>
    <t>5aa98e0c98e5ce1e49de8b73</t>
  </si>
  <si>
    <t>5aa98e0d98e5ce1e49de8b81</t>
  </si>
  <si>
    <t>5aa98e0d98e5ce1e49de8b87</t>
  </si>
  <si>
    <t>5aa98e0d98e5ce1e49de8b8a</t>
  </si>
  <si>
    <t>5aa98e0d98e5ce1e49de8b8d</t>
  </si>
  <si>
    <t>5aa98e0d98e5ce1e49de8bb4</t>
  </si>
  <si>
    <t>5aa98e0e98e5ce1e49de8be9</t>
  </si>
  <si>
    <t>211505015063a</t>
    <phoneticPr fontId="1" type="noConversion"/>
  </si>
  <si>
    <t>5aa98e0f98e5ce1e49de8c53</t>
  </si>
  <si>
    <t>111601035063f</t>
    <phoneticPr fontId="1" type="noConversion"/>
  </si>
  <si>
    <t>其它</t>
  </si>
  <si>
    <t>用例数据有问题，不应只识别出Office</t>
    <phoneticPr fontId="1" type="noConversion"/>
  </si>
  <si>
    <t>5aa98e1098e5ce1e49de8c5d</t>
  </si>
  <si>
    <t>5aa98e1098e5ce1e49de8c72</t>
  </si>
  <si>
    <t>识别出2个家，是数据还是推定的问题。</t>
    <phoneticPr fontId="1" type="noConversion"/>
  </si>
  <si>
    <t>5aa98e1098e5ce1e49de8c76</t>
  </si>
  <si>
    <t>状况同上。</t>
    <phoneticPr fontId="1" type="noConversion"/>
  </si>
  <si>
    <t>5aa98e1098e5ce1e49de8c86</t>
  </si>
  <si>
    <t>5aa98e1198e5ce1e49de8ca1</t>
  </si>
  <si>
    <t>5aa98e1198e5ce1e49de8cd3</t>
  </si>
  <si>
    <t>HO的位置属性不能够十分的明确。</t>
    <phoneticPr fontId="1" type="noConversion"/>
  </si>
  <si>
    <t>5aa98e1298e5ce1e49de8ce9</t>
  </si>
  <si>
    <t>5aa98e1298e5ce1e49de8cfd</t>
  </si>
  <si>
    <t>5aa98e1298e5ce1e49de8d14</t>
  </si>
  <si>
    <t>2116040291141</t>
  </si>
  <si>
    <t>5aa98e1298e5ce1e49de8d31</t>
  </si>
  <si>
    <t>5aa98e1298e5ce1e49de8d35</t>
  </si>
  <si>
    <t>211604103303b</t>
  </si>
  <si>
    <t>5aa98e1398e5ce1e49de8d57</t>
  </si>
  <si>
    <t>2116022068242</t>
  </si>
  <si>
    <t>5aa98e1398e5ce1e49de8d61</t>
  </si>
  <si>
    <t>211602082903f</t>
  </si>
  <si>
    <t>5aa98e1398e5ce1e49de8d65</t>
  </si>
  <si>
    <t>2116050261947</t>
  </si>
  <si>
    <t>5aa98e1398e5ce1e49de8d6d</t>
  </si>
  <si>
    <t>5aa98e1598e5ce1e49de8ddd</t>
  </si>
  <si>
    <t>5aa98e1598e5ce1e49de8df7</t>
  </si>
  <si>
    <t>5aa98e1698e5ce1e49de8e4d</t>
  </si>
  <si>
    <t>111704002503c</t>
  </si>
  <si>
    <t>5aa98e1698e5ce1e49de8e93</t>
  </si>
  <si>
    <t>5aa98e1798e5ce1e49de8ead</t>
  </si>
  <si>
    <t>5aa98e1798e5ce1e49de8ec2</t>
  </si>
  <si>
    <t>211509002093f</t>
  </si>
  <si>
    <t>5aa98e1798e5ce1e49de8ed8</t>
  </si>
  <si>
    <t>5aa98e1898e5ce1e49de8f42</t>
  </si>
  <si>
    <t>5aa98e1998e5ce1e49de8f8b</t>
  </si>
  <si>
    <t>5aa98e1a98e5ce1e49de8fc8</t>
  </si>
  <si>
    <t>1115110043039</t>
  </si>
  <si>
    <t>只有两个UNKNOWN的结果，数据或推定有问题</t>
    <phoneticPr fontId="1" type="noConversion"/>
  </si>
  <si>
    <t>5aa98e1a98e5ce1e49de8fc9</t>
  </si>
  <si>
    <t>2115110784047</t>
  </si>
  <si>
    <t>5aa98e1a98e5ce1e49de8fd3</t>
  </si>
  <si>
    <t>1116010081442</t>
  </si>
  <si>
    <t>5aa98e1a98e5ce1e49de8fd7</t>
  </si>
  <si>
    <t>2125100324239</t>
  </si>
  <si>
    <t>5aa98e1a98e5ce1e49de9011</t>
  </si>
  <si>
    <t>5aa98e1b98e5ce1e49de903e</t>
  </si>
  <si>
    <t>211605025773c</t>
  </si>
  <si>
    <t>信息不足不能判断对错</t>
    <phoneticPr fontId="1" type="noConversion"/>
  </si>
  <si>
    <t>5aa98e1b98e5ce1e49de9066</t>
  </si>
  <si>
    <t>5aa98e1c98e5ce1e49de90b9</t>
  </si>
  <si>
    <t>5aa98e1c98e5ce1e49de90c9</t>
  </si>
  <si>
    <t>5aa98e1c98e5ce1e49de9114</t>
  </si>
  <si>
    <t>5aa98e1d98e5ce1e49de9157</t>
  </si>
  <si>
    <t>5aa98e1d98e5ce1e49de9192</t>
  </si>
  <si>
    <t>5aa98e1e98e5ce1e49de91a4</t>
  </si>
  <si>
    <t>5aa98e1e98e5ce1e49de91ee</t>
  </si>
  <si>
    <t>5aa98e1e98e5ce1e49de91fd</t>
  </si>
  <si>
    <t>211604006323d</t>
  </si>
  <si>
    <t>5aa98e1f98e5ce1e49de9257</t>
  </si>
  <si>
    <t>5aa98e1f98e5ce1e49de925b</t>
  </si>
  <si>
    <t>5aa98e1f98e5ce1e49de9263</t>
  </si>
  <si>
    <t>5aa98e2098e5ce1e49de9296</t>
  </si>
  <si>
    <t>2116010050238</t>
  </si>
  <si>
    <t>5aa98e2198e5ce1e49de9318</t>
  </si>
  <si>
    <t>5aa98e2198e5ce1e49de9344</t>
  </si>
  <si>
    <t>2116041082445</t>
  </si>
  <si>
    <t>5aa98e2298e5ce1e49de93f8</t>
  </si>
  <si>
    <t>5aa98e2398e5ce1e49de942e</t>
  </si>
  <si>
    <t>5aa98e2398e5ce1e49de947c</t>
  </si>
  <si>
    <t>5aa98e2498e5ce1e49de94da</t>
  </si>
  <si>
    <t>5aa98e2498e5ce1e49de9521</t>
  </si>
  <si>
    <t>2116021970645</t>
  </si>
  <si>
    <t>5aa98e2598e5ce1e49de9560</t>
  </si>
  <si>
    <t>5aa98e2598e5ce1e49de9568</t>
  </si>
  <si>
    <t>2115010042842</t>
  </si>
  <si>
    <t>Home与Office反了</t>
  </si>
  <si>
    <t>5aa98e2598e5ce1e49de956c</t>
  </si>
  <si>
    <t>5aa98e2598e5ce1e49de95d4</t>
  </si>
  <si>
    <t>3116080593940</t>
  </si>
  <si>
    <t>5aa98e2698e5ce1e49de95db</t>
  </si>
  <si>
    <t>5aa98e2698e5ce1e49de95f8</t>
  </si>
  <si>
    <t>5aa98e2698e5ce1e49de9611</t>
  </si>
  <si>
    <t>5aa98e2698e5ce1e49de963d</t>
  </si>
  <si>
    <t>2116110753638</t>
  </si>
  <si>
    <t>5aa98e2698e5ce1e49de964f</t>
  </si>
  <si>
    <t>5aa98e2898e5ce1e49de96fc</t>
  </si>
  <si>
    <t>2116110761847</t>
  </si>
  <si>
    <t>5aa98e2898e5ce1e49de9748</t>
  </si>
  <si>
    <t>5aa98e2898e5ce1e49de976e</t>
  </si>
  <si>
    <t>2116110449147</t>
  </si>
  <si>
    <t>5aa98e2998e5ce1e49de97c0</t>
  </si>
  <si>
    <t>211604123043e</t>
  </si>
  <si>
    <t>5aa98e2b98e5ce1e49de9915</t>
  </si>
  <si>
    <t>5aa98e2b98e5ce1e49de994d</t>
  </si>
  <si>
    <t>5aa98e2c98e5ce1e49de9977</t>
  </si>
  <si>
    <t>5aa98e2c98e5ce1e49de999d</t>
  </si>
  <si>
    <t>识别出2个家，是数据还是推定的问题?</t>
    <phoneticPr fontId="1" type="noConversion"/>
  </si>
  <si>
    <t>5aa98e2c98e5ce1e49de999e</t>
  </si>
  <si>
    <t>识别出2个家，是数据还是推定的问题?与94相同</t>
    <phoneticPr fontId="1" type="noConversion"/>
  </si>
  <si>
    <t>5aa98e2c98e5ce1e49de99dd</t>
  </si>
  <si>
    <t>5aa98e2d98e5ce1e49de9a07</t>
  </si>
  <si>
    <t>5aa98e2d98e5ce1e49de9a0e</t>
  </si>
  <si>
    <t>2116020944441</t>
  </si>
  <si>
    <t>5aa98e2d98e5ce1e49de9a2f</t>
  </si>
  <si>
    <t>5aa98e2d98e5ce1e49de9a40</t>
  </si>
  <si>
    <t>211412038923e</t>
  </si>
  <si>
    <t>5aa98e2d98e5ce1e49de9a59</t>
  </si>
  <si>
    <t>2115110553738</t>
  </si>
  <si>
    <t>5aa98e2d98e5ce1e49de9aba</t>
  </si>
  <si>
    <t>111608004593e</t>
  </si>
  <si>
    <t>5aa98e2e98e5ce1e49de9b68</t>
  </si>
  <si>
    <t>5aa98e2e98e5ce1e49de9b77</t>
  </si>
  <si>
    <t>2116022055638</t>
  </si>
  <si>
    <t>5aa98e2f98e5ce1e49de9bb0</t>
  </si>
  <si>
    <t>3116080227839</t>
  </si>
  <si>
    <t>H106</t>
  </si>
  <si>
    <t>5aa98e2f98e5ce1e49de9bc0</t>
  </si>
  <si>
    <t>H107</t>
  </si>
  <si>
    <t>5aa98e2f98e5ce1e49de9bcd</t>
  </si>
  <si>
    <t>H108</t>
  </si>
  <si>
    <t>5aa98e2f98e5ce1e49de9c28</t>
  </si>
  <si>
    <t>H109</t>
  </si>
  <si>
    <t>5aa98e3098e5ce1e49de9c49</t>
  </si>
  <si>
    <t>H110</t>
  </si>
  <si>
    <t>5aa98e3098e5ce1e49de9c72</t>
  </si>
  <si>
    <t>H111</t>
  </si>
  <si>
    <t>5aa98e3098e5ce1e49de9c79</t>
  </si>
  <si>
    <t>2116111032639</t>
  </si>
  <si>
    <t>H112</t>
  </si>
  <si>
    <t>5aa98e3098e5ce1e49de9c7a</t>
  </si>
  <si>
    <t>old list mark</t>
    <phoneticPr fontId="1" type="noConversion"/>
  </si>
  <si>
    <t>new list mark</t>
    <phoneticPr fontId="1" type="noConversion"/>
  </si>
  <si>
    <t>2116050101239</t>
    <phoneticPr fontId="1" type="noConversion"/>
  </si>
  <si>
    <t>HOME list</t>
    <phoneticPr fontId="1" type="noConversion"/>
  </si>
  <si>
    <t>本次</t>
    <phoneticPr fontId="1" type="noConversion"/>
  </si>
  <si>
    <t>HOME记录数</t>
    <phoneticPr fontId="1" type="noConversion"/>
  </si>
  <si>
    <t>独有记录数量</t>
    <phoneticPr fontId="1" type="noConversion"/>
  </si>
  <si>
    <t>共有记录数量</t>
    <phoneticPr fontId="1" type="noConversion"/>
  </si>
  <si>
    <t>3月16日</t>
  </si>
  <si>
    <t>项</t>
    <phoneticPr fontId="1" type="noConversion"/>
  </si>
  <si>
    <t>#</t>
    <phoneticPr fontId="1" type="noConversion"/>
  </si>
  <si>
    <t>评估状态</t>
    <phoneticPr fontId="1" type="noConversion"/>
  </si>
  <si>
    <t>未知</t>
    <phoneticPr fontId="1" type="noConversion"/>
  </si>
  <si>
    <t>未评估</t>
    <phoneticPr fontId="1" type="noConversion"/>
  </si>
  <si>
    <t>评估OK</t>
    <phoneticPr fontId="1" type="noConversion"/>
  </si>
  <si>
    <t>只识别出HOME，认为OK</t>
    <phoneticPr fontId="1" type="noConversion"/>
  </si>
  <si>
    <t>只识别出HOME，认为NG</t>
    <phoneticPr fontId="1" type="noConversion"/>
  </si>
  <si>
    <t>识别出H&amp;O，认为H&amp;O的结果全OK</t>
    <phoneticPr fontId="1" type="noConversion"/>
  </si>
  <si>
    <t>识别出H&amp;O，认为H&amp;O的可能全OK</t>
    <phoneticPr fontId="1" type="noConversion"/>
  </si>
  <si>
    <t>识别出H&amp;O，认为H&amp;O的结果全NG</t>
    <phoneticPr fontId="1" type="noConversion"/>
  </si>
  <si>
    <t>识别出H&amp;O，认为HOME NG，OFFICE可能OK</t>
    <phoneticPr fontId="1" type="noConversion"/>
  </si>
  <si>
    <t>识别出H&amp;O，认为OFFICE NG，HOME可能OK</t>
    <phoneticPr fontId="1" type="noConversion"/>
  </si>
  <si>
    <t>坐标异常，不评估！</t>
    <phoneticPr fontId="1" type="noConversion"/>
  </si>
  <si>
    <t>其它</t>
    <phoneticPr fontId="1" type="noConversion"/>
  </si>
  <si>
    <t>推定结果评判</t>
    <phoneticPr fontId="1" type="noConversion"/>
  </si>
  <si>
    <t>remark</t>
    <phoneticPr fontId="1" type="noConversion"/>
  </si>
  <si>
    <t>其实是识别出2个HOME，其中一个HOME应该为Office</t>
    <phoneticPr fontId="1" type="noConversion"/>
  </si>
  <si>
    <t>与H004重复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</si>
</sst>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15"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表3" displayName="表3" ref="B8:D11" totalsRowShown="0">
  <autoFilter ref="B8:D11"/>
  <tableColumns count="3">
    <tableColumn id="1" name="项"/>
    <tableColumn id="2" name="本次"/>
    <tableColumn id="3" name="3月16日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表_3" displayName="表_3" ref="A1:F106" totalsRowShown="0">
  <autoFilter ref="A1:F106">
    <filterColumn colId="3">
      <filters>
        <filter val="new"/>
      </filters>
    </filterColumn>
  </autoFilter>
  <tableColumns count="6">
    <tableColumn id="1" name="tag"/>
    <tableColumn id="2" name="_id" dataDxfId="14"/>
    <tableColumn id="3" name="guid" dataDxfId="13"/>
    <tableColumn id="4" name="old list mark" dataDxfId="12">
      <calculatedColumnFormula>_xlfn.IFNA(VLOOKUP(表_3[[#This Row],[guid]],表2[guid],1,FALSE),"new")</calculatedColumnFormula>
    </tableColumn>
    <tableColumn id="5" name="推定结果评判"/>
    <tableColumn id="6" name="remark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表2" displayName="表2" ref="A1:J113" totalsRowShown="0" headerRowDxfId="10">
  <autoFilter ref="A1:J113"/>
  <sortState ref="A2:G113">
    <sortCondition ref="A1:A113"/>
  </sortState>
  <tableColumns count="10">
    <tableColumn id="8" name="Tag" dataDxfId="9"/>
    <tableColumn id="1" name="obj_id" dataDxfId="8"/>
    <tableColumn id="2" name="guid" dataDxfId="7"/>
    <tableColumn id="3" name="推定结果评判" dataDxfId="6"/>
    <tableColumn id="4" name="GPS track数" dataDxfId="5"/>
    <tableColumn id="5" name="行程数" dataDxfId="4"/>
    <tableColumn id="6" name="评价参考的行程数" dataDxfId="3"/>
    <tableColumn id="7" name="推定结果数" dataDxfId="2"/>
    <tableColumn id="9" name="备注" dataDxfId="1"/>
    <tableColumn id="11" name="new list mark" dataDxfId="0">
      <calculatedColumnFormula>_xlfn.IFNA(VLOOKUP(表2[[#This Row],[guid]], 表_3[guid], 1, FALSE), "not found")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表3_5" displayName="表3_5" ref="A2:B14" totalsRowShown="0">
  <autoFilter ref="A2:B14"/>
  <tableColumns count="2">
    <tableColumn id="1" name="#"/>
    <tableColumn id="2" name="评估状态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11"/>
  <sheetViews>
    <sheetView workbookViewId="0">
      <selection activeCell="B7" sqref="B7:D11"/>
    </sheetView>
  </sheetViews>
  <sheetFormatPr defaultRowHeight="14.25" x14ac:dyDescent="0.2"/>
  <cols>
    <col min="2" max="2" width="12.625" bestFit="1" customWidth="1"/>
    <col min="4" max="4" width="16.125" customWidth="1"/>
  </cols>
  <sheetData>
    <row r="7" spans="2:4" x14ac:dyDescent="0.2">
      <c r="C7" s="4" t="s">
        <v>509</v>
      </c>
      <c r="D7" s="4"/>
    </row>
    <row r="8" spans="2:4" x14ac:dyDescent="0.2">
      <c r="B8" t="s">
        <v>515</v>
      </c>
      <c r="C8" t="s">
        <v>510</v>
      </c>
      <c r="D8" s="3" t="s">
        <v>514</v>
      </c>
    </row>
    <row r="9" spans="2:4" x14ac:dyDescent="0.2">
      <c r="B9" t="s">
        <v>511</v>
      </c>
      <c r="C9">
        <f>COUNTA(表_3[guid])</f>
        <v>105</v>
      </c>
      <c r="D9">
        <f>COUNTA(表2[guid])</f>
        <v>112</v>
      </c>
    </row>
    <row r="10" spans="2:4" x14ac:dyDescent="0.2">
      <c r="B10" t="s">
        <v>512</v>
      </c>
      <c r="C10">
        <f>COUNTIF(表_3[old list mark],"new")</f>
        <v>31</v>
      </c>
      <c r="D10">
        <f>COUNTIF(表2[new list mark], "not found")</f>
        <v>37</v>
      </c>
    </row>
    <row r="11" spans="2:4" x14ac:dyDescent="0.2">
      <c r="B11" t="s">
        <v>513</v>
      </c>
      <c r="C11">
        <f>C9-C10</f>
        <v>74</v>
      </c>
      <c r="D11">
        <f>D9-D10</f>
        <v>75</v>
      </c>
    </row>
  </sheetData>
  <mergeCells count="1">
    <mergeCell ref="C7:D7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topLeftCell="C1" workbookViewId="0">
      <selection activeCell="E58" sqref="E58"/>
    </sheetView>
  </sheetViews>
  <sheetFormatPr defaultRowHeight="14.25" x14ac:dyDescent="0.2"/>
  <cols>
    <col min="2" max="2" width="27" bestFit="1" customWidth="1"/>
    <col min="3" max="3" width="17.125" customWidth="1"/>
    <col min="4" max="4" width="7.375" customWidth="1"/>
    <col min="5" max="5" width="42" bestFit="1" customWidth="1"/>
  </cols>
  <sheetData>
    <row r="1" spans="1:6" x14ac:dyDescent="0.2">
      <c r="A1" t="s">
        <v>210</v>
      </c>
      <c r="B1" s="1" t="s">
        <v>0</v>
      </c>
      <c r="C1" s="1" t="s">
        <v>1</v>
      </c>
      <c r="D1" t="s">
        <v>506</v>
      </c>
      <c r="E1" t="s">
        <v>530</v>
      </c>
      <c r="F1" t="s">
        <v>531</v>
      </c>
    </row>
    <row r="2" spans="1:6" hidden="1" x14ac:dyDescent="0.2">
      <c r="A2" t="s">
        <v>212</v>
      </c>
      <c r="B2" s="1" t="s">
        <v>2</v>
      </c>
      <c r="C2" s="1" t="s">
        <v>3</v>
      </c>
      <c r="D2" t="str">
        <f>_xlfn.IFNA(VLOOKUP(表_3[[#This Row],[guid]],表2[guid],1,FALSE),"new")</f>
        <v>2114800094647</v>
      </c>
    </row>
    <row r="3" spans="1:6" hidden="1" x14ac:dyDescent="0.2">
      <c r="A3" t="s">
        <v>213</v>
      </c>
      <c r="B3" s="1" t="s">
        <v>4</v>
      </c>
      <c r="C3" s="1" t="s">
        <v>5</v>
      </c>
      <c r="D3" t="str">
        <f>_xlfn.IFNA(VLOOKUP(表_3[[#This Row],[guid]],表2[guid],1,FALSE),"new")</f>
        <v>211510009873b</v>
      </c>
    </row>
    <row r="4" spans="1:6" x14ac:dyDescent="0.2">
      <c r="A4" t="s">
        <v>214</v>
      </c>
      <c r="B4" s="1" t="s">
        <v>6</v>
      </c>
      <c r="C4" s="1" t="s">
        <v>7</v>
      </c>
      <c r="D4" t="str">
        <f>_xlfn.IFNA(VLOOKUP(表_3[[#This Row],[guid]],表2[guid],1,FALSE),"new")</f>
        <v>new</v>
      </c>
      <c r="E4" t="s">
        <v>343</v>
      </c>
    </row>
    <row r="5" spans="1:6" x14ac:dyDescent="0.2">
      <c r="A5" t="s">
        <v>215</v>
      </c>
      <c r="B5" s="1" t="s">
        <v>8</v>
      </c>
      <c r="C5" s="1" t="s">
        <v>9</v>
      </c>
      <c r="D5" t="str">
        <f>_xlfn.IFNA(VLOOKUP(表_3[[#This Row],[guid]],表2[guid],1,FALSE),"new")</f>
        <v>new</v>
      </c>
      <c r="E5" t="s">
        <v>337</v>
      </c>
      <c r="F5" t="s">
        <v>532</v>
      </c>
    </row>
    <row r="6" spans="1:6" x14ac:dyDescent="0.2">
      <c r="A6" t="s">
        <v>216</v>
      </c>
      <c r="B6" s="1" t="s">
        <v>10</v>
      </c>
      <c r="C6" s="1" t="s">
        <v>9</v>
      </c>
      <c r="D6" t="str">
        <f>_xlfn.IFNA(VLOOKUP(表_3[[#This Row],[guid]],表2[guid],1,FALSE),"new")</f>
        <v>new</v>
      </c>
      <c r="E6" t="s">
        <v>375</v>
      </c>
      <c r="F6" t="s">
        <v>533</v>
      </c>
    </row>
    <row r="7" spans="1:6" hidden="1" x14ac:dyDescent="0.2">
      <c r="A7" t="s">
        <v>217</v>
      </c>
      <c r="B7" s="1" t="s">
        <v>11</v>
      </c>
      <c r="C7" s="1" t="s">
        <v>12</v>
      </c>
      <c r="D7" t="str">
        <f>_xlfn.IFNA(VLOOKUP(表_3[[#This Row],[guid]],表2[guid],1,FALSE),"new")</f>
        <v>211611023723b</v>
      </c>
    </row>
    <row r="8" spans="1:6" x14ac:dyDescent="0.2">
      <c r="A8" t="s">
        <v>218</v>
      </c>
      <c r="B8" s="1" t="s">
        <v>13</v>
      </c>
      <c r="C8" s="1" t="s">
        <v>14</v>
      </c>
      <c r="D8" t="str">
        <f>_xlfn.IFNA(VLOOKUP(表_3[[#This Row],[guid]],表2[guid],1,FALSE),"new")</f>
        <v>new</v>
      </c>
      <c r="E8" t="s">
        <v>326</v>
      </c>
    </row>
    <row r="9" spans="1:6" hidden="1" x14ac:dyDescent="0.2">
      <c r="A9" t="s">
        <v>219</v>
      </c>
      <c r="B9" s="1" t="s">
        <v>15</v>
      </c>
      <c r="C9" s="1" t="s">
        <v>16</v>
      </c>
      <c r="D9" t="str">
        <f>_xlfn.IFNA(VLOOKUP(表_3[[#This Row],[guid]],表2[guid],1,FALSE),"new")</f>
        <v>311511004983f</v>
      </c>
    </row>
    <row r="10" spans="1:6" hidden="1" x14ac:dyDescent="0.2">
      <c r="A10" t="s">
        <v>220</v>
      </c>
      <c r="B10" s="1" t="s">
        <v>17</v>
      </c>
      <c r="C10" s="1" t="s">
        <v>18</v>
      </c>
      <c r="D10" t="str">
        <f>_xlfn.IFNA(VLOOKUP(表_3[[#This Row],[guid]],表2[guid],1,FALSE),"new")</f>
        <v>2116010035138</v>
      </c>
    </row>
    <row r="11" spans="1:6" hidden="1" x14ac:dyDescent="0.2">
      <c r="A11" t="s">
        <v>221</v>
      </c>
      <c r="B11" s="1" t="s">
        <v>19</v>
      </c>
      <c r="C11" s="1" t="s">
        <v>20</v>
      </c>
      <c r="D11" t="str">
        <f>_xlfn.IFNA(VLOOKUP(表_3[[#This Row],[guid]],表2[guid],1,FALSE),"new")</f>
        <v>211602026423e</v>
      </c>
    </row>
    <row r="12" spans="1:6" hidden="1" x14ac:dyDescent="0.2">
      <c r="A12" t="s">
        <v>222</v>
      </c>
      <c r="B12" s="1" t="s">
        <v>21</v>
      </c>
      <c r="C12" s="1" t="s">
        <v>22</v>
      </c>
      <c r="D12" t="str">
        <f>_xlfn.IFNA(VLOOKUP(表_3[[#This Row],[guid]],表2[guid],1,FALSE),"new")</f>
        <v>211505015773c</v>
      </c>
    </row>
    <row r="13" spans="1:6" hidden="1" x14ac:dyDescent="0.2">
      <c r="A13" t="s">
        <v>223</v>
      </c>
      <c r="B13" s="1" t="s">
        <v>23</v>
      </c>
      <c r="C13" s="1" t="s">
        <v>24</v>
      </c>
      <c r="D13" t="str">
        <f>_xlfn.IFNA(VLOOKUP(表_3[[#This Row],[guid]],表2[guid],1,FALSE),"new")</f>
        <v>2116041026847</v>
      </c>
    </row>
    <row r="14" spans="1:6" hidden="1" x14ac:dyDescent="0.2">
      <c r="A14" t="s">
        <v>224</v>
      </c>
      <c r="B14" s="1" t="s">
        <v>25</v>
      </c>
      <c r="C14" s="1" t="s">
        <v>26</v>
      </c>
      <c r="D14" t="str">
        <f>_xlfn.IFNA(VLOOKUP(表_3[[#This Row],[guid]],表2[guid],1,FALSE),"new")</f>
        <v>211604134883c</v>
      </c>
    </row>
    <row r="15" spans="1:6" hidden="1" x14ac:dyDescent="0.2">
      <c r="A15" t="s">
        <v>225</v>
      </c>
      <c r="B15" s="1" t="s">
        <v>27</v>
      </c>
      <c r="C15" s="1" t="s">
        <v>28</v>
      </c>
      <c r="D15" t="str">
        <f>_xlfn.IFNA(VLOOKUP(表_3[[#This Row],[guid]],表2[guid],1,FALSE),"new")</f>
        <v>611601005893b</v>
      </c>
    </row>
    <row r="16" spans="1:6" hidden="1" x14ac:dyDescent="0.2">
      <c r="A16" t="s">
        <v>226</v>
      </c>
      <c r="B16" s="1" t="s">
        <v>29</v>
      </c>
      <c r="C16" s="1" t="s">
        <v>30</v>
      </c>
      <c r="D16" t="str">
        <f>_xlfn.IFNA(VLOOKUP(表_3[[#This Row],[guid]],表2[guid],1,FALSE),"new")</f>
        <v>6116010108640</v>
      </c>
    </row>
    <row r="17" spans="1:4" x14ac:dyDescent="0.2">
      <c r="A17" t="s">
        <v>227</v>
      </c>
      <c r="B17" s="1" t="s">
        <v>31</v>
      </c>
      <c r="C17" s="1" t="s">
        <v>32</v>
      </c>
      <c r="D17" t="str">
        <f>_xlfn.IFNA(VLOOKUP(表_3[[#This Row],[guid]],表2[guid],1,FALSE),"new")</f>
        <v>new</v>
      </c>
    </row>
    <row r="18" spans="1:4" hidden="1" x14ac:dyDescent="0.2">
      <c r="A18" t="s">
        <v>228</v>
      </c>
      <c r="B18" s="1" t="s">
        <v>33</v>
      </c>
      <c r="C18" s="1" t="s">
        <v>34</v>
      </c>
      <c r="D18" t="str">
        <f>_xlfn.IFNA(VLOOKUP(表_3[[#This Row],[guid]],表2[guid],1,FALSE),"new")</f>
        <v>2116041310138</v>
      </c>
    </row>
    <row r="19" spans="1:4" hidden="1" x14ac:dyDescent="0.2">
      <c r="A19" t="s">
        <v>229</v>
      </c>
      <c r="B19" s="1" t="s">
        <v>35</v>
      </c>
      <c r="C19" s="1" t="s">
        <v>36</v>
      </c>
      <c r="D19" t="str">
        <f>_xlfn.IFNA(VLOOKUP(表_3[[#This Row],[guid]],表2[guid],1,FALSE),"new")</f>
        <v>611606000043c</v>
      </c>
    </row>
    <row r="20" spans="1:4" hidden="1" x14ac:dyDescent="0.2">
      <c r="A20" t="s">
        <v>230</v>
      </c>
      <c r="B20" s="1" t="s">
        <v>37</v>
      </c>
      <c r="C20" s="1" t="s">
        <v>38</v>
      </c>
      <c r="D20" t="str">
        <f>_xlfn.IFNA(VLOOKUP(表_3[[#This Row],[guid]],表2[guid],1,FALSE),"new")</f>
        <v>611601004163c</v>
      </c>
    </row>
    <row r="21" spans="1:4" hidden="1" x14ac:dyDescent="0.2">
      <c r="A21" t="s">
        <v>231</v>
      </c>
      <c r="B21" s="1" t="s">
        <v>39</v>
      </c>
      <c r="C21" s="1" t="s">
        <v>40</v>
      </c>
      <c r="D21" t="str">
        <f>_xlfn.IFNA(VLOOKUP(表_3[[#This Row],[guid]],表2[guid],1,FALSE),"new")</f>
        <v>323510026653d</v>
      </c>
    </row>
    <row r="22" spans="1:4" hidden="1" x14ac:dyDescent="0.2">
      <c r="A22" t="s">
        <v>232</v>
      </c>
      <c r="B22" s="1" t="s">
        <v>41</v>
      </c>
      <c r="C22" s="1" t="s">
        <v>42</v>
      </c>
      <c r="D22" t="str">
        <f>_xlfn.IFNA(VLOOKUP(表_3[[#This Row],[guid]],表2[guid],1,FALSE),"new")</f>
        <v>2116110785144</v>
      </c>
    </row>
    <row r="23" spans="1:4" hidden="1" x14ac:dyDescent="0.2">
      <c r="A23" t="s">
        <v>233</v>
      </c>
      <c r="B23" s="1" t="s">
        <v>43</v>
      </c>
      <c r="C23" s="1" t="s">
        <v>44</v>
      </c>
      <c r="D23" t="str">
        <f>_xlfn.IFNA(VLOOKUP(表_3[[#This Row],[guid]],表2[guid],1,FALSE),"new")</f>
        <v>2116110906040</v>
      </c>
    </row>
    <row r="24" spans="1:4" hidden="1" x14ac:dyDescent="0.2">
      <c r="A24" t="s">
        <v>234</v>
      </c>
      <c r="B24" s="1" t="s">
        <v>45</v>
      </c>
      <c r="C24" s="1" t="s">
        <v>46</v>
      </c>
      <c r="D24" t="str">
        <f>_xlfn.IFNA(VLOOKUP(表_3[[#This Row],[guid]],表2[guid],1,FALSE),"new")</f>
        <v>611606004133e</v>
      </c>
    </row>
    <row r="25" spans="1:4" hidden="1" x14ac:dyDescent="0.2">
      <c r="A25" t="s">
        <v>235</v>
      </c>
      <c r="B25" s="1" t="s">
        <v>47</v>
      </c>
      <c r="C25" s="1" t="s">
        <v>48</v>
      </c>
      <c r="D25" t="str">
        <f>_xlfn.IFNA(VLOOKUP(表_3[[#This Row],[guid]],表2[guid],1,FALSE),"new")</f>
        <v>211505015063a</v>
      </c>
    </row>
    <row r="26" spans="1:4" x14ac:dyDescent="0.2">
      <c r="A26" t="s">
        <v>236</v>
      </c>
      <c r="B26" s="1" t="s">
        <v>49</v>
      </c>
      <c r="C26" s="1" t="s">
        <v>50</v>
      </c>
      <c r="D26" t="str">
        <f>_xlfn.IFNA(VLOOKUP(表_3[[#This Row],[guid]],表2[guid],1,FALSE),"new")</f>
        <v>new</v>
      </c>
    </row>
    <row r="27" spans="1:4" x14ac:dyDescent="0.2">
      <c r="A27" t="s">
        <v>237</v>
      </c>
      <c r="B27" s="1" t="s">
        <v>51</v>
      </c>
      <c r="C27" s="1" t="s">
        <v>52</v>
      </c>
      <c r="D27" t="str">
        <f>_xlfn.IFNA(VLOOKUP(表_3[[#This Row],[guid]],表2[guid],1,FALSE),"new")</f>
        <v>new</v>
      </c>
    </row>
    <row r="28" spans="1:4" hidden="1" x14ac:dyDescent="0.2">
      <c r="A28" t="s">
        <v>238</v>
      </c>
      <c r="B28" s="1" t="s">
        <v>53</v>
      </c>
      <c r="C28" s="1" t="s">
        <v>54</v>
      </c>
      <c r="D28" t="str">
        <f>_xlfn.IFNA(VLOOKUP(表_3[[#This Row],[guid]],表2[guid],1,FALSE),"new")</f>
        <v>211601004013a</v>
      </c>
    </row>
    <row r="29" spans="1:4" hidden="1" x14ac:dyDescent="0.2">
      <c r="A29" t="s">
        <v>239</v>
      </c>
      <c r="B29" s="1" t="s">
        <v>55</v>
      </c>
      <c r="C29" s="1" t="s">
        <v>56</v>
      </c>
      <c r="D29" t="str">
        <f>_xlfn.IFNA(VLOOKUP(表_3[[#This Row],[guid]],表2[guid],1,FALSE),"new")</f>
        <v>2116021815243</v>
      </c>
    </row>
    <row r="30" spans="1:4" hidden="1" x14ac:dyDescent="0.2">
      <c r="A30" t="s">
        <v>240</v>
      </c>
      <c r="B30" s="1" t="s">
        <v>57</v>
      </c>
      <c r="C30" s="1" t="s">
        <v>58</v>
      </c>
      <c r="D30" t="str">
        <f>_xlfn.IFNA(VLOOKUP(表_3[[#This Row],[guid]],表2[guid],1,FALSE),"new")</f>
        <v>2115090115243</v>
      </c>
    </row>
    <row r="31" spans="1:4" hidden="1" x14ac:dyDescent="0.2">
      <c r="A31" t="s">
        <v>241</v>
      </c>
      <c r="B31" s="1" t="s">
        <v>59</v>
      </c>
      <c r="C31" s="1" t="s">
        <v>60</v>
      </c>
      <c r="D31" t="str">
        <f>_xlfn.IFNA(VLOOKUP(表_3[[#This Row],[guid]],表2[guid],1,FALSE),"new")</f>
        <v>3116010176847</v>
      </c>
    </row>
    <row r="32" spans="1:4" x14ac:dyDescent="0.2">
      <c r="A32" t="s">
        <v>242</v>
      </c>
      <c r="B32" s="1" t="s">
        <v>61</v>
      </c>
      <c r="C32" s="1" t="s">
        <v>62</v>
      </c>
      <c r="D32" t="str">
        <f>_xlfn.IFNA(VLOOKUP(表_3[[#This Row],[guid]],表2[guid],1,FALSE),"new")</f>
        <v>new</v>
      </c>
    </row>
    <row r="33" spans="1:4" hidden="1" x14ac:dyDescent="0.2">
      <c r="A33" t="s">
        <v>243</v>
      </c>
      <c r="B33" s="1" t="s">
        <v>63</v>
      </c>
      <c r="C33" s="1" t="s">
        <v>64</v>
      </c>
      <c r="D33" t="str">
        <f>_xlfn.IFNA(VLOOKUP(表_3[[#This Row],[guid]],表2[guid],1,FALSE),"new")</f>
        <v>2116020005138</v>
      </c>
    </row>
    <row r="34" spans="1:4" hidden="1" x14ac:dyDescent="0.2">
      <c r="A34" t="s">
        <v>244</v>
      </c>
      <c r="B34" s="1" t="s">
        <v>65</v>
      </c>
      <c r="C34" s="1" t="s">
        <v>66</v>
      </c>
      <c r="D34" t="str">
        <f>_xlfn.IFNA(VLOOKUP(表_3[[#This Row],[guid]],表2[guid],1,FALSE),"new")</f>
        <v>2116110484443</v>
      </c>
    </row>
    <row r="35" spans="1:4" hidden="1" x14ac:dyDescent="0.2">
      <c r="A35" t="s">
        <v>245</v>
      </c>
      <c r="B35" s="1" t="s">
        <v>67</v>
      </c>
      <c r="C35" s="1" t="s">
        <v>68</v>
      </c>
      <c r="D35" t="str">
        <f>_xlfn.IFNA(VLOOKUP(表_3[[#This Row],[guid]],表2[guid],1,FALSE),"new")</f>
        <v>2116050484142</v>
      </c>
    </row>
    <row r="36" spans="1:4" hidden="1" x14ac:dyDescent="0.2">
      <c r="A36" t="s">
        <v>246</v>
      </c>
      <c r="B36" s="1" t="s">
        <v>69</v>
      </c>
      <c r="C36" s="1" t="s">
        <v>70</v>
      </c>
      <c r="D36" t="str">
        <f>_xlfn.IFNA(VLOOKUP(表_3[[#This Row],[guid]],表2[guid],1,FALSE),"new")</f>
        <v>211504041313e</v>
      </c>
    </row>
    <row r="37" spans="1:4" hidden="1" x14ac:dyDescent="0.2">
      <c r="A37" t="s">
        <v>247</v>
      </c>
      <c r="B37" s="1" t="s">
        <v>71</v>
      </c>
      <c r="C37" s="1" t="s">
        <v>72</v>
      </c>
      <c r="D37" t="str">
        <f>_xlfn.IFNA(VLOOKUP(表_3[[#This Row],[guid]],表2[guid],1,FALSE),"new")</f>
        <v>2125100083144</v>
      </c>
    </row>
    <row r="38" spans="1:4" x14ac:dyDescent="0.2">
      <c r="A38" t="s">
        <v>248</v>
      </c>
      <c r="B38" s="1" t="s">
        <v>73</v>
      </c>
      <c r="C38" s="1" t="s">
        <v>74</v>
      </c>
      <c r="D38" t="str">
        <f>_xlfn.IFNA(VLOOKUP(表_3[[#This Row],[guid]],表2[guid],1,FALSE),"new")</f>
        <v>new</v>
      </c>
    </row>
    <row r="39" spans="1:4" hidden="1" x14ac:dyDescent="0.2">
      <c r="A39" t="s">
        <v>249</v>
      </c>
      <c r="B39" s="1" t="s">
        <v>75</v>
      </c>
      <c r="C39" s="1" t="s">
        <v>76</v>
      </c>
      <c r="D39" t="str">
        <f>_xlfn.IFNA(VLOOKUP(表_3[[#This Row],[guid]],表2[guid],1,FALSE),"new")</f>
        <v>2116040779340</v>
      </c>
    </row>
    <row r="40" spans="1:4" hidden="1" x14ac:dyDescent="0.2">
      <c r="A40" t="s">
        <v>250</v>
      </c>
      <c r="B40" s="1" t="s">
        <v>77</v>
      </c>
      <c r="C40" s="1" t="s">
        <v>78</v>
      </c>
      <c r="D40" t="str">
        <f>_xlfn.IFNA(VLOOKUP(表_3[[#This Row],[guid]],表2[guid],1,FALSE),"new")</f>
        <v>611606004303f</v>
      </c>
    </row>
    <row r="41" spans="1:4" hidden="1" x14ac:dyDescent="0.2">
      <c r="A41" t="s">
        <v>251</v>
      </c>
      <c r="B41" s="1" t="s">
        <v>79</v>
      </c>
      <c r="C41" s="1" t="s">
        <v>80</v>
      </c>
      <c r="D41" t="str">
        <f>_xlfn.IFNA(VLOOKUP(表_3[[#This Row],[guid]],表2[guid],1,FALSE),"new")</f>
        <v>211602053553a</v>
      </c>
    </row>
    <row r="42" spans="1:4" hidden="1" x14ac:dyDescent="0.2">
      <c r="A42" t="s">
        <v>252</v>
      </c>
      <c r="B42" s="1" t="s">
        <v>81</v>
      </c>
      <c r="C42" s="1" t="s">
        <v>82</v>
      </c>
      <c r="D42" t="str">
        <f>_xlfn.IFNA(VLOOKUP(表_3[[#This Row],[guid]],表2[guid],1,FALSE),"new")</f>
        <v>2115050148045</v>
      </c>
    </row>
    <row r="43" spans="1:4" hidden="1" x14ac:dyDescent="0.2">
      <c r="A43" t="s">
        <v>253</v>
      </c>
      <c r="B43" s="1" t="s">
        <v>83</v>
      </c>
      <c r="C43" s="1" t="s">
        <v>84</v>
      </c>
      <c r="D43" t="str">
        <f>_xlfn.IFNA(VLOOKUP(表_3[[#This Row],[guid]],表2[guid],1,FALSE),"new")</f>
        <v>2115100376847</v>
      </c>
    </row>
    <row r="44" spans="1:4" x14ac:dyDescent="0.2">
      <c r="A44" t="s">
        <v>254</v>
      </c>
      <c r="B44" s="1" t="s">
        <v>85</v>
      </c>
      <c r="C44" s="1" t="s">
        <v>86</v>
      </c>
      <c r="D44" t="str">
        <f>_xlfn.IFNA(VLOOKUP(表_3[[#This Row],[guid]],表2[guid],1,FALSE),"new")</f>
        <v>new</v>
      </c>
    </row>
    <row r="45" spans="1:4" hidden="1" x14ac:dyDescent="0.2">
      <c r="A45" t="s">
        <v>255</v>
      </c>
      <c r="B45" s="1" t="s">
        <v>87</v>
      </c>
      <c r="C45" s="1" t="s">
        <v>88</v>
      </c>
      <c r="D45" t="str">
        <f>_xlfn.IFNA(VLOOKUP(表_3[[#This Row],[guid]],表2[guid],1,FALSE),"new")</f>
        <v>211501010743e</v>
      </c>
    </row>
    <row r="46" spans="1:4" hidden="1" x14ac:dyDescent="0.2">
      <c r="A46" t="s">
        <v>256</v>
      </c>
      <c r="B46" s="1" t="s">
        <v>89</v>
      </c>
      <c r="C46" s="1" t="s">
        <v>90</v>
      </c>
      <c r="D46" t="str">
        <f>_xlfn.IFNA(VLOOKUP(表_3[[#This Row],[guid]],表2[guid],1,FALSE),"new")</f>
        <v>611606002723f</v>
      </c>
    </row>
    <row r="47" spans="1:4" hidden="1" x14ac:dyDescent="0.2">
      <c r="A47" t="s">
        <v>257</v>
      </c>
      <c r="B47" s="1" t="s">
        <v>91</v>
      </c>
      <c r="C47" s="1" t="s">
        <v>92</v>
      </c>
      <c r="D47" t="str">
        <f>_xlfn.IFNA(VLOOKUP(表_3[[#This Row],[guid]],表2[guid],1,FALSE),"new")</f>
        <v>2116111258445</v>
      </c>
    </row>
    <row r="48" spans="1:4" hidden="1" x14ac:dyDescent="0.2">
      <c r="A48" t="s">
        <v>258</v>
      </c>
      <c r="B48" s="1" t="s">
        <v>93</v>
      </c>
      <c r="C48" s="1" t="s">
        <v>94</v>
      </c>
      <c r="D48" t="str">
        <f>_xlfn.IFNA(VLOOKUP(表_3[[#This Row],[guid]],表2[guid],1,FALSE),"new")</f>
        <v>211602105433f</v>
      </c>
    </row>
    <row r="49" spans="1:4" hidden="1" x14ac:dyDescent="0.2">
      <c r="A49" t="s">
        <v>259</v>
      </c>
      <c r="B49" s="1" t="s">
        <v>95</v>
      </c>
      <c r="C49" s="1" t="s">
        <v>96</v>
      </c>
      <c r="D49" t="str">
        <f>_xlfn.IFNA(VLOOKUP(表_3[[#This Row],[guid]],表2[guid],1,FALSE),"new")</f>
        <v>2116050309041</v>
      </c>
    </row>
    <row r="50" spans="1:4" hidden="1" x14ac:dyDescent="0.2">
      <c r="A50" t="s">
        <v>260</v>
      </c>
      <c r="B50" s="1" t="s">
        <v>97</v>
      </c>
      <c r="C50" s="1" t="s">
        <v>98</v>
      </c>
      <c r="D50" t="str">
        <f>_xlfn.IFNA(VLOOKUP(表_3[[#This Row],[guid]],表2[guid],1,FALSE),"new")</f>
        <v>211602051273d</v>
      </c>
    </row>
    <row r="51" spans="1:4" x14ac:dyDescent="0.2">
      <c r="A51" t="s">
        <v>261</v>
      </c>
      <c r="B51" s="1" t="s">
        <v>99</v>
      </c>
      <c r="C51" s="1" t="s">
        <v>100</v>
      </c>
      <c r="D51" t="str">
        <f>_xlfn.IFNA(VLOOKUP(表_3[[#This Row],[guid]],表2[guid],1,FALSE),"new")</f>
        <v>new</v>
      </c>
    </row>
    <row r="52" spans="1:4" hidden="1" x14ac:dyDescent="0.2">
      <c r="A52" t="s">
        <v>262</v>
      </c>
      <c r="B52" s="1" t="s">
        <v>101</v>
      </c>
      <c r="C52" s="1" t="s">
        <v>102</v>
      </c>
      <c r="D52" t="str">
        <f>_xlfn.IFNA(VLOOKUP(表_3[[#This Row],[guid]],表2[guid],1,FALSE),"new")</f>
        <v>2116110109344</v>
      </c>
    </row>
    <row r="53" spans="1:4" x14ac:dyDescent="0.2">
      <c r="A53" t="s">
        <v>263</v>
      </c>
      <c r="B53" s="1" t="s">
        <v>103</v>
      </c>
      <c r="C53" s="1" t="s">
        <v>104</v>
      </c>
      <c r="D53" t="str">
        <f>_xlfn.IFNA(VLOOKUP(表_3[[#This Row],[guid]],表2[guid],1,FALSE),"new")</f>
        <v>new</v>
      </c>
    </row>
    <row r="54" spans="1:4" hidden="1" x14ac:dyDescent="0.2">
      <c r="A54" t="s">
        <v>264</v>
      </c>
      <c r="B54" s="1" t="s">
        <v>105</v>
      </c>
      <c r="C54" s="1" t="s">
        <v>106</v>
      </c>
      <c r="D54" t="str">
        <f>_xlfn.IFNA(VLOOKUP(表_3[[#This Row],[guid]],表2[guid],1,FALSE),"new")</f>
        <v>2116111202846</v>
      </c>
    </row>
    <row r="55" spans="1:4" hidden="1" x14ac:dyDescent="0.2">
      <c r="A55" t="s">
        <v>265</v>
      </c>
      <c r="B55" s="1" t="s">
        <v>107</v>
      </c>
      <c r="C55" s="1" t="s">
        <v>108</v>
      </c>
      <c r="D55" t="str">
        <f>_xlfn.IFNA(VLOOKUP(表_3[[#This Row],[guid]],表2[guid],1,FALSE),"new")</f>
        <v>2116040820646</v>
      </c>
    </row>
    <row r="56" spans="1:4" hidden="1" x14ac:dyDescent="0.2">
      <c r="A56" t="s">
        <v>266</v>
      </c>
      <c r="B56" s="1" t="s">
        <v>109</v>
      </c>
      <c r="C56" s="1" t="s">
        <v>110</v>
      </c>
      <c r="D56" t="str">
        <f>_xlfn.IFNA(VLOOKUP(表_3[[#This Row],[guid]],表2[guid],1,FALSE),"new")</f>
        <v>1116120251840</v>
      </c>
    </row>
    <row r="57" spans="1:4" x14ac:dyDescent="0.2">
      <c r="A57" t="s">
        <v>267</v>
      </c>
      <c r="B57" s="1" t="s">
        <v>111</v>
      </c>
      <c r="C57" s="1" t="s">
        <v>112</v>
      </c>
      <c r="D57" t="str">
        <f>_xlfn.IFNA(VLOOKUP(表_3[[#This Row],[guid]],表2[guid],1,FALSE),"new")</f>
        <v>new</v>
      </c>
    </row>
    <row r="58" spans="1:4" x14ac:dyDescent="0.2">
      <c r="A58" t="s">
        <v>268</v>
      </c>
      <c r="B58" s="1" t="s">
        <v>113</v>
      </c>
      <c r="C58" s="1" t="s">
        <v>114</v>
      </c>
      <c r="D58" t="str">
        <f>_xlfn.IFNA(VLOOKUP(表_3[[#This Row],[guid]],表2[guid],1,FALSE),"new")</f>
        <v>new</v>
      </c>
    </row>
    <row r="59" spans="1:4" hidden="1" x14ac:dyDescent="0.2">
      <c r="A59" t="s">
        <v>269</v>
      </c>
      <c r="B59" s="1" t="s">
        <v>115</v>
      </c>
      <c r="C59" s="1" t="s">
        <v>116</v>
      </c>
      <c r="D59" t="str">
        <f>_xlfn.IFNA(VLOOKUP(表_3[[#This Row],[guid]],表2[guid],1,FALSE),"new")</f>
        <v>2116050000843</v>
      </c>
    </row>
    <row r="60" spans="1:4" x14ac:dyDescent="0.2">
      <c r="A60" t="s">
        <v>270</v>
      </c>
      <c r="B60" s="1" t="s">
        <v>117</v>
      </c>
      <c r="C60" s="1" t="s">
        <v>118</v>
      </c>
      <c r="D60" t="str">
        <f>_xlfn.IFNA(VLOOKUP(表_3[[#This Row],[guid]],表2[guid],1,FALSE),"new")</f>
        <v>new</v>
      </c>
    </row>
    <row r="61" spans="1:4" hidden="1" x14ac:dyDescent="0.2">
      <c r="A61" t="s">
        <v>271</v>
      </c>
      <c r="B61" s="1" t="s">
        <v>119</v>
      </c>
      <c r="C61" s="1" t="s">
        <v>120</v>
      </c>
      <c r="D61" t="str">
        <f>_xlfn.IFNA(VLOOKUP(表_3[[#This Row],[guid]],表2[guid],1,FALSE),"new")</f>
        <v>3116080120247</v>
      </c>
    </row>
    <row r="62" spans="1:4" hidden="1" x14ac:dyDescent="0.2">
      <c r="A62" t="s">
        <v>272</v>
      </c>
      <c r="B62" s="1" t="s">
        <v>121</v>
      </c>
      <c r="C62" s="1" t="s">
        <v>122</v>
      </c>
      <c r="D62" t="str">
        <f>_xlfn.IFNA(VLOOKUP(表_3[[#This Row],[guid]],表2[guid],1,FALSE),"new")</f>
        <v>211510033893c</v>
      </c>
    </row>
    <row r="63" spans="1:4" hidden="1" x14ac:dyDescent="0.2">
      <c r="A63" t="s">
        <v>273</v>
      </c>
      <c r="B63" s="1" t="s">
        <v>123</v>
      </c>
      <c r="C63" s="1" t="s">
        <v>124</v>
      </c>
      <c r="D63" t="str">
        <f>_xlfn.IFNA(VLOOKUP(表_3[[#This Row],[guid]],表2[guid],1,FALSE),"new")</f>
        <v>1116010393046</v>
      </c>
    </row>
    <row r="64" spans="1:4" x14ac:dyDescent="0.2">
      <c r="A64" t="s">
        <v>274</v>
      </c>
      <c r="B64" s="1" t="s">
        <v>125</v>
      </c>
      <c r="C64" s="1" t="s">
        <v>126</v>
      </c>
      <c r="D64" t="str">
        <f>_xlfn.IFNA(VLOOKUP(表_3[[#This Row],[guid]],表2[guid],1,FALSE),"new")</f>
        <v>new</v>
      </c>
    </row>
    <row r="65" spans="1:4" x14ac:dyDescent="0.2">
      <c r="A65" t="s">
        <v>275</v>
      </c>
      <c r="B65" s="1" t="s">
        <v>127</v>
      </c>
      <c r="C65" s="1" t="s">
        <v>128</v>
      </c>
      <c r="D65" t="str">
        <f>_xlfn.IFNA(VLOOKUP(表_3[[#This Row],[guid]],表2[guid],1,FALSE),"new")</f>
        <v>new</v>
      </c>
    </row>
    <row r="66" spans="1:4" hidden="1" x14ac:dyDescent="0.2">
      <c r="A66" t="s">
        <v>276</v>
      </c>
      <c r="B66" s="1" t="s">
        <v>129</v>
      </c>
      <c r="C66" s="1" t="s">
        <v>130</v>
      </c>
      <c r="D66" t="str">
        <f>_xlfn.IFNA(VLOOKUP(表_3[[#This Row],[guid]],表2[guid],1,FALSE),"new")</f>
        <v>211411012273b</v>
      </c>
    </row>
    <row r="67" spans="1:4" hidden="1" x14ac:dyDescent="0.2">
      <c r="A67" t="s">
        <v>277</v>
      </c>
      <c r="B67" s="1" t="s">
        <v>131</v>
      </c>
      <c r="C67" s="1" t="s">
        <v>132</v>
      </c>
      <c r="D67" t="str">
        <f>_xlfn.IFNA(VLOOKUP(表_3[[#This Row],[guid]],表2[guid],1,FALSE),"new")</f>
        <v>2116020349745</v>
      </c>
    </row>
    <row r="68" spans="1:4" hidden="1" x14ac:dyDescent="0.2">
      <c r="A68" t="s">
        <v>278</v>
      </c>
      <c r="B68" s="1" t="s">
        <v>133</v>
      </c>
      <c r="C68" s="1" t="s">
        <v>134</v>
      </c>
      <c r="D68" t="str">
        <f>_xlfn.IFNA(VLOOKUP(表_3[[#This Row],[guid]],表2[guid],1,FALSE),"new")</f>
        <v>3116060073438</v>
      </c>
    </row>
    <row r="69" spans="1:4" hidden="1" x14ac:dyDescent="0.2">
      <c r="A69" t="s">
        <v>279</v>
      </c>
      <c r="B69" s="1" t="s">
        <v>135</v>
      </c>
      <c r="C69" s="1" t="s">
        <v>136</v>
      </c>
      <c r="D69" t="str">
        <f>_xlfn.IFNA(VLOOKUP(表_3[[#This Row],[guid]],表2[guid],1,FALSE),"new")</f>
        <v>2116111266438</v>
      </c>
    </row>
    <row r="70" spans="1:4" x14ac:dyDescent="0.2">
      <c r="A70" t="s">
        <v>280</v>
      </c>
      <c r="B70" s="1" t="s">
        <v>137</v>
      </c>
      <c r="C70" s="1" t="s">
        <v>138</v>
      </c>
      <c r="D70" t="str">
        <f>_xlfn.IFNA(VLOOKUP(表_3[[#This Row],[guid]],表2[guid],1,FALSE),"new")</f>
        <v>new</v>
      </c>
    </row>
    <row r="71" spans="1:4" hidden="1" x14ac:dyDescent="0.2">
      <c r="A71" t="s">
        <v>281</v>
      </c>
      <c r="B71" s="1" t="s">
        <v>139</v>
      </c>
      <c r="C71" s="1" t="s">
        <v>140</v>
      </c>
      <c r="D71" t="str">
        <f>_xlfn.IFNA(VLOOKUP(表_3[[#This Row],[guid]],表2[guid],1,FALSE),"new")</f>
        <v>2116110271843</v>
      </c>
    </row>
    <row r="72" spans="1:4" hidden="1" x14ac:dyDescent="0.2">
      <c r="A72" t="s">
        <v>282</v>
      </c>
      <c r="B72" s="1" t="s">
        <v>141</v>
      </c>
      <c r="C72" s="1" t="s">
        <v>142</v>
      </c>
      <c r="D72" t="str">
        <f>_xlfn.IFNA(VLOOKUP(表_3[[#This Row],[guid]],表2[guid],1,FALSE),"new")</f>
        <v>1115100381346</v>
      </c>
    </row>
    <row r="73" spans="1:4" hidden="1" x14ac:dyDescent="0.2">
      <c r="A73" t="s">
        <v>283</v>
      </c>
      <c r="B73" s="1" t="s">
        <v>143</v>
      </c>
      <c r="C73" s="1" t="s">
        <v>144</v>
      </c>
      <c r="D73" t="str">
        <f>_xlfn.IFNA(VLOOKUP(表_3[[#This Row],[guid]],表2[guid],1,FALSE),"new")</f>
        <v>1117080047743</v>
      </c>
    </row>
    <row r="74" spans="1:4" x14ac:dyDescent="0.2">
      <c r="A74" t="s">
        <v>284</v>
      </c>
      <c r="B74" s="1" t="s">
        <v>145</v>
      </c>
      <c r="C74" s="1" t="s">
        <v>146</v>
      </c>
      <c r="D74" t="str">
        <f>_xlfn.IFNA(VLOOKUP(表_3[[#This Row],[guid]],表2[guid],1,FALSE),"new")</f>
        <v>new</v>
      </c>
    </row>
    <row r="75" spans="1:4" hidden="1" x14ac:dyDescent="0.2">
      <c r="A75" t="s">
        <v>285</v>
      </c>
      <c r="B75" s="1" t="s">
        <v>147</v>
      </c>
      <c r="C75" s="1" t="s">
        <v>148</v>
      </c>
      <c r="D75" t="str">
        <f>_xlfn.IFNA(VLOOKUP(表_3[[#This Row],[guid]],表2[guid],1,FALSE),"new")</f>
        <v>2115110833743</v>
      </c>
    </row>
    <row r="76" spans="1:4" hidden="1" x14ac:dyDescent="0.2">
      <c r="A76" t="s">
        <v>286</v>
      </c>
      <c r="B76" s="1" t="s">
        <v>149</v>
      </c>
      <c r="C76" s="1" t="s">
        <v>150</v>
      </c>
      <c r="D76" t="str">
        <f>_xlfn.IFNA(VLOOKUP(表_3[[#This Row],[guid]],表2[guid],1,FALSE),"new")</f>
        <v>211611127043f</v>
      </c>
    </row>
    <row r="77" spans="1:4" hidden="1" x14ac:dyDescent="0.2">
      <c r="A77" t="s">
        <v>287</v>
      </c>
      <c r="B77" s="1" t="s">
        <v>151</v>
      </c>
      <c r="C77" s="1" t="s">
        <v>152</v>
      </c>
      <c r="D77" t="str">
        <f>_xlfn.IFNA(VLOOKUP(表_3[[#This Row],[guid]],表2[guid],1,FALSE),"new")</f>
        <v>2116020109145</v>
      </c>
    </row>
    <row r="78" spans="1:4" hidden="1" x14ac:dyDescent="0.2">
      <c r="A78" t="s">
        <v>288</v>
      </c>
      <c r="B78" s="1" t="s">
        <v>153</v>
      </c>
      <c r="C78" s="1" t="s">
        <v>154</v>
      </c>
      <c r="D78" t="str">
        <f>_xlfn.IFNA(VLOOKUP(表_3[[#This Row],[guid]],表2[guid],1,FALSE),"new")</f>
        <v>3116080595639</v>
      </c>
    </row>
    <row r="79" spans="1:4" hidden="1" x14ac:dyDescent="0.2">
      <c r="A79" t="s">
        <v>289</v>
      </c>
      <c r="B79" s="1" t="s">
        <v>155</v>
      </c>
      <c r="C79" s="1" t="s">
        <v>154</v>
      </c>
      <c r="D79" t="str">
        <f>_xlfn.IFNA(VLOOKUP(表_3[[#This Row],[guid]],表2[guid],1,FALSE),"new")</f>
        <v>3116080595639</v>
      </c>
    </row>
    <row r="80" spans="1:4" x14ac:dyDescent="0.2">
      <c r="A80" t="s">
        <v>290</v>
      </c>
      <c r="B80" s="1" t="s">
        <v>156</v>
      </c>
      <c r="C80" s="1" t="s">
        <v>157</v>
      </c>
      <c r="D80" t="str">
        <f>_xlfn.IFNA(VLOOKUP(表_3[[#This Row],[guid]],表2[guid],1,FALSE),"new")</f>
        <v>new</v>
      </c>
    </row>
    <row r="81" spans="1:4" x14ac:dyDescent="0.2">
      <c r="A81" t="s">
        <v>291</v>
      </c>
      <c r="B81" s="1" t="s">
        <v>158</v>
      </c>
      <c r="C81" s="1" t="s">
        <v>159</v>
      </c>
      <c r="D81" t="str">
        <f>_xlfn.IFNA(VLOOKUP(表_3[[#This Row],[guid]],表2[guid],1,FALSE),"new")</f>
        <v>new</v>
      </c>
    </row>
    <row r="82" spans="1:4" hidden="1" x14ac:dyDescent="0.2">
      <c r="A82" t="s">
        <v>292</v>
      </c>
      <c r="B82" s="1" t="s">
        <v>160</v>
      </c>
      <c r="C82" s="1" t="s">
        <v>161</v>
      </c>
      <c r="D82" t="str">
        <f>_xlfn.IFNA(VLOOKUP(表_3[[#This Row],[guid]],表2[guid],1,FALSE),"new")</f>
        <v>2115040292545</v>
      </c>
    </row>
    <row r="83" spans="1:4" x14ac:dyDescent="0.2">
      <c r="A83" t="s">
        <v>293</v>
      </c>
      <c r="B83" s="1" t="s">
        <v>162</v>
      </c>
      <c r="C83" s="1" t="s">
        <v>163</v>
      </c>
      <c r="D83" t="str">
        <f>_xlfn.IFNA(VLOOKUP(表_3[[#This Row],[guid]],表2[guid],1,FALSE),"new")</f>
        <v>new</v>
      </c>
    </row>
    <row r="84" spans="1:4" hidden="1" x14ac:dyDescent="0.2">
      <c r="A84" t="s">
        <v>294</v>
      </c>
      <c r="B84" s="1" t="s">
        <v>164</v>
      </c>
      <c r="C84" s="1" t="s">
        <v>165</v>
      </c>
      <c r="D84" t="str">
        <f>_xlfn.IFNA(VLOOKUP(表_3[[#This Row],[guid]],表2[guid],1,FALSE),"new")</f>
        <v>3116080305939</v>
      </c>
    </row>
    <row r="85" spans="1:4" hidden="1" x14ac:dyDescent="0.2">
      <c r="A85" t="s">
        <v>295</v>
      </c>
      <c r="B85" s="1" t="s">
        <v>166</v>
      </c>
      <c r="C85" s="1" t="s">
        <v>167</v>
      </c>
      <c r="D85" t="str">
        <f>_xlfn.IFNA(VLOOKUP(表_3[[#This Row],[guid]],表2[guid],1,FALSE),"new")</f>
        <v>6116060028042</v>
      </c>
    </row>
    <row r="86" spans="1:4" hidden="1" x14ac:dyDescent="0.2">
      <c r="A86" t="s">
        <v>296</v>
      </c>
      <c r="B86" s="1" t="s">
        <v>168</v>
      </c>
      <c r="C86" s="1" t="s">
        <v>169</v>
      </c>
      <c r="D86" t="str">
        <f>_xlfn.IFNA(VLOOKUP(表_3[[#This Row],[guid]],表2[guid],1,FALSE),"new")</f>
        <v>2116110880946</v>
      </c>
    </row>
    <row r="87" spans="1:4" hidden="1" x14ac:dyDescent="0.2">
      <c r="A87" t="s">
        <v>297</v>
      </c>
      <c r="B87" s="1" t="s">
        <v>170</v>
      </c>
      <c r="C87" s="1" t="s">
        <v>171</v>
      </c>
      <c r="D87" t="str">
        <f>_xlfn.IFNA(VLOOKUP(表_3[[#This Row],[guid]],表2[guid],1,FALSE),"new")</f>
        <v>211611017643b</v>
      </c>
    </row>
    <row r="88" spans="1:4" x14ac:dyDescent="0.2">
      <c r="A88" t="s">
        <v>298</v>
      </c>
      <c r="B88" s="1" t="s">
        <v>172</v>
      </c>
      <c r="C88" s="1" t="s">
        <v>173</v>
      </c>
      <c r="D88" t="str">
        <f>_xlfn.IFNA(VLOOKUP(表_3[[#This Row],[guid]],表2[guid],1,FALSE),"new")</f>
        <v>new</v>
      </c>
    </row>
    <row r="89" spans="1:4" hidden="1" x14ac:dyDescent="0.2">
      <c r="A89" t="s">
        <v>299</v>
      </c>
      <c r="B89" s="1" t="s">
        <v>174</v>
      </c>
      <c r="C89" s="1" t="s">
        <v>175</v>
      </c>
      <c r="D89" t="str">
        <f>_xlfn.IFNA(VLOOKUP(表_3[[#This Row],[guid]],表2[guid],1,FALSE),"new")</f>
        <v>111706003363f</v>
      </c>
    </row>
    <row r="90" spans="1:4" hidden="1" x14ac:dyDescent="0.2">
      <c r="A90" t="s">
        <v>300</v>
      </c>
      <c r="B90" s="1" t="s">
        <v>176</v>
      </c>
      <c r="C90" s="1" t="s">
        <v>177</v>
      </c>
      <c r="D90" t="str">
        <f>_xlfn.IFNA(VLOOKUP(表_3[[#This Row],[guid]],表2[guid],1,FALSE),"new")</f>
        <v>211611042603f</v>
      </c>
    </row>
    <row r="91" spans="1:4" hidden="1" x14ac:dyDescent="0.2">
      <c r="A91" t="s">
        <v>301</v>
      </c>
      <c r="B91" s="1" t="s">
        <v>178</v>
      </c>
      <c r="C91" s="1" t="s">
        <v>179</v>
      </c>
      <c r="D91" t="str">
        <f>_xlfn.IFNA(VLOOKUP(表_3[[#This Row],[guid]],表2[guid],1,FALSE),"new")</f>
        <v>2116040868438</v>
      </c>
    </row>
    <row r="92" spans="1:4" x14ac:dyDescent="0.2">
      <c r="A92" t="s">
        <v>302</v>
      </c>
      <c r="B92" s="1" t="s">
        <v>180</v>
      </c>
      <c r="C92" s="1" t="s">
        <v>181</v>
      </c>
      <c r="D92" t="str">
        <f>_xlfn.IFNA(VLOOKUP(表_3[[#This Row],[guid]],表2[guid],1,FALSE),"new")</f>
        <v>new</v>
      </c>
    </row>
    <row r="93" spans="1:4" hidden="1" x14ac:dyDescent="0.2">
      <c r="A93" t="s">
        <v>303</v>
      </c>
      <c r="B93" s="1" t="s">
        <v>182</v>
      </c>
      <c r="C93" s="1" t="s">
        <v>183</v>
      </c>
      <c r="D93" t="str">
        <f>_xlfn.IFNA(VLOOKUP(表_3[[#This Row],[guid]],表2[guid],1,FALSE),"new")</f>
        <v>111710003043a</v>
      </c>
    </row>
    <row r="94" spans="1:4" hidden="1" x14ac:dyDescent="0.2">
      <c r="A94" t="s">
        <v>304</v>
      </c>
      <c r="B94" s="1" t="s">
        <v>184</v>
      </c>
      <c r="C94" s="1" t="s">
        <v>185</v>
      </c>
      <c r="D94" t="str">
        <f>_xlfn.IFNA(VLOOKUP(表_3[[#This Row],[guid]],表2[guid],1,FALSE),"new")</f>
        <v>111710015743a</v>
      </c>
    </row>
    <row r="95" spans="1:4" hidden="1" x14ac:dyDescent="0.2">
      <c r="A95" t="s">
        <v>305</v>
      </c>
      <c r="B95" s="1" t="s">
        <v>186</v>
      </c>
      <c r="C95" s="1" t="s">
        <v>187</v>
      </c>
      <c r="D95" t="str">
        <f>_xlfn.IFNA(VLOOKUP(表_3[[#This Row],[guid]],表2[guid],1,FALSE),"new")</f>
        <v>1116120102439</v>
      </c>
    </row>
    <row r="96" spans="1:4" x14ac:dyDescent="0.2">
      <c r="A96" t="s">
        <v>306</v>
      </c>
      <c r="B96" s="1" t="s">
        <v>188</v>
      </c>
      <c r="C96" s="1" t="s">
        <v>189</v>
      </c>
      <c r="D96" t="str">
        <f>_xlfn.IFNA(VLOOKUP(表_3[[#This Row],[guid]],表2[guid],1,FALSE),"new")</f>
        <v>new</v>
      </c>
    </row>
    <row r="97" spans="1:4" x14ac:dyDescent="0.2">
      <c r="A97" t="s">
        <v>307</v>
      </c>
      <c r="B97" s="1" t="s">
        <v>190</v>
      </c>
      <c r="C97" s="1" t="s">
        <v>191</v>
      </c>
      <c r="D97" t="str">
        <f>_xlfn.IFNA(VLOOKUP(表_3[[#This Row],[guid]],表2[guid],1,FALSE),"new")</f>
        <v>new</v>
      </c>
    </row>
    <row r="98" spans="1:4" x14ac:dyDescent="0.2">
      <c r="A98" t="s">
        <v>308</v>
      </c>
      <c r="B98" s="1" t="s">
        <v>192</v>
      </c>
      <c r="C98" s="1" t="s">
        <v>193</v>
      </c>
      <c r="D98" t="str">
        <f>_xlfn.IFNA(VLOOKUP(表_3[[#This Row],[guid]],表2[guid],1,FALSE),"new")</f>
        <v>new</v>
      </c>
    </row>
    <row r="99" spans="1:4" hidden="1" x14ac:dyDescent="0.2">
      <c r="A99" t="s">
        <v>309</v>
      </c>
      <c r="B99" s="1" t="s">
        <v>194</v>
      </c>
      <c r="C99" s="1" t="s">
        <v>195</v>
      </c>
      <c r="D99" t="str">
        <f>_xlfn.IFNA(VLOOKUP(表_3[[#This Row],[guid]],表2[guid],1,FALSE),"new")</f>
        <v>211602116013b</v>
      </c>
    </row>
    <row r="100" spans="1:4" hidden="1" x14ac:dyDescent="0.2">
      <c r="A100" t="s">
        <v>310</v>
      </c>
      <c r="B100" s="1" t="s">
        <v>196</v>
      </c>
      <c r="C100" s="1" t="s">
        <v>197</v>
      </c>
      <c r="D100" t="str">
        <f>_xlfn.IFNA(VLOOKUP(表_3[[#This Row],[guid]],表2[guid],1,FALSE),"new")</f>
        <v>2116010573947</v>
      </c>
    </row>
    <row r="101" spans="1:4" x14ac:dyDescent="0.2">
      <c r="A101" t="s">
        <v>311</v>
      </c>
      <c r="B101" s="1" t="s">
        <v>198</v>
      </c>
      <c r="C101" s="1" t="s">
        <v>199</v>
      </c>
      <c r="D101" t="str">
        <f>_xlfn.IFNA(VLOOKUP(表_3[[#This Row],[guid]],表2[guid],1,FALSE),"new")</f>
        <v>new</v>
      </c>
    </row>
    <row r="102" spans="1:4" hidden="1" x14ac:dyDescent="0.2">
      <c r="A102" t="s">
        <v>312</v>
      </c>
      <c r="B102" s="1" t="s">
        <v>200</v>
      </c>
      <c r="C102" s="1" t="s">
        <v>201</v>
      </c>
      <c r="D102" t="str">
        <f>_xlfn.IFNA(VLOOKUP(表_3[[#This Row],[guid]],表2[guid],1,FALSE),"new")</f>
        <v>2116010567239</v>
      </c>
    </row>
    <row r="103" spans="1:4" hidden="1" x14ac:dyDescent="0.2">
      <c r="A103" t="s">
        <v>313</v>
      </c>
      <c r="B103" s="1" t="s">
        <v>202</v>
      </c>
      <c r="C103" s="1" t="s">
        <v>203</v>
      </c>
      <c r="D103" t="str">
        <f>_xlfn.IFNA(VLOOKUP(表_3[[#This Row],[guid]],表2[guid],1,FALSE),"new")</f>
        <v>2116020786441</v>
      </c>
    </row>
    <row r="104" spans="1:4" x14ac:dyDescent="0.2">
      <c r="A104" t="s">
        <v>314</v>
      </c>
      <c r="B104" s="1" t="s">
        <v>204</v>
      </c>
      <c r="C104" s="1" t="s">
        <v>205</v>
      </c>
      <c r="D104" t="str">
        <f>_xlfn.IFNA(VLOOKUP(表_3[[#This Row],[guid]],表2[guid],1,FALSE),"new")</f>
        <v>new</v>
      </c>
    </row>
    <row r="105" spans="1:4" x14ac:dyDescent="0.2">
      <c r="A105" t="s">
        <v>315</v>
      </c>
      <c r="B105" s="1" t="s">
        <v>206</v>
      </c>
      <c r="C105" s="1" t="s">
        <v>207</v>
      </c>
      <c r="D105" t="str">
        <f>_xlfn.IFNA(VLOOKUP(表_3[[#This Row],[guid]],表2[guid],1,FALSE),"new")</f>
        <v>new</v>
      </c>
    </row>
    <row r="106" spans="1:4" x14ac:dyDescent="0.2">
      <c r="A106" t="s">
        <v>316</v>
      </c>
      <c r="B106" s="1" t="s">
        <v>208</v>
      </c>
      <c r="C106" s="1" t="s">
        <v>209</v>
      </c>
      <c r="D106" t="str">
        <f>_xlfn.IFNA(VLOOKUP(表_3[[#This Row],[guid]],表2[guid],1,FALSE),"new")</f>
        <v>new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字段定义!$B$3:$B$14</xm:f>
          </x14:formula1>
          <xm:sqref>E4:E106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topLeftCell="A13" workbookViewId="0">
      <selection activeCell="D101" sqref="D101"/>
    </sheetView>
  </sheetViews>
  <sheetFormatPr defaultRowHeight="14.25" x14ac:dyDescent="0.2"/>
  <cols>
    <col min="1" max="1" width="6.625" bestFit="1" customWidth="1"/>
    <col min="2" max="2" width="27.625" hidden="1" customWidth="1"/>
    <col min="3" max="3" width="15.125" bestFit="1" customWidth="1"/>
    <col min="4" max="4" width="42" bestFit="1" customWidth="1"/>
    <col min="5" max="5" width="15" hidden="1" customWidth="1"/>
    <col min="6" max="6" width="13.625" hidden="1" customWidth="1"/>
    <col min="7" max="7" width="9.125" hidden="1" customWidth="1"/>
    <col min="8" max="8" width="13" bestFit="1" customWidth="1"/>
    <col min="9" max="9" width="58.375" bestFit="1" customWidth="1"/>
    <col min="10" max="10" width="15" bestFit="1" customWidth="1"/>
  </cols>
  <sheetData>
    <row r="1" spans="1:10" x14ac:dyDescent="0.2">
      <c r="A1" s="1" t="s">
        <v>317</v>
      </c>
      <c r="B1" s="1" t="s">
        <v>318</v>
      </c>
      <c r="C1" s="1" t="s">
        <v>1</v>
      </c>
      <c r="D1" s="1" t="s">
        <v>319</v>
      </c>
      <c r="E1" s="1" t="s">
        <v>320</v>
      </c>
      <c r="F1" s="1" t="s">
        <v>321</v>
      </c>
      <c r="G1" s="1" t="s">
        <v>322</v>
      </c>
      <c r="H1" s="1" t="s">
        <v>323</v>
      </c>
      <c r="I1" s="1" t="s">
        <v>324</v>
      </c>
      <c r="J1" s="1" t="s">
        <v>507</v>
      </c>
    </row>
    <row r="2" spans="1:10" x14ac:dyDescent="0.2">
      <c r="A2" s="1" t="s">
        <v>211</v>
      </c>
      <c r="B2" s="1" t="s">
        <v>325</v>
      </c>
      <c r="C2" s="1" t="s">
        <v>508</v>
      </c>
      <c r="D2" t="s">
        <v>326</v>
      </c>
      <c r="E2" t="s">
        <v>327</v>
      </c>
      <c r="F2">
        <v>178</v>
      </c>
      <c r="G2">
        <v>3</v>
      </c>
      <c r="H2">
        <v>6</v>
      </c>
      <c r="I2" s="1"/>
      <c r="J2" s="2" t="str">
        <f>_xlfn.IFNA(VLOOKUP(表2[[#This Row],[guid]], 表_3[guid], 1, FALSE), "not found")</f>
        <v>not found</v>
      </c>
    </row>
    <row r="3" spans="1:10" x14ac:dyDescent="0.2">
      <c r="A3" s="1" t="s">
        <v>213</v>
      </c>
      <c r="B3" s="1" t="s">
        <v>328</v>
      </c>
      <c r="C3" s="1" t="s">
        <v>3</v>
      </c>
      <c r="D3" t="s">
        <v>329</v>
      </c>
      <c r="E3" t="s">
        <v>327</v>
      </c>
      <c r="F3">
        <v>52</v>
      </c>
      <c r="G3">
        <v>3</v>
      </c>
      <c r="H3">
        <v>2</v>
      </c>
      <c r="I3" s="1"/>
      <c r="J3" s="2" t="str">
        <f>_xlfn.IFNA(VLOOKUP(表2[[#This Row],[guid]], 表_3[guid], 1, FALSE), "not found")</f>
        <v>2114800094647</v>
      </c>
    </row>
    <row r="4" spans="1:10" x14ac:dyDescent="0.2">
      <c r="A4" s="1" t="s">
        <v>214</v>
      </c>
      <c r="B4" s="1" t="s">
        <v>330</v>
      </c>
      <c r="C4" s="1" t="s">
        <v>5</v>
      </c>
      <c r="D4" t="s">
        <v>329</v>
      </c>
      <c r="F4">
        <v>144</v>
      </c>
      <c r="G4">
        <v>3</v>
      </c>
      <c r="H4">
        <v>4</v>
      </c>
      <c r="I4" s="1"/>
      <c r="J4" s="2" t="str">
        <f>_xlfn.IFNA(VLOOKUP(表2[[#This Row],[guid]], 表_3[guid], 1, FALSE), "not found")</f>
        <v>211510009873b</v>
      </c>
    </row>
    <row r="5" spans="1:10" x14ac:dyDescent="0.2">
      <c r="A5" s="1" t="s">
        <v>215</v>
      </c>
      <c r="B5" s="1" t="s">
        <v>331</v>
      </c>
      <c r="C5" s="1" t="s">
        <v>12</v>
      </c>
      <c r="D5" t="s">
        <v>329</v>
      </c>
      <c r="F5">
        <v>128</v>
      </c>
      <c r="G5">
        <v>3</v>
      </c>
      <c r="H5">
        <v>2</v>
      </c>
      <c r="I5" s="1"/>
      <c r="J5" s="2" t="str">
        <f>_xlfn.IFNA(VLOOKUP(表2[[#This Row],[guid]], 表_3[guid], 1, FALSE), "not found")</f>
        <v>211611023723b</v>
      </c>
    </row>
    <row r="6" spans="1:10" x14ac:dyDescent="0.2">
      <c r="A6" s="1" t="s">
        <v>216</v>
      </c>
      <c r="B6" s="1" t="s">
        <v>332</v>
      </c>
      <c r="C6" s="1" t="s">
        <v>333</v>
      </c>
      <c r="D6" t="s">
        <v>326</v>
      </c>
      <c r="F6">
        <v>45</v>
      </c>
      <c r="G6">
        <v>3</v>
      </c>
      <c r="H6">
        <v>2</v>
      </c>
      <c r="I6" s="1"/>
      <c r="J6" s="2" t="str">
        <f>_xlfn.IFNA(VLOOKUP(表2[[#This Row],[guid]], 表_3[guid], 1, FALSE), "not found")</f>
        <v>311511004983f</v>
      </c>
    </row>
    <row r="7" spans="1:10" x14ac:dyDescent="0.2">
      <c r="A7" s="1" t="s">
        <v>217</v>
      </c>
      <c r="B7" s="1" t="s">
        <v>334</v>
      </c>
      <c r="C7" s="1" t="s">
        <v>18</v>
      </c>
      <c r="D7" t="s">
        <v>335</v>
      </c>
      <c r="E7" s="1"/>
      <c r="F7" s="1"/>
      <c r="G7" s="2">
        <v>3</v>
      </c>
      <c r="H7" s="2">
        <v>3</v>
      </c>
      <c r="I7" s="1"/>
      <c r="J7" s="2" t="str">
        <f>_xlfn.IFNA(VLOOKUP(表2[[#This Row],[guid]], 表_3[guid], 1, FALSE), "not found")</f>
        <v>2116010035138</v>
      </c>
    </row>
    <row r="8" spans="1:10" x14ac:dyDescent="0.2">
      <c r="A8" s="1" t="s">
        <v>218</v>
      </c>
      <c r="B8" s="1" t="s">
        <v>336</v>
      </c>
      <c r="C8" s="1" t="s">
        <v>20</v>
      </c>
      <c r="D8" t="s">
        <v>337</v>
      </c>
      <c r="E8" s="1"/>
      <c r="F8" s="1"/>
      <c r="G8" s="2">
        <v>3</v>
      </c>
      <c r="H8" s="2">
        <v>6</v>
      </c>
      <c r="I8" s="1"/>
      <c r="J8" s="2" t="str">
        <f>_xlfn.IFNA(VLOOKUP(表2[[#This Row],[guid]], 表_3[guid], 1, FALSE), "not found")</f>
        <v>211602026423e</v>
      </c>
    </row>
    <row r="9" spans="1:10" x14ac:dyDescent="0.2">
      <c r="A9" s="1" t="s">
        <v>219</v>
      </c>
      <c r="B9" s="1" t="s">
        <v>338</v>
      </c>
      <c r="C9" s="1" t="s">
        <v>339</v>
      </c>
      <c r="D9" t="s">
        <v>340</v>
      </c>
      <c r="E9" s="1"/>
      <c r="F9" s="1"/>
      <c r="G9" s="2">
        <v>3</v>
      </c>
      <c r="H9" s="2">
        <v>2</v>
      </c>
      <c r="I9" s="1"/>
      <c r="J9" s="2" t="str">
        <f>_xlfn.IFNA(VLOOKUP(表2[[#This Row],[guid]], 表_3[guid], 1, FALSE), "not found")</f>
        <v>not found</v>
      </c>
    </row>
    <row r="10" spans="1:10" x14ac:dyDescent="0.2">
      <c r="A10" s="1" t="s">
        <v>220</v>
      </c>
      <c r="B10" s="1" t="s">
        <v>341</v>
      </c>
      <c r="C10" s="1" t="s">
        <v>342</v>
      </c>
      <c r="D10" t="s">
        <v>343</v>
      </c>
      <c r="E10" s="1"/>
      <c r="F10" s="1"/>
      <c r="G10" s="2">
        <v>3</v>
      </c>
      <c r="H10" s="2">
        <v>7</v>
      </c>
      <c r="I10" s="1"/>
      <c r="J10" s="2" t="str">
        <f>_xlfn.IFNA(VLOOKUP(表2[[#This Row],[guid]], 表_3[guid], 1, FALSE), "not found")</f>
        <v>not found</v>
      </c>
    </row>
    <row r="11" spans="1:10" x14ac:dyDescent="0.2">
      <c r="A11" s="1" t="s">
        <v>221</v>
      </c>
      <c r="B11" s="1" t="s">
        <v>344</v>
      </c>
      <c r="C11" s="1" t="s">
        <v>345</v>
      </c>
      <c r="D11" t="s">
        <v>346</v>
      </c>
      <c r="E11" s="1"/>
      <c r="F11" s="1"/>
      <c r="G11" s="2">
        <v>3</v>
      </c>
      <c r="H11" s="2">
        <v>1</v>
      </c>
      <c r="I11" s="1" t="s">
        <v>347</v>
      </c>
      <c r="J11" s="2" t="str">
        <f>_xlfn.IFNA(VLOOKUP(表2[[#This Row],[guid]], 表_3[guid], 1, FALSE), "not found")</f>
        <v>not found</v>
      </c>
    </row>
    <row r="12" spans="1:10" x14ac:dyDescent="0.2">
      <c r="A12" s="1" t="s">
        <v>222</v>
      </c>
      <c r="B12" s="1" t="s">
        <v>348</v>
      </c>
      <c r="C12" s="1" t="s">
        <v>349</v>
      </c>
      <c r="D12" t="s">
        <v>343</v>
      </c>
      <c r="E12" s="1"/>
      <c r="F12" s="1"/>
      <c r="G12" s="2">
        <v>3</v>
      </c>
      <c r="H12" s="2">
        <v>6</v>
      </c>
      <c r="I12" s="1"/>
      <c r="J12" s="2" t="str">
        <f>_xlfn.IFNA(VLOOKUP(表2[[#This Row],[guid]], 表_3[guid], 1, FALSE), "not found")</f>
        <v>not found</v>
      </c>
    </row>
    <row r="13" spans="1:10" x14ac:dyDescent="0.2">
      <c r="A13" s="1" t="s">
        <v>223</v>
      </c>
      <c r="B13" s="1" t="s">
        <v>350</v>
      </c>
      <c r="C13" s="1" t="s">
        <v>22</v>
      </c>
      <c r="D13" t="s">
        <v>329</v>
      </c>
      <c r="E13" s="1"/>
      <c r="F13" s="1"/>
      <c r="G13" s="2">
        <v>3</v>
      </c>
      <c r="H13" s="2">
        <v>5</v>
      </c>
      <c r="I13" s="1" t="s">
        <v>351</v>
      </c>
      <c r="J13" s="2" t="str">
        <f>_xlfn.IFNA(VLOOKUP(表2[[#This Row],[guid]], 表_3[guid], 1, FALSE), "not found")</f>
        <v>211505015773c</v>
      </c>
    </row>
    <row r="14" spans="1:10" x14ac:dyDescent="0.2">
      <c r="A14" s="1" t="s">
        <v>224</v>
      </c>
      <c r="B14" s="1" t="s">
        <v>352</v>
      </c>
      <c r="C14" s="1" t="s">
        <v>24</v>
      </c>
      <c r="D14" t="s">
        <v>329</v>
      </c>
      <c r="E14" s="1"/>
      <c r="F14" s="1"/>
      <c r="G14" s="2">
        <v>3</v>
      </c>
      <c r="H14" s="2">
        <v>6</v>
      </c>
      <c r="I14" s="1" t="s">
        <v>351</v>
      </c>
      <c r="J14" s="2" t="str">
        <f>_xlfn.IFNA(VLOOKUP(表2[[#This Row],[guid]], 表_3[guid], 1, FALSE), "not found")</f>
        <v>2116041026847</v>
      </c>
    </row>
    <row r="15" spans="1:10" x14ac:dyDescent="0.2">
      <c r="A15" s="1" t="s">
        <v>225</v>
      </c>
      <c r="B15" s="1" t="s">
        <v>353</v>
      </c>
      <c r="C15" s="1" t="s">
        <v>26</v>
      </c>
      <c r="D15" t="s">
        <v>329</v>
      </c>
      <c r="E15" s="1"/>
      <c r="F15" s="1"/>
      <c r="G15" s="2">
        <v>3</v>
      </c>
      <c r="H15" s="2">
        <v>3</v>
      </c>
      <c r="I15" s="1" t="s">
        <v>351</v>
      </c>
      <c r="J15" s="2" t="str">
        <f>_xlfn.IFNA(VLOOKUP(表2[[#This Row],[guid]], 表_3[guid], 1, FALSE), "not found")</f>
        <v>211604134883c</v>
      </c>
    </row>
    <row r="16" spans="1:10" x14ac:dyDescent="0.2">
      <c r="A16" s="1" t="s">
        <v>226</v>
      </c>
      <c r="B16" s="1" t="s">
        <v>354</v>
      </c>
      <c r="C16" s="1" t="s">
        <v>355</v>
      </c>
      <c r="D16" t="s">
        <v>356</v>
      </c>
      <c r="E16" s="1"/>
      <c r="F16" s="1"/>
      <c r="G16" s="2">
        <v>3</v>
      </c>
      <c r="H16" s="2">
        <v>4</v>
      </c>
      <c r="I16" s="1"/>
      <c r="J16" s="2" t="str">
        <f>_xlfn.IFNA(VLOOKUP(表2[[#This Row],[guid]], 表_3[guid], 1, FALSE), "not found")</f>
        <v>not found</v>
      </c>
    </row>
    <row r="17" spans="1:10" x14ac:dyDescent="0.2">
      <c r="A17" s="1" t="s">
        <v>227</v>
      </c>
      <c r="B17" s="1" t="s">
        <v>357</v>
      </c>
      <c r="C17" s="1" t="s">
        <v>28</v>
      </c>
      <c r="D17" t="s">
        <v>329</v>
      </c>
      <c r="E17" s="1"/>
      <c r="F17" s="1"/>
      <c r="G17" s="2">
        <v>3</v>
      </c>
      <c r="H17" s="2">
        <v>4</v>
      </c>
      <c r="I17" s="1" t="s">
        <v>351</v>
      </c>
      <c r="J17" s="2" t="str">
        <f>_xlfn.IFNA(VLOOKUP(表2[[#This Row],[guid]], 表_3[guid], 1, FALSE), "not found")</f>
        <v>611601005893b</v>
      </c>
    </row>
    <row r="18" spans="1:10" x14ac:dyDescent="0.2">
      <c r="A18" s="1" t="s">
        <v>228</v>
      </c>
      <c r="B18" s="1" t="s">
        <v>358</v>
      </c>
      <c r="C18" s="1" t="s">
        <v>30</v>
      </c>
      <c r="D18" t="s">
        <v>326</v>
      </c>
      <c r="E18" s="1"/>
      <c r="F18" s="1"/>
      <c r="G18" s="2">
        <v>3</v>
      </c>
      <c r="H18" s="2">
        <v>4</v>
      </c>
      <c r="I18" s="1" t="s">
        <v>359</v>
      </c>
      <c r="J18" s="2" t="str">
        <f>_xlfn.IFNA(VLOOKUP(表2[[#This Row],[guid]], 表_3[guid], 1, FALSE), "not found")</f>
        <v>6116010108640</v>
      </c>
    </row>
    <row r="19" spans="1:10" x14ac:dyDescent="0.2">
      <c r="A19" s="1" t="s">
        <v>229</v>
      </c>
      <c r="B19" s="1" t="s">
        <v>360</v>
      </c>
      <c r="C19" s="1" t="s">
        <v>361</v>
      </c>
      <c r="D19" t="s">
        <v>343</v>
      </c>
      <c r="E19" s="1"/>
      <c r="F19" s="1"/>
      <c r="G19" s="2">
        <v>3</v>
      </c>
      <c r="H19" s="2">
        <v>5</v>
      </c>
      <c r="I19" s="1" t="s">
        <v>362</v>
      </c>
      <c r="J19" s="2" t="str">
        <f>_xlfn.IFNA(VLOOKUP(表2[[#This Row],[guid]], 表_3[guid], 1, FALSE), "not found")</f>
        <v>not found</v>
      </c>
    </row>
    <row r="20" spans="1:10" x14ac:dyDescent="0.2">
      <c r="A20" s="1" t="s">
        <v>230</v>
      </c>
      <c r="B20" s="1" t="s">
        <v>363</v>
      </c>
      <c r="C20" s="1" t="s">
        <v>34</v>
      </c>
      <c r="D20" t="s">
        <v>343</v>
      </c>
      <c r="E20" s="1"/>
      <c r="F20" s="1"/>
      <c r="G20" s="2">
        <v>3</v>
      </c>
      <c r="H20" s="2">
        <v>5</v>
      </c>
      <c r="I20" s="1" t="s">
        <v>364</v>
      </c>
      <c r="J20" s="2" t="str">
        <f>_xlfn.IFNA(VLOOKUP(表2[[#This Row],[guid]], 表_3[guid], 1, FALSE), "not found")</f>
        <v>2116041310138</v>
      </c>
    </row>
    <row r="21" spans="1:10" x14ac:dyDescent="0.2">
      <c r="A21" s="1" t="s">
        <v>231</v>
      </c>
      <c r="B21" s="1" t="s">
        <v>365</v>
      </c>
      <c r="C21" s="1" t="s">
        <v>36</v>
      </c>
      <c r="D21" t="s">
        <v>329</v>
      </c>
      <c r="E21" s="1"/>
      <c r="F21" s="1"/>
      <c r="G21" s="2">
        <v>3</v>
      </c>
      <c r="H21" s="2">
        <v>2</v>
      </c>
      <c r="I21" s="1" t="s">
        <v>351</v>
      </c>
      <c r="J21" s="2" t="str">
        <f>_xlfn.IFNA(VLOOKUP(表2[[#This Row],[guid]], 表_3[guid], 1, FALSE), "not found")</f>
        <v>611606000043c</v>
      </c>
    </row>
    <row r="22" spans="1:10" x14ac:dyDescent="0.2">
      <c r="A22" s="1" t="s">
        <v>232</v>
      </c>
      <c r="B22" s="1" t="s">
        <v>366</v>
      </c>
      <c r="C22" s="1" t="s">
        <v>38</v>
      </c>
      <c r="D22" t="s">
        <v>356</v>
      </c>
      <c r="E22" s="1"/>
      <c r="F22" s="1"/>
      <c r="G22" s="2">
        <v>3</v>
      </c>
      <c r="H22" s="2">
        <v>4</v>
      </c>
      <c r="I22" s="1"/>
      <c r="J22" s="2" t="str">
        <f>_xlfn.IFNA(VLOOKUP(表2[[#This Row],[guid]], 表_3[guid], 1, FALSE), "not found")</f>
        <v>611601004163c</v>
      </c>
    </row>
    <row r="23" spans="1:10" x14ac:dyDescent="0.2">
      <c r="A23" s="1" t="s">
        <v>233</v>
      </c>
      <c r="B23" s="1" t="s">
        <v>367</v>
      </c>
      <c r="C23" s="1" t="s">
        <v>40</v>
      </c>
      <c r="D23" t="s">
        <v>329</v>
      </c>
      <c r="E23" s="1"/>
      <c r="F23" s="1"/>
      <c r="G23" s="2">
        <v>3</v>
      </c>
      <c r="H23" s="2">
        <v>5</v>
      </c>
      <c r="I23" s="1" t="s">
        <v>351</v>
      </c>
      <c r="J23" s="2" t="str">
        <f>_xlfn.IFNA(VLOOKUP(表2[[#This Row],[guid]], 表_3[guid], 1, FALSE), "not found")</f>
        <v>323510026653d</v>
      </c>
    </row>
    <row r="24" spans="1:10" x14ac:dyDescent="0.2">
      <c r="A24" s="1" t="s">
        <v>234</v>
      </c>
      <c r="B24" s="1" t="s">
        <v>368</v>
      </c>
      <c r="C24" s="1" t="s">
        <v>42</v>
      </c>
      <c r="D24" t="s">
        <v>329</v>
      </c>
      <c r="E24" s="1"/>
      <c r="F24" s="1"/>
      <c r="G24" s="2">
        <v>3</v>
      </c>
      <c r="H24" s="2">
        <v>3</v>
      </c>
      <c r="I24" s="1" t="s">
        <v>351</v>
      </c>
      <c r="J24" s="2" t="str">
        <f>_xlfn.IFNA(VLOOKUP(表2[[#This Row],[guid]], 表_3[guid], 1, FALSE), "not found")</f>
        <v>2116110785144</v>
      </c>
    </row>
    <row r="25" spans="1:10" x14ac:dyDescent="0.2">
      <c r="A25" s="1" t="s">
        <v>235</v>
      </c>
      <c r="B25" s="1" t="s">
        <v>369</v>
      </c>
      <c r="C25" s="1" t="s">
        <v>44</v>
      </c>
      <c r="D25" t="s">
        <v>329</v>
      </c>
      <c r="E25" s="1"/>
      <c r="F25" s="1"/>
      <c r="G25" s="2">
        <v>3</v>
      </c>
      <c r="H25" s="2">
        <v>2</v>
      </c>
      <c r="I25" s="1" t="s">
        <v>351</v>
      </c>
      <c r="J25" s="2" t="str">
        <f>_xlfn.IFNA(VLOOKUP(表2[[#This Row],[guid]], 表_3[guid], 1, FALSE), "not found")</f>
        <v>2116110906040</v>
      </c>
    </row>
    <row r="26" spans="1:10" x14ac:dyDescent="0.2">
      <c r="A26" s="1" t="s">
        <v>236</v>
      </c>
      <c r="B26" s="1" t="s">
        <v>370</v>
      </c>
      <c r="C26" s="1" t="s">
        <v>46</v>
      </c>
      <c r="D26" t="s">
        <v>329</v>
      </c>
      <c r="E26" s="1"/>
      <c r="F26" s="1"/>
      <c r="G26" s="2">
        <v>3</v>
      </c>
      <c r="H26" s="2">
        <v>6</v>
      </c>
      <c r="I26" s="1" t="s">
        <v>351</v>
      </c>
      <c r="J26" s="2" t="str">
        <f>_xlfn.IFNA(VLOOKUP(表2[[#This Row],[guid]], 表_3[guid], 1, FALSE), "not found")</f>
        <v>611606004133e</v>
      </c>
    </row>
    <row r="27" spans="1:10" x14ac:dyDescent="0.2">
      <c r="A27" s="1" t="s">
        <v>237</v>
      </c>
      <c r="B27" s="1" t="s">
        <v>371</v>
      </c>
      <c r="C27" s="1" t="s">
        <v>372</v>
      </c>
      <c r="D27" t="s">
        <v>326</v>
      </c>
      <c r="E27" s="1"/>
      <c r="F27" s="1"/>
      <c r="G27" s="2">
        <v>3</v>
      </c>
      <c r="H27" s="2">
        <v>8</v>
      </c>
      <c r="I27" s="1"/>
      <c r="J27" s="2" t="str">
        <f>_xlfn.IFNA(VLOOKUP(表2[[#This Row],[guid]], 表_3[guid], 1, FALSE), "not found")</f>
        <v>211505015063a</v>
      </c>
    </row>
    <row r="28" spans="1:10" x14ac:dyDescent="0.2">
      <c r="A28" s="1" t="s">
        <v>238</v>
      </c>
      <c r="B28" s="1" t="s">
        <v>373</v>
      </c>
      <c r="C28" s="1" t="s">
        <v>374</v>
      </c>
      <c r="D28" t="s">
        <v>375</v>
      </c>
      <c r="E28" s="1"/>
      <c r="F28" s="1"/>
      <c r="G28" s="2">
        <v>3</v>
      </c>
      <c r="H28" s="2">
        <v>4</v>
      </c>
      <c r="I28" s="1" t="s">
        <v>376</v>
      </c>
      <c r="J28" s="2" t="str">
        <f>_xlfn.IFNA(VLOOKUP(表2[[#This Row],[guid]], 表_3[guid], 1, FALSE), "not found")</f>
        <v>not found</v>
      </c>
    </row>
    <row r="29" spans="1:10" x14ac:dyDescent="0.2">
      <c r="A29" s="1" t="s">
        <v>239</v>
      </c>
      <c r="B29" s="1" t="s">
        <v>377</v>
      </c>
      <c r="C29" s="1" t="s">
        <v>54</v>
      </c>
      <c r="D29" t="s">
        <v>329</v>
      </c>
      <c r="E29" s="1"/>
      <c r="F29" s="1"/>
      <c r="G29" s="2">
        <v>3</v>
      </c>
      <c r="H29" s="2">
        <v>4</v>
      </c>
      <c r="I29" s="1" t="s">
        <v>351</v>
      </c>
      <c r="J29" s="2" t="str">
        <f>_xlfn.IFNA(VLOOKUP(表2[[#This Row],[guid]], 表_3[guid], 1, FALSE), "not found")</f>
        <v>211601004013a</v>
      </c>
    </row>
    <row r="30" spans="1:10" x14ac:dyDescent="0.2">
      <c r="A30" s="1" t="s">
        <v>240</v>
      </c>
      <c r="B30" s="1" t="s">
        <v>378</v>
      </c>
      <c r="C30" s="1" t="s">
        <v>56</v>
      </c>
      <c r="D30" t="s">
        <v>375</v>
      </c>
      <c r="E30" s="1"/>
      <c r="F30" s="1"/>
      <c r="G30" s="2">
        <v>3</v>
      </c>
      <c r="H30" s="2">
        <v>6</v>
      </c>
      <c r="I30" s="1" t="s">
        <v>379</v>
      </c>
      <c r="J30" s="2" t="str">
        <f>_xlfn.IFNA(VLOOKUP(表2[[#This Row],[guid]], 表_3[guid], 1, FALSE), "not found")</f>
        <v>2116021815243</v>
      </c>
    </row>
    <row r="31" spans="1:10" x14ac:dyDescent="0.2">
      <c r="A31" s="1" t="s">
        <v>241</v>
      </c>
      <c r="B31" s="1" t="s">
        <v>380</v>
      </c>
      <c r="C31" s="1" t="s">
        <v>56</v>
      </c>
      <c r="D31" t="s">
        <v>375</v>
      </c>
      <c r="E31" s="1"/>
      <c r="F31" s="1"/>
      <c r="G31" s="2">
        <v>3</v>
      </c>
      <c r="H31" s="2">
        <v>6</v>
      </c>
      <c r="I31" s="1" t="s">
        <v>381</v>
      </c>
      <c r="J31" s="2" t="str">
        <f>_xlfn.IFNA(VLOOKUP(表2[[#This Row],[guid]], 表_3[guid], 1, FALSE), "not found")</f>
        <v>2116021815243</v>
      </c>
    </row>
    <row r="32" spans="1:10" x14ac:dyDescent="0.2">
      <c r="A32" s="1" t="s">
        <v>242</v>
      </c>
      <c r="B32" s="1" t="s">
        <v>382</v>
      </c>
      <c r="C32" s="1" t="s">
        <v>58</v>
      </c>
      <c r="D32" t="s">
        <v>356</v>
      </c>
      <c r="E32" s="1"/>
      <c r="F32" s="1"/>
      <c r="G32" s="2">
        <v>3</v>
      </c>
      <c r="H32" s="2">
        <v>4</v>
      </c>
      <c r="I32" s="1"/>
      <c r="J32" s="2" t="str">
        <f>_xlfn.IFNA(VLOOKUP(表2[[#This Row],[guid]], 表_3[guid], 1, FALSE), "not found")</f>
        <v>2115090115243</v>
      </c>
    </row>
    <row r="33" spans="1:10" x14ac:dyDescent="0.2">
      <c r="A33" s="1" t="s">
        <v>243</v>
      </c>
      <c r="B33" s="1" t="s">
        <v>383</v>
      </c>
      <c r="C33" s="1" t="s">
        <v>60</v>
      </c>
      <c r="D33" t="s">
        <v>356</v>
      </c>
      <c r="E33" s="1"/>
      <c r="F33" s="1"/>
      <c r="G33" s="2">
        <v>3</v>
      </c>
      <c r="H33" s="2">
        <v>2</v>
      </c>
      <c r="I33" s="1"/>
      <c r="J33" s="2" t="str">
        <f>_xlfn.IFNA(VLOOKUP(表2[[#This Row],[guid]], 表_3[guid], 1, FALSE), "not found")</f>
        <v>3116010176847</v>
      </c>
    </row>
    <row r="34" spans="1:10" x14ac:dyDescent="0.2">
      <c r="A34" s="1" t="s">
        <v>244</v>
      </c>
      <c r="B34" s="1" t="s">
        <v>384</v>
      </c>
      <c r="C34" s="1" t="s">
        <v>64</v>
      </c>
      <c r="D34" t="s">
        <v>356</v>
      </c>
      <c r="E34" s="1"/>
      <c r="F34" s="1"/>
      <c r="G34" s="2">
        <v>3</v>
      </c>
      <c r="H34" s="2">
        <v>5</v>
      </c>
      <c r="I34" s="1" t="s">
        <v>385</v>
      </c>
      <c r="J34" s="2" t="str">
        <f>_xlfn.IFNA(VLOOKUP(表2[[#This Row],[guid]], 表_3[guid], 1, FALSE), "not found")</f>
        <v>2116020005138</v>
      </c>
    </row>
    <row r="35" spans="1:10" x14ac:dyDescent="0.2">
      <c r="A35" s="1" t="s">
        <v>245</v>
      </c>
      <c r="B35" s="1" t="s">
        <v>386</v>
      </c>
      <c r="C35" s="1" t="s">
        <v>66</v>
      </c>
      <c r="D35" t="s">
        <v>335</v>
      </c>
      <c r="E35" s="1"/>
      <c r="F35" s="1"/>
      <c r="G35" s="2">
        <v>3</v>
      </c>
      <c r="H35" s="2">
        <v>2</v>
      </c>
      <c r="I35" s="1"/>
      <c r="J35" s="2" t="str">
        <f>_xlfn.IFNA(VLOOKUP(表2[[#This Row],[guid]], 表_3[guid], 1, FALSE), "not found")</f>
        <v>2116110484443</v>
      </c>
    </row>
    <row r="36" spans="1:10" x14ac:dyDescent="0.2">
      <c r="A36" s="1" t="s">
        <v>246</v>
      </c>
      <c r="B36" s="1" t="s">
        <v>387</v>
      </c>
      <c r="C36" s="1" t="s">
        <v>68</v>
      </c>
      <c r="D36" t="s">
        <v>340</v>
      </c>
      <c r="E36" s="1"/>
      <c r="F36" s="1"/>
      <c r="G36" s="2">
        <v>3</v>
      </c>
      <c r="H36" s="2">
        <v>4</v>
      </c>
      <c r="I36" s="1"/>
      <c r="J36" s="2" t="str">
        <f>_xlfn.IFNA(VLOOKUP(表2[[#This Row],[guid]], 表_3[guid], 1, FALSE), "not found")</f>
        <v>2116050484142</v>
      </c>
    </row>
    <row r="37" spans="1:10" x14ac:dyDescent="0.2">
      <c r="A37" s="1" t="s">
        <v>247</v>
      </c>
      <c r="B37" s="1" t="s">
        <v>388</v>
      </c>
      <c r="C37" s="1" t="s">
        <v>389</v>
      </c>
      <c r="D37" t="s">
        <v>343</v>
      </c>
      <c r="E37" s="1"/>
      <c r="F37" s="1"/>
      <c r="G37" s="2">
        <v>3</v>
      </c>
      <c r="H37" s="2">
        <v>5</v>
      </c>
      <c r="I37" s="1"/>
      <c r="J37" s="2" t="str">
        <f>_xlfn.IFNA(VLOOKUP(表2[[#This Row],[guid]], 表_3[guid], 1, FALSE), "not found")</f>
        <v>not found</v>
      </c>
    </row>
    <row r="38" spans="1:10" x14ac:dyDescent="0.2">
      <c r="A38" s="1" t="s">
        <v>248</v>
      </c>
      <c r="B38" s="1" t="s">
        <v>390</v>
      </c>
      <c r="C38" s="1" t="s">
        <v>70</v>
      </c>
      <c r="D38" t="s">
        <v>329</v>
      </c>
      <c r="E38" s="1"/>
      <c r="F38" s="1"/>
      <c r="G38" s="2">
        <v>3</v>
      </c>
      <c r="H38" s="2">
        <v>4</v>
      </c>
      <c r="I38" s="1" t="s">
        <v>351</v>
      </c>
      <c r="J38" s="2" t="str">
        <f>_xlfn.IFNA(VLOOKUP(表2[[#This Row],[guid]], 表_3[guid], 1, FALSE), "not found")</f>
        <v>211504041313e</v>
      </c>
    </row>
    <row r="39" spans="1:10" x14ac:dyDescent="0.2">
      <c r="A39" s="1" t="s">
        <v>249</v>
      </c>
      <c r="B39" s="1" t="s">
        <v>391</v>
      </c>
      <c r="C39" s="1" t="s">
        <v>392</v>
      </c>
      <c r="D39" t="s">
        <v>343</v>
      </c>
      <c r="E39" s="1"/>
      <c r="F39" s="1"/>
      <c r="G39" s="2">
        <v>3</v>
      </c>
      <c r="H39" s="2">
        <v>5</v>
      </c>
      <c r="I39" s="1"/>
      <c r="J39" s="2" t="str">
        <f>_xlfn.IFNA(VLOOKUP(表2[[#This Row],[guid]], 表_3[guid], 1, FALSE), "not found")</f>
        <v>not found</v>
      </c>
    </row>
    <row r="40" spans="1:10" x14ac:dyDescent="0.2">
      <c r="A40" s="1" t="s">
        <v>250</v>
      </c>
      <c r="B40" s="1" t="s">
        <v>393</v>
      </c>
      <c r="C40" s="1" t="s">
        <v>394</v>
      </c>
      <c r="D40" t="s">
        <v>326</v>
      </c>
      <c r="E40" s="1"/>
      <c r="F40" s="1"/>
      <c r="G40" s="2">
        <v>3</v>
      </c>
      <c r="H40" s="2">
        <v>5</v>
      </c>
      <c r="I40" s="1"/>
      <c r="J40" s="2" t="str">
        <f>_xlfn.IFNA(VLOOKUP(表2[[#This Row],[guid]], 表_3[guid], 1, FALSE), "not found")</f>
        <v>not found</v>
      </c>
    </row>
    <row r="41" spans="1:10" x14ac:dyDescent="0.2">
      <c r="A41" s="1" t="s">
        <v>251</v>
      </c>
      <c r="B41" s="1" t="s">
        <v>395</v>
      </c>
      <c r="C41" s="1" t="s">
        <v>396</v>
      </c>
      <c r="D41" t="s">
        <v>343</v>
      </c>
      <c r="E41" s="1"/>
      <c r="F41" s="1"/>
      <c r="G41" s="2">
        <v>3</v>
      </c>
      <c r="H41" s="2">
        <v>8</v>
      </c>
      <c r="I41" s="1"/>
      <c r="J41" s="2" t="str">
        <f>_xlfn.IFNA(VLOOKUP(表2[[#This Row],[guid]], 表_3[guid], 1, FALSE), "not found")</f>
        <v>not found</v>
      </c>
    </row>
    <row r="42" spans="1:10" x14ac:dyDescent="0.2">
      <c r="A42" s="1" t="s">
        <v>252</v>
      </c>
      <c r="B42" s="1" t="s">
        <v>397</v>
      </c>
      <c r="C42" s="1" t="s">
        <v>398</v>
      </c>
      <c r="D42" t="s">
        <v>326</v>
      </c>
      <c r="E42" s="1"/>
      <c r="F42" s="1"/>
      <c r="G42" s="2">
        <v>3</v>
      </c>
      <c r="H42" s="2">
        <v>6</v>
      </c>
      <c r="I42" s="1"/>
      <c r="J42" s="2" t="str">
        <f>_xlfn.IFNA(VLOOKUP(表2[[#This Row],[guid]], 表_3[guid], 1, FALSE), "not found")</f>
        <v>not found</v>
      </c>
    </row>
    <row r="43" spans="1:10" x14ac:dyDescent="0.2">
      <c r="A43" s="1" t="s">
        <v>253</v>
      </c>
      <c r="B43" s="1" t="s">
        <v>399</v>
      </c>
      <c r="C43" s="1" t="s">
        <v>72</v>
      </c>
      <c r="D43" t="s">
        <v>329</v>
      </c>
      <c r="E43" s="1"/>
      <c r="F43" s="1"/>
      <c r="G43" s="2">
        <v>3</v>
      </c>
      <c r="H43" s="2">
        <v>4</v>
      </c>
      <c r="I43" s="1" t="s">
        <v>351</v>
      </c>
      <c r="J43" s="2" t="str">
        <f>_xlfn.IFNA(VLOOKUP(表2[[#This Row],[guid]], 表_3[guid], 1, FALSE), "not found")</f>
        <v>2125100083144</v>
      </c>
    </row>
    <row r="44" spans="1:10" x14ac:dyDescent="0.2">
      <c r="A44" s="1" t="s">
        <v>254</v>
      </c>
      <c r="B44" s="1" t="s">
        <v>400</v>
      </c>
      <c r="C44" s="1" t="s">
        <v>76</v>
      </c>
      <c r="D44" t="s">
        <v>326</v>
      </c>
      <c r="E44" s="1"/>
      <c r="F44" s="1"/>
      <c r="G44" s="2">
        <v>3</v>
      </c>
      <c r="H44" s="2">
        <v>7</v>
      </c>
      <c r="I44" s="1"/>
      <c r="J44" s="2" t="str">
        <f>_xlfn.IFNA(VLOOKUP(表2[[#This Row],[guid]], 表_3[guid], 1, FALSE), "not found")</f>
        <v>2116040779340</v>
      </c>
    </row>
    <row r="45" spans="1:10" x14ac:dyDescent="0.2">
      <c r="A45" s="1" t="s">
        <v>255</v>
      </c>
      <c r="B45" s="1" t="s">
        <v>401</v>
      </c>
      <c r="C45" s="1" t="s">
        <v>78</v>
      </c>
      <c r="D45" t="s">
        <v>356</v>
      </c>
      <c r="E45" s="1"/>
      <c r="F45" s="1"/>
      <c r="G45" s="2">
        <v>3</v>
      </c>
      <c r="H45" s="2">
        <v>4</v>
      </c>
      <c r="I45" s="1"/>
      <c r="J45" s="2" t="str">
        <f>_xlfn.IFNA(VLOOKUP(表2[[#This Row],[guid]], 表_3[guid], 1, FALSE), "not found")</f>
        <v>611606004303f</v>
      </c>
    </row>
    <row r="46" spans="1:10" x14ac:dyDescent="0.2">
      <c r="A46" s="1" t="s">
        <v>256</v>
      </c>
      <c r="B46" s="1" t="s">
        <v>402</v>
      </c>
      <c r="C46" s="1" t="s">
        <v>403</v>
      </c>
      <c r="D46" t="s">
        <v>343</v>
      </c>
      <c r="E46" s="1"/>
      <c r="F46" s="1"/>
      <c r="G46" s="2">
        <v>3</v>
      </c>
      <c r="H46" s="2">
        <v>5</v>
      </c>
      <c r="I46" s="1"/>
      <c r="J46" s="2" t="str">
        <f>_xlfn.IFNA(VLOOKUP(表2[[#This Row],[guid]], 表_3[guid], 1, FALSE), "not found")</f>
        <v>not found</v>
      </c>
    </row>
    <row r="47" spans="1:10" x14ac:dyDescent="0.2">
      <c r="A47" s="1" t="s">
        <v>257</v>
      </c>
      <c r="B47" s="1" t="s">
        <v>404</v>
      </c>
      <c r="C47" s="1" t="s">
        <v>80</v>
      </c>
      <c r="D47" t="s">
        <v>329</v>
      </c>
      <c r="E47" s="1"/>
      <c r="F47" s="1"/>
      <c r="G47" s="2">
        <v>3</v>
      </c>
      <c r="H47" s="2">
        <v>6</v>
      </c>
      <c r="I47" s="1" t="s">
        <v>351</v>
      </c>
      <c r="J47" s="2" t="str">
        <f>_xlfn.IFNA(VLOOKUP(表2[[#This Row],[guid]], 表_3[guid], 1, FALSE), "not found")</f>
        <v>211602053553a</v>
      </c>
    </row>
    <row r="48" spans="1:10" x14ac:dyDescent="0.2">
      <c r="A48" s="1" t="s">
        <v>258</v>
      </c>
      <c r="B48" s="1" t="s">
        <v>405</v>
      </c>
      <c r="C48" s="1" t="s">
        <v>82</v>
      </c>
      <c r="D48" t="s">
        <v>343</v>
      </c>
      <c r="E48" s="1"/>
      <c r="F48" s="1"/>
      <c r="G48" s="2">
        <v>3</v>
      </c>
      <c r="H48" s="2">
        <v>12</v>
      </c>
      <c r="I48" s="1"/>
      <c r="J48" s="2" t="str">
        <f>_xlfn.IFNA(VLOOKUP(表2[[#This Row],[guid]], 表_3[guid], 1, FALSE), "not found")</f>
        <v>2115050148045</v>
      </c>
    </row>
    <row r="49" spans="1:10" x14ac:dyDescent="0.2">
      <c r="A49" s="1" t="s">
        <v>259</v>
      </c>
      <c r="B49" s="1" t="s">
        <v>406</v>
      </c>
      <c r="C49" s="1" t="s">
        <v>407</v>
      </c>
      <c r="D49" t="s">
        <v>326</v>
      </c>
      <c r="E49" s="1"/>
      <c r="F49" s="1"/>
      <c r="G49" s="2">
        <v>3</v>
      </c>
      <c r="H49" s="2">
        <v>2</v>
      </c>
      <c r="I49" s="1"/>
      <c r="J49" s="2" t="str">
        <f>_xlfn.IFNA(VLOOKUP(表2[[#This Row],[guid]], 表_3[guid], 1, FALSE), "not found")</f>
        <v>not found</v>
      </c>
    </row>
    <row r="50" spans="1:10" x14ac:dyDescent="0.2">
      <c r="A50" s="1" t="s">
        <v>260</v>
      </c>
      <c r="B50" s="1" t="s">
        <v>408</v>
      </c>
      <c r="C50" s="1" t="s">
        <v>84</v>
      </c>
      <c r="D50" t="s">
        <v>329</v>
      </c>
      <c r="E50" s="1"/>
      <c r="F50" s="1"/>
      <c r="G50" s="2">
        <v>3</v>
      </c>
      <c r="H50" s="2">
        <v>4</v>
      </c>
      <c r="I50" s="1" t="s">
        <v>351</v>
      </c>
      <c r="J50" s="2" t="str">
        <f>_xlfn.IFNA(VLOOKUP(表2[[#This Row],[guid]], 表_3[guid], 1, FALSE), "not found")</f>
        <v>2115100376847</v>
      </c>
    </row>
    <row r="51" spans="1:10" x14ac:dyDescent="0.2">
      <c r="A51" s="1" t="s">
        <v>261</v>
      </c>
      <c r="B51" s="1" t="s">
        <v>409</v>
      </c>
      <c r="C51" s="1" t="s">
        <v>88</v>
      </c>
      <c r="D51" t="s">
        <v>326</v>
      </c>
      <c r="E51" s="1"/>
      <c r="F51" s="1"/>
      <c r="G51" s="2">
        <v>3</v>
      </c>
      <c r="H51" s="2">
        <v>3</v>
      </c>
      <c r="I51" s="1"/>
      <c r="J51" s="2" t="str">
        <f>_xlfn.IFNA(VLOOKUP(表2[[#This Row],[guid]], 表_3[guid], 1, FALSE), "not found")</f>
        <v>211501010743e</v>
      </c>
    </row>
    <row r="52" spans="1:10" x14ac:dyDescent="0.2">
      <c r="A52" s="1" t="s">
        <v>262</v>
      </c>
      <c r="B52" s="1" t="s">
        <v>410</v>
      </c>
      <c r="C52" s="1" t="s">
        <v>90</v>
      </c>
      <c r="D52" t="s">
        <v>326</v>
      </c>
      <c r="E52" s="1"/>
      <c r="F52" s="1"/>
      <c r="G52" s="2">
        <v>3</v>
      </c>
      <c r="H52" s="2">
        <v>2</v>
      </c>
      <c r="I52" s="1"/>
      <c r="J52" s="2" t="str">
        <f>_xlfn.IFNA(VLOOKUP(表2[[#This Row],[guid]], 表_3[guid], 1, FALSE), "not found")</f>
        <v>611606002723f</v>
      </c>
    </row>
    <row r="53" spans="1:10" x14ac:dyDescent="0.2">
      <c r="A53" s="1" t="s">
        <v>263</v>
      </c>
      <c r="B53" s="1" t="s">
        <v>411</v>
      </c>
      <c r="C53" s="1" t="s">
        <v>412</v>
      </c>
      <c r="D53" t="s">
        <v>375</v>
      </c>
      <c r="E53" s="1"/>
      <c r="F53" s="1"/>
      <c r="G53" s="2">
        <v>3</v>
      </c>
      <c r="H53" s="2">
        <v>2</v>
      </c>
      <c r="I53" s="1" t="s">
        <v>413</v>
      </c>
      <c r="J53" s="2" t="str">
        <f>_xlfn.IFNA(VLOOKUP(表2[[#This Row],[guid]], 表_3[guid], 1, FALSE), "not found")</f>
        <v>not found</v>
      </c>
    </row>
    <row r="54" spans="1:10" x14ac:dyDescent="0.2">
      <c r="A54" s="1" t="s">
        <v>264</v>
      </c>
      <c r="B54" s="1" t="s">
        <v>414</v>
      </c>
      <c r="C54" s="1" t="s">
        <v>415</v>
      </c>
      <c r="D54" t="s">
        <v>326</v>
      </c>
      <c r="E54" s="1"/>
      <c r="F54" s="1"/>
      <c r="G54" s="2">
        <v>3</v>
      </c>
      <c r="H54" s="2">
        <v>2</v>
      </c>
      <c r="I54" s="1"/>
      <c r="J54" s="2" t="str">
        <f>_xlfn.IFNA(VLOOKUP(表2[[#This Row],[guid]], 表_3[guid], 1, FALSE), "not found")</f>
        <v>not found</v>
      </c>
    </row>
    <row r="55" spans="1:10" x14ac:dyDescent="0.2">
      <c r="A55" s="1" t="s">
        <v>265</v>
      </c>
      <c r="B55" s="1" t="s">
        <v>416</v>
      </c>
      <c r="C55" s="1" t="s">
        <v>417</v>
      </c>
      <c r="D55" t="s">
        <v>326</v>
      </c>
      <c r="E55" s="1"/>
      <c r="F55" s="1"/>
      <c r="G55" s="2">
        <v>3</v>
      </c>
      <c r="H55" s="2">
        <v>2</v>
      </c>
      <c r="I55" s="1"/>
      <c r="J55" s="2" t="str">
        <f>_xlfn.IFNA(VLOOKUP(表2[[#This Row],[guid]], 表_3[guid], 1, FALSE), "not found")</f>
        <v>not found</v>
      </c>
    </row>
    <row r="56" spans="1:10" x14ac:dyDescent="0.2">
      <c r="A56" s="1" t="s">
        <v>266</v>
      </c>
      <c r="B56" s="1" t="s">
        <v>418</v>
      </c>
      <c r="C56" s="1" t="s">
        <v>419</v>
      </c>
      <c r="D56" t="s">
        <v>329</v>
      </c>
      <c r="E56" s="1"/>
      <c r="F56" s="1"/>
      <c r="G56" s="2">
        <v>3</v>
      </c>
      <c r="H56" s="2">
        <v>4</v>
      </c>
      <c r="I56" s="1" t="s">
        <v>351</v>
      </c>
      <c r="J56" s="2" t="str">
        <f>_xlfn.IFNA(VLOOKUP(表2[[#This Row],[guid]], 表_3[guid], 1, FALSE), "not found")</f>
        <v>not found</v>
      </c>
    </row>
    <row r="57" spans="1:10" x14ac:dyDescent="0.2">
      <c r="A57" s="1" t="s">
        <v>267</v>
      </c>
      <c r="B57" s="1" t="s">
        <v>420</v>
      </c>
      <c r="C57" s="1" t="s">
        <v>92</v>
      </c>
      <c r="D57" t="s">
        <v>329</v>
      </c>
      <c r="E57" s="1"/>
      <c r="F57" s="1"/>
      <c r="G57" s="2">
        <v>3</v>
      </c>
      <c r="H57" s="2">
        <v>2</v>
      </c>
      <c r="I57" s="1" t="s">
        <v>351</v>
      </c>
      <c r="J57" s="2" t="str">
        <f>_xlfn.IFNA(VLOOKUP(表2[[#This Row],[guid]], 表_3[guid], 1, FALSE), "not found")</f>
        <v>2116111258445</v>
      </c>
    </row>
    <row r="58" spans="1:10" x14ac:dyDescent="0.2">
      <c r="A58" s="1" t="s">
        <v>268</v>
      </c>
      <c r="B58" s="1" t="s">
        <v>421</v>
      </c>
      <c r="C58" s="1" t="s">
        <v>422</v>
      </c>
      <c r="D58" t="s">
        <v>375</v>
      </c>
      <c r="E58" s="1"/>
      <c r="F58" s="1"/>
      <c r="G58" s="2">
        <v>3</v>
      </c>
      <c r="H58" s="2">
        <v>5</v>
      </c>
      <c r="I58" s="1" t="s">
        <v>423</v>
      </c>
      <c r="J58" s="2" t="str">
        <f>_xlfn.IFNA(VLOOKUP(表2[[#This Row],[guid]], 表_3[guid], 1, FALSE), "not found")</f>
        <v>not found</v>
      </c>
    </row>
    <row r="59" spans="1:10" x14ac:dyDescent="0.2">
      <c r="A59" s="1" t="s">
        <v>269</v>
      </c>
      <c r="B59" s="1" t="s">
        <v>424</v>
      </c>
      <c r="C59" s="1" t="s">
        <v>94</v>
      </c>
      <c r="D59" t="s">
        <v>329</v>
      </c>
      <c r="E59" s="1"/>
      <c r="F59" s="1"/>
      <c r="G59" s="2">
        <v>3</v>
      </c>
      <c r="H59" s="2">
        <v>3</v>
      </c>
      <c r="I59" s="1" t="s">
        <v>351</v>
      </c>
      <c r="J59" s="2" t="str">
        <f>_xlfn.IFNA(VLOOKUP(表2[[#This Row],[guid]], 表_3[guid], 1, FALSE), "not found")</f>
        <v>211602105433f</v>
      </c>
    </row>
    <row r="60" spans="1:10" x14ac:dyDescent="0.2">
      <c r="A60" s="1" t="s">
        <v>270</v>
      </c>
      <c r="B60" s="1" t="s">
        <v>425</v>
      </c>
      <c r="C60" s="1" t="s">
        <v>96</v>
      </c>
      <c r="D60" t="s">
        <v>337</v>
      </c>
      <c r="E60" s="1"/>
      <c r="F60" s="1"/>
      <c r="G60" s="2">
        <v>3</v>
      </c>
      <c r="H60" s="2">
        <v>4</v>
      </c>
      <c r="I60" s="1"/>
      <c r="J60" s="2" t="str">
        <f>_xlfn.IFNA(VLOOKUP(表2[[#This Row],[guid]], 表_3[guid], 1, FALSE), "not found")</f>
        <v>2116050309041</v>
      </c>
    </row>
    <row r="61" spans="1:10" x14ac:dyDescent="0.2">
      <c r="A61" s="1" t="s">
        <v>271</v>
      </c>
      <c r="B61" s="1" t="s">
        <v>426</v>
      </c>
      <c r="C61" s="1" t="s">
        <v>98</v>
      </c>
      <c r="D61" t="s">
        <v>326</v>
      </c>
      <c r="E61" s="1"/>
      <c r="F61" s="1"/>
      <c r="G61" s="2">
        <v>3</v>
      </c>
      <c r="H61" s="2">
        <v>5</v>
      </c>
      <c r="I61" s="1"/>
      <c r="J61" s="2" t="str">
        <f>_xlfn.IFNA(VLOOKUP(表2[[#This Row],[guid]], 表_3[guid], 1, FALSE), "not found")</f>
        <v>211602051273d</v>
      </c>
    </row>
    <row r="62" spans="1:10" x14ac:dyDescent="0.2">
      <c r="A62" s="1" t="s">
        <v>272</v>
      </c>
      <c r="B62" s="1" t="s">
        <v>427</v>
      </c>
      <c r="C62" s="1" t="s">
        <v>102</v>
      </c>
      <c r="D62" t="s">
        <v>343</v>
      </c>
      <c r="E62" s="1"/>
      <c r="F62" s="1"/>
      <c r="G62" s="2">
        <v>3</v>
      </c>
      <c r="H62" s="2">
        <v>7</v>
      </c>
      <c r="I62" s="1"/>
      <c r="J62" s="2" t="str">
        <f>_xlfn.IFNA(VLOOKUP(表2[[#This Row],[guid]], 表_3[guid], 1, FALSE), "not found")</f>
        <v>2116110109344</v>
      </c>
    </row>
    <row r="63" spans="1:10" x14ac:dyDescent="0.2">
      <c r="A63" s="1" t="s">
        <v>273</v>
      </c>
      <c r="B63" s="1" t="s">
        <v>428</v>
      </c>
      <c r="C63" s="1" t="s">
        <v>106</v>
      </c>
      <c r="D63" t="s">
        <v>343</v>
      </c>
      <c r="E63" s="1"/>
      <c r="F63" s="1"/>
      <c r="G63" s="2">
        <v>3</v>
      </c>
      <c r="H63" s="2">
        <v>5</v>
      </c>
      <c r="I63" s="1" t="s">
        <v>351</v>
      </c>
      <c r="J63" s="2" t="str">
        <f>_xlfn.IFNA(VLOOKUP(表2[[#This Row],[guid]], 表_3[guid], 1, FALSE), "not found")</f>
        <v>2116111202846</v>
      </c>
    </row>
    <row r="64" spans="1:10" x14ac:dyDescent="0.2">
      <c r="A64" s="1" t="s">
        <v>274</v>
      </c>
      <c r="B64" s="1" t="s">
        <v>429</v>
      </c>
      <c r="C64" s="1" t="s">
        <v>108</v>
      </c>
      <c r="D64" t="s">
        <v>329</v>
      </c>
      <c r="E64" s="1"/>
      <c r="F64" s="1"/>
      <c r="G64" s="2">
        <v>3</v>
      </c>
      <c r="H64" s="2">
        <v>3</v>
      </c>
      <c r="I64" s="1" t="s">
        <v>351</v>
      </c>
      <c r="J64" s="2" t="str">
        <f>_xlfn.IFNA(VLOOKUP(表2[[#This Row],[guid]], 表_3[guid], 1, FALSE), "not found")</f>
        <v>2116040820646</v>
      </c>
    </row>
    <row r="65" spans="1:10" x14ac:dyDescent="0.2">
      <c r="A65" s="1" t="s">
        <v>275</v>
      </c>
      <c r="B65" s="1" t="s">
        <v>430</v>
      </c>
      <c r="C65" s="1" t="s">
        <v>110</v>
      </c>
      <c r="D65" t="s">
        <v>329</v>
      </c>
      <c r="E65" s="1"/>
      <c r="F65" s="1"/>
      <c r="G65" s="2">
        <v>3</v>
      </c>
      <c r="H65" s="2">
        <v>4</v>
      </c>
      <c r="I65" s="1" t="s">
        <v>351</v>
      </c>
      <c r="J65" s="2" t="str">
        <f>_xlfn.IFNA(VLOOKUP(表2[[#This Row],[guid]], 表_3[guid], 1, FALSE), "not found")</f>
        <v>1116120251840</v>
      </c>
    </row>
    <row r="66" spans="1:10" x14ac:dyDescent="0.2">
      <c r="A66" s="1" t="s">
        <v>276</v>
      </c>
      <c r="B66" s="1" t="s">
        <v>431</v>
      </c>
      <c r="C66" s="1" t="s">
        <v>116</v>
      </c>
      <c r="D66" t="s">
        <v>329</v>
      </c>
      <c r="E66" s="1"/>
      <c r="F66" s="1"/>
      <c r="G66" s="2">
        <v>3</v>
      </c>
      <c r="H66" s="2">
        <v>4</v>
      </c>
      <c r="I66" s="1" t="s">
        <v>351</v>
      </c>
      <c r="J66" s="2" t="str">
        <f>_xlfn.IFNA(VLOOKUP(表2[[#This Row],[guid]], 表_3[guid], 1, FALSE), "not found")</f>
        <v>2116050000843</v>
      </c>
    </row>
    <row r="67" spans="1:10" x14ac:dyDescent="0.2">
      <c r="A67" s="1" t="s">
        <v>277</v>
      </c>
      <c r="B67" s="1" t="s">
        <v>432</v>
      </c>
      <c r="C67" s="1" t="s">
        <v>433</v>
      </c>
      <c r="D67" t="s">
        <v>326</v>
      </c>
      <c r="E67" s="1"/>
      <c r="F67" s="1"/>
      <c r="G67" s="2">
        <v>3</v>
      </c>
      <c r="H67" s="2">
        <v>2</v>
      </c>
      <c r="I67" s="1"/>
      <c r="J67" s="2" t="str">
        <f>_xlfn.IFNA(VLOOKUP(表2[[#This Row],[guid]], 表_3[guid], 1, FALSE), "not found")</f>
        <v>not found</v>
      </c>
    </row>
    <row r="68" spans="1:10" x14ac:dyDescent="0.2">
      <c r="A68" s="1" t="s">
        <v>278</v>
      </c>
      <c r="B68" s="1" t="s">
        <v>434</v>
      </c>
      <c r="C68" s="1" t="s">
        <v>120</v>
      </c>
      <c r="D68" t="s">
        <v>329</v>
      </c>
      <c r="E68" s="1"/>
      <c r="F68" s="1"/>
      <c r="G68" s="2">
        <v>3</v>
      </c>
      <c r="H68" s="2">
        <v>2</v>
      </c>
      <c r="I68" s="1" t="s">
        <v>351</v>
      </c>
      <c r="J68" s="2" t="str">
        <f>_xlfn.IFNA(VLOOKUP(表2[[#This Row],[guid]], 表_3[guid], 1, FALSE), "not found")</f>
        <v>3116080120247</v>
      </c>
    </row>
    <row r="69" spans="1:10" x14ac:dyDescent="0.2">
      <c r="A69" s="1" t="s">
        <v>279</v>
      </c>
      <c r="B69" s="1" t="s">
        <v>435</v>
      </c>
      <c r="C69" s="1" t="s">
        <v>122</v>
      </c>
      <c r="D69" t="s">
        <v>356</v>
      </c>
      <c r="E69" s="1"/>
      <c r="F69" s="1"/>
      <c r="G69" s="2">
        <v>3</v>
      </c>
      <c r="H69" s="2">
        <v>2</v>
      </c>
      <c r="I69" s="1"/>
      <c r="J69" s="2" t="str">
        <f>_xlfn.IFNA(VLOOKUP(表2[[#This Row],[guid]], 表_3[guid], 1, FALSE), "not found")</f>
        <v>211510033893c</v>
      </c>
    </row>
    <row r="70" spans="1:10" x14ac:dyDescent="0.2">
      <c r="A70" s="1" t="s">
        <v>280</v>
      </c>
      <c r="B70" s="1" t="s">
        <v>436</v>
      </c>
      <c r="C70" s="1" t="s">
        <v>124</v>
      </c>
      <c r="D70" t="s">
        <v>335</v>
      </c>
      <c r="E70" s="1"/>
      <c r="F70" s="1"/>
      <c r="G70" s="2">
        <v>3</v>
      </c>
      <c r="H70" s="2">
        <v>4</v>
      </c>
      <c r="I70" s="1"/>
      <c r="J70" s="2" t="str">
        <f>_xlfn.IFNA(VLOOKUP(表2[[#This Row],[guid]], 表_3[guid], 1, FALSE), "not found")</f>
        <v>1116010393046</v>
      </c>
    </row>
    <row r="71" spans="1:10" x14ac:dyDescent="0.2">
      <c r="A71" s="1" t="s">
        <v>281</v>
      </c>
      <c r="B71" s="1" t="s">
        <v>437</v>
      </c>
      <c r="C71" s="1" t="s">
        <v>438</v>
      </c>
      <c r="D71" t="s">
        <v>356</v>
      </c>
      <c r="E71" s="1"/>
      <c r="F71" s="1"/>
      <c r="G71" s="2">
        <v>3</v>
      </c>
      <c r="H71" s="2">
        <v>4</v>
      </c>
      <c r="I71" s="1"/>
      <c r="J71" s="2" t="str">
        <f>_xlfn.IFNA(VLOOKUP(表2[[#This Row],[guid]], 表_3[guid], 1, FALSE), "not found")</f>
        <v>not found</v>
      </c>
    </row>
    <row r="72" spans="1:10" x14ac:dyDescent="0.2">
      <c r="A72" s="1" t="s">
        <v>282</v>
      </c>
      <c r="B72" s="1" t="s">
        <v>439</v>
      </c>
      <c r="C72" s="1" t="s">
        <v>130</v>
      </c>
      <c r="D72" t="s">
        <v>329</v>
      </c>
      <c r="E72" s="1"/>
      <c r="F72" s="1"/>
      <c r="G72" s="2">
        <v>3</v>
      </c>
      <c r="H72" s="2">
        <v>3</v>
      </c>
      <c r="I72" s="1" t="s">
        <v>351</v>
      </c>
      <c r="J72" s="2" t="str">
        <f>_xlfn.IFNA(VLOOKUP(表2[[#This Row],[guid]], 表_3[guid], 1, FALSE), "not found")</f>
        <v>211411012273b</v>
      </c>
    </row>
    <row r="73" spans="1:10" x14ac:dyDescent="0.2">
      <c r="A73" s="1" t="s">
        <v>283</v>
      </c>
      <c r="B73" s="1" t="s">
        <v>440</v>
      </c>
      <c r="C73" s="1" t="s">
        <v>441</v>
      </c>
      <c r="D73" t="s">
        <v>326</v>
      </c>
      <c r="E73" s="1"/>
      <c r="F73" s="1"/>
      <c r="G73" s="2">
        <v>3</v>
      </c>
      <c r="H73" s="2">
        <v>3</v>
      </c>
      <c r="I73" s="1"/>
      <c r="J73" s="2" t="str">
        <f>_xlfn.IFNA(VLOOKUP(表2[[#This Row],[guid]], 表_3[guid], 1, FALSE), "not found")</f>
        <v>not found</v>
      </c>
    </row>
    <row r="74" spans="1:10" x14ac:dyDescent="0.2">
      <c r="A74" s="1" t="s">
        <v>284</v>
      </c>
      <c r="B74" s="1" t="s">
        <v>442</v>
      </c>
      <c r="C74" s="1" t="s">
        <v>132</v>
      </c>
      <c r="D74" t="s">
        <v>329</v>
      </c>
      <c r="E74" s="1"/>
      <c r="F74" s="1"/>
      <c r="G74" s="2">
        <v>3</v>
      </c>
      <c r="H74" s="2">
        <v>2</v>
      </c>
      <c r="I74" s="1" t="s">
        <v>351</v>
      </c>
      <c r="J74" s="2" t="str">
        <f>_xlfn.IFNA(VLOOKUP(表2[[#This Row],[guid]], 表_3[guid], 1, FALSE), "not found")</f>
        <v>2116020349745</v>
      </c>
    </row>
    <row r="75" spans="1:10" x14ac:dyDescent="0.2">
      <c r="A75" s="1" t="s">
        <v>285</v>
      </c>
      <c r="B75" s="1" t="s">
        <v>443</v>
      </c>
      <c r="C75" s="1" t="s">
        <v>134</v>
      </c>
      <c r="D75" t="s">
        <v>329</v>
      </c>
      <c r="E75" s="1"/>
      <c r="F75" s="1"/>
      <c r="G75" s="2">
        <v>3</v>
      </c>
      <c r="H75" s="2">
        <v>6</v>
      </c>
      <c r="I75" s="1" t="s">
        <v>351</v>
      </c>
      <c r="J75" s="2" t="str">
        <f>_xlfn.IFNA(VLOOKUP(表2[[#This Row],[guid]], 表_3[guid], 1, FALSE), "not found")</f>
        <v>3116060073438</v>
      </c>
    </row>
    <row r="76" spans="1:10" x14ac:dyDescent="0.2">
      <c r="A76" s="1" t="s">
        <v>286</v>
      </c>
      <c r="B76" s="1" t="s">
        <v>444</v>
      </c>
      <c r="C76" s="1" t="s">
        <v>136</v>
      </c>
      <c r="D76" t="s">
        <v>329</v>
      </c>
      <c r="E76" s="1"/>
      <c r="F76" s="1"/>
      <c r="G76" s="2">
        <v>3</v>
      </c>
      <c r="H76" s="2">
        <v>4</v>
      </c>
      <c r="I76" s="1" t="s">
        <v>351</v>
      </c>
      <c r="J76" s="2" t="str">
        <f>_xlfn.IFNA(VLOOKUP(表2[[#This Row],[guid]], 表_3[guid], 1, FALSE), "not found")</f>
        <v>2116111266438</v>
      </c>
    </row>
    <row r="77" spans="1:10" x14ac:dyDescent="0.2">
      <c r="A77" s="1" t="s">
        <v>287</v>
      </c>
      <c r="B77" s="1" t="s">
        <v>445</v>
      </c>
      <c r="C77" s="1" t="s">
        <v>140</v>
      </c>
      <c r="D77" t="s">
        <v>329</v>
      </c>
      <c r="E77" s="1"/>
      <c r="F77" s="1"/>
      <c r="G77" s="2">
        <v>3</v>
      </c>
      <c r="H77" s="2">
        <v>7</v>
      </c>
      <c r="I77" s="1" t="s">
        <v>351</v>
      </c>
      <c r="J77" s="2" t="str">
        <f>_xlfn.IFNA(VLOOKUP(表2[[#This Row],[guid]], 表_3[guid], 1, FALSE), "not found")</f>
        <v>2116110271843</v>
      </c>
    </row>
    <row r="78" spans="1:10" x14ac:dyDescent="0.2">
      <c r="A78" s="1" t="s">
        <v>288</v>
      </c>
      <c r="B78" s="1" t="s">
        <v>446</v>
      </c>
      <c r="C78" s="1" t="s">
        <v>447</v>
      </c>
      <c r="D78" t="s">
        <v>326</v>
      </c>
      <c r="E78" s="1"/>
      <c r="F78" s="1"/>
      <c r="G78" s="2">
        <v>3</v>
      </c>
      <c r="H78" s="2">
        <v>2</v>
      </c>
      <c r="I78" s="1"/>
      <c r="J78" s="2" t="str">
        <f>_xlfn.IFNA(VLOOKUP(表2[[#This Row],[guid]], 表_3[guid], 1, FALSE), "not found")</f>
        <v>not found</v>
      </c>
    </row>
    <row r="79" spans="1:10" x14ac:dyDescent="0.2">
      <c r="A79" s="1" t="s">
        <v>289</v>
      </c>
      <c r="B79" s="1" t="s">
        <v>448</v>
      </c>
      <c r="C79" s="1" t="s">
        <v>142</v>
      </c>
      <c r="D79" t="s">
        <v>340</v>
      </c>
      <c r="E79" s="1"/>
      <c r="F79" s="1"/>
      <c r="G79" s="2">
        <v>3</v>
      </c>
      <c r="H79" s="2">
        <v>2</v>
      </c>
      <c r="I79" s="1"/>
      <c r="J79" s="2" t="str">
        <f>_xlfn.IFNA(VLOOKUP(表2[[#This Row],[guid]], 表_3[guid], 1, FALSE), "not found")</f>
        <v>1115100381346</v>
      </c>
    </row>
    <row r="80" spans="1:10" x14ac:dyDescent="0.2">
      <c r="A80" s="1" t="s">
        <v>290</v>
      </c>
      <c r="B80" s="1" t="s">
        <v>449</v>
      </c>
      <c r="C80" s="1" t="s">
        <v>450</v>
      </c>
      <c r="D80" t="s">
        <v>329</v>
      </c>
      <c r="E80" s="1"/>
      <c r="F80" s="1"/>
      <c r="G80" s="2">
        <v>3</v>
      </c>
      <c r="H80" s="2">
        <v>2</v>
      </c>
      <c r="I80" s="1" t="s">
        <v>451</v>
      </c>
      <c r="J80" s="2" t="str">
        <f>_xlfn.IFNA(VLOOKUP(表2[[#This Row],[guid]], 表_3[guid], 1, FALSE), "not found")</f>
        <v>not found</v>
      </c>
    </row>
    <row r="81" spans="1:10" x14ac:dyDescent="0.2">
      <c r="A81" s="1" t="s">
        <v>291</v>
      </c>
      <c r="B81" s="1" t="s">
        <v>452</v>
      </c>
      <c r="C81" s="1" t="s">
        <v>144</v>
      </c>
      <c r="D81" t="s">
        <v>356</v>
      </c>
      <c r="E81" s="1"/>
      <c r="F81" s="1"/>
      <c r="G81" s="2">
        <v>3</v>
      </c>
      <c r="H81" s="2">
        <v>4</v>
      </c>
      <c r="I81" s="1"/>
      <c r="J81" s="2" t="str">
        <f>_xlfn.IFNA(VLOOKUP(表2[[#This Row],[guid]], 表_3[guid], 1, FALSE), "not found")</f>
        <v>1117080047743</v>
      </c>
    </row>
    <row r="82" spans="1:10" x14ac:dyDescent="0.2">
      <c r="A82" s="1" t="s">
        <v>292</v>
      </c>
      <c r="B82" s="1" t="s">
        <v>453</v>
      </c>
      <c r="C82" s="1" t="s">
        <v>454</v>
      </c>
      <c r="D82" t="s">
        <v>343</v>
      </c>
      <c r="E82" s="1"/>
      <c r="F82" s="1"/>
      <c r="G82" s="2">
        <v>3</v>
      </c>
      <c r="H82" s="2">
        <v>5</v>
      </c>
      <c r="I82" s="1"/>
      <c r="J82" s="2" t="str">
        <f>_xlfn.IFNA(VLOOKUP(表2[[#This Row],[guid]], 表_3[guid], 1, FALSE), "not found")</f>
        <v>not found</v>
      </c>
    </row>
    <row r="83" spans="1:10" x14ac:dyDescent="0.2">
      <c r="A83" s="1" t="s">
        <v>293</v>
      </c>
      <c r="B83" s="1" t="s">
        <v>455</v>
      </c>
      <c r="C83" s="1" t="s">
        <v>148</v>
      </c>
      <c r="D83" t="s">
        <v>326</v>
      </c>
      <c r="E83" s="1"/>
      <c r="F83" s="1"/>
      <c r="G83" s="2">
        <v>3</v>
      </c>
      <c r="H83" s="2">
        <v>8</v>
      </c>
      <c r="I83" s="1"/>
      <c r="J83" s="2" t="str">
        <f>_xlfn.IFNA(VLOOKUP(表2[[#This Row],[guid]], 表_3[guid], 1, FALSE), "not found")</f>
        <v>2115110833743</v>
      </c>
    </row>
    <row r="84" spans="1:10" x14ac:dyDescent="0.2">
      <c r="A84" s="1" t="s">
        <v>294</v>
      </c>
      <c r="B84" s="1" t="s">
        <v>456</v>
      </c>
      <c r="C84" s="1" t="s">
        <v>150</v>
      </c>
      <c r="D84" t="s">
        <v>335</v>
      </c>
      <c r="E84" s="1"/>
      <c r="F84" s="1"/>
      <c r="G84" s="2">
        <v>3</v>
      </c>
      <c r="H84" s="2">
        <v>3</v>
      </c>
      <c r="I84" s="1"/>
      <c r="J84" s="2" t="str">
        <f>_xlfn.IFNA(VLOOKUP(表2[[#This Row],[guid]], 表_3[guid], 1, FALSE), "not found")</f>
        <v>211611127043f</v>
      </c>
    </row>
    <row r="85" spans="1:10" x14ac:dyDescent="0.2">
      <c r="A85" s="1" t="s">
        <v>295</v>
      </c>
      <c r="B85" s="1" t="s">
        <v>457</v>
      </c>
      <c r="C85" s="1" t="s">
        <v>152</v>
      </c>
      <c r="D85" t="s">
        <v>335</v>
      </c>
      <c r="E85" s="1"/>
      <c r="F85" s="1"/>
      <c r="G85" s="2">
        <v>3</v>
      </c>
      <c r="H85" s="2">
        <v>2</v>
      </c>
      <c r="I85" s="1"/>
      <c r="J85" s="2" t="str">
        <f>_xlfn.IFNA(VLOOKUP(表2[[#This Row],[guid]], 表_3[guid], 1, FALSE), "not found")</f>
        <v>2116020109145</v>
      </c>
    </row>
    <row r="86" spans="1:10" x14ac:dyDescent="0.2">
      <c r="A86" s="1" t="s">
        <v>296</v>
      </c>
      <c r="B86" s="1" t="s">
        <v>458</v>
      </c>
      <c r="C86" s="1" t="s">
        <v>459</v>
      </c>
      <c r="D86" t="s">
        <v>335</v>
      </c>
      <c r="E86" s="1"/>
      <c r="F86" s="1"/>
      <c r="G86" s="2">
        <v>3</v>
      </c>
      <c r="H86" s="2">
        <v>3</v>
      </c>
      <c r="I86" s="1"/>
      <c r="J86" s="2" t="str">
        <f>_xlfn.IFNA(VLOOKUP(表2[[#This Row],[guid]], 表_3[guid], 1, FALSE), "not found")</f>
        <v>not found</v>
      </c>
    </row>
    <row r="87" spans="1:10" x14ac:dyDescent="0.2">
      <c r="A87" s="1" t="s">
        <v>297</v>
      </c>
      <c r="B87" s="1" t="s">
        <v>460</v>
      </c>
      <c r="C87" s="1" t="s">
        <v>154</v>
      </c>
      <c r="D87" t="s">
        <v>326</v>
      </c>
      <c r="E87" s="1"/>
      <c r="F87" s="1"/>
      <c r="G87" s="2">
        <v>3</v>
      </c>
      <c r="H87" s="2">
        <v>5</v>
      </c>
      <c r="I87" s="1"/>
      <c r="J87" s="2" t="str">
        <f>_xlfn.IFNA(VLOOKUP(表2[[#This Row],[guid]], 表_3[guid], 1, FALSE), "not found")</f>
        <v>3116080595639</v>
      </c>
    </row>
    <row r="88" spans="1:10" x14ac:dyDescent="0.2">
      <c r="A88" s="1" t="s">
        <v>298</v>
      </c>
      <c r="B88" s="1" t="s">
        <v>461</v>
      </c>
      <c r="C88" s="1" t="s">
        <v>462</v>
      </c>
      <c r="D88" t="s">
        <v>326</v>
      </c>
      <c r="E88" s="1"/>
      <c r="F88" s="1"/>
      <c r="G88" s="2">
        <v>3</v>
      </c>
      <c r="H88" s="2">
        <v>3</v>
      </c>
      <c r="I88" s="1"/>
      <c r="J88" s="2" t="str">
        <f>_xlfn.IFNA(VLOOKUP(表2[[#This Row],[guid]], 表_3[guid], 1, FALSE), "not found")</f>
        <v>not found</v>
      </c>
    </row>
    <row r="89" spans="1:10" x14ac:dyDescent="0.2">
      <c r="A89" s="1" t="s">
        <v>299</v>
      </c>
      <c r="B89" s="1" t="s">
        <v>463</v>
      </c>
      <c r="C89" s="1" t="s">
        <v>161</v>
      </c>
      <c r="D89" t="s">
        <v>329</v>
      </c>
      <c r="E89" s="1"/>
      <c r="F89" s="1"/>
      <c r="G89" s="2">
        <v>3</v>
      </c>
      <c r="H89" s="2">
        <v>4</v>
      </c>
      <c r="I89" s="1" t="s">
        <v>451</v>
      </c>
      <c r="J89" s="2" t="str">
        <f>_xlfn.IFNA(VLOOKUP(表2[[#This Row],[guid]], 表_3[guid], 1, FALSE), "not found")</f>
        <v>2115040292545</v>
      </c>
    </row>
    <row r="90" spans="1:10" x14ac:dyDescent="0.2">
      <c r="A90" s="1" t="s">
        <v>300</v>
      </c>
      <c r="B90" s="1" t="s">
        <v>464</v>
      </c>
      <c r="C90" s="1" t="s">
        <v>465</v>
      </c>
      <c r="D90" t="s">
        <v>326</v>
      </c>
      <c r="E90" s="1"/>
      <c r="F90" s="1"/>
      <c r="G90" s="2">
        <v>3</v>
      </c>
      <c r="H90" s="2">
        <v>2</v>
      </c>
      <c r="I90" s="1"/>
      <c r="J90" s="2" t="str">
        <f>_xlfn.IFNA(VLOOKUP(表2[[#This Row],[guid]], 表_3[guid], 1, FALSE), "not found")</f>
        <v>not found</v>
      </c>
    </row>
    <row r="91" spans="1:10" x14ac:dyDescent="0.2">
      <c r="A91" s="1" t="s">
        <v>301</v>
      </c>
      <c r="B91" s="1" t="s">
        <v>466</v>
      </c>
      <c r="C91" s="1" t="s">
        <v>467</v>
      </c>
      <c r="D91" t="s">
        <v>335</v>
      </c>
      <c r="E91" s="1"/>
      <c r="F91" s="1"/>
      <c r="G91" s="2">
        <v>3</v>
      </c>
      <c r="H91" s="2">
        <v>2</v>
      </c>
      <c r="I91" s="1"/>
      <c r="J91" s="2" t="str">
        <f>_xlfn.IFNA(VLOOKUP(表2[[#This Row],[guid]], 表_3[guid], 1, FALSE), "not found")</f>
        <v>not found</v>
      </c>
    </row>
    <row r="92" spans="1:10" x14ac:dyDescent="0.2">
      <c r="A92" s="1" t="s">
        <v>302</v>
      </c>
      <c r="B92" s="1" t="s">
        <v>468</v>
      </c>
      <c r="C92" s="1" t="s">
        <v>165</v>
      </c>
      <c r="D92" t="s">
        <v>329</v>
      </c>
      <c r="E92" s="1"/>
      <c r="F92" s="1"/>
      <c r="G92" s="2">
        <v>3</v>
      </c>
      <c r="H92" s="2">
        <v>3</v>
      </c>
      <c r="I92" s="1" t="s">
        <v>451</v>
      </c>
      <c r="J92" s="2" t="str">
        <f>_xlfn.IFNA(VLOOKUP(表2[[#This Row],[guid]], 表_3[guid], 1, FALSE), "not found")</f>
        <v>3116080305939</v>
      </c>
    </row>
    <row r="93" spans="1:10" x14ac:dyDescent="0.2">
      <c r="A93" s="1" t="s">
        <v>303</v>
      </c>
      <c r="B93" s="1" t="s">
        <v>469</v>
      </c>
      <c r="C93" s="1" t="s">
        <v>167</v>
      </c>
      <c r="D93" t="s">
        <v>329</v>
      </c>
      <c r="E93" s="1"/>
      <c r="F93" s="1"/>
      <c r="G93" s="2">
        <v>3</v>
      </c>
      <c r="H93" s="2">
        <v>3</v>
      </c>
      <c r="I93" s="1" t="s">
        <v>451</v>
      </c>
      <c r="J93" s="2" t="str">
        <f>_xlfn.IFNA(VLOOKUP(表2[[#This Row],[guid]], 表_3[guid], 1, FALSE), "not found")</f>
        <v>6116060028042</v>
      </c>
    </row>
    <row r="94" spans="1:10" x14ac:dyDescent="0.2">
      <c r="A94" s="1" t="s">
        <v>304</v>
      </c>
      <c r="B94" s="1" t="s">
        <v>470</v>
      </c>
      <c r="C94" s="1" t="s">
        <v>169</v>
      </c>
      <c r="D94" t="s">
        <v>356</v>
      </c>
      <c r="E94" s="1"/>
      <c r="F94" s="1"/>
      <c r="G94" s="2">
        <v>3</v>
      </c>
      <c r="H94" s="2">
        <v>4</v>
      </c>
      <c r="I94" s="1"/>
      <c r="J94" s="2" t="str">
        <f>_xlfn.IFNA(VLOOKUP(表2[[#This Row],[guid]], 表_3[guid], 1, FALSE), "not found")</f>
        <v>2116110880946</v>
      </c>
    </row>
    <row r="95" spans="1:10" x14ac:dyDescent="0.2">
      <c r="A95" s="1" t="s">
        <v>305</v>
      </c>
      <c r="B95" s="1" t="s">
        <v>471</v>
      </c>
      <c r="C95" s="1" t="s">
        <v>171</v>
      </c>
      <c r="D95" t="s">
        <v>375</v>
      </c>
      <c r="E95" s="1"/>
      <c r="F95" s="1"/>
      <c r="G95" s="2">
        <v>3</v>
      </c>
      <c r="H95" s="2">
        <v>2</v>
      </c>
      <c r="I95" s="1" t="s">
        <v>472</v>
      </c>
      <c r="J95" s="2" t="str">
        <f>_xlfn.IFNA(VLOOKUP(表2[[#This Row],[guid]], 表_3[guid], 1, FALSE), "not found")</f>
        <v>211611017643b</v>
      </c>
    </row>
    <row r="96" spans="1:10" x14ac:dyDescent="0.2">
      <c r="A96" s="1" t="s">
        <v>306</v>
      </c>
      <c r="B96" s="1" t="s">
        <v>473</v>
      </c>
      <c r="C96" s="1" t="s">
        <v>171</v>
      </c>
      <c r="D96" t="s">
        <v>375</v>
      </c>
      <c r="E96" s="1"/>
      <c r="F96" s="1"/>
      <c r="G96" s="2">
        <v>3</v>
      </c>
      <c r="H96" s="2">
        <v>2</v>
      </c>
      <c r="I96" s="1" t="s">
        <v>474</v>
      </c>
      <c r="J96" s="2" t="str">
        <f>_xlfn.IFNA(VLOOKUP(表2[[#This Row],[guid]], 表_3[guid], 1, FALSE), "not found")</f>
        <v>211611017643b</v>
      </c>
    </row>
    <row r="97" spans="1:10" x14ac:dyDescent="0.2">
      <c r="A97" s="1" t="s">
        <v>307</v>
      </c>
      <c r="B97" s="1" t="s">
        <v>475</v>
      </c>
      <c r="C97" s="1" t="s">
        <v>175</v>
      </c>
      <c r="D97" t="s">
        <v>335</v>
      </c>
      <c r="E97" s="1"/>
      <c r="F97" s="1"/>
      <c r="G97" s="2">
        <v>3</v>
      </c>
      <c r="H97" s="2">
        <v>3</v>
      </c>
      <c r="I97" s="1"/>
      <c r="J97" s="2" t="str">
        <f>_xlfn.IFNA(VLOOKUP(表2[[#This Row],[guid]], 表_3[guid], 1, FALSE), "not found")</f>
        <v>111706003363f</v>
      </c>
    </row>
    <row r="98" spans="1:10" x14ac:dyDescent="0.2">
      <c r="A98" s="1" t="s">
        <v>308</v>
      </c>
      <c r="B98" s="1" t="s">
        <v>476</v>
      </c>
      <c r="C98" s="1" t="s">
        <v>177</v>
      </c>
      <c r="D98" t="s">
        <v>343</v>
      </c>
      <c r="E98" s="1"/>
      <c r="F98" s="1"/>
      <c r="G98" s="2">
        <v>3</v>
      </c>
      <c r="H98" s="2">
        <v>4</v>
      </c>
      <c r="I98" s="1"/>
      <c r="J98" s="2" t="str">
        <f>_xlfn.IFNA(VLOOKUP(表2[[#This Row],[guid]], 表_3[guid], 1, FALSE), "not found")</f>
        <v>211611042603f</v>
      </c>
    </row>
    <row r="99" spans="1:10" x14ac:dyDescent="0.2">
      <c r="A99" s="1" t="s">
        <v>309</v>
      </c>
      <c r="B99" s="1" t="s">
        <v>477</v>
      </c>
      <c r="C99" s="1" t="s">
        <v>478</v>
      </c>
      <c r="D99" t="s">
        <v>356</v>
      </c>
      <c r="E99" s="1"/>
      <c r="F99" s="1"/>
      <c r="G99" s="2">
        <v>3</v>
      </c>
      <c r="H99" s="2">
        <v>2</v>
      </c>
      <c r="I99" s="1"/>
      <c r="J99" s="2" t="str">
        <f>_xlfn.IFNA(VLOOKUP(表2[[#This Row],[guid]], 表_3[guid], 1, FALSE), "not found")</f>
        <v>not found</v>
      </c>
    </row>
    <row r="100" spans="1:10" x14ac:dyDescent="0.2">
      <c r="A100" s="1" t="s">
        <v>310</v>
      </c>
      <c r="B100" s="1" t="s">
        <v>479</v>
      </c>
      <c r="C100" s="1" t="s">
        <v>179</v>
      </c>
      <c r="D100" t="s">
        <v>356</v>
      </c>
      <c r="E100" s="1"/>
      <c r="F100" s="1"/>
      <c r="G100" s="2">
        <v>3</v>
      </c>
      <c r="H100" s="2">
        <v>2</v>
      </c>
      <c r="I100" s="1"/>
      <c r="J100" s="2" t="str">
        <f>_xlfn.IFNA(VLOOKUP(表2[[#This Row],[guid]], 表_3[guid], 1, FALSE), "not found")</f>
        <v>2116040868438</v>
      </c>
    </row>
    <row r="101" spans="1:10" x14ac:dyDescent="0.2">
      <c r="A101" s="1" t="s">
        <v>311</v>
      </c>
      <c r="B101" s="1" t="s">
        <v>480</v>
      </c>
      <c r="C101" s="1" t="s">
        <v>481</v>
      </c>
      <c r="D101" t="s">
        <v>343</v>
      </c>
      <c r="E101" s="1"/>
      <c r="F101" s="1"/>
      <c r="G101" s="2">
        <v>3</v>
      </c>
      <c r="H101" s="2">
        <v>2</v>
      </c>
      <c r="I101" s="1"/>
      <c r="J101" s="2" t="str">
        <f>_xlfn.IFNA(VLOOKUP(表2[[#This Row],[guid]], 表_3[guid], 1, FALSE), "not found")</f>
        <v>not found</v>
      </c>
    </row>
    <row r="102" spans="1:10" x14ac:dyDescent="0.2">
      <c r="A102" s="1" t="s">
        <v>312</v>
      </c>
      <c r="B102" s="1" t="s">
        <v>482</v>
      </c>
      <c r="C102" s="1" t="s">
        <v>483</v>
      </c>
      <c r="D102" t="s">
        <v>329</v>
      </c>
      <c r="E102" s="1"/>
      <c r="F102" s="1"/>
      <c r="G102" s="2">
        <v>3</v>
      </c>
      <c r="H102" s="2">
        <v>4</v>
      </c>
      <c r="I102" s="1" t="s">
        <v>451</v>
      </c>
      <c r="J102" s="2" t="str">
        <f>_xlfn.IFNA(VLOOKUP(表2[[#This Row],[guid]], 表_3[guid], 1, FALSE), "not found")</f>
        <v>not found</v>
      </c>
    </row>
    <row r="103" spans="1:10" x14ac:dyDescent="0.2">
      <c r="A103" s="1" t="s">
        <v>313</v>
      </c>
      <c r="B103" s="1" t="s">
        <v>484</v>
      </c>
      <c r="C103" s="1" t="s">
        <v>485</v>
      </c>
      <c r="D103" t="s">
        <v>343</v>
      </c>
      <c r="E103" s="1"/>
      <c r="F103" s="1"/>
      <c r="G103" s="2">
        <v>3</v>
      </c>
      <c r="H103" s="2">
        <v>3</v>
      </c>
      <c r="I103" s="1"/>
      <c r="J103" s="2" t="str">
        <f>_xlfn.IFNA(VLOOKUP(表2[[#This Row],[guid]], 表_3[guid], 1, FALSE), "not found")</f>
        <v>not found</v>
      </c>
    </row>
    <row r="104" spans="1:10" x14ac:dyDescent="0.2">
      <c r="A104" s="1" t="s">
        <v>314</v>
      </c>
      <c r="B104" s="1" t="s">
        <v>486</v>
      </c>
      <c r="C104" s="1" t="s">
        <v>183</v>
      </c>
      <c r="D104" t="s">
        <v>356</v>
      </c>
      <c r="E104" s="1"/>
      <c r="F104" s="1"/>
      <c r="G104" s="2">
        <v>3</v>
      </c>
      <c r="H104" s="2">
        <v>4</v>
      </c>
      <c r="I104" s="1"/>
      <c r="J104" s="2" t="str">
        <f>_xlfn.IFNA(VLOOKUP(表2[[#This Row],[guid]], 表_3[guid], 1, FALSE), "not found")</f>
        <v>111710003043a</v>
      </c>
    </row>
    <row r="105" spans="1:10" x14ac:dyDescent="0.2">
      <c r="A105" s="1" t="s">
        <v>315</v>
      </c>
      <c r="B105" s="1" t="s">
        <v>487</v>
      </c>
      <c r="C105" s="1" t="s">
        <v>488</v>
      </c>
      <c r="D105" t="s">
        <v>343</v>
      </c>
      <c r="E105" s="1"/>
      <c r="F105" s="1"/>
      <c r="G105" s="2">
        <v>3</v>
      </c>
      <c r="H105" s="2">
        <v>2</v>
      </c>
      <c r="I105" s="1"/>
      <c r="J105" s="2" t="str">
        <f>_xlfn.IFNA(VLOOKUP(表2[[#This Row],[guid]], 表_3[guid], 1, FALSE), "not found")</f>
        <v>not found</v>
      </c>
    </row>
    <row r="106" spans="1:10" x14ac:dyDescent="0.2">
      <c r="A106" s="1" t="s">
        <v>316</v>
      </c>
      <c r="B106" s="1" t="s">
        <v>489</v>
      </c>
      <c r="C106" s="1" t="s">
        <v>490</v>
      </c>
      <c r="D106" t="s">
        <v>343</v>
      </c>
      <c r="E106" s="1"/>
      <c r="F106" s="1"/>
      <c r="G106" s="2">
        <v>3</v>
      </c>
      <c r="H106" s="2">
        <v>7</v>
      </c>
      <c r="I106" s="1"/>
      <c r="J106" s="2" t="str">
        <f>_xlfn.IFNA(VLOOKUP(表2[[#This Row],[guid]], 表_3[guid], 1, FALSE), "not found")</f>
        <v>not found</v>
      </c>
    </row>
    <row r="107" spans="1:10" x14ac:dyDescent="0.2">
      <c r="A107" s="1" t="s">
        <v>491</v>
      </c>
      <c r="B107" s="1" t="s">
        <v>492</v>
      </c>
      <c r="C107" s="1" t="s">
        <v>185</v>
      </c>
      <c r="D107" t="s">
        <v>375</v>
      </c>
      <c r="E107" s="1"/>
      <c r="F107" s="1"/>
      <c r="G107" s="2">
        <v>3</v>
      </c>
      <c r="H107" s="2">
        <v>2</v>
      </c>
      <c r="I107" s="1" t="s">
        <v>423</v>
      </c>
      <c r="J107" s="2" t="str">
        <f>_xlfn.IFNA(VLOOKUP(表2[[#This Row],[guid]], 表_3[guid], 1, FALSE), "not found")</f>
        <v>111710015743a</v>
      </c>
    </row>
    <row r="108" spans="1:10" x14ac:dyDescent="0.2">
      <c r="A108" s="1" t="s">
        <v>493</v>
      </c>
      <c r="B108" s="1" t="s">
        <v>494</v>
      </c>
      <c r="C108" s="1" t="s">
        <v>187</v>
      </c>
      <c r="D108" t="s">
        <v>375</v>
      </c>
      <c r="E108" s="1"/>
      <c r="F108" s="1"/>
      <c r="G108" s="2">
        <v>3</v>
      </c>
      <c r="H108" s="2">
        <v>3</v>
      </c>
      <c r="I108" s="1" t="s">
        <v>423</v>
      </c>
      <c r="J108" s="2" t="str">
        <f>_xlfn.IFNA(VLOOKUP(表2[[#This Row],[guid]], 表_3[guid], 1, FALSE), "not found")</f>
        <v>1116120102439</v>
      </c>
    </row>
    <row r="109" spans="1:10" x14ac:dyDescent="0.2">
      <c r="A109" s="1" t="s">
        <v>495</v>
      </c>
      <c r="B109" s="1" t="s">
        <v>496</v>
      </c>
      <c r="C109" s="1" t="s">
        <v>195</v>
      </c>
      <c r="D109" t="s">
        <v>335</v>
      </c>
      <c r="E109" s="1"/>
      <c r="F109" s="1"/>
      <c r="G109" s="2">
        <v>3</v>
      </c>
      <c r="H109" s="2">
        <v>2</v>
      </c>
      <c r="I109" s="1"/>
      <c r="J109" s="2" t="str">
        <f>_xlfn.IFNA(VLOOKUP(表2[[#This Row],[guid]], 表_3[guid], 1, FALSE), "not found")</f>
        <v>211602116013b</v>
      </c>
    </row>
    <row r="110" spans="1:10" x14ac:dyDescent="0.2">
      <c r="A110" s="1" t="s">
        <v>497</v>
      </c>
      <c r="B110" s="1" t="s">
        <v>498</v>
      </c>
      <c r="C110" s="1" t="s">
        <v>197</v>
      </c>
      <c r="D110" t="s">
        <v>375</v>
      </c>
      <c r="E110" s="1"/>
      <c r="F110" s="1"/>
      <c r="G110" s="2">
        <v>3</v>
      </c>
      <c r="H110" s="2">
        <v>2</v>
      </c>
      <c r="I110" s="1" t="s">
        <v>423</v>
      </c>
      <c r="J110" s="2" t="str">
        <f>_xlfn.IFNA(VLOOKUP(表2[[#This Row],[guid]], 表_3[guid], 1, FALSE), "not found")</f>
        <v>2116010573947</v>
      </c>
    </row>
    <row r="111" spans="1:10" x14ac:dyDescent="0.2">
      <c r="A111" s="1" t="s">
        <v>499</v>
      </c>
      <c r="B111" s="1" t="s">
        <v>500</v>
      </c>
      <c r="C111" s="1" t="s">
        <v>201</v>
      </c>
      <c r="D111" t="s">
        <v>326</v>
      </c>
      <c r="E111" s="1"/>
      <c r="F111" s="1"/>
      <c r="G111" s="2">
        <v>3</v>
      </c>
      <c r="H111" s="2">
        <v>2</v>
      </c>
      <c r="I111" s="1"/>
      <c r="J111" s="2" t="str">
        <f>_xlfn.IFNA(VLOOKUP(表2[[#This Row],[guid]], 表_3[guid], 1, FALSE), "not found")</f>
        <v>2116010567239</v>
      </c>
    </row>
    <row r="112" spans="1:10" x14ac:dyDescent="0.2">
      <c r="A112" s="1" t="s">
        <v>501</v>
      </c>
      <c r="B112" s="1" t="s">
        <v>502</v>
      </c>
      <c r="C112" s="1" t="s">
        <v>503</v>
      </c>
      <c r="D112" t="s">
        <v>343</v>
      </c>
      <c r="E112" s="1"/>
      <c r="F112" s="1"/>
      <c r="G112" s="2">
        <v>3</v>
      </c>
      <c r="H112" s="2">
        <v>2</v>
      </c>
      <c r="I112" s="1"/>
      <c r="J112" s="2" t="str">
        <f>_xlfn.IFNA(VLOOKUP(表2[[#This Row],[guid]], 表_3[guid], 1, FALSE), "not found")</f>
        <v>not found</v>
      </c>
    </row>
    <row r="113" spans="1:10" x14ac:dyDescent="0.2">
      <c r="A113" s="1" t="s">
        <v>504</v>
      </c>
      <c r="B113" s="1" t="s">
        <v>505</v>
      </c>
      <c r="C113" s="1" t="s">
        <v>203</v>
      </c>
      <c r="D113" t="s">
        <v>375</v>
      </c>
      <c r="E113" s="1"/>
      <c r="F113" s="1"/>
      <c r="G113" s="2">
        <v>3</v>
      </c>
      <c r="H113" s="1"/>
      <c r="I113" s="1" t="s">
        <v>423</v>
      </c>
      <c r="J113" s="2" t="str">
        <f>_xlfn.IFNA(VLOOKUP(表2[[#This Row],[guid]], 表_3[guid], 1, FALSE), "not found")</f>
        <v>2116020786441</v>
      </c>
    </row>
  </sheetData>
  <phoneticPr fontId="1" type="noConversion"/>
  <conditionalFormatting sqref="D2:D113">
    <cfRule type="containsText" dxfId="11" priority="1" operator="containsText" text="NG">
      <formula>NOT(ISERROR(SEARCH("NG",D2)))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D2:D113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activeCell="G11" sqref="G11"/>
    </sheetView>
  </sheetViews>
  <sheetFormatPr defaultRowHeight="14.25" x14ac:dyDescent="0.2"/>
  <cols>
    <col min="2" max="2" width="42" bestFit="1" customWidth="1"/>
  </cols>
  <sheetData>
    <row r="2" spans="1:2" x14ac:dyDescent="0.2">
      <c r="A2" t="s">
        <v>516</v>
      </c>
      <c r="B2" t="s">
        <v>517</v>
      </c>
    </row>
    <row r="3" spans="1:2" x14ac:dyDescent="0.2">
      <c r="B3" t="s">
        <v>518</v>
      </c>
    </row>
    <row r="4" spans="1:2" x14ac:dyDescent="0.2">
      <c r="B4" t="s">
        <v>519</v>
      </c>
    </row>
    <row r="5" spans="1:2" x14ac:dyDescent="0.2">
      <c r="B5" t="s">
        <v>520</v>
      </c>
    </row>
    <row r="6" spans="1:2" x14ac:dyDescent="0.2">
      <c r="B6" t="s">
        <v>521</v>
      </c>
    </row>
    <row r="7" spans="1:2" x14ac:dyDescent="0.2">
      <c r="B7" t="s">
        <v>522</v>
      </c>
    </row>
    <row r="8" spans="1:2" x14ac:dyDescent="0.2">
      <c r="B8" t="s">
        <v>523</v>
      </c>
    </row>
    <row r="9" spans="1:2" x14ac:dyDescent="0.2">
      <c r="B9" t="s">
        <v>524</v>
      </c>
    </row>
    <row r="10" spans="1:2" x14ac:dyDescent="0.2">
      <c r="B10" t="s">
        <v>525</v>
      </c>
    </row>
    <row r="11" spans="1:2" x14ac:dyDescent="0.2">
      <c r="B11" t="s">
        <v>526</v>
      </c>
    </row>
    <row r="12" spans="1:2" x14ac:dyDescent="0.2">
      <c r="B12" t="s">
        <v>527</v>
      </c>
    </row>
    <row r="13" spans="1:2" x14ac:dyDescent="0.2">
      <c r="B13" t="s">
        <v>528</v>
      </c>
    </row>
    <row r="14" spans="1:2" x14ac:dyDescent="0.2">
      <c r="B14" t="s">
        <v>529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统计</vt:lpstr>
      <vt:lpstr>HOME list</vt:lpstr>
      <vt:lpstr>HOME list (316)</vt:lpstr>
      <vt:lpstr>字段定义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2018-03-23T01:27:47Z</dcterms:created>
  <dcterms:modified xsi:type="dcterms:W3CDTF">2018-03-23T07:06:51Z</dcterms:modified>
</cp:coreProperties>
</file>