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Onedrive\OneDrive - tju.edu.cn\Work-OM\4.分析类\燃机类EPC项目工程预算总表各科目金额及构成比例统计分析\项目总结报告\"/>
    </mc:Choice>
  </mc:AlternateContent>
  <xr:revisionPtr revIDLastSave="0" documentId="13_ncr:1_{2F07565D-76F0-428C-A02D-C37F5F0F554B}" xr6:coauthVersionLast="47" xr6:coauthVersionMax="47" xr10:uidLastSave="{00000000-0000-0000-0000-000000000000}"/>
  <bookViews>
    <workbookView xWindow="11964" yWindow="336" windowWidth="18684" windowHeight="12240" firstSheet="1" activeTab="1" xr2:uid="{00000000-000D-0000-FFFF-FFFF00000000}"/>
  </bookViews>
  <sheets>
    <sheet name="_xltb_storage_" sheetId="17" state="veryHidden" r:id="rId1"/>
    <sheet name="Sheet5 (3)" sheetId="16" r:id="rId2"/>
    <sheet name="Sheet5 (2)" sheetId="14" r:id="rId3"/>
    <sheet name="Sheet1 (3)" sheetId="15" r:id="rId4"/>
    <sheet name="Sheet5" sheetId="13" r:id="rId5"/>
    <sheet name="Sheet1 (2)" sheetId="11" r:id="rId6"/>
    <sheet name="Sheet1" sheetId="5" r:id="rId7"/>
    <sheet name="Sheet2" sheetId="6" r:id="rId8"/>
    <sheet name="Sheet3" sheetId="7" r:id="rId9"/>
    <sheet name="Sheet6" sheetId="10" r:id="rId10"/>
  </sheets>
  <definedNames>
    <definedName name="_xlnm._FilterDatabase" localSheetId="6" hidden="1">Sheet1!$A$1:$K$148</definedName>
    <definedName name="_xlnm._FilterDatabase" localSheetId="5" hidden="1">'Sheet1 (2)'!$A$1:$K$145</definedName>
    <definedName name="_xlnm._FilterDatabase" localSheetId="3" hidden="1">'Sheet1 (3)'!$A$1:$K$145</definedName>
    <definedName name="_xlnm._FilterDatabase" localSheetId="4" hidden="1">Sheet5!$A$1:$F$1</definedName>
    <definedName name="_xlnm._FilterDatabase" localSheetId="2">'Sheet5 (2)'!$B$1:$D$1</definedName>
    <definedName name="_xlnm._FilterDatabase" localSheetId="1">'Sheet5 (3)'!$B$1:$D$1</definedName>
    <definedName name="OLE_LINK1" localSheetId="7">Sheet2!$B$87</definedName>
    <definedName name="ProjectEnd">#REF!</definedName>
    <definedName name="ProjectStar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4" i="15" l="1"/>
  <c r="I137" i="15"/>
  <c r="H137" i="15" s="1"/>
  <c r="H136" i="15"/>
  <c r="H135" i="15"/>
  <c r="H133" i="15"/>
  <c r="H119" i="15"/>
  <c r="H118" i="15"/>
  <c r="I117" i="15"/>
  <c r="H117" i="15" s="1"/>
  <c r="H93" i="15"/>
  <c r="H92" i="15"/>
  <c r="H91" i="15"/>
  <c r="H90" i="15"/>
  <c r="H86" i="15"/>
  <c r="H83" i="15"/>
  <c r="H81" i="15"/>
  <c r="H80" i="15"/>
  <c r="H79" i="15"/>
  <c r="H78" i="15"/>
  <c r="H77" i="15"/>
  <c r="H76" i="15"/>
  <c r="H72" i="15"/>
  <c r="H71" i="15"/>
  <c r="H70" i="15"/>
  <c r="H64" i="15"/>
  <c r="H63" i="15"/>
  <c r="H62" i="15"/>
  <c r="H58" i="15"/>
  <c r="H57" i="15"/>
  <c r="H56" i="15"/>
  <c r="H54" i="15"/>
  <c r="H53" i="15"/>
  <c r="H52" i="15"/>
  <c r="H50" i="15"/>
  <c r="H49" i="15"/>
  <c r="H48" i="15"/>
  <c r="H46" i="15"/>
  <c r="H27" i="15"/>
  <c r="H26" i="15"/>
  <c r="H25" i="15"/>
  <c r="H22" i="15"/>
  <c r="H21" i="15"/>
  <c r="H19" i="15"/>
  <c r="H18" i="15"/>
  <c r="H15" i="15"/>
  <c r="H14" i="15"/>
  <c r="H8" i="15"/>
  <c r="H18" i="11"/>
  <c r="H21" i="11"/>
  <c r="H48" i="11" l="1"/>
  <c r="E46" i="13"/>
  <c r="H144" i="11" l="1"/>
  <c r="H136" i="11"/>
  <c r="H135" i="11"/>
  <c r="H133" i="11"/>
  <c r="H118" i="11"/>
  <c r="H119" i="11"/>
  <c r="H93" i="11" l="1"/>
  <c r="H92" i="11"/>
  <c r="H86" i="11"/>
  <c r="H83" i="11"/>
  <c r="H81" i="11"/>
  <c r="H80" i="11"/>
  <c r="H79" i="11" l="1"/>
  <c r="H78" i="11"/>
  <c r="H77" i="11"/>
  <c r="H52" i="11"/>
  <c r="H76" i="11"/>
  <c r="H72" i="11"/>
  <c r="H71" i="11"/>
  <c r="H70" i="11"/>
  <c r="H63" i="11"/>
  <c r="H64" i="11"/>
  <c r="H62" i="11"/>
  <c r="H58" i="11" l="1"/>
  <c r="H57" i="11"/>
  <c r="H56" i="11"/>
  <c r="H54" i="11"/>
  <c r="H53" i="11"/>
  <c r="H50" i="11" l="1"/>
  <c r="H49" i="11"/>
  <c r="H46" i="11"/>
  <c r="H26" i="11" l="1"/>
  <c r="H27" i="11"/>
  <c r="H25" i="11"/>
  <c r="H22" i="11"/>
  <c r="H19" i="11"/>
  <c r="H15" i="11"/>
  <c r="H14" i="11"/>
  <c r="I137" i="11" l="1"/>
  <c r="H137" i="11" s="1"/>
  <c r="I117" i="11"/>
  <c r="H117" i="11" s="1"/>
  <c r="H91" i="11"/>
  <c r="H90" i="11"/>
  <c r="H8" i="11"/>
  <c r="H94" i="5" l="1"/>
  <c r="H93" i="5"/>
  <c r="H8" i="5" l="1"/>
  <c r="I120" i="5" l="1"/>
  <c r="I140" i="5" l="1"/>
</calcChain>
</file>

<file path=xl/sharedStrings.xml><?xml version="1.0" encoding="utf-8"?>
<sst xmlns="http://schemas.openxmlformats.org/spreadsheetml/2006/main" count="4671" uniqueCount="738">
  <si>
    <t>滨佳胜2期</t>
  </si>
  <si>
    <t>古杜</t>
  </si>
  <si>
    <t>滨佳胜3期</t>
  </si>
  <si>
    <t>必凯</t>
  </si>
  <si>
    <t>百路凯</t>
  </si>
  <si>
    <t>阿玛拉</t>
  </si>
  <si>
    <t>工期</t>
  </si>
  <si>
    <t>财务费用</t>
  </si>
  <si>
    <t>设备购置费</t>
    <phoneticPr fontId="5" type="noConversion"/>
  </si>
  <si>
    <t>临建和厂区道路和照明</t>
  </si>
  <si>
    <t>旧厂基础上新建，无进场道路</t>
  </si>
  <si>
    <t>进场道路长，还有照明成本较高</t>
  </si>
  <si>
    <t>进场道路较短</t>
  </si>
  <si>
    <t>宋强</t>
  </si>
  <si>
    <t>刘建敏</t>
  </si>
  <si>
    <t>崔连峰</t>
  </si>
  <si>
    <t>张璐璐</t>
  </si>
  <si>
    <t>时阳</t>
  </si>
  <si>
    <t>旋挖灌注桩</t>
  </si>
  <si>
    <t>曲丹</t>
  </si>
  <si>
    <t>严宇峰</t>
  </si>
  <si>
    <t>天然气压缩机转子叶片断裂</t>
  </si>
  <si>
    <t>燃机振动</t>
  </si>
  <si>
    <t>方振宇</t>
  </si>
  <si>
    <t>王天伦</t>
  </si>
  <si>
    <t>刘莫</t>
  </si>
  <si>
    <t>王禹森</t>
  </si>
  <si>
    <t>1.1.1.5.6.2</t>
  </si>
  <si>
    <t>黑启动柴油装置</t>
  </si>
  <si>
    <t>与常规配置、无改造的成本差待核算</t>
  </si>
  <si>
    <t>钢材定制，40%，2500万美元</t>
  </si>
  <si>
    <t>同意国标</t>
  </si>
  <si>
    <t>美标</t>
  </si>
  <si>
    <t>进口压缩机、各地区进气压力不同，成本不一致，不好设定标准、考虑单独计算，减压差不多，增压差别很大</t>
  </si>
  <si>
    <t>HPE-05-QASIM-303-040</t>
  </si>
  <si>
    <t>序号</t>
  </si>
  <si>
    <t>名称</t>
  </si>
  <si>
    <t>系列</t>
  </si>
  <si>
    <t>型号</t>
  </si>
  <si>
    <t>描述</t>
  </si>
  <si>
    <t>数量</t>
  </si>
  <si>
    <t>单价</t>
  </si>
  <si>
    <t>总价</t>
  </si>
  <si>
    <t>备注</t>
  </si>
  <si>
    <t>交换机千兆变更</t>
  </si>
  <si>
    <t>跨小室之间的外环口改为千兆口</t>
  </si>
  <si>
    <t>服务器</t>
  </si>
  <si>
    <t>DELL</t>
  </si>
  <si>
    <t>R740</t>
  </si>
  <si>
    <r>
      <t>OS</t>
    </r>
    <r>
      <rPr>
        <sz val="8"/>
        <color rgb="FF000000"/>
        <rFont val="DengXian"/>
        <charset val="134"/>
      </rPr>
      <t>工作站（</t>
    </r>
    <r>
      <rPr>
        <sz val="8"/>
        <color rgb="FF000000"/>
        <rFont val="Arial"/>
        <family val="2"/>
      </rPr>
      <t>6</t>
    </r>
    <r>
      <rPr>
        <sz val="8"/>
        <color rgb="FF000000"/>
        <rFont val="DengXian"/>
        <charset val="134"/>
      </rPr>
      <t>）</t>
    </r>
  </si>
  <si>
    <r>
      <t>故障录波工作站（</t>
    </r>
    <r>
      <rPr>
        <sz val="8"/>
        <color rgb="FF000000"/>
        <rFont val="Arial"/>
        <family val="2"/>
      </rPr>
      <t>2</t>
    </r>
    <r>
      <rPr>
        <sz val="8"/>
        <color rgb="FF000000"/>
        <rFont val="DengXian"/>
        <charset val="134"/>
      </rPr>
      <t>）</t>
    </r>
  </si>
  <si>
    <t>Precision 3630  tower</t>
  </si>
  <si>
    <r>
      <t>EW</t>
    </r>
    <r>
      <rPr>
        <sz val="8"/>
        <color rgb="FF000000"/>
        <rFont val="DengXian"/>
        <charset val="134"/>
      </rPr>
      <t>工作站</t>
    </r>
  </si>
  <si>
    <t xml:space="preserve">T7820 </t>
  </si>
  <si>
    <t>显示器</t>
  </si>
  <si>
    <t>27“</t>
  </si>
  <si>
    <r>
      <t>OS</t>
    </r>
    <r>
      <rPr>
        <sz val="8"/>
        <color rgb="FF000000"/>
        <rFont val="DengXian"/>
        <charset val="134"/>
      </rPr>
      <t>工作站</t>
    </r>
    <r>
      <rPr>
        <sz val="8"/>
        <color rgb="FF000000"/>
        <rFont val="Arial"/>
        <family val="2"/>
      </rPr>
      <t>6*2</t>
    </r>
    <r>
      <rPr>
        <sz val="8"/>
        <color rgb="FF000000"/>
        <rFont val="DengXian"/>
        <charset val="134"/>
      </rPr>
      <t>，</t>
    </r>
    <r>
      <rPr>
        <sz val="8"/>
        <color rgb="FF000000"/>
        <rFont val="Arial"/>
        <family val="2"/>
      </rPr>
      <t xml:space="preserve"> ES</t>
    </r>
    <r>
      <rPr>
        <sz val="8"/>
        <color rgb="FF000000"/>
        <rFont val="DengXian"/>
        <charset val="134"/>
      </rPr>
      <t>工作站</t>
    </r>
    <r>
      <rPr>
        <sz val="8"/>
        <color rgb="FF000000"/>
        <rFont val="Arial"/>
        <family val="2"/>
      </rPr>
      <t>1*2</t>
    </r>
    <r>
      <rPr>
        <sz val="8"/>
        <color rgb="FF000000"/>
        <rFont val="DengXian"/>
        <charset val="134"/>
      </rPr>
      <t>，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DengXian"/>
        <charset val="134"/>
      </rPr>
      <t>故障录波工作站</t>
    </r>
    <r>
      <rPr>
        <sz val="8"/>
        <color rgb="FF000000"/>
        <rFont val="Arial"/>
        <family val="2"/>
      </rPr>
      <t>2*2</t>
    </r>
  </si>
  <si>
    <t>操作系统</t>
  </si>
  <si>
    <t>WIN SERVER 2016</t>
  </si>
  <si>
    <t>SERVER 2016</t>
  </si>
  <si>
    <t>WIN10</t>
  </si>
  <si>
    <r>
      <t>后台</t>
    </r>
    <r>
      <rPr>
        <sz val="8"/>
        <color rgb="FF000000"/>
        <rFont val="Arial"/>
        <family val="2"/>
      </rPr>
      <t>SCADA</t>
    </r>
  </si>
  <si>
    <t>SICAM SCC</t>
  </si>
  <si>
    <t>SCC</t>
  </si>
  <si>
    <r>
      <t xml:space="preserve">OS </t>
    </r>
    <r>
      <rPr>
        <sz val="8"/>
        <color rgb="FF000000"/>
        <rFont val="DengXian"/>
        <charset val="134"/>
      </rPr>
      <t>增加了一台电脑，所以增加</t>
    </r>
    <r>
      <rPr>
        <sz val="8"/>
        <color rgb="FF000000"/>
        <rFont val="Arial"/>
        <family val="2"/>
      </rPr>
      <t>1</t>
    </r>
    <r>
      <rPr>
        <sz val="8"/>
        <color rgb="FF000000"/>
        <rFont val="DengXian"/>
        <charset val="134"/>
      </rPr>
      <t>套后台</t>
    </r>
  </si>
  <si>
    <t>原合同中的电脑价格</t>
  </si>
  <si>
    <r>
      <t>表</t>
    </r>
    <r>
      <rPr>
        <sz val="8"/>
        <color rgb="FF000000"/>
        <rFont val="Arial"/>
        <family val="2"/>
      </rPr>
      <t>1-1</t>
    </r>
    <r>
      <rPr>
        <sz val="8"/>
        <color rgb="FF000000"/>
        <rFont val="DengXian"/>
        <charset val="134"/>
      </rPr>
      <t>中：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DengXian"/>
        <charset val="134"/>
      </rPr>
      <t>二（</t>
    </r>
    <r>
      <rPr>
        <sz val="8"/>
        <color rgb="FF000000"/>
        <rFont val="Arial"/>
        <family val="2"/>
      </rPr>
      <t>1-29830, 2-40880, 3- 8176)</t>
    </r>
  </si>
  <si>
    <t>Dell C5519Q</t>
  </si>
  <si>
    <r>
      <t xml:space="preserve">55“ </t>
    </r>
    <r>
      <rPr>
        <sz val="8"/>
        <color rgb="FF000000"/>
        <rFont val="DengXian"/>
        <charset val="134"/>
      </rPr>
      <t>，带壁挂支架，</t>
    </r>
    <r>
      <rPr>
        <sz val="8"/>
        <color rgb="FF000000"/>
        <rFont val="Arial"/>
        <family val="2"/>
      </rPr>
      <t>10</t>
    </r>
    <r>
      <rPr>
        <sz val="8"/>
        <color rgb="FF000000"/>
        <rFont val="DengXian"/>
        <charset val="134"/>
      </rPr>
      <t>米</t>
    </r>
    <r>
      <rPr>
        <sz val="8"/>
        <color rgb="FF000000"/>
        <rFont val="Arial"/>
        <family val="2"/>
      </rPr>
      <t>HDMI</t>
    </r>
    <r>
      <rPr>
        <sz val="8"/>
        <color rgb="FF000000"/>
        <rFont val="DengXian"/>
        <charset val="134"/>
      </rPr>
      <t>线</t>
    </r>
  </si>
  <si>
    <t>电缆差动及备用柜</t>
  </si>
  <si>
    <t>模块</t>
  </si>
  <si>
    <t>IO205</t>
  </si>
  <si>
    <t>增加信号输入</t>
  </si>
  <si>
    <r>
      <t>集控室及备用柜：</t>
    </r>
    <r>
      <rPr>
        <sz val="8"/>
        <color rgb="FF000000"/>
        <rFont val="Arial"/>
        <family val="2"/>
      </rPr>
      <t xml:space="preserve"> D22+R41, D22+R42, D14+R41, D14+R42, D18+R41, D18+R42</t>
    </r>
  </si>
  <si>
    <t>IO207</t>
  </si>
  <si>
    <r>
      <t>增加信号输入</t>
    </r>
    <r>
      <rPr>
        <sz val="8"/>
        <color rgb="FF000000"/>
        <rFont val="Arial"/>
        <family val="2"/>
      </rPr>
      <t xml:space="preserve"> 16BI 8BO</t>
    </r>
  </si>
  <si>
    <r>
      <t>集控室启备变</t>
    </r>
    <r>
      <rPr>
        <sz val="8"/>
        <color rgb="FF000000"/>
        <rFont val="Arial"/>
        <family val="2"/>
      </rPr>
      <t xml:space="preserve"> D17+R41</t>
    </r>
  </si>
  <si>
    <r>
      <t>网控室电缆差动</t>
    </r>
    <r>
      <rPr>
        <sz val="8"/>
        <color rgb="FF000000"/>
        <rFont val="Arial"/>
        <family val="2"/>
      </rPr>
      <t xml:space="preserve"> : D22+R51, D22+R52, D14+R51, D14+R52, D18+R51, D18+R52</t>
    </r>
  </si>
  <si>
    <r>
      <t>网控室启备变</t>
    </r>
    <r>
      <rPr>
        <sz val="8"/>
        <color rgb="FF000000"/>
        <rFont val="Arial"/>
        <family val="2"/>
      </rPr>
      <t xml:space="preserve"> D17+R51</t>
    </r>
  </si>
  <si>
    <t>同期保护及屏柜</t>
  </si>
  <si>
    <t>同期保护</t>
  </si>
  <si>
    <t>7VE63</t>
  </si>
  <si>
    <t xml:space="preserve">7VE6320-6EB92-0DA0+L0S  </t>
  </si>
  <si>
    <t>D00+C25</t>
  </si>
  <si>
    <t>同期继电器</t>
  </si>
  <si>
    <t>取消之前的同期检查继电器</t>
  </si>
  <si>
    <t>TEST BLOCK</t>
  </si>
  <si>
    <t>VCE: 299</t>
  </si>
  <si>
    <t>LOCKOUT RELAY</t>
  </si>
  <si>
    <t>BF</t>
  </si>
  <si>
    <t xml:space="preserve">BF-4RP HB+F-EMP </t>
  </si>
  <si>
    <t>BJ</t>
  </si>
  <si>
    <t xml:space="preserve">BJ-8RP HB+J-EMP </t>
  </si>
  <si>
    <t>开关把手</t>
  </si>
  <si>
    <t>一套</t>
  </si>
  <si>
    <t>屏柜及附件</t>
  </si>
  <si>
    <t>800*600*2260</t>
  </si>
  <si>
    <t>机组测量屏</t>
  </si>
  <si>
    <t>D22+Q01, D14+Q01</t>
  </si>
  <si>
    <t>启备变测量屏</t>
  </si>
  <si>
    <t>D17+Q01</t>
  </si>
  <si>
    <r>
      <t>机组</t>
    </r>
    <r>
      <rPr>
        <sz val="8"/>
        <color rgb="FF000000"/>
        <rFont val="Arial"/>
        <family val="2"/>
      </rPr>
      <t>1</t>
    </r>
    <r>
      <rPr>
        <sz val="8"/>
        <color rgb="FF000000"/>
        <rFont val="DengXian"/>
        <charset val="134"/>
      </rPr>
      <t>故障录波屏</t>
    </r>
  </si>
  <si>
    <t>故障录波装置</t>
  </si>
  <si>
    <t>7KE85</t>
  </si>
  <si>
    <t>P1N161000, CT: 20; VT: 16; BI: 139; BO: 33</t>
  </si>
  <si>
    <t>屏柜</t>
  </si>
  <si>
    <r>
      <t>机组</t>
    </r>
    <r>
      <rPr>
        <sz val="8"/>
        <color rgb="FF000000"/>
        <rFont val="Arial"/>
        <family val="2"/>
      </rPr>
      <t>2</t>
    </r>
    <r>
      <rPr>
        <sz val="8"/>
        <color rgb="FF000000"/>
        <rFont val="DengXian"/>
        <charset val="134"/>
      </rPr>
      <t>故障录波屏</t>
    </r>
  </si>
  <si>
    <t>交换机</t>
  </si>
  <si>
    <t>RSG2100</t>
  </si>
  <si>
    <r>
      <t>3*1000M</t>
    </r>
    <r>
      <rPr>
        <sz val="8"/>
        <color rgb="FF000000"/>
        <rFont val="DengXian"/>
        <charset val="134"/>
      </rPr>
      <t>单模</t>
    </r>
    <r>
      <rPr>
        <sz val="8"/>
        <color rgb="FF000000"/>
        <rFont val="Arial"/>
        <family val="2"/>
      </rPr>
      <t> FO</t>
    </r>
    <r>
      <rPr>
        <sz val="8"/>
        <color rgb="FF000000"/>
        <rFont val="DengXian"/>
        <charset val="134"/>
      </rPr>
      <t>，</t>
    </r>
    <r>
      <rPr>
        <sz val="8"/>
        <color rgb="FF000000"/>
        <rFont val="Arial"/>
        <family val="2"/>
      </rPr>
      <t>6*100M</t>
    </r>
    <r>
      <rPr>
        <sz val="8"/>
        <color rgb="FF000000"/>
        <rFont val="DengXian"/>
        <charset val="134"/>
      </rPr>
      <t>多模</t>
    </r>
    <r>
      <rPr>
        <sz val="8"/>
        <color rgb="FF000000"/>
        <rFont val="Arial"/>
        <family val="2"/>
      </rPr>
      <t> FO, 4*RJ45</t>
    </r>
  </si>
  <si>
    <t>启备变故障录波屏</t>
  </si>
  <si>
    <t>P1N161019 CT: 12; VT: 12; BI: 123; BO: 33</t>
  </si>
  <si>
    <r>
      <t xml:space="preserve">220kV </t>
    </r>
    <r>
      <rPr>
        <sz val="8"/>
        <color rgb="FF000000"/>
        <rFont val="DengXian"/>
        <charset val="134"/>
      </rPr>
      <t>故障录波屏</t>
    </r>
    <r>
      <rPr>
        <sz val="8"/>
        <color rgb="FF000000"/>
        <rFont val="Arial"/>
        <family val="2"/>
      </rPr>
      <t>1</t>
    </r>
  </si>
  <si>
    <r>
      <t>P1N161028</t>
    </r>
    <r>
      <rPr>
        <sz val="8"/>
        <color rgb="FF000000"/>
        <rFont val="DengXian"/>
        <charset val="134"/>
      </rPr>
      <t>，</t>
    </r>
    <r>
      <rPr>
        <sz val="8"/>
        <color rgb="FF000000"/>
        <rFont val="Arial"/>
        <family val="2"/>
      </rPr>
      <t xml:space="preserve"> CT: 12; VT: 12; BI:75; BO:21</t>
    </r>
  </si>
  <si>
    <r>
      <t>P1N161019</t>
    </r>
    <r>
      <rPr>
        <sz val="8"/>
        <color rgb="FF000000"/>
        <rFont val="DengXian"/>
        <charset val="134"/>
      </rPr>
      <t>，</t>
    </r>
    <r>
      <rPr>
        <sz val="8"/>
        <color rgb="FF000000"/>
        <rFont val="Arial"/>
        <family val="2"/>
      </rPr>
      <t>CT: 12; VT: 12; BI: 123; BO: 21</t>
    </r>
  </si>
  <si>
    <r>
      <t xml:space="preserve">220kV </t>
    </r>
    <r>
      <rPr>
        <sz val="8"/>
        <color rgb="FF000000"/>
        <rFont val="DengXian"/>
        <charset val="134"/>
      </rPr>
      <t>故障录波屏</t>
    </r>
    <r>
      <rPr>
        <sz val="8"/>
        <color rgb="FF000000"/>
        <rFont val="Arial"/>
        <family val="2"/>
      </rPr>
      <t>2</t>
    </r>
  </si>
  <si>
    <t>故障录波系统</t>
  </si>
  <si>
    <t>SICAM PQS</t>
  </si>
  <si>
    <t>主系统</t>
  </si>
  <si>
    <t>SICAM PQ Analyzer</t>
  </si>
  <si>
    <t>客户端</t>
  </si>
  <si>
    <t>原合同中的故障录波</t>
  </si>
  <si>
    <r>
      <t>表</t>
    </r>
    <r>
      <rPr>
        <sz val="8"/>
        <color rgb="FF000000"/>
        <rFont val="Arial"/>
        <family val="2"/>
      </rPr>
      <t>1-1</t>
    </r>
    <r>
      <rPr>
        <sz val="8"/>
        <color rgb="FF000000"/>
        <rFont val="DengXian"/>
        <charset val="134"/>
      </rPr>
      <t>中：</t>
    </r>
    <r>
      <rPr>
        <sz val="8"/>
        <color rgb="FF000000"/>
        <rFont val="Arial"/>
        <family val="2"/>
      </rPr>
      <t>C-8 177536, E-5 201354, E-6 100677</t>
    </r>
  </si>
  <si>
    <t>主变测控柜</t>
  </si>
  <si>
    <t>电流变送器</t>
  </si>
  <si>
    <t>NKB-20S</t>
  </si>
  <si>
    <r>
      <t>（</t>
    </r>
    <r>
      <rPr>
        <sz val="8"/>
        <color rgb="FF000000"/>
        <rFont val="Arial"/>
        <family val="2"/>
      </rPr>
      <t>BQPS I</t>
    </r>
    <r>
      <rPr>
        <sz val="8"/>
        <color rgb="FF000000"/>
        <rFont val="宋体"/>
        <family val="3"/>
        <charset val="134"/>
      </rPr>
      <t>）</t>
    </r>
    <r>
      <rPr>
        <sz val="8"/>
        <color rgb="FF000000"/>
        <rFont val="Arial"/>
        <family val="2"/>
      </rPr>
      <t>: D05+C1, D03+C1, D02+C1, D09+C1</t>
    </r>
  </si>
  <si>
    <t>NKB-21S</t>
  </si>
  <si>
    <t>有功变送器</t>
  </si>
  <si>
    <t>NKB-28S-P34</t>
  </si>
  <si>
    <t>无功变送器</t>
  </si>
  <si>
    <t>NKB-29S-H5034</t>
  </si>
  <si>
    <t>跳闸监视继电器</t>
  </si>
  <si>
    <t>7PA3032-3</t>
  </si>
  <si>
    <r>
      <t>3</t>
    </r>
    <r>
      <rPr>
        <sz val="8"/>
        <color rgb="FF000000"/>
        <rFont val="DengXian"/>
        <charset val="134"/>
      </rPr>
      <t>相</t>
    </r>
  </si>
  <si>
    <r>
      <t xml:space="preserve">4-20mA </t>
    </r>
    <r>
      <rPr>
        <sz val="8"/>
        <color rgb="FF000000"/>
        <rFont val="DengXian"/>
        <charset val="134"/>
      </rPr>
      <t>模块</t>
    </r>
  </si>
  <si>
    <r>
      <t>4</t>
    </r>
    <r>
      <rPr>
        <sz val="8"/>
        <color rgb="FF000000"/>
        <rFont val="DengXian"/>
        <charset val="134"/>
      </rPr>
      <t>路</t>
    </r>
    <r>
      <rPr>
        <sz val="8"/>
        <color rgb="FF000000"/>
        <rFont val="Arial"/>
        <family val="2"/>
      </rPr>
      <t>4-20mA</t>
    </r>
  </si>
  <si>
    <t>D05+C1, D03+C1, D02+C1, D09+C1, D22+C1, D14+C1,D18+C1</t>
  </si>
  <si>
    <r>
      <t>启备变测控柜</t>
    </r>
    <r>
      <rPr>
        <sz val="8"/>
        <color rgb="FF000000"/>
        <rFont val="Arial"/>
        <family val="2"/>
      </rPr>
      <t>(BQPS I )</t>
    </r>
  </si>
  <si>
    <t>IO201</t>
  </si>
  <si>
    <t>增加电压通道</t>
  </si>
  <si>
    <t>D04+C1, D10+C1</t>
  </si>
  <si>
    <t>公用测控柜</t>
  </si>
  <si>
    <t>公用测控</t>
  </si>
  <si>
    <r>
      <t>IO230+PS</t>
    </r>
    <r>
      <rPr>
        <sz val="8"/>
        <color rgb="FF000000"/>
        <rFont val="DengXian"/>
        <charset val="134"/>
      </rPr>
      <t>模块</t>
    </r>
  </si>
  <si>
    <r>
      <t>增加</t>
    </r>
    <r>
      <rPr>
        <sz val="8"/>
        <color rgb="FF000000"/>
        <rFont val="Arial"/>
        <family val="2"/>
      </rPr>
      <t xml:space="preserve">48BI, </t>
    </r>
    <r>
      <rPr>
        <sz val="8"/>
        <color rgb="FF000000"/>
        <rFont val="DengXian"/>
        <charset val="134"/>
      </rPr>
      <t>增加第二层单元模块和电源模块</t>
    </r>
  </si>
  <si>
    <t>D00+C0</t>
  </si>
  <si>
    <t>线路测控柜</t>
  </si>
  <si>
    <t>线路测控</t>
  </si>
  <si>
    <t>IO206</t>
  </si>
  <si>
    <t>D07+C1, D08+C1, D16+C1, D15+C1, D19+C1</t>
  </si>
  <si>
    <t>短线测控柜</t>
  </si>
  <si>
    <t>测控保护</t>
  </si>
  <si>
    <t>6MD85</t>
  </si>
  <si>
    <t>25DO, 71DI, 12AI</t>
  </si>
  <si>
    <t>D13+C1</t>
  </si>
  <si>
    <t>计量屏</t>
  </si>
  <si>
    <r>
      <t>线路计量</t>
    </r>
    <r>
      <rPr>
        <sz val="8"/>
        <color rgb="FF000000"/>
        <rFont val="Arial"/>
        <family val="2"/>
      </rPr>
      <t>8+</t>
    </r>
    <r>
      <rPr>
        <sz val="8"/>
        <color rgb="FF000000"/>
        <rFont val="DengXian"/>
        <charset val="134"/>
      </rPr>
      <t>出线</t>
    </r>
    <r>
      <rPr>
        <sz val="8"/>
        <color rgb="FF000000"/>
        <rFont val="Arial"/>
        <family val="2"/>
      </rPr>
      <t>9+</t>
    </r>
    <r>
      <rPr>
        <sz val="8"/>
        <color rgb="FF000000"/>
        <rFont val="DengXian"/>
        <charset val="134"/>
      </rPr>
      <t>短线</t>
    </r>
    <r>
      <rPr>
        <sz val="8"/>
        <color rgb="FF000000"/>
        <rFont val="Arial"/>
        <family val="2"/>
      </rPr>
      <t>4: D00+Q01, D00+Q02, D00+Q03</t>
    </r>
  </si>
  <si>
    <t>线路和短线保护屏</t>
  </si>
  <si>
    <r>
      <t>线路增加的</t>
    </r>
    <r>
      <rPr>
        <sz val="8"/>
        <color rgb="FF000000"/>
        <rFont val="Arial"/>
        <family val="2"/>
      </rPr>
      <t>TEST BLOCK</t>
    </r>
  </si>
  <si>
    <r>
      <t>线路</t>
    </r>
    <r>
      <rPr>
        <sz val="8"/>
        <color rgb="FF000000"/>
        <rFont val="Arial"/>
        <family val="2"/>
      </rPr>
      <t>A</t>
    </r>
    <r>
      <rPr>
        <sz val="8"/>
        <color rgb="FF000000"/>
        <rFont val="宋体"/>
        <family val="3"/>
        <charset val="134"/>
      </rPr>
      <t>柜</t>
    </r>
    <r>
      <rPr>
        <sz val="8"/>
        <color rgb="FF000000"/>
        <rFont val="Arial"/>
        <family val="2"/>
      </rPr>
      <t>10+</t>
    </r>
    <r>
      <rPr>
        <sz val="8"/>
        <color rgb="FF000000"/>
        <rFont val="宋体"/>
        <family val="3"/>
        <charset val="134"/>
      </rPr>
      <t>线路</t>
    </r>
    <r>
      <rPr>
        <sz val="8"/>
        <color rgb="FF000000"/>
        <rFont val="Arial"/>
        <family val="2"/>
      </rPr>
      <t>B</t>
    </r>
    <r>
      <rPr>
        <sz val="8"/>
        <color rgb="FF000000"/>
        <rFont val="宋体"/>
        <family val="3"/>
        <charset val="134"/>
      </rPr>
      <t>柜</t>
    </r>
    <r>
      <rPr>
        <sz val="8"/>
        <color rgb="FF000000"/>
        <rFont val="Arial"/>
        <family val="2"/>
      </rPr>
      <t>5+</t>
    </r>
    <r>
      <rPr>
        <sz val="8"/>
        <color rgb="FF000000"/>
        <rFont val="宋体"/>
        <family val="3"/>
        <charset val="134"/>
      </rPr>
      <t>短线</t>
    </r>
    <r>
      <rPr>
        <sz val="8"/>
        <color rgb="FF000000"/>
        <rFont val="Arial"/>
        <family val="2"/>
      </rPr>
      <t>3*2: D07+R11, D08+R11, D16+R11, D15+R11, D19+R11, D07+R12, D08+R12, D16+R12, D15+R12, D19+R12, D13+R11, D21+R11</t>
    </r>
  </si>
  <si>
    <t>POWE SWING BLOCK function</t>
  </si>
  <si>
    <t>功能点升级</t>
  </si>
  <si>
    <r>
      <t>线路</t>
    </r>
    <r>
      <rPr>
        <sz val="8"/>
        <color rgb="FF000000"/>
        <rFont val="Arial"/>
        <family val="2"/>
      </rPr>
      <t>: D07+R11, D08+R11, D16+R11, D15+R11, D19+R11, D07+R12, D08+R12, D16+R12, D15+R12, D19+R12,</t>
    </r>
  </si>
  <si>
    <t>后备保护</t>
  </si>
  <si>
    <t>7SJ82</t>
  </si>
  <si>
    <t xml:space="preserve"> CT: 4; VT: 4; BI:23; BO:16</t>
  </si>
  <si>
    <r>
      <t>线路和短线</t>
    </r>
    <r>
      <rPr>
        <sz val="8"/>
        <color rgb="FF000000"/>
        <rFont val="Arial"/>
        <family val="2"/>
      </rPr>
      <t>:D07+R11, D08+R11, D16+R11, D15+R11, D19+R11,  D13+R11, D21+R11</t>
    </r>
  </si>
  <si>
    <t>双电源继电器</t>
  </si>
  <si>
    <t>3RH21+3RH29</t>
  </si>
  <si>
    <r>
      <t>BCU</t>
    </r>
    <r>
      <rPr>
        <sz val="8"/>
        <color rgb="FF000000"/>
        <rFont val="DengXian"/>
        <charset val="134"/>
      </rPr>
      <t>柜已含，</t>
    </r>
    <r>
      <rPr>
        <sz val="8"/>
        <color rgb="FF000000"/>
        <rFont val="Arial"/>
        <family val="2"/>
      </rPr>
      <t>10</t>
    </r>
    <r>
      <rPr>
        <sz val="8"/>
        <color rgb="FF000000"/>
        <rFont val="DengXian"/>
        <charset val="134"/>
      </rPr>
      <t>面线路柜不含，其他柜都需要</t>
    </r>
  </si>
  <si>
    <t>柜体尺寸更改</t>
  </si>
  <si>
    <t>800*800*2260</t>
  </si>
  <si>
    <r>
      <t>从</t>
    </r>
    <r>
      <rPr>
        <sz val="8"/>
        <color rgb="FF000000"/>
        <rFont val="Arial"/>
        <family val="2"/>
      </rPr>
      <t xml:space="preserve">800*600*2260 </t>
    </r>
    <r>
      <rPr>
        <sz val="8"/>
        <color rgb="FF000000"/>
        <rFont val="DengXian"/>
        <charset val="134"/>
      </rPr>
      <t>改为</t>
    </r>
    <r>
      <rPr>
        <sz val="8"/>
        <color rgb="FF000000"/>
        <rFont val="Arial"/>
        <family val="2"/>
      </rPr>
      <t>800*800*2260</t>
    </r>
  </si>
  <si>
    <r>
      <t>母差屏</t>
    </r>
    <r>
      <rPr>
        <sz val="8"/>
        <color rgb="FF000000"/>
        <rFont val="Arial"/>
        <family val="2"/>
      </rPr>
      <t>4</t>
    </r>
    <r>
      <rPr>
        <sz val="8"/>
        <color rgb="FF000000"/>
        <rFont val="DengXian"/>
        <charset val="134"/>
      </rPr>
      <t>面</t>
    </r>
    <r>
      <rPr>
        <sz val="8"/>
        <color rgb="FF000000"/>
        <rFont val="Arial"/>
        <family val="2"/>
      </rPr>
      <t xml:space="preserve">D00+R71, D00+R72, D00+R81, D00+R82; </t>
    </r>
    <r>
      <rPr>
        <sz val="8"/>
        <color rgb="FF000000"/>
        <rFont val="DengXian"/>
        <charset val="134"/>
      </rPr>
      <t>服务器屏一面</t>
    </r>
    <r>
      <rPr>
        <sz val="8"/>
        <color rgb="FF000000"/>
        <rFont val="Arial"/>
        <family val="2"/>
      </rPr>
      <t>XD1+XV02</t>
    </r>
  </si>
  <si>
    <t>光纤</t>
  </si>
  <si>
    <r>
      <t>8</t>
    </r>
    <r>
      <rPr>
        <sz val="8"/>
        <color rgb="FF000000"/>
        <rFont val="DengXian"/>
        <charset val="134"/>
      </rPr>
      <t>芯单模室外铠装光纤</t>
    </r>
  </si>
  <si>
    <t>D-5</t>
  </si>
  <si>
    <r>
      <t>8</t>
    </r>
    <r>
      <rPr>
        <sz val="8"/>
        <color rgb="FF000000"/>
        <rFont val="DengXian"/>
        <charset val="134"/>
      </rPr>
      <t>芯多模室外铠装光纤</t>
    </r>
  </si>
  <si>
    <t>尾纤</t>
  </si>
  <si>
    <r>
      <t>原先的长度为</t>
    </r>
    <r>
      <rPr>
        <sz val="8"/>
        <color rgb="FF000000"/>
        <rFont val="Arial"/>
        <family val="2"/>
      </rPr>
      <t>5</t>
    </r>
    <r>
      <rPr>
        <sz val="8"/>
        <color rgb="FF000000"/>
        <rFont val="宋体"/>
        <family val="3"/>
        <charset val="134"/>
      </rPr>
      <t>米，数量为</t>
    </r>
    <r>
      <rPr>
        <sz val="8"/>
        <color rgb="FF000000"/>
        <rFont val="Arial"/>
        <family val="2"/>
      </rPr>
      <t>60</t>
    </r>
    <r>
      <rPr>
        <sz val="8"/>
        <color rgb="FF000000"/>
        <rFont val="宋体"/>
        <family val="3"/>
        <charset val="134"/>
      </rPr>
      <t>对，实际供货为：</t>
    </r>
  </si>
  <si>
    <r>
      <t xml:space="preserve">LC-LC </t>
    </r>
    <r>
      <rPr>
        <sz val="8"/>
        <color rgb="FF000000"/>
        <rFont val="宋体"/>
        <family val="3"/>
        <charset val="134"/>
      </rPr>
      <t>多模</t>
    </r>
    <r>
      <rPr>
        <sz val="8"/>
        <color rgb="FF000000"/>
        <rFont val="Arial"/>
        <family val="2"/>
      </rPr>
      <t>10m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76</t>
    </r>
    <r>
      <rPr>
        <sz val="8"/>
        <color rgb="FF000000"/>
        <rFont val="宋体"/>
        <family val="3"/>
        <charset val="134"/>
      </rPr>
      <t>对</t>
    </r>
  </si>
  <si>
    <r>
      <t xml:space="preserve">LC-LC </t>
    </r>
    <r>
      <rPr>
        <sz val="8"/>
        <color rgb="FF000000"/>
        <rFont val="宋体"/>
        <family val="3"/>
        <charset val="134"/>
      </rPr>
      <t>多模</t>
    </r>
    <r>
      <rPr>
        <sz val="8"/>
        <color rgb="FF000000"/>
        <rFont val="Arial"/>
        <family val="2"/>
      </rPr>
      <t>15m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74</t>
    </r>
    <r>
      <rPr>
        <sz val="8"/>
        <color rgb="FF000000"/>
        <rFont val="宋体"/>
        <family val="3"/>
        <charset val="134"/>
      </rPr>
      <t>对</t>
    </r>
  </si>
  <si>
    <r>
      <t xml:space="preserve">LC-LC </t>
    </r>
    <r>
      <rPr>
        <sz val="8"/>
        <color rgb="FF000000"/>
        <rFont val="宋体"/>
        <family val="3"/>
        <charset val="134"/>
      </rPr>
      <t>多模</t>
    </r>
    <r>
      <rPr>
        <sz val="8"/>
        <color rgb="FF000000"/>
        <rFont val="Arial"/>
        <family val="2"/>
      </rPr>
      <t>20m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30</t>
    </r>
    <r>
      <rPr>
        <sz val="8"/>
        <color rgb="FF000000"/>
        <rFont val="宋体"/>
        <family val="3"/>
        <charset val="134"/>
      </rPr>
      <t>对</t>
    </r>
  </si>
  <si>
    <r>
      <t xml:space="preserve">LC-LC </t>
    </r>
    <r>
      <rPr>
        <sz val="8"/>
        <color rgb="FF000000"/>
        <rFont val="宋体"/>
        <family val="3"/>
        <charset val="134"/>
      </rPr>
      <t>多模</t>
    </r>
    <r>
      <rPr>
        <sz val="8"/>
        <color rgb="FF000000"/>
        <rFont val="Arial"/>
        <family val="2"/>
      </rPr>
      <t>5m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  30</t>
    </r>
    <r>
      <rPr>
        <sz val="8"/>
        <color rgb="FF000000"/>
        <rFont val="宋体"/>
        <family val="3"/>
        <charset val="134"/>
      </rPr>
      <t>对</t>
    </r>
  </si>
  <si>
    <r>
      <t xml:space="preserve">LC-LC </t>
    </r>
    <r>
      <rPr>
        <sz val="8"/>
        <color rgb="FF000000"/>
        <rFont val="宋体"/>
        <family val="3"/>
        <charset val="134"/>
      </rPr>
      <t>多模</t>
    </r>
    <r>
      <rPr>
        <sz val="8"/>
        <color rgb="FF000000"/>
        <rFont val="Arial"/>
        <family val="2"/>
      </rPr>
      <t>3m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  30</t>
    </r>
    <r>
      <rPr>
        <sz val="8"/>
        <color rgb="FF000000"/>
        <rFont val="宋体"/>
        <family val="3"/>
        <charset val="134"/>
      </rPr>
      <t>对</t>
    </r>
  </si>
  <si>
    <r>
      <t xml:space="preserve">LC-LC </t>
    </r>
    <r>
      <rPr>
        <sz val="8"/>
        <color rgb="FF000000"/>
        <rFont val="宋体"/>
        <family val="3"/>
        <charset val="134"/>
      </rPr>
      <t>单模</t>
    </r>
    <r>
      <rPr>
        <sz val="8"/>
        <color rgb="FF000000"/>
        <rFont val="Arial"/>
        <family val="2"/>
      </rPr>
      <t>3m</t>
    </r>
    <r>
      <rPr>
        <sz val="8"/>
        <color rgb="FF000000"/>
        <rFont val="宋体"/>
        <family val="3"/>
        <charset val="134"/>
      </rPr>
      <t>，</t>
    </r>
    <r>
      <rPr>
        <sz val="8"/>
        <color rgb="FF000000"/>
        <rFont val="Arial"/>
        <family val="2"/>
      </rPr>
      <t xml:space="preserve">   10</t>
    </r>
    <r>
      <rPr>
        <sz val="8"/>
        <color rgb="FF000000"/>
        <rFont val="宋体"/>
        <family val="3"/>
        <charset val="134"/>
      </rPr>
      <t>对</t>
    </r>
  </si>
  <si>
    <t>　合计：</t>
  </si>
  <si>
    <t>货物名称</t>
  </si>
  <si>
    <t>订货号</t>
  </si>
  <si>
    <t>制造商</t>
  </si>
  <si>
    <t>产地</t>
  </si>
  <si>
    <r>
      <t>数量</t>
    </r>
    <r>
      <rPr>
        <b/>
        <sz val="9"/>
        <color rgb="FF000000"/>
        <rFont val="Arial"/>
        <family val="2"/>
      </rPr>
      <t>/</t>
    </r>
    <r>
      <rPr>
        <b/>
        <sz val="9"/>
        <color rgb="FF000000"/>
        <rFont val="宋体"/>
        <family val="3"/>
        <charset val="134"/>
      </rPr>
      <t>屏</t>
    </r>
  </si>
  <si>
    <t>总数量</t>
  </si>
  <si>
    <t>单位</t>
  </si>
  <si>
    <t>合计</t>
  </si>
  <si>
    <r>
      <t>合价</t>
    </r>
    <r>
      <rPr>
        <b/>
        <sz val="9"/>
        <color rgb="FF000000"/>
        <rFont val="Arial"/>
        <family val="2"/>
      </rPr>
      <t>/</t>
    </r>
    <r>
      <rPr>
        <b/>
        <sz val="9"/>
        <color rgb="FF000000"/>
        <rFont val="宋体"/>
        <family val="3"/>
        <charset val="134"/>
      </rPr>
      <t>项</t>
    </r>
  </si>
  <si>
    <t>电厂部分</t>
  </si>
  <si>
    <t>A</t>
  </si>
  <si>
    <t>变压器保护屏供货范围</t>
  </si>
  <si>
    <t>GSUT &amp; UAT protection panel</t>
  </si>
  <si>
    <t>Protection Panel A</t>
  </si>
  <si>
    <t>GSUT main protection relay</t>
  </si>
  <si>
    <t>24,27/59,50,51,64,87T, IEC61850,2*FO</t>
  </si>
  <si>
    <t>7UT8</t>
  </si>
  <si>
    <t>SIEMENS</t>
  </si>
  <si>
    <t>Germany</t>
  </si>
  <si>
    <t>台</t>
  </si>
  <si>
    <t>UAT main protection relay</t>
  </si>
  <si>
    <t>24,51/51N,64,87T, IEC61850,2*FO</t>
  </si>
  <si>
    <t>test block</t>
  </si>
  <si>
    <t>14 contacts</t>
  </si>
  <si>
    <t>VCE:299</t>
  </si>
  <si>
    <t>Britsh</t>
  </si>
  <si>
    <t>lockout relay</t>
  </si>
  <si>
    <t>8contacts</t>
  </si>
  <si>
    <t>7PJ81</t>
  </si>
  <si>
    <t>China</t>
  </si>
  <si>
    <t>trip relay</t>
  </si>
  <si>
    <t>4 contacts</t>
  </si>
  <si>
    <t>TCS relay</t>
  </si>
  <si>
    <t>3-pole</t>
  </si>
  <si>
    <t>7PA3032</t>
  </si>
  <si>
    <t>Europe</t>
  </si>
  <si>
    <t>Panel</t>
  </si>
  <si>
    <t>2260*800*600mm,IP42</t>
  </si>
  <si>
    <t>China Local</t>
  </si>
  <si>
    <t>面</t>
  </si>
  <si>
    <t>Protection Panel B</t>
  </si>
  <si>
    <t>Non-electrical protection Panel</t>
  </si>
  <si>
    <t>Non-electrical protection</t>
  </si>
  <si>
    <t>26Q,49T,63PY,71QC,94T,95T,95TC</t>
  </si>
  <si>
    <t xml:space="preserve">7SJ8  </t>
  </si>
  <si>
    <t>Protection panel of Standby transformer</t>
  </si>
  <si>
    <t>main protection relay</t>
  </si>
  <si>
    <t>24T,27,51/51N,64,87T</t>
  </si>
  <si>
    <t>IEC61850,2*FO</t>
  </si>
  <si>
    <t>220kV cable differential protection panel</t>
  </si>
  <si>
    <t>differential protection relay</t>
  </si>
  <si>
    <t>4I4U, 87L</t>
  </si>
  <si>
    <t>7SD8</t>
  </si>
  <si>
    <t>220kV spare incoming protection panel</t>
  </si>
  <si>
    <t>B</t>
  </si>
  <si>
    <r>
      <t>网络微机监控系统（</t>
    </r>
    <r>
      <rPr>
        <sz val="9"/>
        <color rgb="FF000000"/>
        <rFont val="Arial"/>
        <family val="2"/>
      </rPr>
      <t>NCS</t>
    </r>
    <r>
      <rPr>
        <sz val="9"/>
        <color rgb="FF000000"/>
        <rFont val="宋体"/>
        <family val="3"/>
        <charset val="134"/>
      </rPr>
      <t>）供货范围</t>
    </r>
  </si>
  <si>
    <t>一</t>
  </si>
  <si>
    <t>间隔层数据采集及通信设备</t>
  </si>
  <si>
    <r>
      <t>机柜</t>
    </r>
    <r>
      <rPr>
        <sz val="9"/>
        <color rgb="FF000000"/>
        <rFont val="Arial"/>
        <family val="2"/>
      </rPr>
      <t>(</t>
    </r>
    <r>
      <rPr>
        <sz val="9"/>
        <color rgb="FF000000"/>
        <rFont val="宋体"/>
        <family val="3"/>
        <charset val="134"/>
      </rPr>
      <t>含配线等</t>
    </r>
    <r>
      <rPr>
        <sz val="9"/>
        <color rgb="FF000000"/>
        <rFont val="Arial"/>
        <family val="2"/>
      </rPr>
      <t>)</t>
    </r>
  </si>
  <si>
    <r>
      <t>（测控及</t>
    </r>
    <r>
      <rPr>
        <sz val="9"/>
        <color rgb="FF000000"/>
        <rFont val="Arial"/>
        <family val="2"/>
      </rPr>
      <t>RTU</t>
    </r>
    <r>
      <rPr>
        <sz val="9"/>
        <color rgb="FF000000"/>
        <rFont val="宋体"/>
        <family val="3"/>
        <charset val="134"/>
      </rPr>
      <t>通信网关采用双路直流供电，每面屏配置双电源自动切换继电器</t>
    </r>
    <r>
      <rPr>
        <sz val="9"/>
        <color rgb="FF000000"/>
        <rFont val="Arial"/>
        <family val="2"/>
      </rPr>
      <t>1</t>
    </r>
    <r>
      <rPr>
        <sz val="9"/>
        <color rgb="FF000000"/>
        <rFont val="宋体"/>
        <family val="3"/>
        <charset val="134"/>
      </rPr>
      <t>套）</t>
    </r>
  </si>
  <si>
    <t>机柜</t>
  </si>
  <si>
    <t>国内采购</t>
  </si>
  <si>
    <t>测控装置</t>
  </si>
  <si>
    <t>发电机组测控柜</t>
  </si>
  <si>
    <t xml:space="preserve">AGC  </t>
  </si>
  <si>
    <t>IEC61850,IEC104,Modbus</t>
  </si>
  <si>
    <t xml:space="preserve">SICAM  </t>
  </si>
  <si>
    <t>DI:128,DO:40,AI:32,AO:24</t>
  </si>
  <si>
    <t>BCU</t>
  </si>
  <si>
    <t>28I 12U</t>
  </si>
  <si>
    <t xml:space="preserve">6MD85  </t>
  </si>
  <si>
    <t>同期检查继电器</t>
  </si>
  <si>
    <t>双电源切换继电器</t>
  </si>
  <si>
    <t>3RH2140</t>
  </si>
  <si>
    <t>4I4U,96BI,16BO</t>
  </si>
  <si>
    <t>启备变测控柜</t>
  </si>
  <si>
    <t>5I3U,80BI,16BO</t>
  </si>
  <si>
    <t>母线测控柜</t>
  </si>
  <si>
    <t>8I8U,64BI,12BO</t>
  </si>
  <si>
    <t>8U,16AI,80BI,12BO</t>
  </si>
  <si>
    <r>
      <t>220KV</t>
    </r>
    <r>
      <rPr>
        <sz val="9"/>
        <color rgb="FF000000"/>
        <rFont val="宋体"/>
        <family val="3"/>
        <charset val="134"/>
      </rPr>
      <t>线路测控柜</t>
    </r>
  </si>
  <si>
    <t>4I4U,64BI,16BO</t>
  </si>
  <si>
    <r>
      <t>220KV</t>
    </r>
    <r>
      <rPr>
        <sz val="9"/>
        <color rgb="FF000000"/>
        <rFont val="宋体"/>
        <family val="3"/>
        <charset val="134"/>
      </rPr>
      <t>母联测控柜</t>
    </r>
  </si>
  <si>
    <r>
      <t>220KV</t>
    </r>
    <r>
      <rPr>
        <sz val="9"/>
        <color rgb="FF000000"/>
        <rFont val="宋体"/>
        <family val="3"/>
        <charset val="134"/>
      </rPr>
      <t>分段测控柜</t>
    </r>
  </si>
  <si>
    <r>
      <t>220KV</t>
    </r>
    <r>
      <rPr>
        <sz val="9"/>
        <color rgb="FF000000"/>
        <rFont val="宋体"/>
        <family val="3"/>
        <charset val="134"/>
      </rPr>
      <t>短引线开关测控柜</t>
    </r>
  </si>
  <si>
    <t>间隔层五防设备</t>
  </si>
  <si>
    <t>不包含</t>
  </si>
  <si>
    <t>操作箱</t>
  </si>
  <si>
    <t>电压切换箱</t>
  </si>
  <si>
    <t>电压切换功能由辅助继电器实现，含在测控屏柜内</t>
  </si>
  <si>
    <r>
      <t>远动通信单元（</t>
    </r>
    <r>
      <rPr>
        <sz val="9"/>
        <color rgb="FF000000"/>
        <rFont val="Arial"/>
        <family val="2"/>
      </rPr>
      <t>RTU</t>
    </r>
    <r>
      <rPr>
        <sz val="9"/>
        <color rgb="FF000000"/>
        <rFont val="宋体"/>
        <family val="3"/>
        <charset val="134"/>
      </rPr>
      <t>通信网关）</t>
    </r>
  </si>
  <si>
    <t>见 二 站控层远动通信网关-5远动通信网关</t>
  </si>
  <si>
    <r>
      <t>RTU</t>
    </r>
    <r>
      <rPr>
        <sz val="9"/>
        <color rgb="FF000000"/>
        <rFont val="宋体"/>
        <family val="3"/>
        <charset val="134"/>
      </rPr>
      <t>组网交换机</t>
    </r>
  </si>
  <si>
    <t>16*100M FO</t>
  </si>
  <si>
    <t>RUGGEDCOM</t>
  </si>
  <si>
    <t>Canada</t>
  </si>
  <si>
    <t>2*100M FO,12*RJ45</t>
  </si>
  <si>
    <t>远动网关屏</t>
  </si>
  <si>
    <t>二</t>
  </si>
  <si>
    <r>
      <t>站控层</t>
    </r>
    <r>
      <rPr>
        <sz val="9"/>
        <color rgb="FF000000"/>
        <rFont val="Arial"/>
        <family val="2"/>
      </rPr>
      <t>SCADA</t>
    </r>
    <r>
      <rPr>
        <sz val="9"/>
        <color rgb="FF000000"/>
        <rFont val="宋体"/>
        <family val="3"/>
        <charset val="134"/>
      </rPr>
      <t>系统</t>
    </r>
  </si>
  <si>
    <t>Server panel</t>
  </si>
  <si>
    <t>server</t>
  </si>
  <si>
    <t>16GB,1TB,</t>
  </si>
  <si>
    <t>R340</t>
  </si>
  <si>
    <t>17 inch</t>
  </si>
  <si>
    <t>2260*800*800mm,IP42</t>
  </si>
  <si>
    <t>OS</t>
  </si>
  <si>
    <t>T3630</t>
  </si>
  <si>
    <t>21inch*3</t>
  </si>
  <si>
    <t>ES</t>
  </si>
  <si>
    <t>五防工作站</t>
  </si>
  <si>
    <t>远动通信网关</t>
  </si>
  <si>
    <t>8*RJ45,8*RS485/RS232</t>
  </si>
  <si>
    <t>AK 3</t>
  </si>
  <si>
    <t>通道防雷器</t>
  </si>
  <si>
    <r>
      <t>模拟</t>
    </r>
    <r>
      <rPr>
        <sz val="9"/>
        <color rgb="FF000000"/>
        <rFont val="Arial"/>
        <family val="2"/>
      </rPr>
      <t>/</t>
    </r>
    <r>
      <rPr>
        <sz val="9"/>
        <color rgb="FF000000"/>
        <rFont val="宋体"/>
        <family val="3"/>
        <charset val="134"/>
      </rPr>
      <t>数字防雷器</t>
    </r>
  </si>
  <si>
    <t>防雷器</t>
  </si>
  <si>
    <t>打印机</t>
  </si>
  <si>
    <r>
      <t>A3</t>
    </r>
    <r>
      <rPr>
        <sz val="9"/>
        <color rgb="FF000000"/>
        <rFont val="宋体"/>
        <family val="3"/>
        <charset val="134"/>
      </rPr>
      <t>彩色激光</t>
    </r>
  </si>
  <si>
    <t>CP5225</t>
  </si>
  <si>
    <t>HP</t>
  </si>
  <si>
    <r>
      <t>A4</t>
    </r>
    <r>
      <rPr>
        <sz val="9"/>
        <color rgb="FF000000"/>
        <rFont val="宋体"/>
        <family val="3"/>
        <charset val="134"/>
      </rPr>
      <t>黑白激光</t>
    </r>
  </si>
  <si>
    <t>203DN</t>
  </si>
  <si>
    <t>针式</t>
  </si>
  <si>
    <t>LQ-630K</t>
  </si>
  <si>
    <t>EPSON</t>
  </si>
  <si>
    <t>音响报警装置</t>
  </si>
  <si>
    <t>音响</t>
  </si>
  <si>
    <t>SCADA Software</t>
  </si>
  <si>
    <t>套</t>
  </si>
  <si>
    <t>安全防护</t>
  </si>
  <si>
    <t>硬件防火墙</t>
  </si>
  <si>
    <t>USG6320</t>
  </si>
  <si>
    <t>华为</t>
  </si>
  <si>
    <t>商用数据库软件</t>
  </si>
  <si>
    <t>已含</t>
  </si>
  <si>
    <t>通信软件</t>
  </si>
  <si>
    <t>运行管理软件</t>
  </si>
  <si>
    <t>三</t>
  </si>
  <si>
    <t>网络交换设备</t>
  </si>
  <si>
    <t>Ethernet Switch</t>
  </si>
  <si>
    <t>4*100M FO,12*RJ45</t>
  </si>
  <si>
    <t>24*FO,100M,multimode</t>
  </si>
  <si>
    <t>RSG2228</t>
  </si>
  <si>
    <t>四</t>
  </si>
  <si>
    <t>技术资料</t>
  </si>
  <si>
    <t>五</t>
  </si>
  <si>
    <t>维护专用工具和测试仪器仪表</t>
  </si>
  <si>
    <t>见专用工具报价</t>
  </si>
  <si>
    <t>六</t>
  </si>
  <si>
    <t>控制台</t>
  </si>
  <si>
    <t>5 chairs</t>
  </si>
  <si>
    <t>操作台</t>
  </si>
  <si>
    <t>七</t>
  </si>
  <si>
    <t>ODF RACK</t>
  </si>
  <si>
    <t>8 port</t>
  </si>
  <si>
    <t>CT-GPH-</t>
  </si>
  <si>
    <t>C</t>
  </si>
  <si>
    <r>
      <t>母联、母线、分段、线路、短线保护屏及故障录波供货范围</t>
    </r>
    <r>
      <rPr>
        <sz val="9"/>
        <color rgb="FF000000"/>
        <rFont val="Arial"/>
        <family val="2"/>
      </rPr>
      <t> </t>
    </r>
  </si>
  <si>
    <t>220KV BUS COUPLER PROTECTION PANEL</t>
  </si>
  <si>
    <t>main protection</t>
  </si>
  <si>
    <t xml:space="preserve">7SJ81  </t>
  </si>
  <si>
    <t>220KV BUS SECTION PROTECTION PANEL</t>
  </si>
  <si>
    <t>220KV BUSBAR DIFFERENTIAL AND BREAKER FAILURE PROTECTION PANEL 1</t>
  </si>
  <si>
    <t>Busbar differential protection relay</t>
  </si>
  <si>
    <t>87BB,12bays</t>
  </si>
  <si>
    <t xml:space="preserve">7SS85  </t>
  </si>
  <si>
    <t>220KV BUSBAR DIFFERENTIAL AND BREAKER FAILURE PROTECTION PANEL 2</t>
  </si>
  <si>
    <t>87BB,14bays</t>
  </si>
  <si>
    <t>220KV OHL LINE  PROTECTION PANEL 1</t>
  </si>
  <si>
    <t>87L,21,50/51,50N/51N,25,79</t>
  </si>
  <si>
    <t>7SL8</t>
  </si>
  <si>
    <t>220KV OHL LINE  PROTECTION PANEL 2</t>
  </si>
  <si>
    <t>21,50/51,50N/51N,25,79</t>
  </si>
  <si>
    <t>7SA8</t>
  </si>
  <si>
    <t>220KV SHORT LINE PROTECTION PANEL</t>
  </si>
  <si>
    <t>4I4U, 87L,50/51,50N/51N</t>
  </si>
  <si>
    <t>2260*800*600mm, IP42</t>
  </si>
  <si>
    <t>220KV FAULT RECORDER</t>
  </si>
  <si>
    <t>DFDR device</t>
  </si>
  <si>
    <t>96 I/U,192BI</t>
  </si>
  <si>
    <t>WDGL-VI</t>
  </si>
  <si>
    <t>山大电力</t>
  </si>
  <si>
    <t>IPC</t>
  </si>
  <si>
    <t>8GB,1TB,</t>
  </si>
  <si>
    <t>IPC610</t>
  </si>
  <si>
    <t>Advantech</t>
  </si>
  <si>
    <t>21inch*1</t>
  </si>
  <si>
    <t>Ethernet SWITCH</t>
  </si>
  <si>
    <r>
      <t>2*RJ45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>100M;6*FO,100M,Multimode</t>
    </r>
  </si>
  <si>
    <t>D</t>
  </si>
  <si>
    <t>电能量计量系统供货范围</t>
  </si>
  <si>
    <t>关口表</t>
  </si>
  <si>
    <r>
      <t>0.2S</t>
    </r>
    <r>
      <rPr>
        <sz val="9"/>
        <color rgb="FF000000"/>
        <rFont val="宋体"/>
        <family val="3"/>
        <charset val="134"/>
      </rPr>
      <t>（含</t>
    </r>
    <r>
      <rPr>
        <sz val="9"/>
        <color rgb="FF000000"/>
        <rFont val="Arial"/>
        <family val="2"/>
      </rPr>
      <t>GPRS</t>
    </r>
    <r>
      <rPr>
        <sz val="9"/>
        <color rgb="FF000000"/>
        <rFont val="宋体"/>
        <family val="3"/>
        <charset val="134"/>
      </rPr>
      <t>模块）</t>
    </r>
  </si>
  <si>
    <t>MT860</t>
  </si>
  <si>
    <t>ISKRA</t>
  </si>
  <si>
    <t>Slovenia</t>
  </si>
  <si>
    <t>关口表屏</t>
  </si>
  <si>
    <t>校表费</t>
  </si>
  <si>
    <t>不含</t>
  </si>
  <si>
    <t>调度接入调试费</t>
  </si>
  <si>
    <t>仅包含配合调试工作，提供相应的技术协助，费用已含在现场服务报价中。</t>
  </si>
  <si>
    <r>
      <t>光电转换器、</t>
    </r>
    <r>
      <rPr>
        <sz val="9"/>
        <color rgb="FF000000"/>
        <rFont val="Arial"/>
        <family val="2"/>
      </rPr>
      <t>485</t>
    </r>
    <r>
      <rPr>
        <sz val="9"/>
        <color rgb="FF000000"/>
        <rFont val="宋体"/>
        <family val="3"/>
        <charset val="134"/>
      </rPr>
      <t>线、光纤、电缆以及其他线缆</t>
    </r>
  </si>
  <si>
    <t>8 cores</t>
  </si>
  <si>
    <t>GYXTW-8</t>
  </si>
  <si>
    <t>米</t>
  </si>
  <si>
    <t>网线</t>
  </si>
  <si>
    <t>五类屏蔽网线</t>
  </si>
  <si>
    <t>双绞线</t>
  </si>
  <si>
    <t>RVVP 2*0.5</t>
  </si>
  <si>
    <t xml:space="preserve">RVVP   </t>
  </si>
  <si>
    <t>5M</t>
  </si>
  <si>
    <r>
      <t>尾纤</t>
    </r>
    <r>
      <rPr>
        <sz val="9"/>
        <color rgb="FF000000"/>
        <rFont val="Arial"/>
        <family val="2"/>
      </rPr>
      <t xml:space="preserve">     </t>
    </r>
  </si>
  <si>
    <t>根</t>
  </si>
  <si>
    <t>个</t>
  </si>
  <si>
    <t>光电转换器</t>
  </si>
  <si>
    <t>E</t>
  </si>
  <si>
    <t>二次屏柜供货范围</t>
  </si>
  <si>
    <t>多功能电度表</t>
  </si>
  <si>
    <r>
      <t>有功</t>
    </r>
    <r>
      <rPr>
        <sz val="9"/>
        <color rgb="FF000000"/>
        <rFont val="Arial"/>
        <family val="2"/>
      </rPr>
      <t>0.2S</t>
    </r>
    <r>
      <rPr>
        <sz val="9"/>
        <color rgb="FF000000"/>
        <rFont val="宋体"/>
        <family val="3"/>
        <charset val="134"/>
      </rPr>
      <t>，无功</t>
    </r>
    <r>
      <rPr>
        <sz val="9"/>
        <color rgb="FF000000"/>
        <rFont val="Arial"/>
        <family val="2"/>
      </rPr>
      <t>2.0</t>
    </r>
  </si>
  <si>
    <t>DTSD178</t>
  </si>
  <si>
    <t>威思顿</t>
  </si>
  <si>
    <r>
      <t>单相</t>
    </r>
    <r>
      <rPr>
        <sz val="9"/>
        <color rgb="FF000000"/>
        <rFont val="Arial"/>
        <family val="2"/>
      </rPr>
      <t>,0.2</t>
    </r>
    <r>
      <rPr>
        <sz val="9"/>
        <color rgb="FF000000"/>
        <rFont val="宋体"/>
        <family val="3"/>
        <charset val="134"/>
      </rPr>
      <t>级</t>
    </r>
  </si>
  <si>
    <t>科佳</t>
  </si>
  <si>
    <t>电压变送器</t>
  </si>
  <si>
    <t>有功功率变送器</t>
  </si>
  <si>
    <r>
      <t>0.2</t>
    </r>
    <r>
      <rPr>
        <sz val="9"/>
        <color rgb="FF000000"/>
        <rFont val="宋体"/>
        <family val="3"/>
        <charset val="134"/>
      </rPr>
      <t>级</t>
    </r>
  </si>
  <si>
    <t>NKB-28S</t>
  </si>
  <si>
    <t>无功功率变送器</t>
  </si>
  <si>
    <t>事故照明切换屏</t>
  </si>
  <si>
    <r>
      <t>5kVA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>10*16A</t>
    </r>
  </si>
  <si>
    <t>事故照明</t>
  </si>
  <si>
    <t>继电保护试验电源屏</t>
  </si>
  <si>
    <t>400V/230V</t>
  </si>
  <si>
    <t>试验电源</t>
  </si>
  <si>
    <t>机组故障录波屏</t>
  </si>
  <si>
    <r>
      <t>2*RJ45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Arial"/>
        <family val="2"/>
      </rPr>
      <t>100M;4*FO,100M,Multimode</t>
    </r>
  </si>
  <si>
    <t>96 I/U,192BI,2*FO,IEC61850</t>
  </si>
  <si>
    <t>一厂高厂变电度表屏</t>
  </si>
  <si>
    <r>
      <t>合计</t>
    </r>
    <r>
      <rPr>
        <b/>
        <sz val="10.5"/>
        <color rgb="FF000000"/>
        <rFont val="宋体"/>
        <family val="3"/>
        <charset val="134"/>
      </rPr>
      <t>：</t>
    </r>
  </si>
  <si>
    <t>配置名称</t>
    <phoneticPr fontId="28" type="noConversion"/>
  </si>
  <si>
    <t>标定配置</t>
    <phoneticPr fontId="28" type="noConversion"/>
  </si>
  <si>
    <t>项目名称</t>
    <phoneticPr fontId="28" type="noConversion"/>
  </si>
  <si>
    <t>项目实际配置</t>
    <phoneticPr fontId="28" type="noConversion"/>
  </si>
  <si>
    <t>影响预算号</t>
    <phoneticPr fontId="28" type="noConversion"/>
  </si>
  <si>
    <t>影响预算名称</t>
    <phoneticPr fontId="28" type="noConversion"/>
  </si>
  <si>
    <t>成本偏差计算方式</t>
    <phoneticPr fontId="28" type="noConversion"/>
  </si>
  <si>
    <t>还原成本偏差（标定-项目实际）</t>
    <phoneticPr fontId="28" type="noConversion"/>
  </si>
  <si>
    <t>对应合同号</t>
    <phoneticPr fontId="28" type="noConversion"/>
  </si>
  <si>
    <t>支持专业人员</t>
    <phoneticPr fontId="28" type="noConversion"/>
  </si>
  <si>
    <t>项目标准</t>
    <phoneticPr fontId="28" type="noConversion"/>
  </si>
  <si>
    <t>设备购置费</t>
    <phoneticPr fontId="28" type="noConversion"/>
  </si>
  <si>
    <t>美标</t>
    <phoneticPr fontId="28" type="noConversion"/>
  </si>
  <si>
    <t>循环水冷却方式</t>
    <phoneticPr fontId="28" type="noConversion"/>
  </si>
  <si>
    <t>冷却塔（二次循环，机械通风）</t>
    <phoneticPr fontId="28" type="noConversion"/>
  </si>
  <si>
    <t>海边取水（一次直流）</t>
    <phoneticPr fontId="28" type="noConversion"/>
  </si>
  <si>
    <t>建筑工程费</t>
    <phoneticPr fontId="28" type="noConversion"/>
  </si>
  <si>
    <t>一次直流与二次循环系统土建成本差待核算（考虑引渠、排水渠的土建成本与冷却塔基础土建成本差）</t>
    <phoneticPr fontId="28" type="noConversion"/>
  </si>
  <si>
    <t>一次直流与二次循环系统成本差待核算（同时需考虑附属泵和管道的成本差）</t>
    <phoneticPr fontId="28" type="noConversion"/>
  </si>
  <si>
    <t>海水一次直流2037万+165万，通常二次循环用在缺水的区域，海水冷却区域通常不采用冷却塔形式，如采用需在直流成本上额外增加1200万的冷却塔设备费</t>
    <phoneticPr fontId="28" type="noConversion"/>
  </si>
  <si>
    <t>循泵HPE-05-QASIM-303-018，液控蝶阀HPE-05-QASIM-303-030</t>
    <phoneticPr fontId="28" type="noConversion"/>
  </si>
  <si>
    <t>安装工程费</t>
    <phoneticPr fontId="28" type="noConversion"/>
  </si>
  <si>
    <t>一次直流与二次循环系统成本差待核算（考虑泵和管道的安装费用）</t>
    <phoneticPr fontId="28" type="noConversion"/>
  </si>
  <si>
    <t>需增加8个4000m³的冷却塔的安装费</t>
    <phoneticPr fontId="28" type="noConversion"/>
  </si>
  <si>
    <t>循环水泵房存在改造</t>
    <phoneticPr fontId="28" type="noConversion"/>
  </si>
  <si>
    <t>改造的土建成本待核算</t>
    <phoneticPr fontId="28" type="noConversion"/>
  </si>
  <si>
    <t>一次直流成本1764万+297万，二次循环需另增加1500万冷却塔成本</t>
    <phoneticPr fontId="28" type="noConversion"/>
  </si>
  <si>
    <t>循泵HEI-180011-3-0102-303-008，液控蝶阀HEI-180011-3-0102-303-013</t>
    <phoneticPr fontId="28" type="noConversion"/>
  </si>
  <si>
    <t>一次直流、二次循环都有</t>
    <phoneticPr fontId="28" type="noConversion"/>
  </si>
  <si>
    <t>一次直流的土建成本需扣除，待核算</t>
    <phoneticPr fontId="28" type="noConversion"/>
  </si>
  <si>
    <t>一次直流泵和管道的成本需扣除，待核算</t>
    <phoneticPr fontId="28" type="noConversion"/>
  </si>
  <si>
    <t>一次直流成本：循泵1034万，二次循环成本：循泵990万+冷却塔1224万</t>
    <phoneticPr fontId="28" type="noConversion"/>
  </si>
  <si>
    <t>循泵HEI-05-FPKBK1-303-028，冷却塔HEI-05-FPKBK1-303-005</t>
    <phoneticPr fontId="28" type="noConversion"/>
  </si>
  <si>
    <t>需增加12个5000m³冷却塔的安装费用</t>
    <phoneticPr fontId="28" type="noConversion"/>
  </si>
  <si>
    <t>百路凯</t>
    <phoneticPr fontId="28" type="noConversion"/>
  </si>
  <si>
    <t>一次直流成本：循泵1091万，二次循环成本：循泵991万+冷却塔1408万</t>
    <phoneticPr fontId="28" type="noConversion"/>
  </si>
  <si>
    <t>循泵，冷却塔HEI-05-FPKBA1-303-032</t>
    <phoneticPr fontId="28" type="noConversion"/>
  </si>
  <si>
    <t>需增加14个5000m³冷却塔的安装费用</t>
    <phoneticPr fontId="28" type="noConversion"/>
  </si>
  <si>
    <t>海水淡化</t>
    <phoneticPr fontId="28" type="noConversion"/>
  </si>
  <si>
    <t>无海淡系统</t>
    <phoneticPr fontId="28" type="noConversion"/>
  </si>
  <si>
    <t>有海淡系统</t>
    <phoneticPr fontId="28" type="noConversion"/>
  </si>
  <si>
    <t>1.1.2.2</t>
    <phoneticPr fontId="28" type="noConversion"/>
  </si>
  <si>
    <t>水质净化、海水淡化</t>
    <phoneticPr fontId="28" type="noConversion"/>
  </si>
  <si>
    <t>整块预算扣除</t>
    <phoneticPr fontId="28" type="noConversion"/>
  </si>
  <si>
    <t>海淡相关的土建费用待核算</t>
    <phoneticPr fontId="28" type="noConversion"/>
  </si>
  <si>
    <t>海淡相关的安装费用待核酸</t>
    <phoneticPr fontId="28" type="noConversion"/>
  </si>
  <si>
    <t>主机配置</t>
    <phoneticPr fontId="28" type="noConversion"/>
  </si>
  <si>
    <t>9E：3拖1
9F：2拖1
9H：2拖1</t>
    <phoneticPr fontId="28" type="noConversion"/>
  </si>
  <si>
    <t>309E，3拖1，560MW</t>
    <phoneticPr fontId="28" type="noConversion"/>
  </si>
  <si>
    <t>209FA，2拖1，747MW</t>
    <phoneticPr fontId="28" type="noConversion"/>
  </si>
  <si>
    <t>4000F，1拖1，2套，900MW</t>
    <phoneticPr fontId="28" type="noConversion"/>
  </si>
  <si>
    <t>9HA，2拖1，1180MW</t>
    <phoneticPr fontId="28" type="noConversion"/>
  </si>
  <si>
    <t>9HA，2拖1，1223MW</t>
    <phoneticPr fontId="28" type="noConversion"/>
  </si>
  <si>
    <t>4台9E扩建，+4台余热锅炉，+2台汽机，提升250MW</t>
    <phoneticPr fontId="28" type="noConversion"/>
  </si>
  <si>
    <t>余热锅炉、汽机配置</t>
    <phoneticPr fontId="28" type="noConversion"/>
  </si>
  <si>
    <t>703所锅炉、汽轮机厂汽机</t>
    <phoneticPr fontId="28" type="noConversion"/>
  </si>
  <si>
    <t>杭锅锅炉、汽轮机厂汽机</t>
    <phoneticPr fontId="28" type="noConversion"/>
  </si>
  <si>
    <t>东方锅炉，西门子汽机，各2台</t>
    <phoneticPr fontId="28" type="noConversion"/>
  </si>
  <si>
    <t>考虑国产汽机和进口汽机成本差</t>
    <phoneticPr fontId="28" type="noConversion"/>
  </si>
  <si>
    <t>刘建敏</t>
    <phoneticPr fontId="28" type="noConversion"/>
  </si>
  <si>
    <t>杭锅锅炉、阿尔斯通汽轮机</t>
    <phoneticPr fontId="28" type="noConversion"/>
  </si>
  <si>
    <t>王天伦</t>
    <phoneticPr fontId="28" type="noConversion"/>
  </si>
  <si>
    <t>杭锅锅炉，西门子汽机</t>
    <phoneticPr fontId="28" type="noConversion"/>
  </si>
  <si>
    <t>天然气调压站</t>
    <phoneticPr fontId="28" type="noConversion"/>
  </si>
  <si>
    <t>设备费用低，差额待计算</t>
    <phoneticPr fontId="28" type="noConversion"/>
  </si>
  <si>
    <t>土建费用高（二层厂房结构），差额待计算</t>
    <phoneticPr fontId="28" type="noConversion"/>
  </si>
  <si>
    <t>黑启动配置</t>
    <phoneticPr fontId="28" type="noConversion"/>
  </si>
  <si>
    <t>不含黑启动发电机</t>
    <phoneticPr fontId="28" type="noConversion"/>
  </si>
  <si>
    <t>含黑启动发电机</t>
    <phoneticPr fontId="28" type="noConversion"/>
  </si>
  <si>
    <t>将黑启动发电机成本整个扣除</t>
    <phoneticPr fontId="28" type="noConversion"/>
  </si>
  <si>
    <r>
      <t xml:space="preserve">预算金额1514万，决算金额102.9万，是否有什么特殊情况
</t>
    </r>
    <r>
      <rPr>
        <sz val="10"/>
        <color rgb="FFFF0000"/>
        <rFont val="微软雅黑"/>
        <family val="2"/>
        <charset val="134"/>
      </rPr>
      <t>ZLL：黑启动签约合同价203万美元。</t>
    </r>
    <phoneticPr fontId="28" type="noConversion"/>
  </si>
  <si>
    <t>HPE-05-QASIM-303-066</t>
    <phoneticPr fontId="28" type="noConversion"/>
  </si>
  <si>
    <t>1.1.1.5.6.2</t>
    <phoneticPr fontId="28" type="noConversion"/>
  </si>
  <si>
    <r>
      <t xml:space="preserve">预算及占用是空的，是否含在其他预算里
</t>
    </r>
    <r>
      <rPr>
        <sz val="10"/>
        <color rgb="FFFF0000"/>
        <rFont val="微软雅黑"/>
        <family val="2"/>
        <charset val="134"/>
      </rPr>
      <t>ZLL：预算号1.1.1.5.6.1，与紧急柴油机使用同一预算。黑启动系统签约价：1537万，包含111.35万的录波系统</t>
    </r>
    <phoneticPr fontId="28" type="noConversion"/>
  </si>
  <si>
    <t>HEI-180011-3-0102-303-030</t>
    <phoneticPr fontId="28" type="noConversion"/>
  </si>
  <si>
    <r>
      <rPr>
        <strike/>
        <sz val="10"/>
        <rFont val="微软雅黑"/>
        <family val="2"/>
        <charset val="134"/>
      </rPr>
      <t>王禹森</t>
    </r>
    <r>
      <rPr>
        <sz val="10"/>
        <rFont val="微软雅黑"/>
        <family val="2"/>
        <charset val="134"/>
      </rPr>
      <t xml:space="preserve">
张璐璐</t>
    </r>
    <phoneticPr fontId="28" type="noConversion"/>
  </si>
  <si>
    <t>启动锅炉配置</t>
    <phoneticPr fontId="28" type="noConversion"/>
  </si>
  <si>
    <t>不含启动锅炉</t>
    <phoneticPr fontId="28" type="noConversion"/>
  </si>
  <si>
    <t>含启动锅炉</t>
    <phoneticPr fontId="28" type="noConversion"/>
  </si>
  <si>
    <t>1.1.1.7.3</t>
    <phoneticPr fontId="28" type="noConversion"/>
  </si>
  <si>
    <t>启动锅炉</t>
    <phoneticPr fontId="28" type="noConversion"/>
  </si>
  <si>
    <t>将启动锅炉成本整个扣除</t>
    <phoneticPr fontId="28" type="noConversion"/>
  </si>
  <si>
    <t>变电站配置</t>
    <phoneticPr fontId="28" type="noConversion"/>
  </si>
  <si>
    <t>不含场外变电站及改造；
GIS配置</t>
    <phoneticPr fontId="28" type="noConversion"/>
  </si>
  <si>
    <t>含变电所改造/扩容（GIS）</t>
    <phoneticPr fontId="28" type="noConversion"/>
  </si>
  <si>
    <t>改造/扩容的设备成本待核算</t>
    <phoneticPr fontId="28" type="noConversion"/>
  </si>
  <si>
    <t>ZLL：
1、从GIS合同中扣除与老厂连接的两个联络间隔、一个间隔对应的分支母线及套管，共计490.39万；
2、需要扣除掉另一个联络间隔用220kV高压电缆及终端费用，共计74万+80万=154万；
3、需要扣除掉联络间隔控保费用，共计25.6万。</t>
    <phoneticPr fontId="28" type="noConversion"/>
  </si>
  <si>
    <t>HPE-05-QASIM-303-016；
HPE-05-QASIM-303-069；
HPE-05-QASIM-303-070；
HPE-05-QASIM-303-057。</t>
    <phoneticPr fontId="28" type="noConversion"/>
  </si>
  <si>
    <t>改造/扩容的土建成本待核算</t>
    <phoneticPr fontId="28" type="noConversion"/>
  </si>
  <si>
    <t>改造/扩容的安装成本待核算</t>
    <phoneticPr fontId="28" type="noConversion"/>
  </si>
  <si>
    <t>ZLL：
1、两个联络间隔安装费用12万；
2、一个联络间隔用220kV高压电缆敷设费用4万；
3、两个联络间隔控保安装调试费用1万。</t>
    <phoneticPr fontId="28" type="noConversion"/>
  </si>
  <si>
    <t>HPE-05-QASIM-302-006/007</t>
    <phoneticPr fontId="28" type="noConversion"/>
  </si>
  <si>
    <t>含4个变电站的升级改造（GIS)</t>
    <phoneticPr fontId="28" type="noConversion"/>
  </si>
  <si>
    <t>开关站EPC</t>
    <phoneticPr fontId="28" type="noConversion"/>
  </si>
  <si>
    <t>电厂开关站GIS非标（常规220kV短路电流50kV，合同要求63kA）</t>
    <phoneticPr fontId="28" type="noConversion"/>
  </si>
  <si>
    <t>1.1.1.5.3.1</t>
    <phoneticPr fontId="28" type="noConversion"/>
  </si>
  <si>
    <t>屋内配电装置（GIS）</t>
    <phoneticPr fontId="28" type="noConversion"/>
  </si>
  <si>
    <t>与常规配置、无改造的成本差待核算</t>
    <phoneticPr fontId="28" type="noConversion"/>
  </si>
  <si>
    <t>ZLL：滨佳胜三期共21个断路器间隔+1个PT间隔。
1、220kV标准短路电流50kA和63kA每间隔均价分别为211万和229万（基于西开设备2022年初参与KKI项目投标时所报投标价）。
2、从GIS合同中扣除一厂6台变压器间隔、2个分段间隔、1个母联间隔、2个联络间隔、2个出线间隔（即仅保留，三厂3个变压器间隔、2个出线间隔、1个母线间隔、2个备用间隔、1个PT间隔），共计2800万。
3、从GIS合同中扣除二厂GIS改造费用，共计410万。</t>
    <phoneticPr fontId="28" type="noConversion"/>
  </si>
  <si>
    <t>HEI-180011-3-0102-303-003</t>
    <phoneticPr fontId="28" type="noConversion"/>
  </si>
  <si>
    <r>
      <rPr>
        <strike/>
        <sz val="10"/>
        <rFont val="微软雅黑"/>
        <family val="2"/>
        <charset val="134"/>
      </rPr>
      <t>陈翔宇</t>
    </r>
    <r>
      <rPr>
        <sz val="10"/>
        <rFont val="微软雅黑"/>
        <family val="2"/>
        <charset val="134"/>
      </rPr>
      <t xml:space="preserve">
张璐璐</t>
    </r>
    <phoneticPr fontId="28" type="noConversion"/>
  </si>
  <si>
    <t>GIS间隔数量多（滨佳胜3期仅为两台主变和一台启备变，但一厂的6台变压器需要连接至三厂的GIS上，同时需要与二厂的GIS的连接，共计21个断路器间隔）</t>
    <phoneticPr fontId="28" type="noConversion"/>
  </si>
  <si>
    <t>二厂两个短线间隔的GIS改造</t>
    <phoneticPr fontId="28" type="noConversion"/>
  </si>
  <si>
    <t>一厂6台变压器更换新的220kV电缆后，连接至三厂GIS</t>
    <phoneticPr fontId="28" type="noConversion"/>
  </si>
  <si>
    <t>1.1.3.3.1</t>
    <phoneticPr fontId="28" type="noConversion"/>
  </si>
  <si>
    <t>电缆</t>
    <phoneticPr fontId="28" type="noConversion"/>
  </si>
  <si>
    <t>ZLL：
1、从高压电缆及附件合同里扣除到一厂6台变压器、二厂2个联络间隔用电缆及电缆附件，共计1870万。
2、签约时铜价约为4万/吨，两批设备发货后铜价涨至7万/吨。厂家要求后续发货电缆调整单价。</t>
    <phoneticPr fontId="28" type="noConversion"/>
  </si>
  <si>
    <t>HEI-180011-3-0102-303-012</t>
    <phoneticPr fontId="28" type="noConversion"/>
  </si>
  <si>
    <t>对一厂4台机组和2台备变的监控，需要在三期的NCS系统实现</t>
    <phoneticPr fontId="28" type="noConversion"/>
  </si>
  <si>
    <t>1.1.1.5.4</t>
    <phoneticPr fontId="28" type="noConversion"/>
  </si>
  <si>
    <t>主控及直流系统</t>
    <phoneticPr fontId="28" type="noConversion"/>
  </si>
  <si>
    <t>ZLL：
从控保合同内扣除一厂4台机组及2台变压器用设备、与二厂短线用设备，共计132万。</t>
    <phoneticPr fontId="28" type="noConversion"/>
  </si>
  <si>
    <t>HEI-180011-3-0102-303-027</t>
    <phoneticPr fontId="28" type="noConversion"/>
  </si>
  <si>
    <t>AIS配置</t>
    <phoneticPr fontId="28" type="noConversion"/>
  </si>
  <si>
    <t>与GIS配置的设备成本差待核算</t>
    <phoneticPr fontId="28" type="noConversion"/>
  </si>
  <si>
    <t>HEI-05-FPKBK1-303-006</t>
    <phoneticPr fontId="28" type="noConversion"/>
  </si>
  <si>
    <t>与GIS配置的土建成本差待核算</t>
    <phoneticPr fontId="28" type="noConversion"/>
  </si>
  <si>
    <t>与GIS配置的安装成本差待核算</t>
    <phoneticPr fontId="28" type="noConversion"/>
  </si>
  <si>
    <t>土建安装材料范围划分</t>
    <phoneticPr fontId="28" type="noConversion"/>
  </si>
  <si>
    <t>土建安装材料范围划分，大部分放在安装范围，如：焊接件、法兰、小管道、电缆、桥架等，预埋件等在土建范围，四大管道等高压管道在设备采购中</t>
    <phoneticPr fontId="28" type="noConversion"/>
  </si>
  <si>
    <t>与标定一致</t>
    <phoneticPr fontId="28" type="noConversion"/>
  </si>
  <si>
    <t>四大管道由安装单位采购</t>
    <phoneticPr fontId="28" type="noConversion"/>
  </si>
  <si>
    <t>拟将四管成本从安装预算调至设备预算，金额待核算</t>
    <phoneticPr fontId="28" type="noConversion"/>
  </si>
  <si>
    <t>地质条件和建筑物结构</t>
    <phoneticPr fontId="28" type="noConversion"/>
  </si>
  <si>
    <t>地质条件正常，常规桩基基础，钢结构厂房</t>
    <phoneticPr fontId="28" type="noConversion"/>
  </si>
  <si>
    <t>单循环：单台20个月，多台次序加1个月
联合循环：最后一台燃机加6个月</t>
    <phoneticPr fontId="28" type="noConversion"/>
  </si>
  <si>
    <t>26.7/27.7/28.7/34.7</t>
    <phoneticPr fontId="28" type="noConversion"/>
  </si>
  <si>
    <t>29/30/48</t>
    <phoneticPr fontId="28" type="noConversion"/>
  </si>
  <si>
    <t>19/24</t>
    <phoneticPr fontId="28" type="noConversion"/>
  </si>
  <si>
    <t>17.2/18.2/27.3</t>
    <phoneticPr fontId="28" type="noConversion"/>
  </si>
  <si>
    <t>税率</t>
    <phoneticPr fontId="28" type="noConversion"/>
  </si>
  <si>
    <t>不含当地VAT，以巴基斯坦地区税率为准（）</t>
    <phoneticPr fontId="28" type="noConversion"/>
  </si>
  <si>
    <t>财务费用</t>
    <phoneticPr fontId="28" type="noConversion"/>
  </si>
  <si>
    <t>按10%的履约保函、期限为3年；10%的预付款保函，期限2年；每月净现金流为正考虑</t>
    <phoneticPr fontId="28" type="noConversion"/>
  </si>
  <si>
    <t>管理费用</t>
    <phoneticPr fontId="28" type="noConversion"/>
  </si>
  <si>
    <t>不拖期，正常完工，单个项目执行</t>
    <phoneticPr fontId="28" type="noConversion"/>
  </si>
  <si>
    <t>两个项目共同执行，共同部分管理费</t>
    <phoneticPr fontId="28" type="noConversion"/>
  </si>
  <si>
    <t>工程管理费</t>
    <phoneticPr fontId="28" type="noConversion"/>
  </si>
  <si>
    <t>按单独执行考虑需增加的管理费待核算</t>
    <phoneticPr fontId="28" type="noConversion"/>
  </si>
  <si>
    <t>不可预见情况</t>
    <phoneticPr fontId="28" type="noConversion"/>
  </si>
  <si>
    <t>以不发生非正常重大缺陷为准</t>
    <phoneticPr fontId="28" type="noConversion"/>
  </si>
  <si>
    <t>汽机断叶片</t>
    <phoneticPr fontId="28" type="noConversion"/>
  </si>
  <si>
    <t>缺陷处理费用待核算</t>
    <phoneticPr fontId="28" type="noConversion"/>
  </si>
  <si>
    <t>达富林</t>
    <phoneticPr fontId="28" type="noConversion"/>
  </si>
  <si>
    <t>转子断轴</t>
    <phoneticPr fontId="28" type="noConversion"/>
  </si>
  <si>
    <t>汽机前毛爪抬起</t>
    <phoneticPr fontId="28" type="noConversion"/>
  </si>
  <si>
    <t>因各厂区布置差别较大，发达地区一般不允许临建住宿，考虑以合同范围均不包含为准</t>
    <phoneticPr fontId="28" type="noConversion"/>
  </si>
  <si>
    <t>临建和厂区道路费用待核算</t>
    <phoneticPr fontId="28" type="noConversion"/>
  </si>
  <si>
    <t>脱硝配置</t>
    <phoneticPr fontId="28" type="noConversion"/>
  </si>
  <si>
    <t>燃机降低出力脱硝，锅炉不脱销</t>
    <phoneticPr fontId="28" type="noConversion"/>
  </si>
  <si>
    <t>燃机增加出力，锅炉加脱硝段</t>
    <phoneticPr fontId="28" type="noConversion"/>
  </si>
  <si>
    <t>需扣除锅炉脱硝成本（锅炉脱销段、脱硝风机、氨水加热器等设备、消耗品如氨水、催化剂等、燃机费用增加额），待核算</t>
    <phoneticPr fontId="28" type="noConversion"/>
  </si>
  <si>
    <t>每台余热锅炉脱销系统1500万元</t>
    <phoneticPr fontId="28" type="noConversion"/>
  </si>
  <si>
    <t>HEI-05-FPKBA1-303-019</t>
    <phoneticPr fontId="28" type="noConversion"/>
  </si>
  <si>
    <t>安装储罐等相关设备安装成本需核算</t>
    <phoneticPr fontId="28" type="noConversion"/>
  </si>
  <si>
    <t>HPE-05-QASIM-302-001</t>
  </si>
  <si>
    <t>HEI-180011-3-302-001</t>
  </si>
  <si>
    <t>HEI-05-FPKBK1-302-012</t>
  </si>
  <si>
    <t>HEI-05-FPKBA1-302-011</t>
  </si>
  <si>
    <t>HEI-180011-3-0102-302-006</t>
  </si>
  <si>
    <t>HEI-05-FPKBA1-302-007
HEI-05-FPKBA1-302-026</t>
    <phoneticPr fontId="5" type="noConversion"/>
  </si>
  <si>
    <t xml:space="preserve"> 计量站+调压站（无增压机）+前置模块</t>
    <phoneticPr fontId="5" type="noConversion"/>
  </si>
  <si>
    <t>2999万人民币</t>
    <phoneticPr fontId="5" type="noConversion"/>
  </si>
  <si>
    <t>HEI-180011-3-0102-303-042</t>
    <phoneticPr fontId="5" type="noConversion"/>
  </si>
  <si>
    <t>增压机+调压站</t>
    <phoneticPr fontId="5" type="noConversion"/>
  </si>
  <si>
    <t xml:space="preserve">  34,60万+1379万人民币</t>
    <phoneticPr fontId="5" type="noConversion"/>
  </si>
  <si>
    <t>HEI-05-FPKBK-303-003；HEI-05-FPKBK1-303-029</t>
    <phoneticPr fontId="5" type="noConversion"/>
  </si>
  <si>
    <t>3305万人民币+ 1261万人民币</t>
    <phoneticPr fontId="5" type="noConversion"/>
  </si>
  <si>
    <t>HEI-05-FPKBA1-303-010 ；HEI-05-FPKBA1-303-016</t>
    <phoneticPr fontId="5" type="noConversion"/>
  </si>
  <si>
    <t>85bar</t>
    <phoneticPr fontId="5" type="noConversion"/>
  </si>
  <si>
    <t xml:space="preserve">增压机入口20bar </t>
    <phoneticPr fontId="5" type="noConversion"/>
  </si>
  <si>
    <t>国产压缩机 增压机入口3bar</t>
    <phoneticPr fontId="5" type="noConversion"/>
  </si>
  <si>
    <t>滨佳胜三期项目履约保函/预付款保函均为15%</t>
  </si>
  <si>
    <t>履约保函效期至项目FAC，实际发生为8年</t>
  </si>
  <si>
    <t>东方锅炉：HEI-180011-3-0102-303-002
西门子燃机+汽机：HEI- 180011-3-303-001</t>
    <phoneticPr fontId="5" type="noConversion"/>
  </si>
  <si>
    <t>杭州锅炉：HEI-05-FPKBK-303-002
必凯燃机+汽机：HEI-05-FPKBK1-303-001</t>
    <phoneticPr fontId="5" type="noConversion"/>
  </si>
  <si>
    <t>国产锅炉，进口汽轮机</t>
    <phoneticPr fontId="28" type="noConversion"/>
  </si>
  <si>
    <t>成本偏差收集汇总</t>
    <phoneticPr fontId="28" type="noConversion"/>
  </si>
  <si>
    <t>安装工程费</t>
  </si>
  <si>
    <t>决算（一次直流+机械通风）</t>
    <phoneticPr fontId="29" type="noConversion"/>
  </si>
  <si>
    <t>HPE-05-PKGD-0102HT-019等其他</t>
    <phoneticPr fontId="29" type="noConversion"/>
  </si>
  <si>
    <t>建筑工程费</t>
  </si>
  <si>
    <t>HPE-05-PKGD-0102HT-086等其他</t>
    <phoneticPr fontId="29" type="noConversion"/>
  </si>
  <si>
    <t>设备购置费</t>
  </si>
  <si>
    <t>吕东兴</t>
  </si>
  <si>
    <t>邓全超</t>
  </si>
  <si>
    <t>罗三红</t>
  </si>
  <si>
    <t>一次直流+机械通风</t>
    <phoneticPr fontId="28" type="noConversion"/>
  </si>
  <si>
    <t>预算减决算</t>
  </si>
  <si>
    <t>HPE-05-PKGD-0102HT-006</t>
  </si>
  <si>
    <t>黎德强</t>
  </si>
  <si>
    <t>HPE-05-PKGD-0102HT-004
HPE-05-PKGD-0102HT-005</t>
  </si>
  <si>
    <t>刘志超</t>
  </si>
  <si>
    <t>预算减决算（余热锅炉、汽轮机国产）</t>
  </si>
  <si>
    <t>HPE-05-PKGD-0102HT-070</t>
  </si>
  <si>
    <t>HPE-05-PKGD-0102HT-045</t>
  </si>
  <si>
    <t>闫伟</t>
  </si>
  <si>
    <t>预算减决算（屋外配电装置）</t>
  </si>
  <si>
    <t>HPE-05-PKGD-0102HT-084
HPE-05-PKGD-0102HT-102
HPE-05-PKGD-0102HT-132</t>
  </si>
  <si>
    <t>陶海柯</t>
  </si>
  <si>
    <t>预算减决算（网控设备）</t>
  </si>
  <si>
    <t>HPE-05-PKGD-0102HT-133</t>
  </si>
  <si>
    <t>预算减决算（直流设备）</t>
  </si>
  <si>
    <t>HPE-05-PKGD-0102HT-091</t>
  </si>
  <si>
    <t>将四大管道及大口径管道重安装预算调整到设备预算</t>
  </si>
  <si>
    <t>HPE-05-PKGD-0102HT-112
HPE-05-PKGD-0102HT-132
HPE-05-PKGD-0102HT-128
HPE-05-PKGD-0102HT-147
HPE-05-PKGD-0102HT-149
HPE-05-PKGD-0102HT-155</t>
  </si>
  <si>
    <t>决算总额</t>
    <phoneticPr fontId="29" type="noConversion"/>
  </si>
  <si>
    <t>实际总决算未超预算金额</t>
    <phoneticPr fontId="29" type="noConversion"/>
  </si>
  <si>
    <t>项目延期19.5个月导致管理费用比预算金额高</t>
    <phoneticPr fontId="29" type="noConversion"/>
  </si>
  <si>
    <t>实际决算总额44052859</t>
    <phoneticPr fontId="29" type="noConversion"/>
  </si>
  <si>
    <t>HPE-05-PKGD-0102HT-043
HPE-05-PKGD-0102HT-048
HPE-05-PKGD-0102HT-049
HPE-05-PKGD-0102HT-077</t>
    <phoneticPr fontId="5" type="noConversion"/>
  </si>
  <si>
    <t>滨佳胜2期</t>
    <phoneticPr fontId="28" type="noConversion"/>
  </si>
  <si>
    <t>古杜</t>
    <phoneticPr fontId="28" type="noConversion"/>
  </si>
  <si>
    <t>滨佳胜3期</t>
    <phoneticPr fontId="28" type="noConversion"/>
  </si>
  <si>
    <t>必凯</t>
    <phoneticPr fontId="28" type="noConversion"/>
  </si>
  <si>
    <t>阿玛拉</t>
    <phoneticPr fontId="28" type="noConversion"/>
  </si>
  <si>
    <t>滨佳胜2期</t>
    <phoneticPr fontId="5" type="noConversion"/>
  </si>
  <si>
    <t>滨佳胜3期</t>
    <phoneticPr fontId="5" type="noConversion"/>
  </si>
  <si>
    <t>必凯</t>
    <phoneticPr fontId="5" type="noConversion"/>
  </si>
  <si>
    <t>百路凯</t>
    <phoneticPr fontId="5" type="noConversion"/>
  </si>
  <si>
    <t>这两个系统的相关金额分别是多少，右面金额是整个项目的安装费</t>
    <phoneticPr fontId="5" type="noConversion"/>
  </si>
  <si>
    <t>这两个系统的相关金额分别是多少，右面金额是整个项目的土建费</t>
    <phoneticPr fontId="5" type="noConversion"/>
  </si>
  <si>
    <t>古杜是两种系统都有么，这两个系统的相关金额分别是多少</t>
    <phoneticPr fontId="5" type="noConversion"/>
  </si>
  <si>
    <t>天然气进气压力是多少？</t>
    <phoneticPr fontId="5" type="noConversion"/>
  </si>
  <si>
    <t>启动锅炉设备费165万，还有没有其他相关费用？</t>
    <phoneticPr fontId="5" type="noConversion"/>
  </si>
  <si>
    <t>是GIS还是AIS？</t>
    <phoneticPr fontId="5" type="noConversion"/>
  </si>
  <si>
    <t>有无特殊的地质条件、建筑基础和结构产生的非常规费用？</t>
    <phoneticPr fontId="5" type="noConversion"/>
  </si>
  <si>
    <t>有无重大缺陷（如主机或关键设备）或风险因素产生的额外成本</t>
    <phoneticPr fontId="5" type="noConversion"/>
  </si>
  <si>
    <t>临建和厂区道路费用大概是多少？</t>
    <phoneticPr fontId="28" type="noConversion"/>
  </si>
  <si>
    <t>9E：3拖1
9F：2拖1
9H：2拖2</t>
  </si>
  <si>
    <t>9E：3拖1
9F：2拖1
9H：2拖3</t>
  </si>
  <si>
    <t>9E：3拖1
9F：2拖1
9H：2拖4</t>
  </si>
  <si>
    <t>9E：3拖1
9F：2拖1
9H：2拖5</t>
  </si>
  <si>
    <t>9E：3拖1
9F：2拖1
9H：2拖6</t>
  </si>
  <si>
    <t>单循环：单台20个月，多台次序加1个月
联合循环：最后一台燃机加7个月</t>
  </si>
  <si>
    <t>单循环：单台20个月，多台次序加1个月
联合循环：最后一台燃机加8个月</t>
  </si>
  <si>
    <t>单循环：单台20个月，多台次序加1个月
联合循环：最后一台燃机加9个月</t>
  </si>
  <si>
    <t>单循环：单台20个月，多台次序加1个月
联合循环：最后一台燃机加10个月</t>
  </si>
  <si>
    <t>单循环：单台20个月，多台次序加1个月
联合循环：最后一台燃机加11个月</t>
  </si>
  <si>
    <t>按10%的履约保函、期限为3年；10%的预付款保函，期限3年；每月净现金流为正考虑</t>
  </si>
  <si>
    <t>按10%的履约保函、期限为3年；10%的预付款保函，期限4年；每月净现金流为正考虑</t>
  </si>
  <si>
    <t>按10%的履约保函、期限为3年；10%的预付款保函，期限5年；每月净现金流为正考虑</t>
  </si>
  <si>
    <t>按10%的履约保函、期限为3年；10%的预付款保函，期限6年；每月净现金流为正考虑</t>
  </si>
  <si>
    <t>按10%的履约保函、期限为3年；10%的预付款保函，期限7年；每月净现金流为正考虑</t>
  </si>
  <si>
    <t>Q</t>
    <phoneticPr fontId="5" type="noConversion"/>
  </si>
  <si>
    <t xml:space="preserve"> </t>
    <phoneticPr fontId="5" type="noConversion"/>
  </si>
  <si>
    <t>将黑启动发电机设备成本扣除</t>
    <phoneticPr fontId="28" type="noConversion"/>
  </si>
  <si>
    <t>将黑启动发电机土建成本扣除</t>
    <phoneticPr fontId="28" type="noConversion"/>
  </si>
  <si>
    <t>将黑启动发电机安装成本扣除</t>
    <phoneticPr fontId="28" type="noConversion"/>
  </si>
  <si>
    <t>将启动锅炉设备成本扣除</t>
    <phoneticPr fontId="28" type="noConversion"/>
  </si>
  <si>
    <t>将启动锅炉土建成本扣除</t>
    <phoneticPr fontId="28" type="noConversion"/>
  </si>
  <si>
    <t>将启动锅炉安装成本扣除</t>
    <phoneticPr fontId="28" type="noConversion"/>
  </si>
  <si>
    <t>AIS配置，500kv，小EPS，不便与其他项目比较</t>
    <phoneticPr fontId="28" type="noConversion"/>
  </si>
  <si>
    <t>四大管道在设备原值里</t>
    <phoneticPr fontId="28" type="noConversion"/>
  </si>
  <si>
    <t>主机配置不便设定标准，考虑作为预算参考边界条件</t>
    <phoneticPr fontId="28" type="noConversion"/>
  </si>
  <si>
    <t>不发生非正常重大缺陷</t>
    <phoneticPr fontId="28" type="noConversion"/>
  </si>
  <si>
    <t>转子断轴，索赔尚未有定论</t>
    <phoneticPr fontId="28" type="noConversion"/>
  </si>
  <si>
    <t>燃机振动，未产生直接成本</t>
    <phoneticPr fontId="5" type="noConversion"/>
  </si>
  <si>
    <t>天然气压缩机转子叶片断裂，未产生直接成本</t>
    <phoneticPr fontId="5" type="noConversion"/>
  </si>
  <si>
    <t>2 建筑工程费</t>
  </si>
  <si>
    <t>1.1 设备购置费</t>
  </si>
  <si>
    <t>1.1.2.2 水质净化、海水淡化</t>
  </si>
  <si>
    <t>3 安装工程费</t>
  </si>
  <si>
    <t>1.1.1.5.6.2 黑启动柴油装置</t>
  </si>
  <si>
    <t>1.1.1.7.3 启动锅炉</t>
  </si>
  <si>
    <t>11 开关站EPC</t>
  </si>
  <si>
    <t>1.1.1.5.3.1 屋内配电装置（GIS）</t>
  </si>
  <si>
    <t>1.1.3.3.1 电缆</t>
  </si>
  <si>
    <t>1.1.1.5.4 主控及直流系统</t>
  </si>
  <si>
    <t xml:space="preserve"> </t>
  </si>
  <si>
    <t>1 设备购置费</t>
  </si>
  <si>
    <t>10 不可预见费</t>
  </si>
  <si>
    <t>影响预算</t>
    <phoneticPr fontId="5" type="noConversion"/>
  </si>
  <si>
    <t>调压站设备费用扣除</t>
    <phoneticPr fontId="5" type="noConversion"/>
  </si>
  <si>
    <t>四大管道等高压管道在设备采购中</t>
    <phoneticPr fontId="28" type="noConversion"/>
  </si>
  <si>
    <t>与GIS的成本差难以核算，作为边界条件</t>
    <phoneticPr fontId="5" type="noConversion"/>
  </si>
  <si>
    <t>余热锅炉、汽机品牌</t>
    <phoneticPr fontId="28" type="noConversion"/>
  </si>
  <si>
    <t>主机配置无法设定标定配置，作为边界条件</t>
    <phoneticPr fontId="5" type="noConversion"/>
  </si>
  <si>
    <t>基准配置</t>
    <phoneticPr fontId="28" type="noConversion"/>
  </si>
  <si>
    <t>因各厂区布置差别较大，发达地区一般不允许临建住宿，无法设定基准配置，由于本报告主要分析电厂设备运行区域的成本，故此部分成本扣除，放在分析范围之外</t>
    <phoneticPr fontId="28" type="noConversion"/>
  </si>
  <si>
    <t>XL Toolbox Settings</t>
  </si>
  <si>
    <t>export_preset</t>
  </si>
  <si>
    <t>export_path</t>
  </si>
  <si>
    <t>C:\Onedrive\OneDrive - tju.edu.cn\Work-OM\4.分析类\燃机类EPC项目工程预算总表各科目金额及构成比例统计分析\项目总结报告\各项目特殊性配置收集及基准配置的设定.png</t>
  </si>
  <si>
    <t>&lt;?xml version="1.0" encoding="utf-16"?&gt;_x000D_
&lt;Preset xmlns:xsi="http://www.w3.org/2001/XMLSchema-instance" xmlns:xsd="http://www.w3.org/2001/XMLSchema"&gt;_x000D_
  &lt;Name&gt;Png, 450 dpi, RGB, White canvas&lt;/Name&gt;_x000D_
  &lt;Dpi&gt;450&lt;/Dpi&gt;_x000D_
  &lt;FileType&gt;Png&lt;/FileType&gt;_x000D_
  &lt;ColorSpace&gt;Rgb&lt;/ColorSpace&gt;_x000D_
  &lt;Transparency&gt;WhiteCanvas&lt;/Transparency&gt;_x000D_
  &lt;UseColorProfile&gt;false&lt;/UseColorProfile&gt;_x000D_
  &lt;ColorProfile&gt;ProPhoto&lt;/ColorProfile&gt;_x000D_
&lt;/Preset&gt;</t>
  </si>
  <si>
    <t>四大管道使用预算科目</t>
    <phoneticPr fontId="28" type="noConversion"/>
  </si>
  <si>
    <t>一次直流与二次循环系统土建成本差（考虑引渠、排水渠的土建成本与冷却塔基础土建成本差）</t>
    <phoneticPr fontId="28" type="noConversion"/>
  </si>
  <si>
    <t>改造的土建成本</t>
    <phoneticPr fontId="28" type="noConversion"/>
  </si>
  <si>
    <t>一次直流与二次循环系统设备成本差（同时需考虑附属泵和管道的成本差）</t>
    <phoneticPr fontId="28" type="noConversion"/>
  </si>
  <si>
    <t>一次直流的土建成本需扣除</t>
    <phoneticPr fontId="28" type="noConversion"/>
  </si>
  <si>
    <t>一次直流泵和管道的设备成本需扣除</t>
    <phoneticPr fontId="28" type="noConversion"/>
  </si>
  <si>
    <t>一次直流泵和管道的成本需扣除</t>
    <phoneticPr fontId="28" type="noConversion"/>
  </si>
  <si>
    <t>整块海淡系统设备成本扣除</t>
    <phoneticPr fontId="28" type="noConversion"/>
  </si>
  <si>
    <t>海淡相关的土建费用</t>
    <phoneticPr fontId="28" type="noConversion"/>
  </si>
  <si>
    <t>海淡相关的安装费用</t>
    <phoneticPr fontId="28" type="noConversion"/>
  </si>
  <si>
    <t>天然气调压站各地区进气压力不同，成本不一致，不好设定基准配置，作为边界条件</t>
    <phoneticPr fontId="5" type="noConversion"/>
  </si>
  <si>
    <t>临建及进场道路不便设定标准，扣除不纳入分析范围</t>
    <phoneticPr fontId="28" type="noConversion"/>
  </si>
  <si>
    <t>天然气调压站各地区进气压力不同，不便设定基准配置，作为边界条件</t>
    <phoneticPr fontId="5" type="noConversion"/>
  </si>
  <si>
    <t>采用机力通风冷却塔
作为循环水冷却方式</t>
    <phoneticPr fontId="28" type="noConversion"/>
  </si>
  <si>
    <t>无海淡系统、两年备件
及大修相关范围</t>
    <phoneticPr fontId="28" type="noConversion"/>
  </si>
  <si>
    <t>古杜</t>
    <phoneticPr fontId="5" type="noConversion"/>
  </si>
  <si>
    <t>有大修及一年药品</t>
  </si>
  <si>
    <t>有大修及一年药品</t>
    <phoneticPr fontId="5" type="noConversion"/>
  </si>
  <si>
    <t>4 工程咨询与服务</t>
    <phoneticPr fontId="5" type="noConversion"/>
  </si>
  <si>
    <t>有燃气轮机两年备件</t>
  </si>
  <si>
    <t>有燃气轮机两年备件</t>
    <phoneticPr fontId="5" type="noConversion"/>
  </si>
  <si>
    <t>设备购置费</t>
    <phoneticPr fontId="5" type="noConversion"/>
  </si>
  <si>
    <t>两年备件及大修相关</t>
    <phoneticPr fontId="5" type="noConversion"/>
  </si>
  <si>
    <t>无两年备件及大修相关范围</t>
    <phoneticPr fontId="5" type="noConversion"/>
  </si>
  <si>
    <t>四大管道不包含在安装合同里，在设备原值里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</si>
</sst>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#,##0_ "/>
    <numFmt numFmtId="179" formatCode="0.00_);[Red]\(0.00\)"/>
    <numFmt numFmtId="180" formatCode="\+#,##0;\-#,##0"/>
  </numFmts>
  <fonts count="33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theme="1" tint="0.499984740745262"/>
      <name val="Arial"/>
      <family val="2"/>
      <scheme val="minor"/>
    </font>
    <font>
      <sz val="11"/>
      <color theme="1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8"/>
      <color rgb="FF000000"/>
      <name val="DengXian"/>
      <family val="1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DengXian"/>
      <charset val="134"/>
    </font>
    <font>
      <sz val="8"/>
      <color rgb="FF000000"/>
      <name val="宋体"/>
      <family val="3"/>
      <charset val="134"/>
    </font>
    <font>
      <sz val="10"/>
      <color theme="1" tint="0.499984740745262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color theme="1" tint="0.499984740745262"/>
      <name val="Arial"/>
      <family val="2"/>
    </font>
    <font>
      <sz val="9"/>
      <color rgb="FFFF0000"/>
      <name val="Arial"/>
      <family val="2"/>
    </font>
    <font>
      <b/>
      <sz val="10.5"/>
      <color rgb="FF000000"/>
      <name val="Arial"/>
      <family val="2"/>
    </font>
    <font>
      <b/>
      <sz val="10.5"/>
      <color rgb="FF000000"/>
      <name val="宋体"/>
      <family val="3"/>
      <charset val="134"/>
    </font>
    <font>
      <strike/>
      <sz val="10"/>
      <name val="微软雅黑"/>
      <family val="2"/>
      <charset val="134"/>
    </font>
    <font>
      <sz val="10"/>
      <color theme="1" tint="0.499984740745262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scheme val="minor"/>
    </font>
    <font>
      <b/>
      <sz val="10"/>
      <name val="微软雅黑"/>
      <family val="2"/>
      <charset val="134"/>
    </font>
    <font>
      <b/>
      <sz val="12"/>
      <name val="阿里巴巴普惠体 2.0 55 Regular"/>
      <family val="1"/>
      <charset val="134"/>
    </font>
    <font>
      <sz val="10"/>
      <name val="阿里巴巴普惠体 2.0 55 Regular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0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6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3" borderId="0">
      <alignment vertical="center"/>
    </xf>
    <xf numFmtId="43" fontId="27" fillId="0" borderId="0" applyFont="0" applyFill="0" applyBorder="0" applyAlignment="0" applyProtection="0">
      <alignment vertical="center"/>
    </xf>
  </cellStyleXfs>
  <cellXfs count="294">
    <xf numFmtId="0" fontId="0" fillId="3" borderId="0" xfId="0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76" fontId="7" fillId="0" borderId="1" xfId="6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6" fontId="7" fillId="4" borderId="1" xfId="6" applyNumberFormat="1" applyFont="1" applyFill="1" applyBorder="1" applyAlignment="1">
      <alignment horizontal="center" vertical="center"/>
    </xf>
    <xf numFmtId="176" fontId="11" fillId="5" borderId="3" xfId="6" applyNumberFormat="1" applyFont="1" applyFill="1" applyBorder="1" applyAlignment="1">
      <alignment horizontal="left" vertical="center" wrapText="1"/>
    </xf>
    <xf numFmtId="176" fontId="7" fillId="4" borderId="1" xfId="6" applyNumberFormat="1" applyFont="1" applyFill="1" applyBorder="1" applyAlignment="1">
      <alignment horizontal="left" vertical="center" wrapText="1"/>
    </xf>
    <xf numFmtId="0" fontId="8" fillId="0" borderId="1" xfId="8" applyFont="1" applyFill="1" applyBorder="1" applyAlignment="1">
      <alignment horizontal="center" vertical="center" wrapText="1"/>
    </xf>
    <xf numFmtId="0" fontId="8" fillId="0" borderId="1" xfId="8" applyFont="1" applyFill="1" applyBorder="1" applyAlignment="1">
      <alignment horizontal="center" vertical="center"/>
    </xf>
    <xf numFmtId="0" fontId="27" fillId="0" borderId="0" xfId="8" applyFill="1">
      <alignment vertical="center"/>
    </xf>
    <xf numFmtId="0" fontId="7" fillId="0" borderId="1" xfId="8" applyFont="1" applyFill="1" applyBorder="1" applyAlignment="1">
      <alignment horizontal="center" vertical="center" wrapText="1"/>
    </xf>
    <xf numFmtId="0" fontId="7" fillId="0" borderId="1" xfId="8" applyFont="1" applyFill="1" applyBorder="1" applyAlignment="1">
      <alignment horizontal="center" vertical="center"/>
    </xf>
    <xf numFmtId="9" fontId="7" fillId="0" borderId="1" xfId="8" applyNumberFormat="1" applyFont="1" applyFill="1" applyBorder="1" applyAlignment="1">
      <alignment horizontal="center" vertical="center"/>
    </xf>
    <xf numFmtId="0" fontId="7" fillId="4" borderId="1" xfId="8" applyFont="1" applyFill="1" applyBorder="1" applyAlignment="1">
      <alignment horizontal="center" vertical="center" wrapText="1"/>
    </xf>
    <xf numFmtId="0" fontId="7" fillId="0" borderId="3" xfId="8" applyFont="1" applyFill="1" applyBorder="1" applyAlignment="1">
      <alignment horizontal="center" vertical="center"/>
    </xf>
    <xf numFmtId="0" fontId="7" fillId="4" borderId="1" xfId="8" applyFont="1" applyFill="1" applyBorder="1" applyAlignment="1">
      <alignment horizontal="center" vertical="center"/>
    </xf>
    <xf numFmtId="41" fontId="7" fillId="0" borderId="1" xfId="9" applyNumberFormat="1" applyFont="1" applyFill="1" applyBorder="1" applyAlignment="1">
      <alignment horizontal="center" vertical="center"/>
    </xf>
    <xf numFmtId="176" fontId="7" fillId="0" borderId="1" xfId="9" applyNumberFormat="1" applyFont="1" applyFill="1" applyBorder="1" applyAlignment="1">
      <alignment horizontal="center" vertical="center"/>
    </xf>
    <xf numFmtId="176" fontId="7" fillId="4" borderId="1" xfId="9" applyNumberFormat="1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11" fillId="5" borderId="1" xfId="8" applyFont="1" applyFill="1" applyBorder="1" applyAlignment="1">
      <alignment horizontal="center" vertical="center"/>
    </xf>
    <xf numFmtId="0" fontId="11" fillId="5" borderId="1" xfId="8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 wrapText="1"/>
    </xf>
    <xf numFmtId="176" fontId="7" fillId="0" borderId="3" xfId="9" applyNumberFormat="1" applyFont="1" applyFill="1" applyBorder="1" applyAlignment="1">
      <alignment horizontal="center" vertical="center"/>
    </xf>
    <xf numFmtId="176" fontId="11" fillId="5" borderId="3" xfId="9" applyNumberFormat="1" applyFont="1" applyFill="1" applyBorder="1" applyAlignment="1">
      <alignment horizontal="center" vertical="center"/>
    </xf>
    <xf numFmtId="176" fontId="7" fillId="5" borderId="3" xfId="9" applyNumberFormat="1" applyFont="1" applyFill="1" applyBorder="1" applyAlignment="1">
      <alignment horizontal="center" vertical="center" wrapText="1"/>
    </xf>
    <xf numFmtId="176" fontId="11" fillId="4" borderId="1" xfId="9" applyNumberFormat="1" applyFont="1" applyFill="1" applyBorder="1" applyAlignment="1">
      <alignment horizontal="center" vertical="center"/>
    </xf>
    <xf numFmtId="0" fontId="27" fillId="4" borderId="1" xfId="8" applyFill="1" applyBorder="1">
      <alignment vertical="center"/>
    </xf>
    <xf numFmtId="0" fontId="27" fillId="0" borderId="1" xfId="8" applyFill="1" applyBorder="1">
      <alignment vertical="center"/>
    </xf>
    <xf numFmtId="0" fontId="27" fillId="0" borderId="0" xfId="8" applyFill="1" applyAlignment="1">
      <alignment vertical="center" wrapText="1"/>
    </xf>
    <xf numFmtId="0" fontId="27" fillId="0" borderId="0" xfId="8" applyFill="1" applyAlignment="1">
      <alignment horizontal="center" vertical="center"/>
    </xf>
    <xf numFmtId="0" fontId="12" fillId="0" borderId="5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/>
    </xf>
    <xf numFmtId="0" fontId="12" fillId="0" borderId="6" xfId="8" applyFont="1" applyFill="1" applyBorder="1" applyAlignment="1">
      <alignment horizontal="center" vertical="center" wrapText="1"/>
    </xf>
    <xf numFmtId="0" fontId="14" fillId="0" borderId="7" xfId="8" applyFont="1" applyFill="1" applyBorder="1" applyAlignment="1">
      <alignment horizontal="center" vertical="center"/>
    </xf>
    <xf numFmtId="0" fontId="15" fillId="0" borderId="8" xfId="8" applyFont="1" applyFill="1" applyBorder="1" applyAlignment="1">
      <alignment horizontal="left" vertical="center"/>
    </xf>
    <xf numFmtId="0" fontId="15" fillId="0" borderId="8" xfId="8" applyFont="1" applyFill="1" applyBorder="1" applyAlignment="1">
      <alignment horizontal="center" vertical="center"/>
    </xf>
    <xf numFmtId="0" fontId="15" fillId="0" borderId="8" xfId="8" applyFont="1" applyFill="1" applyBorder="1" applyAlignment="1">
      <alignment horizontal="left" vertical="center" wrapText="1"/>
    </xf>
    <xf numFmtId="0" fontId="14" fillId="0" borderId="8" xfId="8" applyFont="1" applyFill="1" applyBorder="1" applyAlignment="1">
      <alignment horizontal="center" vertical="center"/>
    </xf>
    <xf numFmtId="4" fontId="14" fillId="0" borderId="8" xfId="8" applyNumberFormat="1" applyFont="1" applyFill="1" applyBorder="1" applyAlignment="1">
      <alignment horizontal="center" vertical="center"/>
    </xf>
    <xf numFmtId="0" fontId="14" fillId="0" borderId="10" xfId="8" applyFont="1" applyFill="1" applyBorder="1" applyAlignment="1">
      <alignment horizontal="left" vertical="center" wrapText="1"/>
    </xf>
    <xf numFmtId="0" fontId="14" fillId="0" borderId="8" xfId="8" applyFont="1" applyFill="1" applyBorder="1" applyAlignment="1">
      <alignment horizontal="left" vertical="center" wrapText="1"/>
    </xf>
    <xf numFmtId="0" fontId="16" fillId="0" borderId="8" xfId="8" applyFont="1" applyFill="1" applyBorder="1" applyAlignment="1">
      <alignment horizontal="left" vertical="center" wrapText="1"/>
    </xf>
    <xf numFmtId="0" fontId="14" fillId="0" borderId="8" xfId="8" applyFont="1" applyFill="1" applyBorder="1" applyAlignment="1">
      <alignment horizontal="center" vertical="center" wrapText="1"/>
    </xf>
    <xf numFmtId="0" fontId="15" fillId="0" borderId="8" xfId="8" applyFont="1" applyFill="1" applyBorder="1" applyAlignment="1">
      <alignment horizontal="center" vertical="center" wrapText="1"/>
    </xf>
    <xf numFmtId="0" fontId="15" fillId="0" borderId="10" xfId="8" applyFont="1" applyFill="1" applyBorder="1" applyAlignment="1">
      <alignment horizontal="left" vertical="center" wrapText="1"/>
    </xf>
    <xf numFmtId="0" fontId="15" fillId="0" borderId="6" xfId="8" applyFont="1" applyFill="1" applyBorder="1" applyAlignment="1">
      <alignment horizontal="left" vertical="center" wrapText="1"/>
    </xf>
    <xf numFmtId="0" fontId="15" fillId="0" borderId="12" xfId="8" applyFont="1" applyFill="1" applyBorder="1" applyAlignment="1">
      <alignment horizontal="left" vertical="center" wrapText="1"/>
    </xf>
    <xf numFmtId="0" fontId="15" fillId="0" borderId="10" xfId="8" applyFont="1" applyFill="1" applyBorder="1" applyAlignment="1">
      <alignment horizontal="left" vertical="center"/>
    </xf>
    <xf numFmtId="4" fontId="14" fillId="4" borderId="8" xfId="8" applyNumberFormat="1" applyFont="1" applyFill="1" applyBorder="1" applyAlignment="1">
      <alignment horizontal="center" vertical="center"/>
    </xf>
    <xf numFmtId="0" fontId="15" fillId="0" borderId="6" xfId="8" applyFont="1" applyFill="1" applyBorder="1" applyAlignment="1">
      <alignment horizontal="left" vertical="center"/>
    </xf>
    <xf numFmtId="0" fontId="16" fillId="0" borderId="10" xfId="8" applyFont="1" applyFill="1" applyBorder="1" applyAlignment="1">
      <alignment horizontal="left" vertical="center" wrapText="1"/>
    </xf>
    <xf numFmtId="4" fontId="13" fillId="0" borderId="8" xfId="8" applyNumberFormat="1" applyFont="1" applyFill="1" applyBorder="1" applyAlignment="1">
      <alignment horizontal="center" vertical="center"/>
    </xf>
    <xf numFmtId="0" fontId="12" fillId="0" borderId="8" xfId="8" applyFont="1" applyFill="1" applyBorder="1" applyAlignment="1">
      <alignment horizontal="left" vertical="center" wrapText="1"/>
    </xf>
    <xf numFmtId="0" fontId="18" fillId="0" borderId="5" xfId="8" applyFont="1" applyFill="1" applyBorder="1" applyAlignment="1">
      <alignment horizontal="center" vertical="center" wrapText="1"/>
    </xf>
    <xf numFmtId="0" fontId="18" fillId="0" borderId="6" xfId="8" applyFont="1" applyFill="1" applyBorder="1" applyAlignment="1">
      <alignment horizontal="center" vertical="center" wrapText="1"/>
    </xf>
    <xf numFmtId="0" fontId="17" fillId="0" borderId="0" xfId="8" applyFont="1" applyFill="1" applyAlignment="1">
      <alignment vertical="center" wrapText="1"/>
    </xf>
    <xf numFmtId="0" fontId="20" fillId="0" borderId="7" xfId="8" applyFont="1" applyFill="1" applyBorder="1" applyAlignment="1">
      <alignment horizontal="center" vertical="center" wrapText="1"/>
    </xf>
    <xf numFmtId="0" fontId="18" fillId="0" borderId="8" xfId="8" applyFont="1" applyFill="1" applyBorder="1" applyAlignment="1">
      <alignment horizontal="center" vertical="center" wrapText="1"/>
    </xf>
    <xf numFmtId="0" fontId="20" fillId="0" borderId="8" xfId="8" applyFont="1" applyFill="1" applyBorder="1" applyAlignment="1">
      <alignment horizontal="center" vertical="center" wrapText="1"/>
    </xf>
    <xf numFmtId="0" fontId="17" fillId="0" borderId="8" xfId="8" applyFont="1" applyFill="1" applyBorder="1" applyAlignment="1">
      <alignment vertical="center" wrapText="1"/>
    </xf>
    <xf numFmtId="0" fontId="21" fillId="0" borderId="8" xfId="8" applyFont="1" applyFill="1" applyBorder="1" applyAlignment="1">
      <alignment horizontal="center" vertical="center" wrapText="1"/>
    </xf>
    <xf numFmtId="3" fontId="20" fillId="0" borderId="8" xfId="8" applyNumberFormat="1" applyFont="1" applyFill="1" applyBorder="1" applyAlignment="1">
      <alignment horizontal="center" vertical="center" wrapText="1"/>
    </xf>
    <xf numFmtId="0" fontId="21" fillId="0" borderId="7" xfId="8" applyFont="1" applyFill="1" applyBorder="1" applyAlignment="1">
      <alignment horizontal="center" vertical="center" wrapText="1"/>
    </xf>
    <xf numFmtId="0" fontId="17" fillId="0" borderId="7" xfId="8" applyFont="1" applyFill="1" applyBorder="1" applyAlignment="1">
      <alignment vertical="center" wrapText="1"/>
    </xf>
    <xf numFmtId="3" fontId="20" fillId="4" borderId="8" xfId="8" applyNumberFormat="1" applyFont="1" applyFill="1" applyBorder="1" applyAlignment="1">
      <alignment horizontal="center" vertical="center" wrapText="1"/>
    </xf>
    <xf numFmtId="3" fontId="22" fillId="0" borderId="8" xfId="8" applyNumberFormat="1" applyFont="1" applyFill="1" applyBorder="1" applyAlignment="1">
      <alignment horizontal="center" vertical="center" wrapText="1"/>
    </xf>
    <xf numFmtId="176" fontId="8" fillId="0" borderId="1" xfId="6" applyNumberFormat="1" applyFont="1" applyFill="1" applyBorder="1" applyAlignment="1">
      <alignment horizontal="center" vertical="center"/>
    </xf>
    <xf numFmtId="176" fontId="7" fillId="4" borderId="1" xfId="6" applyNumberFormat="1" applyFont="1" applyFill="1" applyBorder="1" applyAlignment="1">
      <alignment horizontal="center" vertical="center" wrapText="1"/>
    </xf>
    <xf numFmtId="176" fontId="7" fillId="5" borderId="1" xfId="6" applyNumberFormat="1" applyFont="1" applyFill="1" applyBorder="1" applyAlignment="1">
      <alignment horizontal="center" vertical="center" wrapText="1"/>
    </xf>
    <xf numFmtId="176" fontId="11" fillId="5" borderId="1" xfId="6" applyNumberFormat="1" applyFont="1" applyFill="1" applyBorder="1" applyAlignment="1">
      <alignment horizontal="left" vertical="center" wrapText="1"/>
    </xf>
    <xf numFmtId="176" fontId="7" fillId="0" borderId="1" xfId="6" applyNumberFormat="1" applyFont="1" applyFill="1" applyBorder="1" applyAlignment="1">
      <alignment horizontal="center" vertical="center" wrapText="1"/>
    </xf>
    <xf numFmtId="176" fontId="27" fillId="0" borderId="0" xfId="6" applyNumberFormat="1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4" fontId="7" fillId="6" borderId="1" xfId="0" applyNumberFormat="1" applyFont="1" applyFill="1" applyBorder="1" applyAlignment="1">
      <alignment horizontal="center" vertical="center"/>
    </xf>
    <xf numFmtId="0" fontId="7" fillId="0" borderId="3" xfId="8" applyFont="1" applyFill="1" applyBorder="1" applyAlignment="1">
      <alignment horizontal="center" vertical="center" wrapText="1"/>
    </xf>
    <xf numFmtId="176" fontId="7" fillId="0" borderId="2" xfId="9" applyNumberFormat="1" applyFont="1" applyFill="1" applyBorder="1" applyAlignment="1">
      <alignment horizontal="center" vertical="center"/>
    </xf>
    <xf numFmtId="176" fontId="7" fillId="0" borderId="4" xfId="9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 wrapText="1"/>
    </xf>
    <xf numFmtId="41" fontId="7" fillId="0" borderId="1" xfId="6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76" fontId="7" fillId="0" borderId="1" xfId="8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41" fontId="11" fillId="4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/>
    </xf>
    <xf numFmtId="178" fontId="11" fillId="4" borderId="1" xfId="0" applyNumberFormat="1" applyFont="1" applyFill="1" applyBorder="1" applyAlignment="1">
      <alignment horizontal="center" vertical="center"/>
    </xf>
    <xf numFmtId="3" fontId="11" fillId="4" borderId="1" xfId="0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>
      <alignment horizontal="center" vertical="center" wrapText="1"/>
    </xf>
    <xf numFmtId="0" fontId="7" fillId="6" borderId="1" xfId="8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6" fontId="11" fillId="0" borderId="1" xfId="6" applyNumberFormat="1" applyFont="1" applyFill="1" applyBorder="1" applyAlignment="1">
      <alignment horizontal="left" vertical="center"/>
    </xf>
    <xf numFmtId="0" fontId="11" fillId="0" borderId="1" xfId="8" applyFont="1" applyFill="1" applyBorder="1" applyAlignment="1">
      <alignment horizontal="left" vertical="center"/>
    </xf>
    <xf numFmtId="176" fontId="11" fillId="0" borderId="2" xfId="6" applyNumberFormat="1" applyFont="1" applyFill="1" applyBorder="1" applyAlignment="1">
      <alignment horizontal="left" vertical="center"/>
    </xf>
    <xf numFmtId="177" fontId="11" fillId="6" borderId="1" xfId="0" applyNumberFormat="1" applyFont="1" applyFill="1" applyBorder="1" applyAlignment="1">
      <alignment horizontal="center" vertical="center" wrapText="1"/>
    </xf>
    <xf numFmtId="41" fontId="11" fillId="6" borderId="1" xfId="6" applyNumberFormat="1" applyFont="1" applyFill="1" applyBorder="1" applyAlignment="1">
      <alignment horizontal="left" vertical="center"/>
    </xf>
    <xf numFmtId="176" fontId="11" fillId="6" borderId="1" xfId="6" applyNumberFormat="1" applyFont="1" applyFill="1" applyBorder="1" applyAlignment="1">
      <alignment horizontal="left" vertical="center" wrapText="1"/>
    </xf>
    <xf numFmtId="176" fontId="11" fillId="6" borderId="1" xfId="6" applyNumberFormat="1" applyFont="1" applyFill="1" applyBorder="1" applyAlignment="1">
      <alignment horizontal="left" vertical="center"/>
    </xf>
    <xf numFmtId="178" fontId="11" fillId="6" borderId="1" xfId="0" applyNumberFormat="1" applyFont="1" applyFill="1" applyBorder="1" applyAlignment="1">
      <alignment horizontal="left" vertical="center" wrapText="1"/>
    </xf>
    <xf numFmtId="0" fontId="11" fillId="6" borderId="1" xfId="8" applyFont="1" applyFill="1" applyBorder="1" applyAlignment="1">
      <alignment horizontal="left" vertical="center" wrapText="1"/>
    </xf>
    <xf numFmtId="0" fontId="11" fillId="6" borderId="1" xfId="8" applyFont="1" applyFill="1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9" fontId="0" fillId="0" borderId="0" xfId="0" applyNumberFormat="1" applyFill="1">
      <alignment vertical="center"/>
    </xf>
    <xf numFmtId="0" fontId="7" fillId="0" borderId="1" xfId="8" applyFont="1" applyFill="1" applyBorder="1" applyAlignment="1">
      <alignment vertical="center" wrapText="1"/>
    </xf>
    <xf numFmtId="0" fontId="7" fillId="0" borderId="2" xfId="8" applyFont="1" applyFill="1" applyBorder="1" applyAlignment="1">
      <alignment vertical="center" wrapText="1"/>
    </xf>
    <xf numFmtId="0" fontId="7" fillId="0" borderId="1" xfId="8" applyFont="1" applyFill="1" applyBorder="1">
      <alignment vertical="center"/>
    </xf>
    <xf numFmtId="0" fontId="7" fillId="0" borderId="2" xfId="8" applyFont="1" applyFill="1" applyBorder="1">
      <alignment vertical="center"/>
    </xf>
    <xf numFmtId="0" fontId="7" fillId="0" borderId="4" xfId="8" applyFont="1" applyFill="1" applyBorder="1">
      <alignment vertical="center"/>
    </xf>
    <xf numFmtId="0" fontId="7" fillId="0" borderId="3" xfId="8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6" fillId="0" borderId="0" xfId="5">
      <alignment vertical="center"/>
    </xf>
    <xf numFmtId="0" fontId="7" fillId="0" borderId="4" xfId="8" applyFont="1" applyFill="1" applyBorder="1" applyAlignment="1">
      <alignment horizontal="center" vertical="center" wrapText="1"/>
    </xf>
    <xf numFmtId="176" fontId="11" fillId="4" borderId="1" xfId="6" applyNumberFormat="1" applyFont="1" applyFill="1" applyBorder="1" applyAlignment="1">
      <alignment horizontal="center" vertical="center" wrapText="1"/>
    </xf>
    <xf numFmtId="176" fontId="11" fillId="6" borderId="1" xfId="6" applyNumberFormat="1" applyFont="1" applyFill="1" applyBorder="1" applyAlignment="1">
      <alignment horizontal="center" vertical="center" wrapText="1"/>
    </xf>
    <xf numFmtId="176" fontId="7" fillId="0" borderId="1" xfId="6" applyNumberFormat="1" applyFont="1" applyFill="1" applyBorder="1" applyAlignment="1">
      <alignment vertical="center"/>
    </xf>
    <xf numFmtId="176" fontId="7" fillId="0" borderId="2" xfId="6" applyNumberFormat="1" applyFont="1" applyFill="1" applyBorder="1" applyAlignment="1">
      <alignment horizontal="center" vertical="center"/>
    </xf>
    <xf numFmtId="176" fontId="7" fillId="0" borderId="4" xfId="6" applyNumberFormat="1" applyFont="1" applyFill="1" applyBorder="1" applyAlignment="1">
      <alignment horizontal="center" vertical="center"/>
    </xf>
    <xf numFmtId="176" fontId="7" fillId="0" borderId="3" xfId="6" applyNumberFormat="1" applyFont="1" applyFill="1" applyBorder="1" applyAlignment="1">
      <alignment horizontal="center" vertical="center"/>
    </xf>
    <xf numFmtId="176" fontId="7" fillId="0" borderId="2" xfId="6" applyNumberFormat="1" applyFont="1" applyFill="1" applyBorder="1" applyAlignment="1">
      <alignment horizontal="center" vertical="center" wrapText="1"/>
    </xf>
    <xf numFmtId="176" fontId="7" fillId="0" borderId="3" xfId="6" applyNumberFormat="1" applyFont="1" applyFill="1" applyBorder="1" applyAlignment="1">
      <alignment horizontal="center" vertical="center" wrapText="1"/>
    </xf>
    <xf numFmtId="0" fontId="7" fillId="4" borderId="2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6" fillId="0" borderId="0" xfId="5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5" applyAlignment="1">
      <alignment horizontal="center" vertical="center" wrapText="1"/>
    </xf>
    <xf numFmtId="176" fontId="7" fillId="0" borderId="1" xfId="9" applyNumberFormat="1" applyFont="1" applyFill="1" applyBorder="1" applyAlignment="1">
      <alignment horizontal="center" vertical="center" wrapText="1"/>
    </xf>
    <xf numFmtId="176" fontId="7" fillId="0" borderId="3" xfId="9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180" fontId="8" fillId="0" borderId="1" xfId="6" applyNumberFormat="1" applyFont="1" applyFill="1" applyBorder="1" applyAlignment="1">
      <alignment horizontal="center" vertical="center"/>
    </xf>
    <xf numFmtId="180" fontId="7" fillId="0" borderId="1" xfId="6" applyNumberFormat="1" applyFont="1" applyFill="1" applyBorder="1" applyAlignment="1">
      <alignment horizontal="center" vertical="center" wrapText="1"/>
    </xf>
    <xf numFmtId="180" fontId="7" fillId="0" borderId="1" xfId="6" applyNumberFormat="1" applyFont="1" applyFill="1" applyBorder="1" applyAlignment="1">
      <alignment horizontal="center" vertical="center"/>
    </xf>
    <xf numFmtId="180" fontId="7" fillId="0" borderId="2" xfId="6" applyNumberFormat="1" applyFont="1" applyFill="1" applyBorder="1" applyAlignment="1">
      <alignment horizontal="center" vertical="center"/>
    </xf>
    <xf numFmtId="180" fontId="7" fillId="0" borderId="4" xfId="6" applyNumberFormat="1" applyFont="1" applyFill="1" applyBorder="1" applyAlignment="1">
      <alignment horizontal="center" vertical="center"/>
    </xf>
    <xf numFmtId="180" fontId="7" fillId="0" borderId="3" xfId="6" applyNumberFormat="1" applyFont="1" applyFill="1" applyBorder="1" applyAlignment="1">
      <alignment horizontal="center" vertical="center"/>
    </xf>
    <xf numFmtId="180" fontId="7" fillId="0" borderId="2" xfId="6" applyNumberFormat="1" applyFont="1" applyFill="1" applyBorder="1" applyAlignment="1">
      <alignment horizontal="center" vertical="center" wrapText="1"/>
    </xf>
    <xf numFmtId="180" fontId="7" fillId="0" borderId="3" xfId="6" applyNumberFormat="1" applyFont="1" applyFill="1" applyBorder="1" applyAlignment="1">
      <alignment horizontal="center" vertical="center" wrapText="1"/>
    </xf>
    <xf numFmtId="180" fontId="11" fillId="6" borderId="1" xfId="6" applyNumberFormat="1" applyFont="1" applyFill="1" applyBorder="1" applyAlignment="1">
      <alignment horizontal="center" vertical="center"/>
    </xf>
    <xf numFmtId="180" fontId="11" fillId="0" borderId="2" xfId="6" applyNumberFormat="1" applyFont="1" applyFill="1" applyBorder="1" applyAlignment="1">
      <alignment horizontal="center" vertical="center"/>
    </xf>
    <xf numFmtId="180" fontId="6" fillId="0" borderId="0" xfId="6" applyNumberFormat="1" applyFont="1" applyAlignment="1">
      <alignment horizontal="center" vertical="center"/>
    </xf>
    <xf numFmtId="0" fontId="26" fillId="0" borderId="1" xfId="8" applyFont="1" applyFill="1" applyBorder="1" applyAlignment="1">
      <alignment horizontal="center" vertical="center"/>
    </xf>
    <xf numFmtId="180" fontId="26" fillId="0" borderId="1" xfId="6" applyNumberFormat="1" applyFont="1" applyFill="1" applyBorder="1" applyAlignment="1">
      <alignment horizontal="center" vertical="center" wrapText="1"/>
    </xf>
    <xf numFmtId="0" fontId="26" fillId="0" borderId="1" xfId="8" applyFont="1" applyFill="1" applyBorder="1" applyAlignment="1">
      <alignment horizontal="center" vertical="center" wrapText="1"/>
    </xf>
    <xf numFmtId="0" fontId="30" fillId="0" borderId="4" xfId="8" applyFont="1" applyFill="1" applyBorder="1" applyAlignment="1">
      <alignment horizontal="center" vertical="center"/>
    </xf>
    <xf numFmtId="180" fontId="26" fillId="0" borderId="1" xfId="6" applyNumberFormat="1" applyFont="1" applyFill="1" applyBorder="1" applyAlignment="1">
      <alignment horizontal="center" vertical="center"/>
    </xf>
    <xf numFmtId="176" fontId="26" fillId="0" borderId="1" xfId="9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8" applyFont="1" applyFill="1" applyBorder="1" applyAlignment="1">
      <alignment horizontal="center" vertical="center"/>
    </xf>
    <xf numFmtId="0" fontId="7" fillId="4" borderId="1" xfId="8" applyFont="1" applyFill="1" applyBorder="1" applyAlignment="1">
      <alignment vertical="center" wrapText="1"/>
    </xf>
    <xf numFmtId="0" fontId="7" fillId="0" borderId="2" xfId="8" applyFont="1" applyFill="1" applyBorder="1" applyAlignment="1">
      <alignment horizontal="center" vertical="center" wrapText="1"/>
    </xf>
    <xf numFmtId="0" fontId="7" fillId="0" borderId="3" xfId="8" applyFont="1" applyFill="1" applyBorder="1" applyAlignment="1">
      <alignment horizontal="center" vertical="center" wrapText="1"/>
    </xf>
    <xf numFmtId="0" fontId="7" fillId="0" borderId="4" xfId="8" applyFont="1" applyFill="1" applyBorder="1" applyAlignment="1">
      <alignment horizontal="center" vertical="center" wrapText="1"/>
    </xf>
    <xf numFmtId="0" fontId="7" fillId="4" borderId="2" xfId="8" applyFont="1" applyFill="1" applyBorder="1" applyAlignment="1">
      <alignment horizontal="center" vertical="center" wrapText="1"/>
    </xf>
    <xf numFmtId="0" fontId="27" fillId="0" borderId="0" xfId="8" applyFill="1" applyAlignment="1">
      <alignment horizontal="center" vertical="center" wrapText="1"/>
    </xf>
    <xf numFmtId="0" fontId="6" fillId="0" borderId="0" xfId="5" applyFill="1">
      <alignment vertical="center"/>
    </xf>
    <xf numFmtId="0" fontId="31" fillId="0" borderId="29" xfId="8" applyFont="1" applyFill="1" applyBorder="1" applyAlignment="1">
      <alignment horizontal="center" vertical="center" wrapText="1"/>
    </xf>
    <xf numFmtId="0" fontId="31" fillId="0" borderId="30" xfId="8" applyFont="1" applyFill="1" applyBorder="1" applyAlignment="1">
      <alignment horizontal="center" vertical="center"/>
    </xf>
    <xf numFmtId="0" fontId="31" fillId="0" borderId="30" xfId="8" applyFont="1" applyFill="1" applyBorder="1" applyAlignment="1">
      <alignment horizontal="center" vertical="center" wrapText="1"/>
    </xf>
    <xf numFmtId="0" fontId="31" fillId="0" borderId="31" xfId="8" applyFont="1" applyFill="1" applyBorder="1" applyAlignment="1">
      <alignment horizontal="center" vertical="center"/>
    </xf>
    <xf numFmtId="0" fontId="32" fillId="0" borderId="21" xfId="8" applyFont="1" applyFill="1" applyBorder="1" applyAlignment="1">
      <alignment horizontal="center" vertical="center"/>
    </xf>
    <xf numFmtId="0" fontId="32" fillId="0" borderId="21" xfId="8" applyFont="1" applyFill="1" applyBorder="1" applyAlignment="1">
      <alignment horizontal="center" vertical="center" wrapText="1"/>
    </xf>
    <xf numFmtId="0" fontId="32" fillId="0" borderId="24" xfId="8" applyFont="1" applyFill="1" applyBorder="1" applyAlignment="1">
      <alignment horizontal="center" vertical="center"/>
    </xf>
    <xf numFmtId="0" fontId="32" fillId="0" borderId="24" xfId="8" applyFont="1" applyFill="1" applyBorder="1" applyAlignment="1">
      <alignment horizontal="center" vertical="center" wrapText="1"/>
    </xf>
    <xf numFmtId="0" fontId="32" fillId="0" borderId="27" xfId="8" applyFont="1" applyFill="1" applyBorder="1" applyAlignment="1">
      <alignment horizontal="center" vertical="center"/>
    </xf>
    <xf numFmtId="0" fontId="32" fillId="0" borderId="27" xfId="8" applyFont="1" applyFill="1" applyBorder="1" applyAlignment="1">
      <alignment horizontal="center" vertical="center" wrapText="1"/>
    </xf>
    <xf numFmtId="0" fontId="32" fillId="0" borderId="21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 wrapText="1"/>
    </xf>
    <xf numFmtId="0" fontId="32" fillId="0" borderId="27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 wrapText="1"/>
    </xf>
    <xf numFmtId="0" fontId="32" fillId="0" borderId="32" xfId="8" applyFont="1" applyFill="1" applyBorder="1" applyAlignment="1">
      <alignment horizontal="center" vertical="center" wrapText="1"/>
    </xf>
    <xf numFmtId="0" fontId="32" fillId="0" borderId="33" xfId="8" applyFont="1" applyFill="1" applyBorder="1" applyAlignment="1">
      <alignment horizontal="center" vertical="center"/>
    </xf>
    <xf numFmtId="0" fontId="32" fillId="0" borderId="33" xfId="8" applyFont="1" applyFill="1" applyBorder="1" applyAlignment="1">
      <alignment horizontal="center" vertical="center" wrapText="1"/>
    </xf>
    <xf numFmtId="0" fontId="32" fillId="0" borderId="34" xfId="8" applyFont="1" applyFill="1" applyBorder="1" applyAlignment="1">
      <alignment horizontal="center" vertical="center" wrapText="1"/>
    </xf>
    <xf numFmtId="0" fontId="0" fillId="3" borderId="0" xfId="0" applyAlignment="1">
      <alignment vertical="center" wrapText="1"/>
    </xf>
    <xf numFmtId="41" fontId="7" fillId="0" borderId="1" xfId="9" applyNumberFormat="1" applyFont="1" applyFill="1" applyBorder="1" applyAlignment="1">
      <alignment horizontal="center" vertical="center" wrapText="1"/>
    </xf>
    <xf numFmtId="0" fontId="32" fillId="0" borderId="36" xfId="8" applyFont="1" applyFill="1" applyBorder="1" applyAlignment="1">
      <alignment horizontal="center" vertical="center" wrapText="1"/>
    </xf>
    <xf numFmtId="0" fontId="32" fillId="0" borderId="25" xfId="8" applyFont="1" applyFill="1" applyBorder="1" applyAlignment="1">
      <alignment horizontal="center" vertical="center" wrapText="1"/>
    </xf>
    <xf numFmtId="0" fontId="32" fillId="0" borderId="28" xfId="8" applyFont="1" applyFill="1" applyBorder="1" applyAlignment="1">
      <alignment horizontal="center" vertical="center" wrapText="1"/>
    </xf>
    <xf numFmtId="0" fontId="32" fillId="0" borderId="22" xfId="8" applyFont="1" applyFill="1" applyBorder="1" applyAlignment="1">
      <alignment horizontal="center" vertical="center" wrapText="1"/>
    </xf>
    <xf numFmtId="0" fontId="32" fillId="0" borderId="31" xfId="8" applyFont="1" applyFill="1" applyBorder="1" applyAlignment="1">
      <alignment horizontal="center" vertical="center" wrapText="1"/>
    </xf>
    <xf numFmtId="0" fontId="32" fillId="0" borderId="35" xfId="8" applyFont="1" applyFill="1" applyBorder="1" applyAlignment="1">
      <alignment horizontal="center" vertical="center" wrapText="1"/>
    </xf>
    <xf numFmtId="0" fontId="32" fillId="0" borderId="34" xfId="8" applyFont="1" applyFill="1" applyBorder="1" applyAlignment="1">
      <alignment horizontal="center" vertical="center" wrapText="1"/>
    </xf>
    <xf numFmtId="0" fontId="32" fillId="0" borderId="22" xfId="8" applyFont="1" applyFill="1" applyBorder="1" applyAlignment="1">
      <alignment horizontal="center" vertical="center"/>
    </xf>
    <xf numFmtId="0" fontId="32" fillId="0" borderId="25" xfId="8" applyFont="1" applyFill="1" applyBorder="1" applyAlignment="1">
      <alignment horizontal="center" vertical="center"/>
    </xf>
    <xf numFmtId="0" fontId="32" fillId="0" borderId="28" xfId="8" applyFont="1" applyFill="1" applyBorder="1" applyAlignment="1">
      <alignment horizontal="center" vertical="center"/>
    </xf>
    <xf numFmtId="0" fontId="32" fillId="0" borderId="31" xfId="8" applyFont="1" applyFill="1" applyBorder="1" applyAlignment="1">
      <alignment horizontal="center" vertical="center"/>
    </xf>
    <xf numFmtId="0" fontId="32" fillId="0" borderId="34" xfId="8" applyFont="1" applyFill="1" applyBorder="1" applyAlignment="1">
      <alignment horizontal="center" vertical="center"/>
    </xf>
    <xf numFmtId="0" fontId="32" fillId="0" borderId="20" xfId="8" applyFont="1" applyFill="1" applyBorder="1" applyAlignment="1">
      <alignment horizontal="center" vertical="center" wrapText="1"/>
    </xf>
    <xf numFmtId="0" fontId="32" fillId="0" borderId="23" xfId="8" applyFont="1" applyFill="1" applyBorder="1" applyAlignment="1">
      <alignment horizontal="center" vertical="center" wrapText="1"/>
    </xf>
    <xf numFmtId="0" fontId="32" fillId="0" borderId="26" xfId="8" applyFont="1" applyFill="1" applyBorder="1" applyAlignment="1">
      <alignment horizontal="center" vertical="center" wrapText="1"/>
    </xf>
    <xf numFmtId="0" fontId="32" fillId="0" borderId="29" xfId="8" applyFont="1" applyFill="1" applyBorder="1" applyAlignment="1">
      <alignment horizontal="center" vertical="center" wrapText="1"/>
    </xf>
    <xf numFmtId="0" fontId="32" fillId="0" borderId="32" xfId="8" applyFont="1" applyFill="1" applyBorder="1" applyAlignment="1">
      <alignment horizontal="center" vertical="center" wrapText="1"/>
    </xf>
    <xf numFmtId="176" fontId="7" fillId="5" borderId="2" xfId="9" applyNumberFormat="1" applyFont="1" applyFill="1" applyBorder="1" applyAlignment="1">
      <alignment horizontal="center" vertical="center" wrapText="1"/>
    </xf>
    <xf numFmtId="176" fontId="7" fillId="5" borderId="4" xfId="9" applyNumberFormat="1" applyFont="1" applyFill="1" applyBorder="1" applyAlignment="1">
      <alignment horizontal="center" vertical="center"/>
    </xf>
    <xf numFmtId="176" fontId="7" fillId="5" borderId="3" xfId="9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 wrapText="1"/>
    </xf>
    <xf numFmtId="0" fontId="7" fillId="0" borderId="3" xfId="8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8" applyFont="1" applyFill="1" applyBorder="1" applyAlignment="1">
      <alignment horizontal="center" vertical="center" wrapText="1"/>
    </xf>
    <xf numFmtId="176" fontId="7" fillId="0" borderId="2" xfId="9" applyNumberFormat="1" applyFont="1" applyFill="1" applyBorder="1" applyAlignment="1">
      <alignment horizontal="center" vertical="center"/>
    </xf>
    <xf numFmtId="176" fontId="7" fillId="0" borderId="4" xfId="9" applyNumberFormat="1" applyFont="1" applyFill="1" applyBorder="1" applyAlignment="1">
      <alignment horizontal="center" vertical="center"/>
    </xf>
    <xf numFmtId="176" fontId="7" fillId="0" borderId="3" xfId="9" applyNumberFormat="1" applyFont="1" applyFill="1" applyBorder="1" applyAlignment="1">
      <alignment horizontal="center" vertical="center"/>
    </xf>
    <xf numFmtId="176" fontId="11" fillId="5" borderId="2" xfId="6" applyNumberFormat="1" applyFont="1" applyFill="1" applyBorder="1" applyAlignment="1">
      <alignment horizontal="left" vertical="center" wrapText="1"/>
    </xf>
    <xf numFmtId="176" fontId="11" fillId="5" borderId="4" xfId="6" applyNumberFormat="1" applyFont="1" applyFill="1" applyBorder="1" applyAlignment="1">
      <alignment horizontal="left" vertical="center"/>
    </xf>
    <xf numFmtId="176" fontId="11" fillId="5" borderId="3" xfId="6" applyNumberFormat="1" applyFont="1" applyFill="1" applyBorder="1" applyAlignment="1">
      <alignment horizontal="left" vertical="center"/>
    </xf>
    <xf numFmtId="176" fontId="11" fillId="5" borderId="2" xfId="9" applyNumberFormat="1" applyFont="1" applyFill="1" applyBorder="1" applyAlignment="1">
      <alignment horizontal="center" vertical="center"/>
    </xf>
    <xf numFmtId="176" fontId="11" fillId="5" borderId="4" xfId="9" applyNumberFormat="1" applyFont="1" applyFill="1" applyBorder="1" applyAlignment="1">
      <alignment horizontal="center" vertical="center"/>
    </xf>
    <xf numFmtId="176" fontId="11" fillId="5" borderId="3" xfId="9" applyNumberFormat="1" applyFont="1" applyFill="1" applyBorder="1" applyAlignment="1">
      <alignment horizontal="center" vertical="center"/>
    </xf>
    <xf numFmtId="176" fontId="7" fillId="0" borderId="2" xfId="9" applyNumberFormat="1" applyFont="1" applyFill="1" applyBorder="1" applyAlignment="1">
      <alignment horizontal="center" vertical="center" wrapText="1"/>
    </xf>
    <xf numFmtId="176" fontId="7" fillId="0" borderId="4" xfId="9" applyNumberFormat="1" applyFont="1" applyFill="1" applyBorder="1" applyAlignment="1">
      <alignment horizontal="center" vertical="center" wrapText="1"/>
    </xf>
    <xf numFmtId="176" fontId="7" fillId="0" borderId="3" xfId="9" applyNumberFormat="1" applyFont="1" applyFill="1" applyBorder="1" applyAlignment="1">
      <alignment horizontal="center" vertical="center" wrapText="1"/>
    </xf>
    <xf numFmtId="0" fontId="7" fillId="0" borderId="2" xfId="8" applyFont="1" applyFill="1" applyBorder="1" applyAlignment="1">
      <alignment horizontal="center" vertical="center"/>
    </xf>
    <xf numFmtId="0" fontId="7" fillId="0" borderId="3" xfId="8" applyFont="1" applyFill="1" applyBorder="1" applyAlignment="1">
      <alignment horizontal="center" vertical="center"/>
    </xf>
    <xf numFmtId="0" fontId="7" fillId="0" borderId="4" xfId="8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4" fillId="0" borderId="16" xfId="8" applyFont="1" applyFill="1" applyBorder="1" applyAlignment="1">
      <alignment horizontal="center" vertical="center" wrapText="1"/>
    </xf>
    <xf numFmtId="0" fontId="24" fillId="0" borderId="6" xfId="8" applyFont="1" applyFill="1" applyBorder="1" applyAlignment="1">
      <alignment horizontal="center" vertical="center" wrapText="1"/>
    </xf>
    <xf numFmtId="4" fontId="24" fillId="0" borderId="16" xfId="8" applyNumberFormat="1" applyFont="1" applyFill="1" applyBorder="1" applyAlignment="1">
      <alignment horizontal="center" vertical="center" wrapText="1"/>
    </xf>
    <xf numFmtId="4" fontId="24" fillId="0" borderId="17" xfId="8" applyNumberFormat="1" applyFont="1" applyFill="1" applyBorder="1" applyAlignment="1">
      <alignment horizontal="center" vertical="center" wrapText="1"/>
    </xf>
    <xf numFmtId="4" fontId="24" fillId="0" borderId="6" xfId="8" applyNumberFormat="1" applyFont="1" applyFill="1" applyBorder="1" applyAlignment="1">
      <alignment horizontal="center" vertical="center" wrapText="1"/>
    </xf>
    <xf numFmtId="0" fontId="20" fillId="0" borderId="13" xfId="8" applyFont="1" applyFill="1" applyBorder="1" applyAlignment="1">
      <alignment horizontal="center" vertical="center" wrapText="1"/>
    </xf>
    <xf numFmtId="0" fontId="20" fillId="0" borderId="7" xfId="8" applyFont="1" applyFill="1" applyBorder="1" applyAlignment="1">
      <alignment horizontal="center" vertical="center" wrapText="1"/>
    </xf>
    <xf numFmtId="0" fontId="21" fillId="0" borderId="13" xfId="8" applyFont="1" applyFill="1" applyBorder="1" applyAlignment="1">
      <alignment horizontal="center" vertical="center" wrapText="1"/>
    </xf>
    <xf numFmtId="0" fontId="21" fillId="0" borderId="7" xfId="8" applyFont="1" applyFill="1" applyBorder="1" applyAlignment="1">
      <alignment horizontal="center" vertical="center" wrapText="1"/>
    </xf>
    <xf numFmtId="3" fontId="20" fillId="0" borderId="13" xfId="8" applyNumberFormat="1" applyFont="1" applyFill="1" applyBorder="1" applyAlignment="1">
      <alignment horizontal="center" vertical="center" wrapText="1"/>
    </xf>
    <xf numFmtId="3" fontId="20" fillId="0" borderId="7" xfId="8" applyNumberFormat="1" applyFont="1" applyFill="1" applyBorder="1" applyAlignment="1">
      <alignment horizontal="center" vertical="center" wrapText="1"/>
    </xf>
    <xf numFmtId="0" fontId="17" fillId="0" borderId="13" xfId="8" applyFont="1" applyFill="1" applyBorder="1" applyAlignment="1">
      <alignment vertical="center" wrapText="1"/>
    </xf>
    <xf numFmtId="0" fontId="17" fillId="0" borderId="7" xfId="8" applyFont="1" applyFill="1" applyBorder="1" applyAlignment="1">
      <alignment vertical="center" wrapText="1"/>
    </xf>
    <xf numFmtId="0" fontId="20" fillId="0" borderId="19" xfId="8" applyFont="1" applyFill="1" applyBorder="1" applyAlignment="1">
      <alignment horizontal="center" vertical="center" wrapText="1"/>
    </xf>
    <xf numFmtId="0" fontId="20" fillId="0" borderId="12" xfId="8" applyFont="1" applyFill="1" applyBorder="1" applyAlignment="1">
      <alignment horizontal="center" vertical="center" wrapText="1"/>
    </xf>
    <xf numFmtId="0" fontId="20" fillId="0" borderId="14" xfId="8" applyFont="1" applyFill="1" applyBorder="1" applyAlignment="1">
      <alignment horizontal="center" vertical="center" wrapText="1"/>
    </xf>
    <xf numFmtId="0" fontId="20" fillId="0" borderId="8" xfId="8" applyFont="1" applyFill="1" applyBorder="1" applyAlignment="1">
      <alignment horizontal="center" vertical="center" wrapText="1"/>
    </xf>
    <xf numFmtId="0" fontId="23" fillId="0" borderId="13" xfId="8" applyFont="1" applyFill="1" applyBorder="1" applyAlignment="1">
      <alignment horizontal="center" vertical="center" wrapText="1"/>
    </xf>
    <xf numFmtId="0" fontId="23" fillId="0" borderId="7" xfId="8" applyFont="1" applyFill="1" applyBorder="1" applyAlignment="1">
      <alignment horizontal="center" vertical="center" wrapText="1"/>
    </xf>
    <xf numFmtId="3" fontId="20" fillId="4" borderId="13" xfId="8" applyNumberFormat="1" applyFont="1" applyFill="1" applyBorder="1" applyAlignment="1">
      <alignment horizontal="center" vertical="center" wrapText="1"/>
    </xf>
    <xf numFmtId="3" fontId="20" fillId="4" borderId="7" xfId="8" applyNumberFormat="1" applyFont="1" applyFill="1" applyBorder="1" applyAlignment="1">
      <alignment horizontal="center" vertical="center" wrapText="1"/>
    </xf>
    <xf numFmtId="0" fontId="21" fillId="0" borderId="16" xfId="8" applyFont="1" applyFill="1" applyBorder="1" applyAlignment="1">
      <alignment vertical="center" wrapText="1"/>
    </xf>
    <xf numFmtId="0" fontId="21" fillId="0" borderId="6" xfId="8" applyFont="1" applyFill="1" applyBorder="1" applyAlignment="1">
      <alignment vertical="center" wrapText="1"/>
    </xf>
    <xf numFmtId="0" fontId="12" fillId="0" borderId="16" xfId="8" applyFont="1" applyFill="1" applyBorder="1" applyAlignment="1">
      <alignment horizontal="center" vertical="center"/>
    </xf>
    <xf numFmtId="0" fontId="12" fillId="0" borderId="17" xfId="8" applyFont="1" applyFill="1" applyBorder="1" applyAlignment="1">
      <alignment horizontal="center" vertical="center"/>
    </xf>
    <xf numFmtId="0" fontId="12" fillId="0" borderId="18" xfId="8" applyFont="1" applyFill="1" applyBorder="1" applyAlignment="1">
      <alignment horizontal="center" vertical="center"/>
    </xf>
    <xf numFmtId="0" fontId="14" fillId="0" borderId="13" xfId="8" applyFont="1" applyFill="1" applyBorder="1" applyAlignment="1">
      <alignment horizontal="center" vertical="center"/>
    </xf>
    <xf numFmtId="0" fontId="14" fillId="0" borderId="9" xfId="8" applyFont="1" applyFill="1" applyBorder="1" applyAlignment="1">
      <alignment horizontal="center" vertical="center"/>
    </xf>
    <xf numFmtId="0" fontId="14" fillId="0" borderId="7" xfId="8" applyFont="1" applyFill="1" applyBorder="1" applyAlignment="1">
      <alignment horizontal="center" vertical="center"/>
    </xf>
    <xf numFmtId="0" fontId="15" fillId="0" borderId="13" xfId="8" applyFont="1" applyFill="1" applyBorder="1" applyAlignment="1">
      <alignment horizontal="left" vertical="center" wrapText="1"/>
    </xf>
    <xf numFmtId="0" fontId="15" fillId="0" borderId="9" xfId="8" applyFont="1" applyFill="1" applyBorder="1" applyAlignment="1">
      <alignment horizontal="left" vertical="center" wrapText="1"/>
    </xf>
    <xf numFmtId="0" fontId="15" fillId="0" borderId="7" xfId="8" applyFont="1" applyFill="1" applyBorder="1" applyAlignment="1">
      <alignment horizontal="left" vertical="center" wrapText="1"/>
    </xf>
    <xf numFmtId="0" fontId="15" fillId="0" borderId="13" xfId="8" applyFont="1" applyFill="1" applyBorder="1" applyAlignment="1">
      <alignment horizontal="left" vertical="center"/>
    </xf>
    <xf numFmtId="0" fontId="15" fillId="0" borderId="9" xfId="8" applyFont="1" applyFill="1" applyBorder="1" applyAlignment="1">
      <alignment horizontal="left" vertical="center"/>
    </xf>
    <xf numFmtId="0" fontId="15" fillId="0" borderId="7" xfId="8" applyFont="1" applyFill="1" applyBorder="1" applyAlignment="1">
      <alignment horizontal="left" vertical="center"/>
    </xf>
    <xf numFmtId="0" fontId="15" fillId="0" borderId="13" xfId="8" applyFont="1" applyFill="1" applyBorder="1" applyAlignment="1">
      <alignment horizontal="center" vertical="center"/>
    </xf>
    <xf numFmtId="0" fontId="15" fillId="0" borderId="9" xfId="8" applyFont="1" applyFill="1" applyBorder="1" applyAlignment="1">
      <alignment horizontal="center" vertical="center"/>
    </xf>
    <xf numFmtId="0" fontId="15" fillId="0" borderId="7" xfId="8" applyFont="1" applyFill="1" applyBorder="1" applyAlignment="1">
      <alignment horizontal="center" vertical="center"/>
    </xf>
    <xf numFmtId="0" fontId="14" fillId="0" borderId="15" xfId="8" applyFont="1" applyFill="1" applyBorder="1" applyAlignment="1">
      <alignment horizontal="center" vertical="center"/>
    </xf>
    <xf numFmtId="0" fontId="16" fillId="0" borderId="13" xfId="8" applyFont="1" applyFill="1" applyBorder="1" applyAlignment="1">
      <alignment horizontal="left" vertical="center" wrapText="1"/>
    </xf>
    <xf numFmtId="0" fontId="16" fillId="0" borderId="9" xfId="8" applyFont="1" applyFill="1" applyBorder="1" applyAlignment="1">
      <alignment horizontal="left" vertical="center" wrapText="1"/>
    </xf>
    <xf numFmtId="0" fontId="16" fillId="0" borderId="11" xfId="8" applyFont="1" applyFill="1" applyBorder="1" applyAlignment="1">
      <alignment horizontal="left" vertical="center" wrapText="1"/>
    </xf>
    <xf numFmtId="0" fontId="14" fillId="0" borderId="11" xfId="8" applyFont="1" applyFill="1" applyBorder="1" applyAlignment="1">
      <alignment horizontal="center" vertical="center"/>
    </xf>
    <xf numFmtId="0" fontId="15" fillId="0" borderId="11" xfId="8" applyFont="1" applyFill="1" applyBorder="1" applyAlignment="1">
      <alignment horizontal="left" vertical="center"/>
    </xf>
    <xf numFmtId="0" fontId="14" fillId="0" borderId="13" xfId="8" applyFont="1" applyFill="1" applyBorder="1" applyAlignment="1">
      <alignment horizontal="left" vertical="center" wrapText="1"/>
    </xf>
    <xf numFmtId="0" fontId="14" fillId="0" borderId="9" xfId="8" applyFont="1" applyFill="1" applyBorder="1" applyAlignment="1">
      <alignment horizontal="left" vertical="center" wrapText="1"/>
    </xf>
    <xf numFmtId="0" fontId="14" fillId="0" borderId="11" xfId="8" applyFont="1" applyFill="1" applyBorder="1" applyAlignment="1">
      <alignment horizontal="left" vertical="center" wrapText="1"/>
    </xf>
    <xf numFmtId="4" fontId="14" fillId="0" borderId="13" xfId="8" applyNumberFormat="1" applyFont="1" applyFill="1" applyBorder="1" applyAlignment="1">
      <alignment horizontal="center" vertical="center"/>
    </xf>
    <xf numFmtId="4" fontId="14" fillId="0" borderId="9" xfId="8" applyNumberFormat="1" applyFont="1" applyFill="1" applyBorder="1" applyAlignment="1">
      <alignment horizontal="center" vertical="center"/>
    </xf>
    <xf numFmtId="4" fontId="14" fillId="0" borderId="7" xfId="8" applyNumberFormat="1" applyFont="1" applyFill="1" applyBorder="1" applyAlignment="1">
      <alignment horizontal="center" vertical="center"/>
    </xf>
    <xf numFmtId="0" fontId="14" fillId="0" borderId="7" xfId="8" applyFont="1" applyFill="1" applyBorder="1" applyAlignment="1">
      <alignment horizontal="left" vertical="center" wrapText="1"/>
    </xf>
    <xf numFmtId="0" fontId="14" fillId="0" borderId="13" xfId="8" applyFont="1" applyFill="1" applyBorder="1" applyAlignment="1">
      <alignment horizontal="left" vertical="center"/>
    </xf>
    <xf numFmtId="0" fontId="14" fillId="0" borderId="9" xfId="8" applyFont="1" applyFill="1" applyBorder="1" applyAlignment="1">
      <alignment horizontal="left" vertical="center"/>
    </xf>
    <xf numFmtId="0" fontId="14" fillId="0" borderId="7" xfId="8" applyFont="1" applyFill="1" applyBorder="1" applyAlignment="1">
      <alignment horizontal="left" vertical="center"/>
    </xf>
    <xf numFmtId="4" fontId="14" fillId="4" borderId="13" xfId="8" applyNumberFormat="1" applyFont="1" applyFill="1" applyBorder="1" applyAlignment="1">
      <alignment horizontal="center" vertical="center"/>
    </xf>
    <xf numFmtId="4" fontId="14" fillId="4" borderId="7" xfId="8" applyNumberFormat="1" applyFont="1" applyFill="1" applyBorder="1" applyAlignment="1">
      <alignment horizontal="center" vertical="center"/>
    </xf>
    <xf numFmtId="0" fontId="14" fillId="0" borderId="13" xfId="8" applyFont="1" applyFill="1" applyBorder="1" applyAlignment="1">
      <alignment horizontal="center" vertical="center" wrapText="1"/>
    </xf>
    <xf numFmtId="0" fontId="14" fillId="0" borderId="7" xfId="8" applyFont="1" applyFill="1" applyBorder="1" applyAlignment="1">
      <alignment horizontal="center" vertical="center" wrapText="1"/>
    </xf>
    <xf numFmtId="0" fontId="30" fillId="0" borderId="2" xfId="8" applyFont="1" applyFill="1" applyBorder="1" applyAlignment="1">
      <alignment horizontal="center" vertical="center"/>
    </xf>
    <xf numFmtId="0" fontId="30" fillId="0" borderId="3" xfId="8" applyFont="1" applyFill="1" applyBorder="1" applyAlignment="1">
      <alignment horizontal="center" vertical="center"/>
    </xf>
    <xf numFmtId="0" fontId="30" fillId="0" borderId="4" xfId="8" applyFont="1" applyFill="1" applyBorder="1" applyAlignment="1">
      <alignment horizontal="center" vertical="center"/>
    </xf>
  </cellXfs>
  <cellStyles count="1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常规" xfId="0" builtinId="0" customBuiltin="1"/>
    <cellStyle name="常规 2" xfId="5" xr:uid="{00000000-0005-0000-0000-000005000000}"/>
    <cellStyle name="常规 2 2" xfId="8" xr:uid="{B0418690-CB51-4FFC-8AEE-0EEEBD0E7D40}"/>
    <cellStyle name="常规 3" xfId="7" xr:uid="{00000000-0005-0000-0000-000006000000}"/>
    <cellStyle name="千位分隔" xfId="6" builtinId="3"/>
    <cellStyle name="千位分隔 2" xfId="9" xr:uid="{CCDE7398-DB89-444F-8968-AF34065708E1}"/>
  </cellStyles>
  <dxfs count="0"/>
  <tableStyles count="1" defaultTableStyle="Project Timeline" defaultPivotStyle="PivotStyleLight16">
    <tableStyle name="Project Timeline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F421-4A8C-4070-A6E1-9175F0B670CC}">
  <dimension ref="A1:C3"/>
  <sheetViews>
    <sheetView workbookViewId="0"/>
  </sheetViews>
  <sheetFormatPr defaultRowHeight="13.2"/>
  <sheetData>
    <row r="1" spans="1:3">
      <c r="A1" t="s">
        <v>708</v>
      </c>
    </row>
    <row r="2" spans="1:3" ht="409.6">
      <c r="B2" t="s">
        <v>709</v>
      </c>
      <c r="C2" s="185" t="s">
        <v>712</v>
      </c>
    </row>
    <row r="3" spans="1:3">
      <c r="B3" t="s">
        <v>710</v>
      </c>
      <c r="C3" t="s">
        <v>711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47906-8BF1-4E16-AF6A-2900F0EB2F83}">
  <dimension ref="A3:I25"/>
  <sheetViews>
    <sheetView zoomScaleNormal="100" workbookViewId="0">
      <selection activeCell="J12" sqref="J12"/>
    </sheetView>
  </sheetViews>
  <sheetFormatPr defaultColWidth="8.88671875" defaultRowHeight="13.8"/>
  <cols>
    <col min="1" max="1" width="8.88671875" style="117"/>
    <col min="2" max="2" width="13.33203125" style="117" customWidth="1"/>
    <col min="3" max="3" width="15.88671875" style="117" customWidth="1"/>
    <col min="4" max="4" width="13.109375" style="117" customWidth="1"/>
    <col min="5" max="5" width="8.88671875" style="117"/>
    <col min="6" max="6" width="12.5546875" style="117" customWidth="1"/>
    <col min="7" max="7" width="25.33203125" style="117" customWidth="1"/>
    <col min="8" max="8" width="16.6640625" style="117" customWidth="1"/>
    <col min="9" max="9" width="31.6640625" style="117" customWidth="1"/>
    <col min="10" max="16384" width="8.88671875" style="117"/>
  </cols>
  <sheetData>
    <row r="3" spans="2:7" ht="15">
      <c r="B3" s="13">
        <v>1.1000000000000001</v>
      </c>
      <c r="C3" s="13" t="s">
        <v>439</v>
      </c>
      <c r="D3" s="109" t="s">
        <v>438</v>
      </c>
      <c r="E3" s="111" t="s">
        <v>32</v>
      </c>
      <c r="F3" s="13" t="s">
        <v>0</v>
      </c>
      <c r="G3" s="13" t="s">
        <v>31</v>
      </c>
    </row>
    <row r="4" spans="2:7" ht="15">
      <c r="B4" s="13">
        <v>1.1000000000000001</v>
      </c>
      <c r="C4" s="13" t="s">
        <v>439</v>
      </c>
      <c r="D4" s="109" t="s">
        <v>438</v>
      </c>
      <c r="E4" s="111" t="s">
        <v>32</v>
      </c>
      <c r="F4" s="13" t="s">
        <v>1</v>
      </c>
      <c r="G4" s="13"/>
    </row>
    <row r="5" spans="2:7" ht="15">
      <c r="B5" s="13">
        <v>1.1000000000000001</v>
      </c>
      <c r="C5" s="13" t="s">
        <v>439</v>
      </c>
      <c r="D5" s="109" t="s">
        <v>438</v>
      </c>
      <c r="E5" s="111" t="s">
        <v>32</v>
      </c>
      <c r="F5" s="13" t="s">
        <v>2</v>
      </c>
      <c r="G5" s="13" t="s">
        <v>31</v>
      </c>
    </row>
    <row r="6" spans="2:7" ht="15">
      <c r="B6" s="13">
        <v>1.1000000000000001</v>
      </c>
      <c r="C6" s="13" t="s">
        <v>439</v>
      </c>
      <c r="D6" s="109" t="s">
        <v>438</v>
      </c>
      <c r="E6" s="111" t="s">
        <v>32</v>
      </c>
      <c r="F6" s="13" t="s">
        <v>3</v>
      </c>
      <c r="G6" s="13" t="s">
        <v>440</v>
      </c>
    </row>
    <row r="7" spans="2:7" ht="15">
      <c r="B7" s="13">
        <v>1.1000000000000001</v>
      </c>
      <c r="C7" s="13" t="s">
        <v>439</v>
      </c>
      <c r="D7" s="109" t="s">
        <v>438</v>
      </c>
      <c r="E7" s="111" t="s">
        <v>32</v>
      </c>
      <c r="F7" s="13" t="s">
        <v>4</v>
      </c>
      <c r="G7" s="13" t="s">
        <v>440</v>
      </c>
    </row>
    <row r="8" spans="2:7" ht="60">
      <c r="B8" s="13">
        <v>2</v>
      </c>
      <c r="C8" s="13" t="s">
        <v>444</v>
      </c>
      <c r="D8" s="109" t="s">
        <v>441</v>
      </c>
      <c r="E8" s="109" t="s">
        <v>442</v>
      </c>
      <c r="F8" s="112" t="s">
        <v>639</v>
      </c>
      <c r="G8" s="112" t="s">
        <v>443</v>
      </c>
    </row>
    <row r="9" spans="2:7" ht="60">
      <c r="B9" s="13">
        <v>1.1000000000000001</v>
      </c>
      <c r="C9" s="13" t="s">
        <v>439</v>
      </c>
      <c r="D9" s="109" t="s">
        <v>441</v>
      </c>
      <c r="E9" s="109" t="s">
        <v>442</v>
      </c>
      <c r="F9" s="113" t="s">
        <v>0</v>
      </c>
      <c r="G9" s="112" t="s">
        <v>443</v>
      </c>
    </row>
    <row r="10" spans="2:7" ht="60">
      <c r="B10" s="13">
        <v>3</v>
      </c>
      <c r="C10" s="13" t="s">
        <v>449</v>
      </c>
      <c r="D10" s="109" t="s">
        <v>441</v>
      </c>
      <c r="E10" s="109" t="s">
        <v>442</v>
      </c>
      <c r="F10" s="114" t="s">
        <v>0</v>
      </c>
      <c r="G10" s="112" t="s">
        <v>443</v>
      </c>
    </row>
    <row r="18" spans="1:9" ht="34.799999999999997">
      <c r="A18" s="9" t="s">
        <v>428</v>
      </c>
      <c r="B18" s="10" t="s">
        <v>429</v>
      </c>
      <c r="C18" s="10" t="s">
        <v>430</v>
      </c>
      <c r="D18" s="9" t="s">
        <v>431</v>
      </c>
      <c r="E18" s="9" t="s">
        <v>432</v>
      </c>
      <c r="F18" s="9" t="s">
        <v>433</v>
      </c>
      <c r="G18" s="10" t="s">
        <v>434</v>
      </c>
      <c r="H18" s="69" t="s">
        <v>435</v>
      </c>
      <c r="I18" s="69" t="s">
        <v>605</v>
      </c>
    </row>
    <row r="19" spans="1:9" ht="75">
      <c r="A19" s="109" t="s">
        <v>441</v>
      </c>
      <c r="B19" s="109" t="s">
        <v>442</v>
      </c>
      <c r="C19" s="291" t="s">
        <v>0</v>
      </c>
      <c r="D19" s="110" t="s">
        <v>443</v>
      </c>
      <c r="E19" s="13">
        <v>1.1000000000000001</v>
      </c>
      <c r="F19" s="13" t="s">
        <v>439</v>
      </c>
      <c r="G19" s="12" t="s">
        <v>446</v>
      </c>
      <c r="H19" s="73">
        <v>12000000</v>
      </c>
      <c r="I19" s="70" t="s">
        <v>447</v>
      </c>
    </row>
    <row r="20" spans="1:9" ht="45">
      <c r="A20" s="109" t="s">
        <v>441</v>
      </c>
      <c r="B20" s="109" t="s">
        <v>442</v>
      </c>
      <c r="C20" s="292"/>
      <c r="D20" s="110" t="s">
        <v>443</v>
      </c>
      <c r="E20" s="13">
        <v>3</v>
      </c>
      <c r="F20" s="13" t="s">
        <v>449</v>
      </c>
      <c r="G20" s="12" t="s">
        <v>450</v>
      </c>
      <c r="H20" s="73"/>
      <c r="I20" s="70" t="s">
        <v>451</v>
      </c>
    </row>
    <row r="21" spans="1:9" ht="45">
      <c r="A21" s="109" t="s">
        <v>441</v>
      </c>
      <c r="B21" s="109" t="s">
        <v>442</v>
      </c>
      <c r="C21" s="151" t="s">
        <v>2</v>
      </c>
      <c r="D21" s="110" t="s">
        <v>443</v>
      </c>
      <c r="E21" s="13">
        <v>1.1000000000000001</v>
      </c>
      <c r="F21" s="13" t="s">
        <v>439</v>
      </c>
      <c r="G21" s="12" t="s">
        <v>446</v>
      </c>
      <c r="H21" s="73">
        <v>-5610000</v>
      </c>
      <c r="I21" s="119" t="s">
        <v>454</v>
      </c>
    </row>
    <row r="22" spans="1:9" ht="45">
      <c r="A22" s="109" t="s">
        <v>441</v>
      </c>
      <c r="B22" s="109" t="s">
        <v>442</v>
      </c>
      <c r="C22" s="293" t="s">
        <v>3</v>
      </c>
      <c r="D22" s="110" t="s">
        <v>456</v>
      </c>
      <c r="E22" s="13">
        <v>1.1000000000000001</v>
      </c>
      <c r="F22" s="13" t="s">
        <v>439</v>
      </c>
      <c r="G22" s="13" t="s">
        <v>458</v>
      </c>
      <c r="H22" s="3">
        <v>-10340000</v>
      </c>
      <c r="I22" s="119" t="s">
        <v>459</v>
      </c>
    </row>
    <row r="23" spans="1:9" ht="45">
      <c r="A23" s="109" t="s">
        <v>441</v>
      </c>
      <c r="B23" s="109" t="s">
        <v>442</v>
      </c>
      <c r="C23" s="292"/>
      <c r="D23" s="110" t="s">
        <v>456</v>
      </c>
      <c r="E23" s="13">
        <v>3</v>
      </c>
      <c r="F23" s="13" t="s">
        <v>449</v>
      </c>
      <c r="G23" s="12" t="s">
        <v>450</v>
      </c>
      <c r="H23" s="73"/>
      <c r="I23" s="6" t="s">
        <v>461</v>
      </c>
    </row>
    <row r="24" spans="1:9" ht="45">
      <c r="A24" s="109" t="s">
        <v>441</v>
      </c>
      <c r="B24" s="109" t="s">
        <v>442</v>
      </c>
      <c r="C24" s="291" t="s">
        <v>462</v>
      </c>
      <c r="D24" s="110" t="s">
        <v>456</v>
      </c>
      <c r="E24" s="13">
        <v>1.1000000000000001</v>
      </c>
      <c r="F24" s="13" t="s">
        <v>439</v>
      </c>
      <c r="G24" s="13" t="s">
        <v>458</v>
      </c>
      <c r="H24" s="3">
        <v>-10910000</v>
      </c>
      <c r="I24" s="119" t="s">
        <v>463</v>
      </c>
    </row>
    <row r="25" spans="1:9" ht="45">
      <c r="A25" s="109" t="s">
        <v>441</v>
      </c>
      <c r="B25" s="109" t="s">
        <v>442</v>
      </c>
      <c r="C25" s="292"/>
      <c r="D25" s="110" t="s">
        <v>456</v>
      </c>
      <c r="E25" s="13">
        <v>3</v>
      </c>
      <c r="F25" s="13" t="s">
        <v>449</v>
      </c>
      <c r="G25" s="12" t="s">
        <v>450</v>
      </c>
      <c r="H25" s="73"/>
      <c r="I25" s="6" t="s">
        <v>465</v>
      </c>
    </row>
  </sheetData>
  <mergeCells count="3">
    <mergeCell ref="C19:C20"/>
    <mergeCell ref="C22:C23"/>
    <mergeCell ref="C24:C2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3A64-B69A-4B6A-8FA6-0371904FF717}">
  <dimension ref="A1:D61"/>
  <sheetViews>
    <sheetView tabSelected="1" topLeftCell="A31" workbookViewId="0">
      <selection activeCell="C64" sqref="C64"/>
    </sheetView>
  </sheetViews>
  <sheetFormatPr defaultColWidth="9.109375" defaultRowHeight="13.8"/>
  <cols>
    <col min="1" max="1" width="22.88671875" style="164" customWidth="1"/>
    <col min="2" max="2" width="28.33203125" style="133" customWidth="1"/>
    <col min="3" max="3" width="40.88671875" style="133" customWidth="1"/>
    <col min="4" max="4" width="39.33203125" style="130" customWidth="1"/>
    <col min="5" max="16384" width="9.109375" style="117"/>
  </cols>
  <sheetData>
    <row r="1" spans="1:4" ht="18">
      <c r="A1" s="165" t="s">
        <v>428</v>
      </c>
      <c r="B1" s="166" t="s">
        <v>430</v>
      </c>
      <c r="C1" s="167" t="s">
        <v>431</v>
      </c>
      <c r="D1" s="168" t="s">
        <v>706</v>
      </c>
    </row>
    <row r="2" spans="1:4" ht="15.6">
      <c r="A2" s="199" t="s">
        <v>441</v>
      </c>
      <c r="B2" s="169" t="s">
        <v>639</v>
      </c>
      <c r="C2" s="170" t="s">
        <v>443</v>
      </c>
      <c r="D2" s="190" t="s">
        <v>726</v>
      </c>
    </row>
    <row r="3" spans="1:4" ht="15.6">
      <c r="A3" s="200"/>
      <c r="B3" s="171" t="s">
        <v>640</v>
      </c>
      <c r="C3" s="171" t="s">
        <v>615</v>
      </c>
      <c r="D3" s="188"/>
    </row>
    <row r="4" spans="1:4" ht="15.6">
      <c r="A4" s="200"/>
      <c r="B4" s="171" t="s">
        <v>641</v>
      </c>
      <c r="C4" s="172" t="s">
        <v>452</v>
      </c>
      <c r="D4" s="188"/>
    </row>
    <row r="5" spans="1:4" ht="15.6">
      <c r="A5" s="200"/>
      <c r="B5" s="171" t="s">
        <v>641</v>
      </c>
      <c r="C5" s="172" t="s">
        <v>443</v>
      </c>
      <c r="D5" s="188"/>
    </row>
    <row r="6" spans="1:4" ht="15.6">
      <c r="A6" s="200"/>
      <c r="B6" s="171" t="s">
        <v>642</v>
      </c>
      <c r="C6" s="172" t="s">
        <v>456</v>
      </c>
      <c r="D6" s="188"/>
    </row>
    <row r="7" spans="1:4" ht="15.6">
      <c r="A7" s="201"/>
      <c r="B7" s="173" t="s">
        <v>462</v>
      </c>
      <c r="C7" s="174" t="s">
        <v>456</v>
      </c>
      <c r="D7" s="189"/>
    </row>
    <row r="8" spans="1:4" ht="15.6">
      <c r="A8" s="199" t="s">
        <v>466</v>
      </c>
      <c r="B8" s="169" t="s">
        <v>639</v>
      </c>
      <c r="C8" s="170" t="s">
        <v>468</v>
      </c>
      <c r="D8" s="194" t="s">
        <v>467</v>
      </c>
    </row>
    <row r="9" spans="1:4" ht="15.6">
      <c r="A9" s="200"/>
      <c r="B9" s="171" t="s">
        <v>640</v>
      </c>
      <c r="C9" s="172" t="s">
        <v>467</v>
      </c>
      <c r="D9" s="195"/>
    </row>
    <row r="10" spans="1:4" ht="15.6">
      <c r="A10" s="200"/>
      <c r="B10" s="171" t="s">
        <v>641</v>
      </c>
      <c r="C10" s="172" t="s">
        <v>467</v>
      </c>
      <c r="D10" s="195"/>
    </row>
    <row r="11" spans="1:4" ht="15.6">
      <c r="A11" s="200"/>
      <c r="B11" s="171" t="s">
        <v>642</v>
      </c>
      <c r="C11" s="172" t="s">
        <v>467</v>
      </c>
      <c r="D11" s="195"/>
    </row>
    <row r="12" spans="1:4" ht="15.6">
      <c r="A12" s="201"/>
      <c r="B12" s="173" t="s">
        <v>462</v>
      </c>
      <c r="C12" s="174" t="s">
        <v>467</v>
      </c>
      <c r="D12" s="196"/>
    </row>
    <row r="13" spans="1:4" ht="15.6">
      <c r="A13" s="202" t="s">
        <v>735</v>
      </c>
      <c r="B13" s="169" t="s">
        <v>639</v>
      </c>
      <c r="C13" s="187" t="s">
        <v>732</v>
      </c>
      <c r="D13" s="197" t="s">
        <v>736</v>
      </c>
    </row>
    <row r="14" spans="1:4" ht="15.6">
      <c r="A14" s="203"/>
      <c r="B14" s="171" t="s">
        <v>640</v>
      </c>
      <c r="C14" s="187" t="s">
        <v>729</v>
      </c>
      <c r="D14" s="198"/>
    </row>
    <row r="15" spans="1:4" ht="15.6">
      <c r="A15" s="199" t="s">
        <v>494</v>
      </c>
      <c r="B15" s="169" t="s">
        <v>639</v>
      </c>
      <c r="C15" s="170" t="s">
        <v>496</v>
      </c>
      <c r="D15" s="194" t="s">
        <v>495</v>
      </c>
    </row>
    <row r="16" spans="1:4" ht="15.6">
      <c r="A16" s="200"/>
      <c r="B16" s="171" t="s">
        <v>640</v>
      </c>
      <c r="C16" s="172" t="s">
        <v>495</v>
      </c>
      <c r="D16" s="195"/>
    </row>
    <row r="17" spans="1:4" ht="15.6">
      <c r="A17" s="200"/>
      <c r="B17" s="171" t="s">
        <v>641</v>
      </c>
      <c r="C17" s="172" t="s">
        <v>496</v>
      </c>
      <c r="D17" s="195"/>
    </row>
    <row r="18" spans="1:4" ht="15.6">
      <c r="A18" s="200"/>
      <c r="B18" s="171" t="s">
        <v>642</v>
      </c>
      <c r="C18" s="172" t="s">
        <v>495</v>
      </c>
      <c r="D18" s="195"/>
    </row>
    <row r="19" spans="1:4" ht="15.6">
      <c r="A19" s="201"/>
      <c r="B19" s="173" t="s">
        <v>462</v>
      </c>
      <c r="C19" s="174" t="s">
        <v>495</v>
      </c>
      <c r="D19" s="196"/>
    </row>
    <row r="20" spans="1:4" ht="15.6">
      <c r="A20" s="199" t="s">
        <v>504</v>
      </c>
      <c r="B20" s="169" t="s">
        <v>639</v>
      </c>
      <c r="C20" s="170" t="s">
        <v>506</v>
      </c>
      <c r="D20" s="194" t="s">
        <v>505</v>
      </c>
    </row>
    <row r="21" spans="1:4" ht="15.6">
      <c r="A21" s="200"/>
      <c r="B21" s="171" t="s">
        <v>1</v>
      </c>
      <c r="C21" s="171" t="s">
        <v>506</v>
      </c>
      <c r="D21" s="195"/>
    </row>
    <row r="22" spans="1:4" ht="15.6">
      <c r="A22" s="200"/>
      <c r="B22" s="171" t="s">
        <v>641</v>
      </c>
      <c r="C22" s="172" t="s">
        <v>505</v>
      </c>
      <c r="D22" s="195"/>
    </row>
    <row r="23" spans="1:4" ht="15.6">
      <c r="A23" s="200"/>
      <c r="B23" s="171" t="s">
        <v>642</v>
      </c>
      <c r="C23" s="172" t="s">
        <v>505</v>
      </c>
      <c r="D23" s="195"/>
    </row>
    <row r="24" spans="1:4" ht="15.6">
      <c r="A24" s="201"/>
      <c r="B24" s="173" t="s">
        <v>462</v>
      </c>
      <c r="C24" s="174" t="s">
        <v>505</v>
      </c>
      <c r="D24" s="196"/>
    </row>
    <row r="25" spans="1:4" ht="15.6">
      <c r="A25" s="199" t="s">
        <v>510</v>
      </c>
      <c r="B25" s="169" t="s">
        <v>639</v>
      </c>
      <c r="C25" s="170" t="s">
        <v>512</v>
      </c>
      <c r="D25" s="190" t="s">
        <v>511</v>
      </c>
    </row>
    <row r="26" spans="1:4" ht="15.6">
      <c r="A26" s="200"/>
      <c r="B26" s="171" t="s">
        <v>641</v>
      </c>
      <c r="C26" s="172" t="s">
        <v>520</v>
      </c>
      <c r="D26" s="188"/>
    </row>
    <row r="27" spans="1:4" ht="31.2">
      <c r="A27" s="200"/>
      <c r="B27" s="172" t="s">
        <v>641</v>
      </c>
      <c r="C27" s="172" t="s">
        <v>522</v>
      </c>
      <c r="D27" s="188"/>
    </row>
    <row r="28" spans="1:4" ht="62.4">
      <c r="A28" s="200"/>
      <c r="B28" s="172" t="s">
        <v>641</v>
      </c>
      <c r="C28" s="172" t="s">
        <v>529</v>
      </c>
      <c r="D28" s="188"/>
    </row>
    <row r="29" spans="1:4" ht="15.6">
      <c r="A29" s="200"/>
      <c r="B29" s="172" t="s">
        <v>641</v>
      </c>
      <c r="C29" s="172" t="s">
        <v>530</v>
      </c>
      <c r="D29" s="188"/>
    </row>
    <row r="30" spans="1:4" ht="31.2">
      <c r="A30" s="200"/>
      <c r="B30" s="172" t="s">
        <v>641</v>
      </c>
      <c r="C30" s="172" t="s">
        <v>531</v>
      </c>
      <c r="D30" s="188"/>
    </row>
    <row r="31" spans="1:4" ht="31.2">
      <c r="A31" s="200"/>
      <c r="B31" s="172" t="s">
        <v>641</v>
      </c>
      <c r="C31" s="172" t="s">
        <v>536</v>
      </c>
      <c r="D31" s="188"/>
    </row>
    <row r="32" spans="1:4" ht="15.6">
      <c r="A32" s="200"/>
      <c r="B32" s="171" t="s">
        <v>642</v>
      </c>
      <c r="C32" s="172" t="s">
        <v>541</v>
      </c>
      <c r="D32" s="188" t="s">
        <v>703</v>
      </c>
    </row>
    <row r="33" spans="1:4" ht="15.6">
      <c r="A33" s="201"/>
      <c r="B33" s="173" t="s">
        <v>462</v>
      </c>
      <c r="C33" s="174" t="s">
        <v>541</v>
      </c>
      <c r="D33" s="189"/>
    </row>
    <row r="34" spans="1:4" ht="15.6">
      <c r="A34" s="199" t="s">
        <v>713</v>
      </c>
      <c r="B34" s="169" t="s">
        <v>639</v>
      </c>
      <c r="C34" s="170" t="s">
        <v>702</v>
      </c>
      <c r="D34" s="190" t="s">
        <v>737</v>
      </c>
    </row>
    <row r="35" spans="1:4" ht="15.6">
      <c r="A35" s="200"/>
      <c r="B35" s="171" t="s">
        <v>1</v>
      </c>
      <c r="C35" s="172" t="s">
        <v>549</v>
      </c>
      <c r="D35" s="188"/>
    </row>
    <row r="36" spans="1:4" ht="15.6">
      <c r="A36" s="200"/>
      <c r="B36" s="171" t="s">
        <v>641</v>
      </c>
      <c r="C36" s="172" t="s">
        <v>549</v>
      </c>
      <c r="D36" s="188"/>
    </row>
    <row r="37" spans="1:4" ht="15.6">
      <c r="A37" s="200"/>
      <c r="B37" s="171" t="s">
        <v>642</v>
      </c>
      <c r="C37" s="172" t="s">
        <v>702</v>
      </c>
      <c r="D37" s="188"/>
    </row>
    <row r="38" spans="1:4" ht="15.6">
      <c r="A38" s="201"/>
      <c r="B38" s="173" t="s">
        <v>462</v>
      </c>
      <c r="C38" s="174" t="s">
        <v>702</v>
      </c>
      <c r="D38" s="189"/>
    </row>
    <row r="39" spans="1:4" ht="15.6">
      <c r="A39" s="199" t="s">
        <v>567</v>
      </c>
      <c r="B39" s="169" t="s">
        <v>639</v>
      </c>
      <c r="C39" s="170" t="s">
        <v>569</v>
      </c>
      <c r="D39" s="190" t="s">
        <v>568</v>
      </c>
    </row>
    <row r="40" spans="1:4" ht="15.6">
      <c r="A40" s="200"/>
      <c r="B40" s="171" t="s">
        <v>641</v>
      </c>
      <c r="C40" s="172" t="s">
        <v>684</v>
      </c>
      <c r="D40" s="188"/>
    </row>
    <row r="41" spans="1:4" ht="15.6">
      <c r="A41" s="200"/>
      <c r="B41" s="171" t="s">
        <v>3</v>
      </c>
      <c r="C41" s="172" t="s">
        <v>685</v>
      </c>
      <c r="D41" s="188"/>
    </row>
    <row r="42" spans="1:4" ht="15.6">
      <c r="A42" s="201"/>
      <c r="B42" s="173" t="s">
        <v>4</v>
      </c>
      <c r="C42" s="174" t="s">
        <v>686</v>
      </c>
      <c r="D42" s="189"/>
    </row>
    <row r="43" spans="1:4" ht="15.6">
      <c r="A43" s="199" t="s">
        <v>9</v>
      </c>
      <c r="B43" s="169" t="s">
        <v>639</v>
      </c>
      <c r="C43" s="170" t="s">
        <v>10</v>
      </c>
      <c r="D43" s="190" t="s">
        <v>707</v>
      </c>
    </row>
    <row r="44" spans="1:4" ht="15.6">
      <c r="A44" s="200"/>
      <c r="B44" s="171" t="s">
        <v>2</v>
      </c>
      <c r="C44" s="172" t="s">
        <v>10</v>
      </c>
      <c r="D44" s="188"/>
    </row>
    <row r="45" spans="1:4" ht="15.6">
      <c r="A45" s="200"/>
      <c r="B45" s="171" t="s">
        <v>3</v>
      </c>
      <c r="C45" s="172" t="s">
        <v>12</v>
      </c>
      <c r="D45" s="188"/>
    </row>
    <row r="46" spans="1:4" ht="15.6">
      <c r="A46" s="201"/>
      <c r="B46" s="173" t="s">
        <v>4</v>
      </c>
      <c r="C46" s="174" t="s">
        <v>11</v>
      </c>
      <c r="D46" s="189"/>
    </row>
    <row r="47" spans="1:4" ht="15.6">
      <c r="A47" s="181" t="s">
        <v>576</v>
      </c>
      <c r="B47" s="182" t="s">
        <v>462</v>
      </c>
      <c r="C47" s="183" t="s">
        <v>578</v>
      </c>
      <c r="D47" s="184" t="s">
        <v>577</v>
      </c>
    </row>
    <row r="48" spans="1:4" ht="15.6">
      <c r="A48" s="199" t="s">
        <v>474</v>
      </c>
      <c r="B48" s="169" t="s">
        <v>639</v>
      </c>
      <c r="C48" s="170" t="s">
        <v>476</v>
      </c>
      <c r="D48" s="191" t="s">
        <v>705</v>
      </c>
    </row>
    <row r="49" spans="1:4" ht="15.6">
      <c r="A49" s="200"/>
      <c r="B49" s="171" t="s">
        <v>640</v>
      </c>
      <c r="C49" s="172" t="s">
        <v>477</v>
      </c>
      <c r="D49" s="192"/>
    </row>
    <row r="50" spans="1:4" ht="15.6">
      <c r="A50" s="200"/>
      <c r="B50" s="171" t="s">
        <v>641</v>
      </c>
      <c r="C50" s="172" t="s">
        <v>478</v>
      </c>
      <c r="D50" s="192"/>
    </row>
    <row r="51" spans="1:4" ht="15.6">
      <c r="A51" s="200"/>
      <c r="B51" s="171" t="s">
        <v>642</v>
      </c>
      <c r="C51" s="172" t="s">
        <v>479</v>
      </c>
      <c r="D51" s="192"/>
    </row>
    <row r="52" spans="1:4" ht="15.6">
      <c r="A52" s="201"/>
      <c r="B52" s="173" t="s">
        <v>462</v>
      </c>
      <c r="C52" s="174" t="s">
        <v>480</v>
      </c>
      <c r="D52" s="192"/>
    </row>
    <row r="53" spans="1:4" ht="15.6">
      <c r="A53" s="199" t="s">
        <v>704</v>
      </c>
      <c r="B53" s="169" t="s">
        <v>639</v>
      </c>
      <c r="C53" s="170" t="s">
        <v>483</v>
      </c>
      <c r="D53" s="192"/>
    </row>
    <row r="54" spans="1:4" ht="15.6">
      <c r="A54" s="200"/>
      <c r="B54" s="171" t="s">
        <v>640</v>
      </c>
      <c r="C54" s="172" t="s">
        <v>484</v>
      </c>
      <c r="D54" s="192"/>
    </row>
    <row r="55" spans="1:4" ht="15.6">
      <c r="A55" s="200"/>
      <c r="B55" s="171" t="s">
        <v>641</v>
      </c>
      <c r="C55" s="172" t="s">
        <v>485</v>
      </c>
      <c r="D55" s="192"/>
    </row>
    <row r="56" spans="1:4" ht="15.6">
      <c r="A56" s="200"/>
      <c r="B56" s="171" t="s">
        <v>642</v>
      </c>
      <c r="C56" s="172" t="s">
        <v>488</v>
      </c>
      <c r="D56" s="192"/>
    </row>
    <row r="57" spans="1:4" ht="15.6">
      <c r="A57" s="201"/>
      <c r="B57" s="173" t="s">
        <v>462</v>
      </c>
      <c r="C57" s="174" t="s">
        <v>488</v>
      </c>
      <c r="D57" s="193"/>
    </row>
    <row r="58" spans="1:4" ht="15.6">
      <c r="A58" s="199" t="s">
        <v>491</v>
      </c>
      <c r="B58" s="175" t="s">
        <v>644</v>
      </c>
      <c r="C58" s="176" t="s">
        <v>599</v>
      </c>
      <c r="D58" s="191" t="s">
        <v>723</v>
      </c>
    </row>
    <row r="59" spans="1:4" ht="15.6">
      <c r="A59" s="200"/>
      <c r="B59" s="177" t="s">
        <v>645</v>
      </c>
      <c r="C59" s="178" t="s">
        <v>597</v>
      </c>
      <c r="D59" s="192"/>
    </row>
    <row r="60" spans="1:4" ht="15.6">
      <c r="A60" s="200"/>
      <c r="B60" s="177" t="s">
        <v>646</v>
      </c>
      <c r="C60" s="178" t="s">
        <v>598</v>
      </c>
      <c r="D60" s="192"/>
    </row>
    <row r="61" spans="1:4" ht="15.6">
      <c r="A61" s="201"/>
      <c r="B61" s="179" t="s">
        <v>647</v>
      </c>
      <c r="C61" s="180" t="s">
        <v>598</v>
      </c>
      <c r="D61" s="193"/>
    </row>
  </sheetData>
  <mergeCells count="24">
    <mergeCell ref="A2:A7"/>
    <mergeCell ref="A8:A12"/>
    <mergeCell ref="A48:A52"/>
    <mergeCell ref="A53:A57"/>
    <mergeCell ref="A58:A61"/>
    <mergeCell ref="A15:A19"/>
    <mergeCell ref="A13:A14"/>
    <mergeCell ref="A20:A24"/>
    <mergeCell ref="A25:A33"/>
    <mergeCell ref="A34:A38"/>
    <mergeCell ref="A39:A42"/>
    <mergeCell ref="A43:A46"/>
    <mergeCell ref="D58:D61"/>
    <mergeCell ref="D2:D7"/>
    <mergeCell ref="D8:D12"/>
    <mergeCell ref="D15:D19"/>
    <mergeCell ref="D20:D24"/>
    <mergeCell ref="D25:D31"/>
    <mergeCell ref="D13:D14"/>
    <mergeCell ref="D32:D33"/>
    <mergeCell ref="D34:D38"/>
    <mergeCell ref="D39:D42"/>
    <mergeCell ref="D43:D46"/>
    <mergeCell ref="D48:D57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8898-AAB0-492A-BE69-2065BAF3E600}">
  <dimension ref="A1:D61"/>
  <sheetViews>
    <sheetView workbookViewId="0">
      <selection activeCell="A2" sqref="A2:A7"/>
    </sheetView>
  </sheetViews>
  <sheetFormatPr defaultColWidth="9.109375" defaultRowHeight="13.8"/>
  <cols>
    <col min="1" max="1" width="22.88671875" style="164" customWidth="1"/>
    <col min="2" max="2" width="28.33203125" style="133" customWidth="1"/>
    <col min="3" max="3" width="44.77734375" style="133" customWidth="1"/>
    <col min="4" max="4" width="39.33203125" style="130" customWidth="1"/>
    <col min="5" max="16384" width="9.109375" style="117"/>
  </cols>
  <sheetData>
    <row r="1" spans="1:4" ht="17.399999999999999">
      <c r="A1" s="9" t="s">
        <v>428</v>
      </c>
      <c r="B1" s="10" t="s">
        <v>430</v>
      </c>
      <c r="C1" s="9" t="s">
        <v>431</v>
      </c>
      <c r="D1" s="10" t="s">
        <v>429</v>
      </c>
    </row>
    <row r="2" spans="1:4" ht="15">
      <c r="A2" s="12" t="s">
        <v>441</v>
      </c>
      <c r="B2" s="157" t="s">
        <v>639</v>
      </c>
      <c r="C2" s="155" t="s">
        <v>443</v>
      </c>
      <c r="D2" s="12" t="s">
        <v>442</v>
      </c>
    </row>
    <row r="3" spans="1:4" ht="15">
      <c r="A3" s="12" t="s">
        <v>441</v>
      </c>
      <c r="B3" s="157" t="s">
        <v>640</v>
      </c>
      <c r="C3" s="157" t="s">
        <v>615</v>
      </c>
      <c r="D3" s="12" t="s">
        <v>442</v>
      </c>
    </row>
    <row r="4" spans="1:4" ht="15">
      <c r="A4" s="12" t="s">
        <v>441</v>
      </c>
      <c r="B4" s="13" t="s">
        <v>641</v>
      </c>
      <c r="C4" s="12" t="s">
        <v>452</v>
      </c>
      <c r="D4" s="12" t="s">
        <v>442</v>
      </c>
    </row>
    <row r="5" spans="1:4" ht="15">
      <c r="A5" s="12" t="s">
        <v>441</v>
      </c>
      <c r="B5" s="157" t="s">
        <v>641</v>
      </c>
      <c r="C5" s="155" t="s">
        <v>443</v>
      </c>
      <c r="D5" s="12" t="s">
        <v>442</v>
      </c>
    </row>
    <row r="6" spans="1:4" ht="15">
      <c r="A6" s="12" t="s">
        <v>441</v>
      </c>
      <c r="B6" s="157" t="s">
        <v>642</v>
      </c>
      <c r="C6" s="155" t="s">
        <v>456</v>
      </c>
      <c r="D6" s="12" t="s">
        <v>442</v>
      </c>
    </row>
    <row r="7" spans="1:4" ht="15">
      <c r="A7" s="12" t="s">
        <v>441</v>
      </c>
      <c r="B7" s="157" t="s">
        <v>462</v>
      </c>
      <c r="C7" s="155" t="s">
        <v>456</v>
      </c>
      <c r="D7" s="12" t="s">
        <v>442</v>
      </c>
    </row>
    <row r="8" spans="1:4" ht="15">
      <c r="A8" s="12" t="s">
        <v>466</v>
      </c>
      <c r="B8" s="157" t="s">
        <v>639</v>
      </c>
      <c r="C8" s="155" t="s">
        <v>468</v>
      </c>
      <c r="D8" s="13" t="s">
        <v>467</v>
      </c>
    </row>
    <row r="9" spans="1:4" ht="15">
      <c r="A9" s="12" t="s">
        <v>466</v>
      </c>
      <c r="B9" s="13" t="s">
        <v>640</v>
      </c>
      <c r="C9" s="12" t="s">
        <v>467</v>
      </c>
      <c r="D9" s="13" t="s">
        <v>467</v>
      </c>
    </row>
    <row r="10" spans="1:4" ht="15">
      <c r="A10" s="12" t="s">
        <v>466</v>
      </c>
      <c r="B10" s="13" t="s">
        <v>641</v>
      </c>
      <c r="C10" s="12" t="s">
        <v>467</v>
      </c>
      <c r="D10" s="13" t="s">
        <v>467</v>
      </c>
    </row>
    <row r="11" spans="1:4" ht="15">
      <c r="A11" s="12" t="s">
        <v>466</v>
      </c>
      <c r="B11" s="13" t="s">
        <v>642</v>
      </c>
      <c r="C11" s="12" t="s">
        <v>467</v>
      </c>
      <c r="D11" s="13" t="s">
        <v>467</v>
      </c>
    </row>
    <row r="12" spans="1:4" ht="15">
      <c r="A12" s="12" t="s">
        <v>466</v>
      </c>
      <c r="B12" s="13" t="s">
        <v>462</v>
      </c>
      <c r="C12" s="12" t="s">
        <v>467</v>
      </c>
      <c r="D12" s="13" t="s">
        <v>467</v>
      </c>
    </row>
    <row r="13" spans="1:4" ht="15">
      <c r="A13" s="12" t="s">
        <v>474</v>
      </c>
      <c r="B13" s="13" t="s">
        <v>639</v>
      </c>
      <c r="C13" s="12" t="s">
        <v>476</v>
      </c>
      <c r="D13" s="12"/>
    </row>
    <row r="14" spans="1:4" ht="15">
      <c r="A14" s="12" t="s">
        <v>474</v>
      </c>
      <c r="B14" s="13" t="s">
        <v>640</v>
      </c>
      <c r="C14" s="12" t="s">
        <v>477</v>
      </c>
      <c r="D14" s="12"/>
    </row>
    <row r="15" spans="1:4" ht="15">
      <c r="A15" s="12" t="s">
        <v>474</v>
      </c>
      <c r="B15" s="13" t="s">
        <v>641</v>
      </c>
      <c r="C15" s="12" t="s">
        <v>478</v>
      </c>
      <c r="D15" s="12"/>
    </row>
    <row r="16" spans="1:4" ht="15">
      <c r="A16" s="12" t="s">
        <v>474</v>
      </c>
      <c r="B16" s="13" t="s">
        <v>642</v>
      </c>
      <c r="C16" s="12" t="s">
        <v>479</v>
      </c>
      <c r="D16" s="12"/>
    </row>
    <row r="17" spans="1:4" ht="15">
      <c r="A17" s="12" t="s">
        <v>474</v>
      </c>
      <c r="B17" s="13" t="s">
        <v>462</v>
      </c>
      <c r="C17" s="12" t="s">
        <v>480</v>
      </c>
      <c r="D17" s="12"/>
    </row>
    <row r="18" spans="1:4" ht="15">
      <c r="A18" s="12" t="s">
        <v>482</v>
      </c>
      <c r="B18" s="13" t="s">
        <v>639</v>
      </c>
      <c r="C18" s="12" t="s">
        <v>483</v>
      </c>
      <c r="D18" s="12"/>
    </row>
    <row r="19" spans="1:4" ht="15">
      <c r="A19" s="12" t="s">
        <v>482</v>
      </c>
      <c r="B19" s="13" t="s">
        <v>640</v>
      </c>
      <c r="C19" s="12" t="s">
        <v>484</v>
      </c>
      <c r="D19" s="12"/>
    </row>
    <row r="20" spans="1:4" ht="15">
      <c r="A20" s="12" t="s">
        <v>482</v>
      </c>
      <c r="B20" s="13" t="s">
        <v>641</v>
      </c>
      <c r="C20" s="12" t="s">
        <v>485</v>
      </c>
      <c r="D20" s="12"/>
    </row>
    <row r="21" spans="1:4" ht="15">
      <c r="A21" s="12" t="s">
        <v>482</v>
      </c>
      <c r="B21" s="13" t="s">
        <v>642</v>
      </c>
      <c r="C21" s="12" t="s">
        <v>488</v>
      </c>
      <c r="D21" s="12"/>
    </row>
    <row r="22" spans="1:4" ht="15">
      <c r="A22" s="12" t="s">
        <v>482</v>
      </c>
      <c r="B22" s="13" t="s">
        <v>462</v>
      </c>
      <c r="C22" s="12" t="s">
        <v>488</v>
      </c>
      <c r="D22" s="12"/>
    </row>
    <row r="23" spans="1:4" ht="15">
      <c r="A23" s="12" t="s">
        <v>491</v>
      </c>
      <c r="B23" s="156" t="s">
        <v>644</v>
      </c>
      <c r="C23" s="132" t="s">
        <v>599</v>
      </c>
      <c r="D23" s="12"/>
    </row>
    <row r="24" spans="1:4" ht="15">
      <c r="A24" s="12" t="s">
        <v>491</v>
      </c>
      <c r="B24" s="156" t="s">
        <v>645</v>
      </c>
      <c r="C24" s="132" t="s">
        <v>597</v>
      </c>
      <c r="D24" s="12"/>
    </row>
    <row r="25" spans="1:4" ht="15">
      <c r="A25" s="12" t="s">
        <v>491</v>
      </c>
      <c r="B25" s="156" t="s">
        <v>646</v>
      </c>
      <c r="C25" s="132" t="s">
        <v>598</v>
      </c>
      <c r="D25" s="12"/>
    </row>
    <row r="26" spans="1:4" ht="15">
      <c r="A26" s="12" t="s">
        <v>491</v>
      </c>
      <c r="B26" s="156" t="s">
        <v>647</v>
      </c>
      <c r="C26" s="132" t="s">
        <v>598</v>
      </c>
      <c r="D26" s="12"/>
    </row>
    <row r="27" spans="1:4" ht="15">
      <c r="A27" s="12" t="s">
        <v>494</v>
      </c>
      <c r="B27" s="157" t="s">
        <v>639</v>
      </c>
      <c r="C27" s="155" t="s">
        <v>496</v>
      </c>
      <c r="D27" s="13" t="s">
        <v>495</v>
      </c>
    </row>
    <row r="28" spans="1:4" ht="15">
      <c r="A28" s="12" t="s">
        <v>494</v>
      </c>
      <c r="B28" s="13" t="s">
        <v>640</v>
      </c>
      <c r="C28" s="12" t="s">
        <v>495</v>
      </c>
      <c r="D28" s="13" t="s">
        <v>495</v>
      </c>
    </row>
    <row r="29" spans="1:4" ht="15">
      <c r="A29" s="12" t="s">
        <v>494</v>
      </c>
      <c r="B29" s="157" t="s">
        <v>641</v>
      </c>
      <c r="C29" s="155" t="s">
        <v>496</v>
      </c>
      <c r="D29" s="13" t="s">
        <v>495</v>
      </c>
    </row>
    <row r="30" spans="1:4" ht="15">
      <c r="A30" s="12" t="s">
        <v>494</v>
      </c>
      <c r="B30" s="13" t="s">
        <v>642</v>
      </c>
      <c r="C30" s="12" t="s">
        <v>495</v>
      </c>
      <c r="D30" s="13" t="s">
        <v>495</v>
      </c>
    </row>
    <row r="31" spans="1:4" ht="15">
      <c r="A31" s="12" t="s">
        <v>494</v>
      </c>
      <c r="B31" s="13" t="s">
        <v>462</v>
      </c>
      <c r="C31" s="12" t="s">
        <v>495</v>
      </c>
      <c r="D31" s="13" t="s">
        <v>495</v>
      </c>
    </row>
    <row r="32" spans="1:4" ht="15">
      <c r="A32" s="12" t="s">
        <v>504</v>
      </c>
      <c r="B32" s="157" t="s">
        <v>639</v>
      </c>
      <c r="C32" s="155" t="s">
        <v>506</v>
      </c>
      <c r="D32" s="13" t="s">
        <v>505</v>
      </c>
    </row>
    <row r="33" spans="1:4" ht="15">
      <c r="A33" s="12" t="s">
        <v>504</v>
      </c>
      <c r="B33" s="13" t="s">
        <v>1</v>
      </c>
      <c r="C33" s="157" t="s">
        <v>506</v>
      </c>
      <c r="D33" s="13" t="s">
        <v>505</v>
      </c>
    </row>
    <row r="34" spans="1:4" ht="15">
      <c r="A34" s="12" t="s">
        <v>504</v>
      </c>
      <c r="B34" s="13" t="s">
        <v>641</v>
      </c>
      <c r="C34" s="12" t="s">
        <v>505</v>
      </c>
      <c r="D34" s="13" t="s">
        <v>505</v>
      </c>
    </row>
    <row r="35" spans="1:4" ht="15">
      <c r="A35" s="12" t="s">
        <v>504</v>
      </c>
      <c r="B35" s="13" t="s">
        <v>642</v>
      </c>
      <c r="C35" s="12" t="s">
        <v>505</v>
      </c>
      <c r="D35" s="13" t="s">
        <v>505</v>
      </c>
    </row>
    <row r="36" spans="1:4" ht="15">
      <c r="A36" s="12" t="s">
        <v>504</v>
      </c>
      <c r="B36" s="13" t="s">
        <v>462</v>
      </c>
      <c r="C36" s="12" t="s">
        <v>505</v>
      </c>
      <c r="D36" s="13" t="s">
        <v>505</v>
      </c>
    </row>
    <row r="37" spans="1:4" ht="30">
      <c r="A37" s="12" t="s">
        <v>510</v>
      </c>
      <c r="B37" s="157" t="s">
        <v>639</v>
      </c>
      <c r="C37" s="155" t="s">
        <v>512</v>
      </c>
      <c r="D37" s="12" t="s">
        <v>511</v>
      </c>
    </row>
    <row r="38" spans="1:4" ht="30">
      <c r="A38" s="12" t="s">
        <v>510</v>
      </c>
      <c r="B38" s="13" t="s">
        <v>641</v>
      </c>
      <c r="C38" s="12" t="s">
        <v>520</v>
      </c>
      <c r="D38" s="12" t="s">
        <v>511</v>
      </c>
    </row>
    <row r="39" spans="1:4" ht="30">
      <c r="A39" s="12" t="s">
        <v>510</v>
      </c>
      <c r="B39" s="155" t="s">
        <v>641</v>
      </c>
      <c r="C39" s="155" t="s">
        <v>522</v>
      </c>
      <c r="D39" s="12" t="s">
        <v>511</v>
      </c>
    </row>
    <row r="40" spans="1:4" ht="45">
      <c r="A40" s="12" t="s">
        <v>510</v>
      </c>
      <c r="B40" s="155" t="s">
        <v>641</v>
      </c>
      <c r="C40" s="155" t="s">
        <v>529</v>
      </c>
      <c r="D40" s="12" t="s">
        <v>511</v>
      </c>
    </row>
    <row r="41" spans="1:4" ht="30">
      <c r="A41" s="12" t="s">
        <v>510</v>
      </c>
      <c r="B41" s="155" t="s">
        <v>641</v>
      </c>
      <c r="C41" s="155" t="s">
        <v>530</v>
      </c>
      <c r="D41" s="12" t="s">
        <v>511</v>
      </c>
    </row>
    <row r="42" spans="1:4" ht="30">
      <c r="A42" s="12" t="s">
        <v>510</v>
      </c>
      <c r="B42" s="155" t="s">
        <v>641</v>
      </c>
      <c r="C42" s="155" t="s">
        <v>531</v>
      </c>
      <c r="D42" s="12" t="s">
        <v>511</v>
      </c>
    </row>
    <row r="43" spans="1:4" ht="30">
      <c r="A43" s="12" t="s">
        <v>510</v>
      </c>
      <c r="B43" s="155" t="s">
        <v>641</v>
      </c>
      <c r="C43" s="155" t="s">
        <v>536</v>
      </c>
      <c r="D43" s="12" t="s">
        <v>511</v>
      </c>
    </row>
    <row r="44" spans="1:4" ht="30">
      <c r="A44" s="12" t="s">
        <v>510</v>
      </c>
      <c r="B44" s="157" t="s">
        <v>642</v>
      </c>
      <c r="C44" s="155" t="s">
        <v>541</v>
      </c>
      <c r="D44" s="12" t="s">
        <v>511</v>
      </c>
    </row>
    <row r="45" spans="1:4" ht="30">
      <c r="A45" s="12" t="s">
        <v>510</v>
      </c>
      <c r="B45" s="157" t="s">
        <v>462</v>
      </c>
      <c r="C45" s="155" t="s">
        <v>541</v>
      </c>
      <c r="D45" s="12" t="s">
        <v>511</v>
      </c>
    </row>
    <row r="46" spans="1:4" ht="15">
      <c r="A46" s="155" t="s">
        <v>546</v>
      </c>
      <c r="B46" s="13" t="s">
        <v>639</v>
      </c>
      <c r="C46" s="12" t="s">
        <v>702</v>
      </c>
      <c r="D46" s="12" t="s">
        <v>702</v>
      </c>
    </row>
    <row r="47" spans="1:4" ht="15">
      <c r="A47" s="155" t="s">
        <v>546</v>
      </c>
      <c r="B47" s="13" t="s">
        <v>1</v>
      </c>
      <c r="C47" s="155" t="s">
        <v>549</v>
      </c>
      <c r="D47" s="12" t="s">
        <v>702</v>
      </c>
    </row>
    <row r="48" spans="1:4" ht="15">
      <c r="A48" s="155" t="s">
        <v>546</v>
      </c>
      <c r="B48" s="157" t="s">
        <v>641</v>
      </c>
      <c r="C48" s="155" t="s">
        <v>549</v>
      </c>
      <c r="D48" s="12" t="s">
        <v>702</v>
      </c>
    </row>
    <row r="49" spans="1:4" ht="15">
      <c r="A49" s="155" t="s">
        <v>546</v>
      </c>
      <c r="B49" s="13" t="s">
        <v>642</v>
      </c>
      <c r="C49" s="12" t="s">
        <v>702</v>
      </c>
      <c r="D49" s="12" t="s">
        <v>702</v>
      </c>
    </row>
    <row r="50" spans="1:4" ht="15">
      <c r="A50" s="155" t="s">
        <v>546</v>
      </c>
      <c r="B50" s="13" t="s">
        <v>462</v>
      </c>
      <c r="C50" s="12" t="s">
        <v>702</v>
      </c>
      <c r="D50" s="12" t="s">
        <v>702</v>
      </c>
    </row>
    <row r="51" spans="1:4" ht="15">
      <c r="A51" s="12" t="s">
        <v>562</v>
      </c>
      <c r="B51" s="13" t="s">
        <v>642</v>
      </c>
      <c r="C51" s="12" t="s">
        <v>564</v>
      </c>
      <c r="D51" s="12" t="s">
        <v>563</v>
      </c>
    </row>
    <row r="52" spans="1:4" ht="15">
      <c r="A52" s="12" t="s">
        <v>562</v>
      </c>
      <c r="B52" s="13" t="s">
        <v>462</v>
      </c>
      <c r="C52" s="12" t="s">
        <v>564</v>
      </c>
      <c r="D52" s="12" t="s">
        <v>563</v>
      </c>
    </row>
    <row r="53" spans="1:4" ht="15">
      <c r="A53" s="12" t="s">
        <v>567</v>
      </c>
      <c r="B53" s="13" t="s">
        <v>639</v>
      </c>
      <c r="C53" s="12" t="s">
        <v>569</v>
      </c>
      <c r="D53" s="12" t="s">
        <v>568</v>
      </c>
    </row>
    <row r="54" spans="1:4" ht="15">
      <c r="A54" s="12" t="s">
        <v>567</v>
      </c>
      <c r="B54" s="13" t="s">
        <v>641</v>
      </c>
      <c r="C54" s="12" t="s">
        <v>684</v>
      </c>
      <c r="D54" s="12" t="s">
        <v>568</v>
      </c>
    </row>
    <row r="55" spans="1:4" ht="15">
      <c r="A55" s="12" t="s">
        <v>567</v>
      </c>
      <c r="B55" s="13" t="s">
        <v>3</v>
      </c>
      <c r="C55" s="12" t="s">
        <v>685</v>
      </c>
      <c r="D55" s="12" t="s">
        <v>568</v>
      </c>
    </row>
    <row r="56" spans="1:4" ht="15">
      <c r="A56" s="12" t="s">
        <v>567</v>
      </c>
      <c r="B56" s="13" t="s">
        <v>4</v>
      </c>
      <c r="C56" s="12" t="s">
        <v>686</v>
      </c>
      <c r="D56" s="12" t="s">
        <v>568</v>
      </c>
    </row>
    <row r="57" spans="1:4" ht="30">
      <c r="A57" s="12" t="s">
        <v>9</v>
      </c>
      <c r="B57" s="13" t="s">
        <v>639</v>
      </c>
      <c r="C57" s="12" t="s">
        <v>10</v>
      </c>
      <c r="D57" s="12" t="s">
        <v>574</v>
      </c>
    </row>
    <row r="58" spans="1:4" ht="30">
      <c r="A58" s="12" t="s">
        <v>9</v>
      </c>
      <c r="B58" s="13" t="s">
        <v>2</v>
      </c>
      <c r="C58" s="12" t="s">
        <v>10</v>
      </c>
      <c r="D58" s="12" t="s">
        <v>574</v>
      </c>
    </row>
    <row r="59" spans="1:4" ht="30">
      <c r="A59" s="12" t="s">
        <v>9</v>
      </c>
      <c r="B59" s="13" t="s">
        <v>3</v>
      </c>
      <c r="C59" s="12" t="s">
        <v>12</v>
      </c>
      <c r="D59" s="12" t="s">
        <v>574</v>
      </c>
    </row>
    <row r="60" spans="1:4" ht="30">
      <c r="A60" s="12" t="s">
        <v>9</v>
      </c>
      <c r="B60" s="13" t="s">
        <v>4</v>
      </c>
      <c r="C60" s="12" t="s">
        <v>11</v>
      </c>
      <c r="D60" s="12" t="s">
        <v>574</v>
      </c>
    </row>
    <row r="61" spans="1:4" ht="15">
      <c r="A61" s="12" t="s">
        <v>576</v>
      </c>
      <c r="B61" s="13" t="s">
        <v>462</v>
      </c>
      <c r="C61" s="12" t="s">
        <v>578</v>
      </c>
      <c r="D61" s="12" t="s">
        <v>577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90FD-3B64-4BC3-837D-B92EE0A38709}">
  <sheetPr>
    <pageSetUpPr fitToPage="1"/>
  </sheetPr>
  <dimension ref="A1:L145"/>
  <sheetViews>
    <sheetView zoomScaleNormal="100" workbookViewId="0">
      <pane xSplit="4" ySplit="1" topLeftCell="E37" activePane="bottomRight" state="frozen"/>
      <selection activeCell="B4" sqref="B4"/>
      <selection pane="topRight" activeCell="B4" sqref="B4"/>
      <selection pane="bottomLeft" activeCell="B4" sqref="B4"/>
      <selection pane="bottomRight" activeCell="D48" sqref="D48"/>
    </sheetView>
  </sheetViews>
  <sheetFormatPr defaultColWidth="8.88671875" defaultRowHeight="13.2"/>
  <cols>
    <col min="1" max="1" width="19.6640625" style="163" customWidth="1"/>
    <col min="2" max="2" width="19.6640625" style="32" customWidth="1"/>
    <col min="3" max="3" width="30.5546875" style="163" customWidth="1"/>
    <col min="4" max="4" width="19.6640625" style="32" customWidth="1"/>
    <col min="5" max="5" width="9.33203125" style="11" customWidth="1"/>
    <col min="6" max="6" width="11.5546875" style="11" customWidth="1"/>
    <col min="7" max="7" width="38.88671875" style="11" customWidth="1"/>
    <col min="8" max="8" width="24.109375" style="74" customWidth="1"/>
    <col min="9" max="9" width="35.33203125" style="74" customWidth="1"/>
    <col min="10" max="10" width="35.33203125" style="11" customWidth="1"/>
    <col min="11" max="11" width="17.5546875" style="11" customWidth="1"/>
    <col min="12" max="16384" width="8.88671875" style="11"/>
  </cols>
  <sheetData>
    <row r="1" spans="1:12" ht="35.549999999999997" customHeight="1">
      <c r="A1" s="9" t="s">
        <v>428</v>
      </c>
      <c r="B1" s="10" t="s">
        <v>430</v>
      </c>
      <c r="C1" s="9" t="s">
        <v>431</v>
      </c>
      <c r="D1" s="10" t="s">
        <v>429</v>
      </c>
      <c r="E1" s="9" t="s">
        <v>432</v>
      </c>
      <c r="F1" s="9" t="s">
        <v>433</v>
      </c>
      <c r="G1" s="10" t="s">
        <v>434</v>
      </c>
      <c r="H1" s="69" t="s">
        <v>435</v>
      </c>
      <c r="I1" s="69" t="s">
        <v>605</v>
      </c>
      <c r="J1" s="10" t="s">
        <v>436</v>
      </c>
      <c r="K1" s="10" t="s">
        <v>437</v>
      </c>
    </row>
    <row r="2" spans="1:12" ht="24" customHeight="1">
      <c r="A2" s="109" t="s">
        <v>438</v>
      </c>
      <c r="B2" s="13" t="s">
        <v>0</v>
      </c>
      <c r="C2" s="12" t="s">
        <v>31</v>
      </c>
      <c r="D2" s="111" t="s">
        <v>32</v>
      </c>
      <c r="E2" s="13">
        <v>1.1000000000000001</v>
      </c>
      <c r="F2" s="13" t="s">
        <v>439</v>
      </c>
      <c r="G2" s="14"/>
      <c r="H2" s="3"/>
      <c r="I2" s="3"/>
      <c r="J2" s="14"/>
      <c r="K2" s="14"/>
    </row>
    <row r="3" spans="1:12" ht="24" customHeight="1">
      <c r="A3" s="109" t="s">
        <v>438</v>
      </c>
      <c r="B3" s="13" t="s">
        <v>1</v>
      </c>
      <c r="C3" s="12"/>
      <c r="D3" s="111" t="s">
        <v>32</v>
      </c>
      <c r="E3" s="13">
        <v>1.1000000000000001</v>
      </c>
      <c r="F3" s="13" t="s">
        <v>439</v>
      </c>
      <c r="G3" s="13"/>
      <c r="H3" s="3"/>
      <c r="I3" s="3"/>
      <c r="J3" s="13"/>
      <c r="K3" s="13"/>
    </row>
    <row r="4" spans="1:12" ht="24" customHeight="1">
      <c r="A4" s="109" t="s">
        <v>438</v>
      </c>
      <c r="B4" s="13" t="s">
        <v>2</v>
      </c>
      <c r="C4" s="12" t="s">
        <v>31</v>
      </c>
      <c r="D4" s="111" t="s">
        <v>32</v>
      </c>
      <c r="E4" s="13">
        <v>1.1000000000000001</v>
      </c>
      <c r="F4" s="13" t="s">
        <v>439</v>
      </c>
      <c r="G4" s="14"/>
      <c r="H4" s="3"/>
      <c r="I4" s="3"/>
      <c r="J4" s="14"/>
      <c r="K4" s="14"/>
    </row>
    <row r="5" spans="1:12" ht="24" customHeight="1">
      <c r="A5" s="109" t="s">
        <v>438</v>
      </c>
      <c r="B5" s="13" t="s">
        <v>3</v>
      </c>
      <c r="C5" s="12" t="s">
        <v>440</v>
      </c>
      <c r="D5" s="111" t="s">
        <v>32</v>
      </c>
      <c r="E5" s="13">
        <v>1.1000000000000001</v>
      </c>
      <c r="F5" s="13" t="s">
        <v>439</v>
      </c>
      <c r="G5" s="14" t="s">
        <v>30</v>
      </c>
      <c r="H5" s="3"/>
      <c r="I5" s="3"/>
      <c r="J5" s="14"/>
      <c r="K5" s="14"/>
    </row>
    <row r="6" spans="1:12" ht="24" customHeight="1">
      <c r="A6" s="109" t="s">
        <v>438</v>
      </c>
      <c r="B6" s="13" t="s">
        <v>4</v>
      </c>
      <c r="C6" s="12" t="s">
        <v>440</v>
      </c>
      <c r="D6" s="111" t="s">
        <v>32</v>
      </c>
      <c r="E6" s="13">
        <v>1.1000000000000001</v>
      </c>
      <c r="F6" s="13" t="s">
        <v>439</v>
      </c>
      <c r="G6" s="14"/>
      <c r="H6" s="3"/>
      <c r="I6" s="3"/>
      <c r="J6" s="14"/>
      <c r="K6" s="14"/>
    </row>
    <row r="7" spans="1:12" ht="24" customHeight="1">
      <c r="A7" s="109" t="s">
        <v>438</v>
      </c>
      <c r="B7" s="13" t="s">
        <v>5</v>
      </c>
      <c r="C7" s="13"/>
      <c r="D7" s="111" t="s">
        <v>32</v>
      </c>
      <c r="E7" s="13"/>
      <c r="F7" s="13"/>
      <c r="G7" s="13"/>
      <c r="H7" s="13"/>
      <c r="I7" s="3"/>
      <c r="J7" s="13"/>
      <c r="K7" s="13"/>
    </row>
    <row r="8" spans="1:12" ht="52.2" customHeight="1">
      <c r="A8" s="15" t="s">
        <v>441</v>
      </c>
      <c r="B8" s="157" t="s">
        <v>639</v>
      </c>
      <c r="C8" s="155" t="s">
        <v>443</v>
      </c>
      <c r="D8" s="12" t="s">
        <v>442</v>
      </c>
      <c r="E8" s="13">
        <v>2</v>
      </c>
      <c r="F8" s="13" t="s">
        <v>444</v>
      </c>
      <c r="G8" s="12" t="s">
        <v>445</v>
      </c>
      <c r="H8" s="73">
        <f>I8</f>
        <v>-48539584.006300002</v>
      </c>
      <c r="I8" s="70">
        <v>-48539584.006300002</v>
      </c>
      <c r="J8" s="15"/>
      <c r="K8" s="12" t="s">
        <v>14</v>
      </c>
    </row>
    <row r="9" spans="1:12" ht="71.25" customHeight="1">
      <c r="A9" s="109" t="s">
        <v>441</v>
      </c>
      <c r="B9" s="113" t="s">
        <v>0</v>
      </c>
      <c r="C9" s="110" t="s">
        <v>443</v>
      </c>
      <c r="D9" s="109" t="s">
        <v>442</v>
      </c>
      <c r="E9" s="13">
        <v>1.1000000000000001</v>
      </c>
      <c r="F9" s="13" t="s">
        <v>439</v>
      </c>
      <c r="G9" s="12" t="s">
        <v>446</v>
      </c>
      <c r="H9" s="73">
        <v>12000000</v>
      </c>
      <c r="I9" s="70" t="s">
        <v>447</v>
      </c>
      <c r="J9" s="15" t="s">
        <v>448</v>
      </c>
      <c r="K9" s="12" t="s">
        <v>13</v>
      </c>
    </row>
    <row r="10" spans="1:12" ht="38.549999999999997" customHeight="1">
      <c r="A10" s="109" t="s">
        <v>441</v>
      </c>
      <c r="B10" s="114" t="s">
        <v>0</v>
      </c>
      <c r="C10" s="110" t="s">
        <v>443</v>
      </c>
      <c r="D10" s="109" t="s">
        <v>442</v>
      </c>
      <c r="E10" s="13">
        <v>3</v>
      </c>
      <c r="F10" s="13" t="s">
        <v>449</v>
      </c>
      <c r="G10" s="12" t="s">
        <v>450</v>
      </c>
      <c r="H10" s="73"/>
      <c r="I10" s="70" t="s">
        <v>451</v>
      </c>
      <c r="J10" s="15"/>
      <c r="K10" s="12" t="s">
        <v>13</v>
      </c>
    </row>
    <row r="11" spans="1:12" ht="36" customHeight="1">
      <c r="A11" s="15" t="s">
        <v>441</v>
      </c>
      <c r="B11" s="157" t="s">
        <v>640</v>
      </c>
      <c r="C11" s="157" t="s">
        <v>615</v>
      </c>
      <c r="D11" s="12" t="s">
        <v>442</v>
      </c>
      <c r="E11" s="4">
        <v>3</v>
      </c>
      <c r="F11" s="88" t="s">
        <v>606</v>
      </c>
      <c r="G11" s="89" t="s">
        <v>607</v>
      </c>
      <c r="H11" s="120" t="s">
        <v>648</v>
      </c>
      <c r="I11" s="90">
        <v>353884719</v>
      </c>
      <c r="J11" s="90" t="s">
        <v>608</v>
      </c>
      <c r="K11" s="89" t="s">
        <v>612</v>
      </c>
    </row>
    <row r="12" spans="1:12" ht="36" customHeight="1">
      <c r="A12" s="109" t="s">
        <v>441</v>
      </c>
      <c r="B12" s="113" t="s">
        <v>1</v>
      </c>
      <c r="C12" s="112" t="s">
        <v>615</v>
      </c>
      <c r="D12" s="109" t="s">
        <v>442</v>
      </c>
      <c r="E12" s="4">
        <v>2</v>
      </c>
      <c r="F12" s="88" t="s">
        <v>609</v>
      </c>
      <c r="G12" s="89" t="s">
        <v>607</v>
      </c>
      <c r="H12" s="120" t="s">
        <v>649</v>
      </c>
      <c r="I12" s="91">
        <v>424599780</v>
      </c>
      <c r="J12" s="90" t="s">
        <v>610</v>
      </c>
      <c r="K12" s="89" t="s">
        <v>613</v>
      </c>
    </row>
    <row r="13" spans="1:12" ht="75" customHeight="1">
      <c r="A13" s="109" t="s">
        <v>441</v>
      </c>
      <c r="B13" s="114" t="s">
        <v>1</v>
      </c>
      <c r="C13" s="112" t="s">
        <v>615</v>
      </c>
      <c r="D13" s="109" t="s">
        <v>442</v>
      </c>
      <c r="E13" s="4">
        <v>1.1000000000000001</v>
      </c>
      <c r="F13" s="88" t="s">
        <v>611</v>
      </c>
      <c r="G13" s="89" t="s">
        <v>607</v>
      </c>
      <c r="H13" s="120" t="s">
        <v>650</v>
      </c>
      <c r="I13" s="92">
        <v>32421541</v>
      </c>
      <c r="J13" s="93" t="s">
        <v>638</v>
      </c>
      <c r="K13" s="89" t="s">
        <v>614</v>
      </c>
    </row>
    <row r="14" spans="1:12" ht="24" customHeight="1">
      <c r="A14" s="15" t="s">
        <v>441</v>
      </c>
      <c r="B14" s="13" t="s">
        <v>641</v>
      </c>
      <c r="C14" s="12" t="s">
        <v>452</v>
      </c>
      <c r="D14" s="12" t="s">
        <v>442</v>
      </c>
      <c r="E14" s="13">
        <v>2</v>
      </c>
      <c r="F14" s="13" t="s">
        <v>444</v>
      </c>
      <c r="G14" s="13" t="s">
        <v>453</v>
      </c>
      <c r="H14" s="3">
        <f>I14</f>
        <v>-3000000</v>
      </c>
      <c r="I14" s="6">
        <v>-3000000</v>
      </c>
      <c r="J14" s="17"/>
      <c r="K14" s="12" t="s">
        <v>14</v>
      </c>
    </row>
    <row r="15" spans="1:12" ht="49.2" customHeight="1">
      <c r="A15" s="15" t="s">
        <v>441</v>
      </c>
      <c r="B15" s="157" t="s">
        <v>641</v>
      </c>
      <c r="C15" s="155" t="s">
        <v>443</v>
      </c>
      <c r="D15" s="12" t="s">
        <v>442</v>
      </c>
      <c r="E15" s="13">
        <v>2</v>
      </c>
      <c r="F15" s="13" t="s">
        <v>444</v>
      </c>
      <c r="G15" s="12" t="s">
        <v>445</v>
      </c>
      <c r="H15" s="73">
        <f>I15</f>
        <v>13097664</v>
      </c>
      <c r="I15" s="70">
        <v>13097664</v>
      </c>
      <c r="J15" s="15"/>
      <c r="K15" s="12" t="s">
        <v>14</v>
      </c>
    </row>
    <row r="16" spans="1:12" ht="40.200000000000003" customHeight="1">
      <c r="A16" s="109" t="s">
        <v>441</v>
      </c>
      <c r="B16" s="113" t="s">
        <v>2</v>
      </c>
      <c r="C16" s="110" t="s">
        <v>443</v>
      </c>
      <c r="D16" s="109" t="s">
        <v>442</v>
      </c>
      <c r="E16" s="13">
        <v>1.1000000000000001</v>
      </c>
      <c r="F16" s="13" t="s">
        <v>439</v>
      </c>
      <c r="G16" s="12" t="s">
        <v>446</v>
      </c>
      <c r="H16" s="73">
        <v>15000000</v>
      </c>
      <c r="I16" s="119" t="s">
        <v>454</v>
      </c>
      <c r="J16" s="15" t="s">
        <v>455</v>
      </c>
      <c r="K16" s="12" t="s">
        <v>13</v>
      </c>
      <c r="L16" s="11" t="s">
        <v>672</v>
      </c>
    </row>
    <row r="17" spans="1:12" ht="40.200000000000003" customHeight="1">
      <c r="A17" s="109" t="s">
        <v>441</v>
      </c>
      <c r="B17" s="114" t="s">
        <v>2</v>
      </c>
      <c r="C17" s="110" t="s">
        <v>443</v>
      </c>
      <c r="D17" s="109" t="s">
        <v>442</v>
      </c>
      <c r="E17" s="13">
        <v>3</v>
      </c>
      <c r="F17" s="13" t="s">
        <v>449</v>
      </c>
      <c r="G17" s="12" t="s">
        <v>450</v>
      </c>
      <c r="H17" s="73"/>
      <c r="I17" s="70"/>
      <c r="J17" s="15"/>
      <c r="K17" s="12"/>
      <c r="L17" s="11" t="s">
        <v>672</v>
      </c>
    </row>
    <row r="18" spans="1:12" ht="24" customHeight="1">
      <c r="A18" s="15" t="s">
        <v>441</v>
      </c>
      <c r="B18" s="157" t="s">
        <v>642</v>
      </c>
      <c r="C18" s="155" t="s">
        <v>456</v>
      </c>
      <c r="D18" s="12" t="s">
        <v>442</v>
      </c>
      <c r="E18" s="13">
        <v>2</v>
      </c>
      <c r="F18" s="13" t="s">
        <v>444</v>
      </c>
      <c r="G18" s="13" t="s">
        <v>457</v>
      </c>
      <c r="H18" s="3">
        <f>-I18</f>
        <v>-6014069.0668180827</v>
      </c>
      <c r="I18" s="6">
        <v>6014069.0668180827</v>
      </c>
      <c r="J18" s="17"/>
      <c r="K18" s="12" t="s">
        <v>14</v>
      </c>
    </row>
    <row r="19" spans="1:12" ht="24" customHeight="1">
      <c r="A19" s="109" t="s">
        <v>441</v>
      </c>
      <c r="B19" s="113" t="s">
        <v>3</v>
      </c>
      <c r="C19" s="110" t="s">
        <v>456</v>
      </c>
      <c r="D19" s="109" t="s">
        <v>442</v>
      </c>
      <c r="E19" s="13">
        <v>1.1000000000000001</v>
      </c>
      <c r="F19" s="13" t="s">
        <v>439</v>
      </c>
      <c r="G19" s="13" t="s">
        <v>458</v>
      </c>
      <c r="H19" s="3">
        <f>(-1034)*10000</f>
        <v>-10340000</v>
      </c>
      <c r="I19" s="119" t="s">
        <v>459</v>
      </c>
      <c r="J19" s="15" t="s">
        <v>460</v>
      </c>
      <c r="K19" s="12" t="s">
        <v>13</v>
      </c>
      <c r="L19" s="11" t="s">
        <v>672</v>
      </c>
    </row>
    <row r="20" spans="1:12" ht="24" customHeight="1">
      <c r="A20" s="109" t="s">
        <v>441</v>
      </c>
      <c r="B20" s="114" t="s">
        <v>3</v>
      </c>
      <c r="C20" s="110" t="s">
        <v>456</v>
      </c>
      <c r="D20" s="109" t="s">
        <v>442</v>
      </c>
      <c r="E20" s="13">
        <v>3</v>
      </c>
      <c r="F20" s="13" t="s">
        <v>449</v>
      </c>
      <c r="G20" s="12" t="s">
        <v>450</v>
      </c>
      <c r="H20" s="73"/>
      <c r="I20" s="6" t="s">
        <v>461</v>
      </c>
      <c r="J20" s="17"/>
      <c r="K20" s="12" t="s">
        <v>13</v>
      </c>
      <c r="L20" s="11" t="s">
        <v>672</v>
      </c>
    </row>
    <row r="21" spans="1:12" ht="24" customHeight="1">
      <c r="A21" s="15" t="s">
        <v>441</v>
      </c>
      <c r="B21" s="157" t="s">
        <v>462</v>
      </c>
      <c r="C21" s="155" t="s">
        <v>456</v>
      </c>
      <c r="D21" s="12" t="s">
        <v>442</v>
      </c>
      <c r="E21" s="13">
        <v>2</v>
      </c>
      <c r="F21" s="13" t="s">
        <v>444</v>
      </c>
      <c r="G21" s="13" t="s">
        <v>457</v>
      </c>
      <c r="H21" s="3">
        <f>-I21</f>
        <v>-5114887.0333333332</v>
      </c>
      <c r="I21" s="6">
        <v>5114887.0333333332</v>
      </c>
      <c r="J21" s="17"/>
      <c r="K21" s="12" t="s">
        <v>14</v>
      </c>
    </row>
    <row r="22" spans="1:12" ht="24" customHeight="1">
      <c r="A22" s="109" t="s">
        <v>441</v>
      </c>
      <c r="B22" s="113" t="s">
        <v>462</v>
      </c>
      <c r="C22" s="110" t="s">
        <v>456</v>
      </c>
      <c r="D22" s="109" t="s">
        <v>442</v>
      </c>
      <c r="E22" s="13">
        <v>1.1000000000000001</v>
      </c>
      <c r="F22" s="13" t="s">
        <v>439</v>
      </c>
      <c r="G22" s="13" t="s">
        <v>458</v>
      </c>
      <c r="H22" s="3">
        <f>-1091*10000</f>
        <v>-10910000</v>
      </c>
      <c r="I22" s="119" t="s">
        <v>463</v>
      </c>
      <c r="J22" s="17" t="s">
        <v>464</v>
      </c>
      <c r="K22" s="12" t="s">
        <v>13</v>
      </c>
      <c r="L22" s="11" t="s">
        <v>672</v>
      </c>
    </row>
    <row r="23" spans="1:12" ht="24" customHeight="1">
      <c r="A23" s="109" t="s">
        <v>441</v>
      </c>
      <c r="B23" s="114" t="s">
        <v>462</v>
      </c>
      <c r="C23" s="110" t="s">
        <v>456</v>
      </c>
      <c r="D23" s="109" t="s">
        <v>442</v>
      </c>
      <c r="E23" s="13">
        <v>3</v>
      </c>
      <c r="F23" s="13" t="s">
        <v>449</v>
      </c>
      <c r="G23" s="12" t="s">
        <v>450</v>
      </c>
      <c r="H23" s="73"/>
      <c r="I23" s="6" t="s">
        <v>465</v>
      </c>
      <c r="J23" s="17"/>
      <c r="K23" s="12" t="s">
        <v>13</v>
      </c>
      <c r="L23" s="11" t="s">
        <v>672</v>
      </c>
    </row>
    <row r="24" spans="1:12" ht="24" customHeight="1">
      <c r="A24" s="109" t="s">
        <v>441</v>
      </c>
      <c r="B24" s="13" t="s">
        <v>5</v>
      </c>
      <c r="C24" s="13"/>
      <c r="D24" s="109" t="s">
        <v>442</v>
      </c>
      <c r="E24" s="13"/>
      <c r="F24" s="13"/>
      <c r="G24" s="13"/>
      <c r="H24" s="13"/>
      <c r="I24" s="3"/>
      <c r="J24" s="13"/>
      <c r="K24" s="13"/>
    </row>
    <row r="25" spans="1:12" ht="24" customHeight="1">
      <c r="A25" s="15" t="s">
        <v>466</v>
      </c>
      <c r="B25" s="157" t="s">
        <v>639</v>
      </c>
      <c r="C25" s="155" t="s">
        <v>468</v>
      </c>
      <c r="D25" s="13" t="s">
        <v>467</v>
      </c>
      <c r="E25" s="13" t="s">
        <v>469</v>
      </c>
      <c r="F25" s="12" t="s">
        <v>470</v>
      </c>
      <c r="G25" s="18" t="s">
        <v>471</v>
      </c>
      <c r="H25" s="3">
        <f>I25</f>
        <v>-36238573</v>
      </c>
      <c r="I25" s="3">
        <v>-36238573</v>
      </c>
      <c r="J25" s="18"/>
      <c r="K25" s="18"/>
    </row>
    <row r="26" spans="1:12" ht="24" customHeight="1">
      <c r="A26" s="109" t="s">
        <v>466</v>
      </c>
      <c r="B26" s="113" t="s">
        <v>0</v>
      </c>
      <c r="C26" s="110" t="s">
        <v>468</v>
      </c>
      <c r="D26" s="111" t="s">
        <v>467</v>
      </c>
      <c r="E26" s="13">
        <v>2</v>
      </c>
      <c r="F26" s="13" t="s">
        <v>444</v>
      </c>
      <c r="G26" s="19" t="s">
        <v>472</v>
      </c>
      <c r="H26" s="3">
        <f t="shared" ref="H26:H27" si="0">I26</f>
        <v>-4500000</v>
      </c>
      <c r="I26" s="6">
        <v>-4500000</v>
      </c>
      <c r="J26" s="20"/>
      <c r="K26" s="19" t="s">
        <v>14</v>
      </c>
    </row>
    <row r="27" spans="1:12" ht="24" customHeight="1">
      <c r="A27" s="109" t="s">
        <v>466</v>
      </c>
      <c r="B27" s="114" t="s">
        <v>0</v>
      </c>
      <c r="C27" s="110" t="s">
        <v>468</v>
      </c>
      <c r="D27" s="111" t="s">
        <v>467</v>
      </c>
      <c r="E27" s="13">
        <v>3</v>
      </c>
      <c r="F27" s="13" t="s">
        <v>449</v>
      </c>
      <c r="G27" s="19" t="s">
        <v>473</v>
      </c>
      <c r="H27" s="3">
        <f t="shared" si="0"/>
        <v>-2500000</v>
      </c>
      <c r="I27" s="6">
        <v>-2500000</v>
      </c>
      <c r="J27" s="20"/>
      <c r="K27" s="19" t="s">
        <v>14</v>
      </c>
    </row>
    <row r="28" spans="1:12" ht="24" customHeight="1">
      <c r="A28" s="15" t="s">
        <v>466</v>
      </c>
      <c r="B28" s="13" t="s">
        <v>640</v>
      </c>
      <c r="C28" s="12" t="s">
        <v>467</v>
      </c>
      <c r="D28" s="13" t="s">
        <v>467</v>
      </c>
      <c r="E28" s="13"/>
      <c r="F28" s="13"/>
      <c r="G28" s="18">
        <v>0</v>
      </c>
      <c r="H28" s="3"/>
      <c r="I28" s="3"/>
      <c r="J28" s="18"/>
      <c r="K28" s="18"/>
    </row>
    <row r="29" spans="1:12" ht="24" customHeight="1">
      <c r="A29" s="15" t="s">
        <v>466</v>
      </c>
      <c r="B29" s="13" t="s">
        <v>641</v>
      </c>
      <c r="C29" s="12" t="s">
        <v>467</v>
      </c>
      <c r="D29" s="13" t="s">
        <v>467</v>
      </c>
      <c r="E29" s="13"/>
      <c r="F29" s="13"/>
      <c r="G29" s="18">
        <v>0</v>
      </c>
      <c r="H29" s="3"/>
      <c r="I29" s="3"/>
      <c r="J29" s="18"/>
      <c r="K29" s="18"/>
    </row>
    <row r="30" spans="1:12" ht="24" customHeight="1">
      <c r="A30" s="15" t="s">
        <v>466</v>
      </c>
      <c r="B30" s="13" t="s">
        <v>642</v>
      </c>
      <c r="C30" s="12" t="s">
        <v>467</v>
      </c>
      <c r="D30" s="13" t="s">
        <v>467</v>
      </c>
      <c r="E30" s="13"/>
      <c r="F30" s="13"/>
      <c r="G30" s="18">
        <v>0</v>
      </c>
      <c r="H30" s="3"/>
      <c r="I30" s="3"/>
      <c r="J30" s="18"/>
      <c r="K30" s="18"/>
    </row>
    <row r="31" spans="1:12" ht="24" customHeight="1">
      <c r="A31" s="15" t="s">
        <v>466</v>
      </c>
      <c r="B31" s="13" t="s">
        <v>462</v>
      </c>
      <c r="C31" s="12" t="s">
        <v>467</v>
      </c>
      <c r="D31" s="13" t="s">
        <v>467</v>
      </c>
      <c r="E31" s="13"/>
      <c r="F31" s="13"/>
      <c r="G31" s="18">
        <v>0</v>
      </c>
      <c r="H31" s="3"/>
      <c r="I31" s="3"/>
      <c r="J31" s="18"/>
      <c r="K31" s="18"/>
    </row>
    <row r="32" spans="1:12" ht="24" customHeight="1">
      <c r="A32" s="109" t="s">
        <v>466</v>
      </c>
      <c r="B32" s="13" t="s">
        <v>643</v>
      </c>
      <c r="C32" s="13" t="s">
        <v>467</v>
      </c>
      <c r="D32" s="111" t="s">
        <v>467</v>
      </c>
      <c r="E32" s="13"/>
      <c r="F32" s="13"/>
      <c r="G32" s="18">
        <v>0</v>
      </c>
      <c r="H32" s="18"/>
      <c r="I32" s="3"/>
      <c r="J32" s="18"/>
      <c r="K32" s="18"/>
    </row>
    <row r="33" spans="1:11" ht="24" customHeight="1">
      <c r="A33" s="15" t="s">
        <v>474</v>
      </c>
      <c r="B33" s="13" t="s">
        <v>639</v>
      </c>
      <c r="C33" s="12" t="s">
        <v>476</v>
      </c>
      <c r="D33" s="12" t="s">
        <v>475</v>
      </c>
      <c r="E33" s="13"/>
      <c r="F33" s="13"/>
      <c r="G33" s="13"/>
      <c r="H33" s="3"/>
      <c r="I33" s="3"/>
      <c r="J33" s="13"/>
      <c r="K33" s="13"/>
    </row>
    <row r="34" spans="1:11" ht="24" customHeight="1">
      <c r="A34" s="15" t="s">
        <v>474</v>
      </c>
      <c r="B34" s="13" t="s">
        <v>640</v>
      </c>
      <c r="C34" s="12" t="s">
        <v>477</v>
      </c>
      <c r="D34" s="12" t="s">
        <v>657</v>
      </c>
      <c r="E34" s="4">
        <v>1.1000000000000001</v>
      </c>
      <c r="F34" s="1" t="s">
        <v>611</v>
      </c>
      <c r="G34" s="4" t="s">
        <v>616</v>
      </c>
      <c r="H34" s="121"/>
      <c r="I34" s="83">
        <v>-1913052</v>
      </c>
      <c r="J34" s="81" t="s">
        <v>617</v>
      </c>
      <c r="K34" s="4" t="s">
        <v>618</v>
      </c>
    </row>
    <row r="35" spans="1:11" ht="24" customHeight="1">
      <c r="A35" s="15" t="s">
        <v>474</v>
      </c>
      <c r="B35" s="13" t="s">
        <v>641</v>
      </c>
      <c r="C35" s="12" t="s">
        <v>478</v>
      </c>
      <c r="D35" s="12" t="s">
        <v>658</v>
      </c>
      <c r="E35" s="4">
        <v>1.1000000000000001</v>
      </c>
      <c r="F35" s="1" t="s">
        <v>611</v>
      </c>
      <c r="G35" s="13"/>
      <c r="H35" s="3"/>
      <c r="I35" s="3"/>
      <c r="J35" s="13"/>
      <c r="K35" s="13"/>
    </row>
    <row r="36" spans="1:11" ht="24" customHeight="1">
      <c r="A36" s="15" t="s">
        <v>474</v>
      </c>
      <c r="B36" s="13" t="s">
        <v>642</v>
      </c>
      <c r="C36" s="12" t="s">
        <v>479</v>
      </c>
      <c r="D36" s="12" t="s">
        <v>659</v>
      </c>
      <c r="E36" s="4">
        <v>1.1000000000000001</v>
      </c>
      <c r="F36" s="1" t="s">
        <v>611</v>
      </c>
      <c r="G36" s="13"/>
      <c r="H36" s="3"/>
      <c r="I36" s="3"/>
      <c r="J36" s="13"/>
      <c r="K36" s="13"/>
    </row>
    <row r="37" spans="1:11" ht="24" customHeight="1">
      <c r="A37" s="15" t="s">
        <v>474</v>
      </c>
      <c r="B37" s="13" t="s">
        <v>462</v>
      </c>
      <c r="C37" s="12" t="s">
        <v>480</v>
      </c>
      <c r="D37" s="12" t="s">
        <v>660</v>
      </c>
      <c r="E37" s="4">
        <v>1.1000000000000001</v>
      </c>
      <c r="F37" s="1" t="s">
        <v>611</v>
      </c>
      <c r="G37" s="13"/>
      <c r="H37" s="3"/>
      <c r="I37" s="3"/>
      <c r="J37" s="13"/>
      <c r="K37" s="13"/>
    </row>
    <row r="38" spans="1:11" ht="30.6" customHeight="1">
      <c r="A38" s="109" t="s">
        <v>474</v>
      </c>
      <c r="B38" s="12" t="s">
        <v>643</v>
      </c>
      <c r="C38" s="12" t="s">
        <v>481</v>
      </c>
      <c r="D38" s="109" t="s">
        <v>661</v>
      </c>
      <c r="E38" s="13"/>
      <c r="F38" s="13"/>
      <c r="G38" s="13"/>
      <c r="H38" s="13"/>
      <c r="I38" s="3"/>
      <c r="J38" s="13"/>
      <c r="K38" s="13"/>
    </row>
    <row r="39" spans="1:11" ht="24" customHeight="1">
      <c r="A39" s="15" t="s">
        <v>482</v>
      </c>
      <c r="B39" s="13" t="s">
        <v>639</v>
      </c>
      <c r="C39" s="12" t="s">
        <v>483</v>
      </c>
      <c r="D39" s="12" t="s">
        <v>604</v>
      </c>
      <c r="E39" s="13">
        <v>1.1000000000000001</v>
      </c>
      <c r="F39" s="13" t="s">
        <v>439</v>
      </c>
      <c r="G39" s="13" t="s">
        <v>486</v>
      </c>
      <c r="H39" s="3"/>
      <c r="I39" s="3"/>
      <c r="J39" s="13"/>
      <c r="K39" s="13"/>
    </row>
    <row r="40" spans="1:11" ht="24" customHeight="1">
      <c r="A40" s="15" t="s">
        <v>482</v>
      </c>
      <c r="B40" s="13" t="s">
        <v>640</v>
      </c>
      <c r="C40" s="12" t="s">
        <v>484</v>
      </c>
      <c r="D40" s="12" t="s">
        <v>604</v>
      </c>
      <c r="E40" s="13">
        <v>1.1000000000000001</v>
      </c>
      <c r="F40" s="13" t="s">
        <v>439</v>
      </c>
      <c r="G40" s="4" t="s">
        <v>621</v>
      </c>
      <c r="H40" s="3"/>
      <c r="I40" s="83">
        <v>-543697</v>
      </c>
      <c r="J40" s="82" t="s">
        <v>619</v>
      </c>
      <c r="K40" s="4" t="s">
        <v>620</v>
      </c>
    </row>
    <row r="41" spans="1:11" ht="24" customHeight="1">
      <c r="A41" s="15" t="s">
        <v>482</v>
      </c>
      <c r="B41" s="13" t="s">
        <v>641</v>
      </c>
      <c r="C41" s="12" t="s">
        <v>485</v>
      </c>
      <c r="D41" s="12" t="s">
        <v>604</v>
      </c>
      <c r="E41" s="13">
        <v>1.1000000000000001</v>
      </c>
      <c r="F41" s="13" t="s">
        <v>439</v>
      </c>
      <c r="G41" s="13"/>
      <c r="H41" s="3"/>
      <c r="I41" s="6"/>
      <c r="J41" s="5" t="s">
        <v>602</v>
      </c>
      <c r="K41" s="13" t="s">
        <v>25</v>
      </c>
    </row>
    <row r="42" spans="1:11" ht="24" customHeight="1">
      <c r="A42" s="15" t="s">
        <v>482</v>
      </c>
      <c r="B42" s="13" t="s">
        <v>642</v>
      </c>
      <c r="C42" s="12" t="s">
        <v>488</v>
      </c>
      <c r="D42" s="12" t="s">
        <v>604</v>
      </c>
      <c r="E42" s="13">
        <v>1.1000000000000001</v>
      </c>
      <c r="F42" s="13" t="s">
        <v>439</v>
      </c>
      <c r="G42" s="13"/>
      <c r="H42" s="3"/>
      <c r="I42" s="6"/>
      <c r="J42" s="5" t="s">
        <v>603</v>
      </c>
      <c r="K42" s="13" t="s">
        <v>25</v>
      </c>
    </row>
    <row r="43" spans="1:11" ht="24" customHeight="1">
      <c r="A43" s="15" t="s">
        <v>482</v>
      </c>
      <c r="B43" s="13" t="s">
        <v>462</v>
      </c>
      <c r="C43" s="12" t="s">
        <v>488</v>
      </c>
      <c r="D43" s="12" t="s">
        <v>604</v>
      </c>
      <c r="E43" s="13">
        <v>1.1000000000000001</v>
      </c>
      <c r="F43" s="13" t="s">
        <v>439</v>
      </c>
      <c r="G43" s="13"/>
      <c r="H43" s="3"/>
      <c r="I43" s="6"/>
      <c r="J43" s="17"/>
      <c r="K43" s="13" t="s">
        <v>489</v>
      </c>
    </row>
    <row r="44" spans="1:11" ht="24" customHeight="1">
      <c r="A44" s="109" t="s">
        <v>482</v>
      </c>
      <c r="B44" s="13" t="s">
        <v>643</v>
      </c>
      <c r="C44" s="13" t="s">
        <v>490</v>
      </c>
      <c r="D44" s="109" t="s">
        <v>604</v>
      </c>
      <c r="E44" s="13"/>
      <c r="F44" s="13"/>
      <c r="G44" s="13"/>
      <c r="H44" s="13"/>
      <c r="I44" s="3"/>
      <c r="J44" s="13"/>
      <c r="K44" s="13"/>
    </row>
    <row r="45" spans="1:11" ht="24" customHeight="1">
      <c r="A45" s="15" t="s">
        <v>491</v>
      </c>
      <c r="B45" s="156" t="s">
        <v>644</v>
      </c>
      <c r="C45" s="132" t="s">
        <v>599</v>
      </c>
      <c r="D45" s="12" t="s">
        <v>33</v>
      </c>
      <c r="E45" s="13">
        <v>1.1000000000000001</v>
      </c>
      <c r="F45" s="13" t="s">
        <v>439</v>
      </c>
      <c r="G45" s="13" t="s">
        <v>492</v>
      </c>
      <c r="H45" s="3">
        <v>-74119175.840289906</v>
      </c>
      <c r="I45" s="6"/>
      <c r="J45" s="17"/>
      <c r="K45" s="13" t="s">
        <v>15</v>
      </c>
    </row>
    <row r="46" spans="1:11" ht="33" customHeight="1">
      <c r="A46" s="109" t="s">
        <v>491</v>
      </c>
      <c r="B46" s="116" t="s">
        <v>0</v>
      </c>
      <c r="C46" s="136" t="s">
        <v>599</v>
      </c>
      <c r="D46" s="109" t="s">
        <v>33</v>
      </c>
      <c r="E46" s="13">
        <v>2</v>
      </c>
      <c r="F46" s="13" t="s">
        <v>444</v>
      </c>
      <c r="G46" s="12" t="s">
        <v>493</v>
      </c>
      <c r="H46" s="73">
        <f>I46</f>
        <v>-5317614</v>
      </c>
      <c r="I46" s="70">
        <v>-5317614</v>
      </c>
      <c r="J46" s="15"/>
      <c r="K46" s="12" t="s">
        <v>14</v>
      </c>
    </row>
    <row r="47" spans="1:11" ht="61.95" customHeight="1">
      <c r="A47" s="158" t="s">
        <v>491</v>
      </c>
      <c r="B47" s="94" t="s">
        <v>1</v>
      </c>
      <c r="C47" s="94"/>
      <c r="D47" s="109" t="s">
        <v>33</v>
      </c>
      <c r="E47" s="4">
        <v>1.1000000000000001</v>
      </c>
      <c r="F47" s="1" t="s">
        <v>611</v>
      </c>
      <c r="G47" s="4" t="s">
        <v>616</v>
      </c>
      <c r="H47" s="102" t="s">
        <v>651</v>
      </c>
      <c r="I47" s="83">
        <v>-3540000</v>
      </c>
      <c r="J47" s="81" t="s">
        <v>622</v>
      </c>
      <c r="K47" s="4" t="s">
        <v>618</v>
      </c>
    </row>
    <row r="48" spans="1:11" ht="24" customHeight="1">
      <c r="A48" s="15" t="s">
        <v>491</v>
      </c>
      <c r="B48" s="156" t="s">
        <v>645</v>
      </c>
      <c r="C48" s="132" t="s">
        <v>597</v>
      </c>
      <c r="D48" s="12" t="s">
        <v>33</v>
      </c>
      <c r="E48" s="4">
        <v>1.1000000000000001</v>
      </c>
      <c r="F48" s="1" t="s">
        <v>8</v>
      </c>
      <c r="G48" s="1" t="s">
        <v>589</v>
      </c>
      <c r="H48" s="3">
        <f>-4888*10000</f>
        <v>-48880000</v>
      </c>
      <c r="I48" s="75" t="s">
        <v>590</v>
      </c>
      <c r="J48" s="2" t="s">
        <v>591</v>
      </c>
      <c r="K48" s="13" t="s">
        <v>15</v>
      </c>
    </row>
    <row r="49" spans="1:11" ht="24" customHeight="1">
      <c r="A49" s="15" t="s">
        <v>491</v>
      </c>
      <c r="B49" s="156" t="s">
        <v>646</v>
      </c>
      <c r="C49" s="132" t="s">
        <v>598</v>
      </c>
      <c r="D49" s="12" t="s">
        <v>33</v>
      </c>
      <c r="E49" s="4">
        <v>1.1000000000000001</v>
      </c>
      <c r="F49" s="1" t="s">
        <v>8</v>
      </c>
      <c r="G49" s="1" t="s">
        <v>592</v>
      </c>
      <c r="H49" s="3">
        <f>(-3460-1379)*10000</f>
        <v>-48390000</v>
      </c>
      <c r="I49" s="76" t="s">
        <v>593</v>
      </c>
      <c r="J49" s="2" t="s">
        <v>594</v>
      </c>
      <c r="K49" s="13" t="s">
        <v>15</v>
      </c>
    </row>
    <row r="50" spans="1:11" ht="24" customHeight="1">
      <c r="A50" s="15" t="s">
        <v>491</v>
      </c>
      <c r="B50" s="156" t="s">
        <v>647</v>
      </c>
      <c r="C50" s="132" t="s">
        <v>598</v>
      </c>
      <c r="D50" s="12" t="s">
        <v>33</v>
      </c>
      <c r="E50" s="4">
        <v>1.1000000000000001</v>
      </c>
      <c r="F50" s="1" t="s">
        <v>8</v>
      </c>
      <c r="G50" s="1" t="s">
        <v>592</v>
      </c>
      <c r="H50" s="3">
        <f>(-3305-1261)*10000</f>
        <v>-45660000</v>
      </c>
      <c r="I50" s="75" t="s">
        <v>595</v>
      </c>
      <c r="J50" s="2" t="s">
        <v>596</v>
      </c>
      <c r="K50" s="13" t="s">
        <v>15</v>
      </c>
    </row>
    <row r="51" spans="1:11" ht="24" customHeight="1">
      <c r="A51" s="109" t="s">
        <v>491</v>
      </c>
      <c r="B51" s="13" t="s">
        <v>5</v>
      </c>
      <c r="C51" s="13"/>
      <c r="D51" s="109" t="s">
        <v>33</v>
      </c>
      <c r="E51" s="13"/>
      <c r="F51" s="13"/>
      <c r="G51" s="13"/>
      <c r="H51" s="13"/>
      <c r="I51" s="3"/>
      <c r="J51" s="13"/>
      <c r="K51" s="13"/>
    </row>
    <row r="52" spans="1:11" ht="57" customHeight="1">
      <c r="A52" s="15" t="s">
        <v>494</v>
      </c>
      <c r="B52" s="157" t="s">
        <v>639</v>
      </c>
      <c r="C52" s="155" t="s">
        <v>496</v>
      </c>
      <c r="D52" s="13" t="s">
        <v>495</v>
      </c>
      <c r="E52" s="13" t="s">
        <v>27</v>
      </c>
      <c r="F52" s="12" t="s">
        <v>28</v>
      </c>
      <c r="G52" s="13" t="s">
        <v>674</v>
      </c>
      <c r="H52" s="3">
        <f>-203*6.82*10000</f>
        <v>-13844600</v>
      </c>
      <c r="I52" s="71" t="s">
        <v>498</v>
      </c>
      <c r="J52" s="22" t="s">
        <v>499</v>
      </c>
      <c r="K52" s="13" t="s">
        <v>16</v>
      </c>
    </row>
    <row r="53" spans="1:11" ht="25.2" customHeight="1">
      <c r="A53" s="109" t="s">
        <v>494</v>
      </c>
      <c r="B53" s="113" t="s">
        <v>0</v>
      </c>
      <c r="C53" s="110" t="s">
        <v>496</v>
      </c>
      <c r="D53" s="111" t="s">
        <v>495</v>
      </c>
      <c r="E53" s="13">
        <v>2</v>
      </c>
      <c r="F53" s="13" t="s">
        <v>444</v>
      </c>
      <c r="G53" s="13" t="s">
        <v>675</v>
      </c>
      <c r="H53" s="3">
        <f>-I53</f>
        <v>-1981317.4663125002</v>
      </c>
      <c r="I53" s="70">
        <v>1981317.4663125002</v>
      </c>
      <c r="J53" s="17"/>
      <c r="K53" s="13" t="s">
        <v>487</v>
      </c>
    </row>
    <row r="54" spans="1:11" ht="25.2" customHeight="1">
      <c r="A54" s="109" t="s">
        <v>494</v>
      </c>
      <c r="B54" s="114" t="s">
        <v>0</v>
      </c>
      <c r="C54" s="110" t="s">
        <v>496</v>
      </c>
      <c r="D54" s="111" t="s">
        <v>495</v>
      </c>
      <c r="E54" s="13">
        <v>3</v>
      </c>
      <c r="F54" s="13" t="s">
        <v>449</v>
      </c>
      <c r="G54" s="13" t="s">
        <v>676</v>
      </c>
      <c r="H54" s="3">
        <f>-I54</f>
        <v>-660439.1554375001</v>
      </c>
      <c r="I54" s="70">
        <v>660439.1554375001</v>
      </c>
      <c r="J54" s="17"/>
      <c r="K54" s="13" t="s">
        <v>487</v>
      </c>
    </row>
    <row r="55" spans="1:11" ht="24" customHeight="1">
      <c r="A55" s="15" t="s">
        <v>494</v>
      </c>
      <c r="B55" s="13" t="s">
        <v>640</v>
      </c>
      <c r="C55" s="12" t="s">
        <v>495</v>
      </c>
      <c r="D55" s="13" t="s">
        <v>495</v>
      </c>
      <c r="E55" s="13"/>
      <c r="F55" s="13"/>
      <c r="G55" s="13"/>
      <c r="H55" s="96"/>
      <c r="I55" s="3"/>
      <c r="J55" s="13"/>
      <c r="K55" s="13"/>
    </row>
    <row r="56" spans="1:11" ht="74.25" customHeight="1">
      <c r="A56" s="15" t="s">
        <v>494</v>
      </c>
      <c r="B56" s="157" t="s">
        <v>641</v>
      </c>
      <c r="C56" s="155" t="s">
        <v>496</v>
      </c>
      <c r="D56" s="13" t="s">
        <v>495</v>
      </c>
      <c r="E56" s="13" t="s">
        <v>500</v>
      </c>
      <c r="F56" s="12" t="s">
        <v>28</v>
      </c>
      <c r="G56" s="13" t="s">
        <v>674</v>
      </c>
      <c r="H56" s="3">
        <f>-15370000</f>
        <v>-15370000</v>
      </c>
      <c r="I56" s="71" t="s">
        <v>501</v>
      </c>
      <c r="J56" s="22" t="s">
        <v>502</v>
      </c>
      <c r="K56" s="21" t="s">
        <v>503</v>
      </c>
    </row>
    <row r="57" spans="1:11" ht="24" customHeight="1">
      <c r="A57" s="109" t="s">
        <v>494</v>
      </c>
      <c r="B57" s="113" t="s">
        <v>2</v>
      </c>
      <c r="C57" s="110" t="s">
        <v>496</v>
      </c>
      <c r="D57" s="111" t="s">
        <v>495</v>
      </c>
      <c r="E57" s="13">
        <v>2</v>
      </c>
      <c r="F57" s="13" t="s">
        <v>444</v>
      </c>
      <c r="G57" s="13" t="s">
        <v>675</v>
      </c>
      <c r="H57" s="3">
        <f>-I57</f>
        <v>-1400000</v>
      </c>
      <c r="I57" s="6">
        <v>1400000</v>
      </c>
      <c r="J57" s="17"/>
      <c r="K57" s="13" t="s">
        <v>487</v>
      </c>
    </row>
    <row r="58" spans="1:11" ht="24" customHeight="1">
      <c r="A58" s="109" t="s">
        <v>494</v>
      </c>
      <c r="B58" s="114" t="s">
        <v>2</v>
      </c>
      <c r="C58" s="110" t="s">
        <v>496</v>
      </c>
      <c r="D58" s="111" t="s">
        <v>495</v>
      </c>
      <c r="E58" s="13">
        <v>3</v>
      </c>
      <c r="F58" s="13" t="s">
        <v>449</v>
      </c>
      <c r="G58" s="13" t="s">
        <v>676</v>
      </c>
      <c r="H58" s="3">
        <f>-I58</f>
        <v>-700000</v>
      </c>
      <c r="I58" s="6">
        <v>700000</v>
      </c>
      <c r="J58" s="17"/>
      <c r="K58" s="13" t="s">
        <v>487</v>
      </c>
    </row>
    <row r="59" spans="1:11" ht="24" customHeight="1">
      <c r="A59" s="15" t="s">
        <v>494</v>
      </c>
      <c r="B59" s="13" t="s">
        <v>642</v>
      </c>
      <c r="C59" s="12" t="s">
        <v>495</v>
      </c>
      <c r="D59" s="13" t="s">
        <v>495</v>
      </c>
      <c r="E59" s="13"/>
      <c r="F59" s="13"/>
      <c r="G59" s="13"/>
      <c r="H59" s="3"/>
      <c r="I59" s="3"/>
      <c r="J59" s="13"/>
      <c r="K59" s="13"/>
    </row>
    <row r="60" spans="1:11" ht="24" customHeight="1">
      <c r="A60" s="15" t="s">
        <v>494</v>
      </c>
      <c r="B60" s="13" t="s">
        <v>462</v>
      </c>
      <c r="C60" s="12" t="s">
        <v>495</v>
      </c>
      <c r="D60" s="13" t="s">
        <v>495</v>
      </c>
      <c r="E60" s="13"/>
      <c r="F60" s="13"/>
      <c r="G60" s="13"/>
      <c r="H60" s="3"/>
      <c r="I60" s="3"/>
      <c r="J60" s="13"/>
      <c r="K60" s="13"/>
    </row>
    <row r="61" spans="1:11" ht="24" customHeight="1">
      <c r="A61" s="109" t="s">
        <v>494</v>
      </c>
      <c r="B61" s="13" t="s">
        <v>5</v>
      </c>
      <c r="C61" s="13"/>
      <c r="D61" s="111" t="s">
        <v>495</v>
      </c>
      <c r="E61" s="13"/>
      <c r="F61" s="13"/>
      <c r="G61" s="13"/>
      <c r="H61" s="13"/>
      <c r="I61" s="3"/>
      <c r="J61" s="13"/>
      <c r="K61" s="13"/>
    </row>
    <row r="62" spans="1:11" ht="24" customHeight="1">
      <c r="A62" s="15" t="s">
        <v>504</v>
      </c>
      <c r="B62" s="157" t="s">
        <v>639</v>
      </c>
      <c r="C62" s="155" t="s">
        <v>506</v>
      </c>
      <c r="D62" s="13" t="s">
        <v>505</v>
      </c>
      <c r="E62" s="13" t="s">
        <v>507</v>
      </c>
      <c r="F62" s="13" t="s">
        <v>508</v>
      </c>
      <c r="G62" s="13" t="s">
        <v>677</v>
      </c>
      <c r="H62" s="3">
        <f>-I62</f>
        <v>-1570000</v>
      </c>
      <c r="I62" s="6">
        <v>1570000</v>
      </c>
      <c r="J62" s="13" t="s">
        <v>34</v>
      </c>
      <c r="K62" s="13" t="s">
        <v>25</v>
      </c>
    </row>
    <row r="63" spans="1:11" ht="24" customHeight="1">
      <c r="A63" s="109" t="s">
        <v>504</v>
      </c>
      <c r="B63" s="113" t="s">
        <v>0</v>
      </c>
      <c r="C63" s="110" t="s">
        <v>506</v>
      </c>
      <c r="D63" s="111" t="s">
        <v>505</v>
      </c>
      <c r="E63" s="13">
        <v>2</v>
      </c>
      <c r="F63" s="13" t="s">
        <v>444</v>
      </c>
      <c r="G63" s="13" t="s">
        <v>678</v>
      </c>
      <c r="H63" s="3">
        <f t="shared" ref="H63:H64" si="1">-I63</f>
        <v>-321752.77918999997</v>
      </c>
      <c r="I63" s="6">
        <v>321752.77918999997</v>
      </c>
      <c r="J63" s="17"/>
      <c r="K63" s="13" t="s">
        <v>487</v>
      </c>
    </row>
    <row r="64" spans="1:11" ht="24" customHeight="1">
      <c r="A64" s="109" t="s">
        <v>504</v>
      </c>
      <c r="B64" s="114" t="s">
        <v>0</v>
      </c>
      <c r="C64" s="110" t="s">
        <v>506</v>
      </c>
      <c r="D64" s="111" t="s">
        <v>505</v>
      </c>
      <c r="E64" s="13">
        <v>3</v>
      </c>
      <c r="F64" s="13" t="s">
        <v>449</v>
      </c>
      <c r="G64" s="13" t="s">
        <v>679</v>
      </c>
      <c r="H64" s="3">
        <f t="shared" si="1"/>
        <v>-150000</v>
      </c>
      <c r="I64" s="6">
        <v>150000</v>
      </c>
      <c r="J64" s="17"/>
      <c r="K64" s="13" t="s">
        <v>487</v>
      </c>
    </row>
    <row r="65" spans="1:11" ht="42" customHeight="1">
      <c r="A65" s="15" t="s">
        <v>504</v>
      </c>
      <c r="B65" s="13" t="s">
        <v>1</v>
      </c>
      <c r="C65" s="157" t="s">
        <v>506</v>
      </c>
      <c r="D65" s="13" t="s">
        <v>505</v>
      </c>
      <c r="E65" s="4">
        <v>1</v>
      </c>
      <c r="F65" s="1" t="s">
        <v>611</v>
      </c>
      <c r="G65" s="4" t="s">
        <v>616</v>
      </c>
      <c r="H65" s="101" t="s">
        <v>652</v>
      </c>
      <c r="I65" s="3">
        <v>225000</v>
      </c>
      <c r="J65" s="81" t="s">
        <v>623</v>
      </c>
      <c r="K65" s="4" t="s">
        <v>624</v>
      </c>
    </row>
    <row r="66" spans="1:11" ht="24" customHeight="1">
      <c r="A66" s="15" t="s">
        <v>504</v>
      </c>
      <c r="B66" s="13" t="s">
        <v>641</v>
      </c>
      <c r="C66" s="12" t="s">
        <v>505</v>
      </c>
      <c r="D66" s="13" t="s">
        <v>505</v>
      </c>
      <c r="E66" s="13"/>
      <c r="F66" s="13"/>
      <c r="G66" s="13"/>
      <c r="H66" s="3"/>
      <c r="I66" s="3"/>
      <c r="J66" s="13"/>
      <c r="K66" s="13"/>
    </row>
    <row r="67" spans="1:11" ht="24" customHeight="1">
      <c r="A67" s="15" t="s">
        <v>504</v>
      </c>
      <c r="B67" s="13" t="s">
        <v>642</v>
      </c>
      <c r="C67" s="12" t="s">
        <v>505</v>
      </c>
      <c r="D67" s="13" t="s">
        <v>505</v>
      </c>
      <c r="E67" s="13"/>
      <c r="F67" s="13"/>
      <c r="G67" s="13"/>
      <c r="H67" s="3"/>
      <c r="I67" s="3"/>
      <c r="J67" s="13"/>
      <c r="K67" s="13"/>
    </row>
    <row r="68" spans="1:11" ht="24" customHeight="1">
      <c r="A68" s="15" t="s">
        <v>504</v>
      </c>
      <c r="B68" s="13" t="s">
        <v>462</v>
      </c>
      <c r="C68" s="12" t="s">
        <v>505</v>
      </c>
      <c r="D68" s="13" t="s">
        <v>505</v>
      </c>
      <c r="E68" s="13"/>
      <c r="F68" s="13"/>
      <c r="G68" s="13"/>
      <c r="H68" s="3"/>
      <c r="I68" s="3"/>
      <c r="J68" s="13"/>
      <c r="K68" s="13"/>
    </row>
    <row r="69" spans="1:11" ht="24" customHeight="1">
      <c r="A69" s="109" t="s">
        <v>504</v>
      </c>
      <c r="B69" s="13" t="s">
        <v>5</v>
      </c>
      <c r="C69" s="13"/>
      <c r="D69" s="111" t="s">
        <v>505</v>
      </c>
      <c r="E69" s="13"/>
      <c r="F69" s="13"/>
      <c r="G69" s="13"/>
      <c r="H69" s="13"/>
      <c r="I69" s="3"/>
      <c r="J69" s="13"/>
      <c r="K69" s="13"/>
    </row>
    <row r="70" spans="1:11" ht="154.5" customHeight="1">
      <c r="A70" s="15" t="s">
        <v>510</v>
      </c>
      <c r="B70" s="157" t="s">
        <v>639</v>
      </c>
      <c r="C70" s="155" t="s">
        <v>512</v>
      </c>
      <c r="D70" s="12" t="s">
        <v>511</v>
      </c>
      <c r="E70" s="13">
        <v>1.1000000000000001</v>
      </c>
      <c r="F70" s="13" t="s">
        <v>439</v>
      </c>
      <c r="G70" s="13" t="s">
        <v>513</v>
      </c>
      <c r="H70" s="3">
        <f>(-490.39-154-25.6)*10000</f>
        <v>-6699900</v>
      </c>
      <c r="I70" s="72" t="s">
        <v>514</v>
      </c>
      <c r="J70" s="23" t="s">
        <v>515</v>
      </c>
      <c r="K70" s="13" t="s">
        <v>16</v>
      </c>
    </row>
    <row r="71" spans="1:11" ht="24" customHeight="1">
      <c r="A71" s="109" t="s">
        <v>510</v>
      </c>
      <c r="B71" s="113" t="s">
        <v>0</v>
      </c>
      <c r="C71" s="110" t="s">
        <v>512</v>
      </c>
      <c r="D71" s="109" t="s">
        <v>511</v>
      </c>
      <c r="E71" s="13">
        <v>2</v>
      </c>
      <c r="F71" s="13" t="s">
        <v>444</v>
      </c>
      <c r="G71" s="13" t="s">
        <v>516</v>
      </c>
      <c r="H71" s="3">
        <f>I71</f>
        <v>-1981317.4663124999</v>
      </c>
      <c r="I71" s="6">
        <v>-1981317.4663124999</v>
      </c>
      <c r="J71" s="17"/>
      <c r="K71" s="13" t="s">
        <v>14</v>
      </c>
    </row>
    <row r="72" spans="1:11" ht="85.5" customHeight="1">
      <c r="A72" s="109" t="s">
        <v>510</v>
      </c>
      <c r="B72" s="114" t="s">
        <v>0</v>
      </c>
      <c r="C72" s="110" t="s">
        <v>512</v>
      </c>
      <c r="D72" s="109" t="s">
        <v>511</v>
      </c>
      <c r="E72" s="13">
        <v>3</v>
      </c>
      <c r="F72" s="13" t="s">
        <v>449</v>
      </c>
      <c r="G72" s="13" t="s">
        <v>517</v>
      </c>
      <c r="H72" s="3">
        <f>(-12-4-1)*10000</f>
        <v>-170000</v>
      </c>
      <c r="I72" s="72" t="s">
        <v>518</v>
      </c>
      <c r="J72" s="22" t="s">
        <v>519</v>
      </c>
      <c r="K72" s="13" t="s">
        <v>16</v>
      </c>
    </row>
    <row r="73" spans="1:11" ht="51" customHeight="1">
      <c r="A73" s="158" t="s">
        <v>510</v>
      </c>
      <c r="B73" s="13" t="s">
        <v>1</v>
      </c>
      <c r="C73" s="13"/>
      <c r="D73" s="109" t="s">
        <v>511</v>
      </c>
      <c r="E73" s="127">
        <v>1</v>
      </c>
      <c r="F73" s="211" t="s">
        <v>611</v>
      </c>
      <c r="G73" s="4" t="s">
        <v>625</v>
      </c>
      <c r="H73" s="102" t="s">
        <v>653</v>
      </c>
      <c r="I73" s="3">
        <v>19340222</v>
      </c>
      <c r="J73" s="82" t="s">
        <v>626</v>
      </c>
      <c r="K73" s="84" t="s">
        <v>627</v>
      </c>
    </row>
    <row r="74" spans="1:11" ht="24" customHeight="1">
      <c r="A74" s="109" t="s">
        <v>510</v>
      </c>
      <c r="B74" s="13" t="s">
        <v>1</v>
      </c>
      <c r="C74" s="12"/>
      <c r="D74" s="109" t="s">
        <v>511</v>
      </c>
      <c r="E74" s="128"/>
      <c r="F74" s="212"/>
      <c r="G74" s="4" t="s">
        <v>628</v>
      </c>
      <c r="H74" s="96"/>
      <c r="I74" s="3">
        <v>7375037</v>
      </c>
      <c r="J74" s="4" t="s">
        <v>629</v>
      </c>
      <c r="K74" s="85"/>
    </row>
    <row r="75" spans="1:11" ht="24" customHeight="1">
      <c r="A75" s="109" t="s">
        <v>510</v>
      </c>
      <c r="B75" s="13" t="s">
        <v>1</v>
      </c>
      <c r="C75" s="12"/>
      <c r="D75" s="109" t="s">
        <v>511</v>
      </c>
      <c r="E75" s="129"/>
      <c r="F75" s="213"/>
      <c r="G75" s="4" t="s">
        <v>630</v>
      </c>
      <c r="H75" s="96"/>
      <c r="I75" s="3">
        <v>1407100</v>
      </c>
      <c r="J75" s="4" t="s">
        <v>631</v>
      </c>
      <c r="K75" s="86"/>
    </row>
    <row r="76" spans="1:11" ht="24" customHeight="1">
      <c r="A76" s="15" t="s">
        <v>510</v>
      </c>
      <c r="B76" s="13" t="s">
        <v>641</v>
      </c>
      <c r="C76" s="12" t="s">
        <v>520</v>
      </c>
      <c r="D76" s="12" t="s">
        <v>511</v>
      </c>
      <c r="E76" s="13">
        <v>11</v>
      </c>
      <c r="F76" s="13" t="s">
        <v>521</v>
      </c>
      <c r="G76" s="19" t="s">
        <v>471</v>
      </c>
      <c r="H76" s="3">
        <f>I76</f>
        <v>-407645881.442716</v>
      </c>
      <c r="I76" s="3">
        <v>-407645881.442716</v>
      </c>
      <c r="J76" s="19"/>
      <c r="K76" s="19"/>
    </row>
    <row r="77" spans="1:11" ht="63" customHeight="1">
      <c r="A77" s="15" t="s">
        <v>510</v>
      </c>
      <c r="B77" s="155" t="s">
        <v>641</v>
      </c>
      <c r="C77" s="155" t="s">
        <v>522</v>
      </c>
      <c r="D77" s="12" t="s">
        <v>511</v>
      </c>
      <c r="E77" s="112" t="s">
        <v>523</v>
      </c>
      <c r="F77" s="209" t="s">
        <v>524</v>
      </c>
      <c r="G77" s="215" t="s">
        <v>525</v>
      </c>
      <c r="H77" s="122">
        <f>(211-229)*10000</f>
        <v>-180000</v>
      </c>
      <c r="I77" s="218" t="s">
        <v>526</v>
      </c>
      <c r="J77" s="221" t="s">
        <v>527</v>
      </c>
      <c r="K77" s="204" t="s">
        <v>528</v>
      </c>
    </row>
    <row r="78" spans="1:11" ht="85.5" customHeight="1">
      <c r="A78" s="15" t="s">
        <v>510</v>
      </c>
      <c r="B78" s="155" t="s">
        <v>641</v>
      </c>
      <c r="C78" s="155" t="s">
        <v>529</v>
      </c>
      <c r="D78" s="12" t="s">
        <v>511</v>
      </c>
      <c r="E78" s="112" t="s">
        <v>523</v>
      </c>
      <c r="F78" s="214"/>
      <c r="G78" s="216"/>
      <c r="H78" s="123">
        <f>-2800*10000</f>
        <v>-28000000</v>
      </c>
      <c r="I78" s="219"/>
      <c r="J78" s="222"/>
      <c r="K78" s="205"/>
    </row>
    <row r="79" spans="1:11" ht="81.75" customHeight="1">
      <c r="A79" s="15" t="s">
        <v>510</v>
      </c>
      <c r="B79" s="155" t="s">
        <v>641</v>
      </c>
      <c r="C79" s="155" t="s">
        <v>530</v>
      </c>
      <c r="D79" s="12" t="s">
        <v>511</v>
      </c>
      <c r="E79" s="112" t="s">
        <v>523</v>
      </c>
      <c r="F79" s="210"/>
      <c r="G79" s="217"/>
      <c r="H79" s="124">
        <f>-410*10000</f>
        <v>-4100000</v>
      </c>
      <c r="I79" s="220"/>
      <c r="J79" s="223"/>
      <c r="K79" s="206"/>
    </row>
    <row r="80" spans="1:11" ht="123" customHeight="1">
      <c r="A80" s="15" t="s">
        <v>510</v>
      </c>
      <c r="B80" s="155" t="s">
        <v>641</v>
      </c>
      <c r="C80" s="155" t="s">
        <v>531</v>
      </c>
      <c r="D80" s="12" t="s">
        <v>511</v>
      </c>
      <c r="E80" s="16" t="s">
        <v>532</v>
      </c>
      <c r="F80" s="16" t="s">
        <v>533</v>
      </c>
      <c r="G80" s="25" t="s">
        <v>29</v>
      </c>
      <c r="H80" s="124">
        <f>-1870*10000</f>
        <v>-18700000</v>
      </c>
      <c r="I80" s="7" t="s">
        <v>534</v>
      </c>
      <c r="J80" s="26" t="s">
        <v>535</v>
      </c>
      <c r="K80" s="27" t="s">
        <v>528</v>
      </c>
    </row>
    <row r="81" spans="1:11" ht="73.5" customHeight="1">
      <c r="A81" s="15" t="s">
        <v>510</v>
      </c>
      <c r="B81" s="155" t="s">
        <v>641</v>
      </c>
      <c r="C81" s="155" t="s">
        <v>536</v>
      </c>
      <c r="D81" s="12" t="s">
        <v>511</v>
      </c>
      <c r="E81" s="13" t="s">
        <v>537</v>
      </c>
      <c r="F81" s="12" t="s">
        <v>538</v>
      </c>
      <c r="G81" s="19" t="s">
        <v>29</v>
      </c>
      <c r="H81" s="124">
        <f>-132*10000</f>
        <v>-1320000</v>
      </c>
      <c r="I81" s="7" t="s">
        <v>539</v>
      </c>
      <c r="J81" s="26" t="s">
        <v>540</v>
      </c>
      <c r="K81" s="27" t="s">
        <v>528</v>
      </c>
    </row>
    <row r="82" spans="1:11" ht="49.5" customHeight="1">
      <c r="A82" s="15" t="s">
        <v>510</v>
      </c>
      <c r="B82" s="157" t="s">
        <v>642</v>
      </c>
      <c r="C82" s="155" t="s">
        <v>541</v>
      </c>
      <c r="D82" s="12" t="s">
        <v>511</v>
      </c>
      <c r="E82" s="13">
        <v>1.1000000000000001</v>
      </c>
      <c r="F82" s="13" t="s">
        <v>439</v>
      </c>
      <c r="G82" s="19" t="s">
        <v>542</v>
      </c>
      <c r="H82" s="3"/>
      <c r="I82" s="8"/>
      <c r="J82" s="28" t="s">
        <v>543</v>
      </c>
      <c r="K82" s="19" t="s">
        <v>16</v>
      </c>
    </row>
    <row r="83" spans="1:11" ht="24" customHeight="1">
      <c r="A83" s="109" t="s">
        <v>510</v>
      </c>
      <c r="B83" s="113" t="s">
        <v>3</v>
      </c>
      <c r="C83" s="110" t="s">
        <v>541</v>
      </c>
      <c r="D83" s="109" t="s">
        <v>511</v>
      </c>
      <c r="E83" s="13">
        <v>2</v>
      </c>
      <c r="F83" s="13" t="s">
        <v>444</v>
      </c>
      <c r="G83" s="13" t="s">
        <v>544</v>
      </c>
      <c r="H83" s="3">
        <f>I83</f>
        <v>17581114.455747683</v>
      </c>
      <c r="I83" s="6">
        <v>17581114.455747683</v>
      </c>
      <c r="J83" s="17"/>
      <c r="K83" s="13" t="s">
        <v>14</v>
      </c>
    </row>
    <row r="84" spans="1:11" ht="24" customHeight="1">
      <c r="A84" s="109" t="s">
        <v>510</v>
      </c>
      <c r="B84" s="114" t="s">
        <v>3</v>
      </c>
      <c r="C84" s="110" t="s">
        <v>541</v>
      </c>
      <c r="D84" s="109" t="s">
        <v>511</v>
      </c>
      <c r="E84" s="13">
        <v>3</v>
      </c>
      <c r="F84" s="13" t="s">
        <v>449</v>
      </c>
      <c r="G84" s="13" t="s">
        <v>517</v>
      </c>
      <c r="H84" s="3"/>
      <c r="I84" s="6"/>
      <c r="J84" s="17"/>
      <c r="K84" s="19" t="s">
        <v>16</v>
      </c>
    </row>
    <row r="85" spans="1:11" ht="24" customHeight="1">
      <c r="A85" s="15" t="s">
        <v>510</v>
      </c>
      <c r="B85" s="157" t="s">
        <v>462</v>
      </c>
      <c r="C85" s="155" t="s">
        <v>541</v>
      </c>
      <c r="D85" s="12" t="s">
        <v>511</v>
      </c>
      <c r="E85" s="13">
        <v>1.1000000000000001</v>
      </c>
      <c r="F85" s="13" t="s">
        <v>439</v>
      </c>
      <c r="G85" s="19" t="s">
        <v>542</v>
      </c>
      <c r="H85" s="3"/>
      <c r="I85" s="6">
        <v>54000000</v>
      </c>
      <c r="J85" s="20"/>
      <c r="K85" s="13" t="s">
        <v>26</v>
      </c>
    </row>
    <row r="86" spans="1:11" ht="24" customHeight="1">
      <c r="A86" s="109" t="s">
        <v>510</v>
      </c>
      <c r="B86" s="113" t="s">
        <v>4</v>
      </c>
      <c r="C86" s="110" t="s">
        <v>541</v>
      </c>
      <c r="D86" s="109" t="s">
        <v>511</v>
      </c>
      <c r="E86" s="13">
        <v>2</v>
      </c>
      <c r="F86" s="13" t="s">
        <v>444</v>
      </c>
      <c r="G86" s="13" t="s">
        <v>544</v>
      </c>
      <c r="H86" s="3">
        <f>I86</f>
        <v>22763139.566666666</v>
      </c>
      <c r="I86" s="6">
        <v>22763139.566666666</v>
      </c>
      <c r="J86" s="17"/>
      <c r="K86" s="13" t="s">
        <v>14</v>
      </c>
    </row>
    <row r="87" spans="1:11" ht="24" customHeight="1">
      <c r="A87" s="109" t="s">
        <v>510</v>
      </c>
      <c r="B87" s="114" t="s">
        <v>4</v>
      </c>
      <c r="C87" s="110" t="s">
        <v>541</v>
      </c>
      <c r="D87" s="109" t="s">
        <v>511</v>
      </c>
      <c r="E87" s="13">
        <v>3</v>
      </c>
      <c r="F87" s="13" t="s">
        <v>449</v>
      </c>
      <c r="G87" s="13" t="s">
        <v>545</v>
      </c>
      <c r="H87" s="3"/>
      <c r="I87" s="6"/>
      <c r="J87" s="17"/>
      <c r="K87" s="13" t="s">
        <v>26</v>
      </c>
    </row>
    <row r="88" spans="1:11" ht="24" customHeight="1">
      <c r="A88" s="109" t="s">
        <v>510</v>
      </c>
      <c r="B88" s="13" t="s">
        <v>5</v>
      </c>
      <c r="C88" s="13"/>
      <c r="D88" s="109" t="s">
        <v>511</v>
      </c>
      <c r="E88" s="13"/>
      <c r="F88" s="13"/>
      <c r="G88" s="13"/>
      <c r="H88" s="13"/>
      <c r="I88" s="3"/>
      <c r="J88" s="13"/>
      <c r="K88" s="13"/>
    </row>
    <row r="89" spans="1:11" ht="24" customHeight="1">
      <c r="A89" s="162" t="s">
        <v>546</v>
      </c>
      <c r="B89" s="13" t="s">
        <v>639</v>
      </c>
      <c r="C89" s="12" t="s">
        <v>548</v>
      </c>
      <c r="D89" s="155" t="s">
        <v>547</v>
      </c>
      <c r="E89" s="13"/>
      <c r="F89" s="13"/>
      <c r="G89" s="13"/>
      <c r="H89" s="3"/>
      <c r="I89" s="3"/>
      <c r="J89" s="13"/>
      <c r="K89" s="13"/>
    </row>
    <row r="90" spans="1:11" ht="24" customHeight="1">
      <c r="A90" s="162" t="s">
        <v>546</v>
      </c>
      <c r="B90" s="13" t="s">
        <v>1</v>
      </c>
      <c r="C90" s="155" t="s">
        <v>549</v>
      </c>
      <c r="D90" s="155" t="s">
        <v>547</v>
      </c>
      <c r="E90" s="4">
        <v>1</v>
      </c>
      <c r="F90" s="1" t="s">
        <v>611</v>
      </c>
      <c r="G90" s="207" t="s">
        <v>632</v>
      </c>
      <c r="H90" s="102">
        <f>I90</f>
        <v>20560039</v>
      </c>
      <c r="I90" s="3">
        <v>20560039</v>
      </c>
      <c r="J90" s="5" t="s">
        <v>633</v>
      </c>
      <c r="K90" s="4" t="s">
        <v>620</v>
      </c>
    </row>
    <row r="91" spans="1:11" ht="24" customHeight="1">
      <c r="A91" s="110" t="s">
        <v>546</v>
      </c>
      <c r="B91" s="13" t="s">
        <v>1</v>
      </c>
      <c r="C91" s="110" t="s">
        <v>549</v>
      </c>
      <c r="D91" s="110" t="s">
        <v>547</v>
      </c>
      <c r="E91" s="13">
        <v>3</v>
      </c>
      <c r="F91" s="13" t="s">
        <v>449</v>
      </c>
      <c r="G91" s="208"/>
      <c r="H91" s="98">
        <f>-I90</f>
        <v>-20560039</v>
      </c>
      <c r="I91" s="3"/>
      <c r="J91" s="5"/>
      <c r="K91" s="4"/>
    </row>
    <row r="92" spans="1:11" ht="24" customHeight="1">
      <c r="A92" s="162" t="s">
        <v>546</v>
      </c>
      <c r="B92" s="157" t="s">
        <v>641</v>
      </c>
      <c r="C92" s="155" t="s">
        <v>549</v>
      </c>
      <c r="D92" s="155" t="s">
        <v>547</v>
      </c>
      <c r="E92" s="13">
        <v>1</v>
      </c>
      <c r="F92" s="13" t="s">
        <v>439</v>
      </c>
      <c r="G92" s="209" t="s">
        <v>550</v>
      </c>
      <c r="H92" s="125">
        <f>I92</f>
        <v>8000000</v>
      </c>
      <c r="I92" s="3">
        <v>8000000</v>
      </c>
      <c r="J92" s="13"/>
      <c r="K92" s="13"/>
    </row>
    <row r="93" spans="1:11" ht="33" customHeight="1">
      <c r="A93" s="110" t="s">
        <v>546</v>
      </c>
      <c r="B93" s="114" t="s">
        <v>2</v>
      </c>
      <c r="C93" s="110" t="s">
        <v>549</v>
      </c>
      <c r="D93" s="110" t="s">
        <v>547</v>
      </c>
      <c r="E93" s="13">
        <v>3</v>
      </c>
      <c r="F93" s="13" t="s">
        <v>449</v>
      </c>
      <c r="G93" s="210"/>
      <c r="H93" s="126">
        <f>I93</f>
        <v>-8000000</v>
      </c>
      <c r="I93" s="70">
        <v>-8000000</v>
      </c>
      <c r="J93" s="5" t="s">
        <v>587</v>
      </c>
      <c r="K93" s="12" t="s">
        <v>17</v>
      </c>
    </row>
    <row r="94" spans="1:11" ht="24" customHeight="1">
      <c r="A94" s="162" t="s">
        <v>546</v>
      </c>
      <c r="B94" s="13" t="s">
        <v>642</v>
      </c>
      <c r="C94" s="12" t="s">
        <v>548</v>
      </c>
      <c r="D94" s="155" t="s">
        <v>547</v>
      </c>
      <c r="E94" s="13"/>
      <c r="F94" s="13"/>
      <c r="G94" s="13"/>
      <c r="H94" s="3"/>
      <c r="I94" s="3"/>
      <c r="J94" s="13"/>
      <c r="K94" s="13"/>
    </row>
    <row r="95" spans="1:11" ht="24" customHeight="1">
      <c r="A95" s="162" t="s">
        <v>546</v>
      </c>
      <c r="B95" s="13" t="s">
        <v>462</v>
      </c>
      <c r="C95" s="12" t="s">
        <v>548</v>
      </c>
      <c r="D95" s="155" t="s">
        <v>547</v>
      </c>
      <c r="E95" s="13"/>
      <c r="F95" s="13"/>
      <c r="G95" s="13"/>
      <c r="H95" s="3"/>
      <c r="I95" s="3"/>
      <c r="J95" s="13"/>
      <c r="K95" s="13"/>
    </row>
    <row r="96" spans="1:11" ht="24" customHeight="1">
      <c r="A96" s="110" t="s">
        <v>546</v>
      </c>
      <c r="B96" s="13" t="s">
        <v>5</v>
      </c>
      <c r="C96" s="13"/>
      <c r="D96" s="110" t="s">
        <v>547</v>
      </c>
      <c r="E96" s="13"/>
      <c r="F96" s="13"/>
      <c r="G96" s="13"/>
      <c r="H96" s="13"/>
      <c r="I96" s="3"/>
      <c r="J96" s="13"/>
      <c r="K96" s="13"/>
    </row>
    <row r="97" spans="1:11" ht="24" customHeight="1">
      <c r="A97" s="110" t="s">
        <v>551</v>
      </c>
      <c r="B97" s="13" t="s">
        <v>639</v>
      </c>
      <c r="C97" s="12" t="s">
        <v>18</v>
      </c>
      <c r="D97" s="110" t="s">
        <v>552</v>
      </c>
      <c r="E97" s="4">
        <v>2</v>
      </c>
      <c r="F97" s="1" t="s">
        <v>609</v>
      </c>
      <c r="G97" s="13"/>
      <c r="H97" s="3"/>
      <c r="I97" s="3"/>
      <c r="J97" s="13"/>
      <c r="K97" s="13"/>
    </row>
    <row r="98" spans="1:11" ht="41.55" customHeight="1">
      <c r="A98" s="110" t="s">
        <v>551</v>
      </c>
      <c r="B98" s="13" t="s">
        <v>1</v>
      </c>
      <c r="C98" s="13"/>
      <c r="D98" s="110" t="s">
        <v>552</v>
      </c>
      <c r="E98" s="4">
        <v>2</v>
      </c>
      <c r="F98" s="1" t="s">
        <v>609</v>
      </c>
      <c r="G98" s="95" t="s">
        <v>634</v>
      </c>
      <c r="H98" s="101" t="s">
        <v>654</v>
      </c>
      <c r="I98" s="91">
        <v>424599780</v>
      </c>
      <c r="J98" s="95"/>
      <c r="K98" s="95" t="s">
        <v>613</v>
      </c>
    </row>
    <row r="99" spans="1:11" ht="24" customHeight="1">
      <c r="A99" s="110" t="s">
        <v>551</v>
      </c>
      <c r="B99" s="13" t="s">
        <v>2</v>
      </c>
      <c r="C99" s="12" t="s">
        <v>18</v>
      </c>
      <c r="D99" s="110" t="s">
        <v>552</v>
      </c>
      <c r="E99" s="4">
        <v>2</v>
      </c>
      <c r="F99" s="1" t="s">
        <v>609</v>
      </c>
      <c r="G99" s="13"/>
      <c r="H99" s="3"/>
      <c r="I99" s="3"/>
      <c r="J99" s="13"/>
      <c r="K99" s="13"/>
    </row>
    <row r="100" spans="1:11" ht="24" customHeight="1">
      <c r="A100" s="110" t="s">
        <v>551</v>
      </c>
      <c r="B100" s="13" t="s">
        <v>3</v>
      </c>
      <c r="C100" s="12" t="s">
        <v>18</v>
      </c>
      <c r="D100" s="110" t="s">
        <v>552</v>
      </c>
      <c r="E100" s="4">
        <v>2</v>
      </c>
      <c r="F100" s="1" t="s">
        <v>609</v>
      </c>
      <c r="G100" s="13"/>
      <c r="H100" s="3"/>
      <c r="I100" s="3"/>
      <c r="J100" s="13"/>
      <c r="K100" s="13"/>
    </row>
    <row r="101" spans="1:11" ht="24" customHeight="1">
      <c r="A101" s="110" t="s">
        <v>551</v>
      </c>
      <c r="B101" s="13" t="s">
        <v>4</v>
      </c>
      <c r="C101" s="12" t="s">
        <v>18</v>
      </c>
      <c r="D101" s="110" t="s">
        <v>552</v>
      </c>
      <c r="E101" s="4">
        <v>2</v>
      </c>
      <c r="F101" s="1" t="s">
        <v>609</v>
      </c>
      <c r="G101" s="13"/>
      <c r="H101" s="3"/>
      <c r="I101" s="3"/>
      <c r="J101" s="13"/>
      <c r="K101" s="13"/>
    </row>
    <row r="102" spans="1:11" ht="24" customHeight="1">
      <c r="A102" s="110" t="s">
        <v>551</v>
      </c>
      <c r="B102" s="13" t="s">
        <v>5</v>
      </c>
      <c r="C102" s="13"/>
      <c r="D102" s="110" t="s">
        <v>552</v>
      </c>
      <c r="E102" s="13"/>
      <c r="F102" s="13"/>
      <c r="G102" s="13"/>
      <c r="H102" s="13"/>
      <c r="I102" s="3"/>
      <c r="J102" s="13"/>
      <c r="K102" s="13"/>
    </row>
    <row r="103" spans="1:11" ht="24" customHeight="1">
      <c r="A103" s="109" t="s">
        <v>6</v>
      </c>
      <c r="B103" s="13" t="s">
        <v>639</v>
      </c>
      <c r="C103" s="12" t="s">
        <v>554</v>
      </c>
      <c r="D103" s="109" t="s">
        <v>553</v>
      </c>
      <c r="E103" s="13"/>
      <c r="F103" s="13"/>
      <c r="G103" s="13"/>
      <c r="H103" s="3"/>
      <c r="I103" s="3"/>
      <c r="J103" s="13"/>
      <c r="K103" s="13"/>
    </row>
    <row r="104" spans="1:11" ht="24" customHeight="1">
      <c r="A104" s="109" t="s">
        <v>6</v>
      </c>
      <c r="B104" s="13" t="s">
        <v>640</v>
      </c>
      <c r="C104" s="12" t="s">
        <v>555</v>
      </c>
      <c r="D104" s="109" t="s">
        <v>662</v>
      </c>
      <c r="E104" s="13"/>
      <c r="F104" s="13"/>
      <c r="G104" s="13"/>
      <c r="H104" s="96"/>
      <c r="I104" s="3"/>
      <c r="J104" s="13"/>
      <c r="K104" s="13"/>
    </row>
    <row r="105" spans="1:11" ht="24" customHeight="1">
      <c r="A105" s="109" t="s">
        <v>6</v>
      </c>
      <c r="B105" s="13" t="s">
        <v>641</v>
      </c>
      <c r="C105" s="12" t="s">
        <v>556</v>
      </c>
      <c r="D105" s="109" t="s">
        <v>663</v>
      </c>
      <c r="E105" s="13"/>
      <c r="F105" s="13"/>
      <c r="G105" s="13"/>
      <c r="H105" s="3"/>
      <c r="I105" s="3"/>
      <c r="J105" s="13"/>
      <c r="K105" s="13"/>
    </row>
    <row r="106" spans="1:11" ht="24" customHeight="1">
      <c r="A106" s="109" t="s">
        <v>6</v>
      </c>
      <c r="B106" s="13" t="s">
        <v>642</v>
      </c>
      <c r="C106" s="12" t="s">
        <v>557</v>
      </c>
      <c r="D106" s="109" t="s">
        <v>664</v>
      </c>
      <c r="E106" s="13"/>
      <c r="F106" s="13"/>
      <c r="G106" s="13"/>
      <c r="H106" s="3"/>
      <c r="I106" s="3"/>
      <c r="J106" s="13"/>
      <c r="K106" s="13"/>
    </row>
    <row r="107" spans="1:11" ht="24" customHeight="1">
      <c r="A107" s="109" t="s">
        <v>6</v>
      </c>
      <c r="B107" s="13" t="s">
        <v>462</v>
      </c>
      <c r="C107" s="12" t="s">
        <v>557</v>
      </c>
      <c r="D107" s="109" t="s">
        <v>665</v>
      </c>
      <c r="E107" s="13"/>
      <c r="F107" s="13"/>
      <c r="G107" s="13"/>
      <c r="H107" s="3"/>
      <c r="I107" s="3"/>
      <c r="J107" s="13"/>
      <c r="K107" s="13"/>
    </row>
    <row r="108" spans="1:11" ht="24" customHeight="1">
      <c r="A108" s="109" t="s">
        <v>6</v>
      </c>
      <c r="B108" s="13" t="s">
        <v>5</v>
      </c>
      <c r="C108" s="13">
        <v>24</v>
      </c>
      <c r="D108" s="109" t="s">
        <v>666</v>
      </c>
      <c r="E108" s="13"/>
      <c r="F108" s="13"/>
      <c r="G108" s="13"/>
      <c r="H108" s="13"/>
      <c r="I108" s="3"/>
      <c r="J108" s="13"/>
      <c r="K108" s="13"/>
    </row>
    <row r="109" spans="1:11" ht="24" customHeight="1">
      <c r="A109" s="109" t="s">
        <v>558</v>
      </c>
      <c r="B109" s="13" t="s">
        <v>639</v>
      </c>
      <c r="C109" s="12"/>
      <c r="D109" s="109" t="s">
        <v>559</v>
      </c>
      <c r="E109" s="13"/>
      <c r="F109" s="13"/>
      <c r="G109" s="13"/>
      <c r="H109" s="3"/>
      <c r="I109" s="3"/>
      <c r="J109" s="13"/>
      <c r="K109" s="13"/>
    </row>
    <row r="110" spans="1:11" ht="24" customHeight="1">
      <c r="A110" s="109" t="s">
        <v>558</v>
      </c>
      <c r="B110" s="13" t="s">
        <v>1</v>
      </c>
      <c r="C110" s="12"/>
      <c r="D110" s="109" t="s">
        <v>559</v>
      </c>
      <c r="E110" s="13"/>
      <c r="F110" s="13"/>
      <c r="G110" s="13"/>
      <c r="H110" s="96"/>
      <c r="I110" s="3"/>
      <c r="J110" s="13"/>
      <c r="K110" s="13"/>
    </row>
    <row r="111" spans="1:11" ht="24" customHeight="1">
      <c r="A111" s="109" t="s">
        <v>558</v>
      </c>
      <c r="B111" s="13" t="s">
        <v>2</v>
      </c>
      <c r="C111" s="12"/>
      <c r="D111" s="109" t="s">
        <v>559</v>
      </c>
      <c r="E111" s="13"/>
      <c r="F111" s="13"/>
      <c r="G111" s="13"/>
      <c r="H111" s="3"/>
      <c r="I111" s="3"/>
      <c r="J111" s="13"/>
      <c r="K111" s="13"/>
    </row>
    <row r="112" spans="1:11" ht="24" customHeight="1">
      <c r="A112" s="109" t="s">
        <v>558</v>
      </c>
      <c r="B112" s="13" t="s">
        <v>3</v>
      </c>
      <c r="C112" s="12"/>
      <c r="D112" s="109" t="s">
        <v>559</v>
      </c>
      <c r="E112" s="13"/>
      <c r="F112" s="13"/>
      <c r="G112" s="13"/>
      <c r="H112" s="3"/>
      <c r="I112" s="3"/>
      <c r="J112" s="13"/>
      <c r="K112" s="13"/>
    </row>
    <row r="113" spans="1:11" ht="24" customHeight="1">
      <c r="A113" s="109" t="s">
        <v>558</v>
      </c>
      <c r="B113" s="13" t="s">
        <v>4</v>
      </c>
      <c r="C113" s="12"/>
      <c r="D113" s="109" t="s">
        <v>559</v>
      </c>
      <c r="E113" s="13"/>
      <c r="F113" s="13"/>
      <c r="G113" s="13"/>
      <c r="H113" s="3"/>
      <c r="I113" s="3"/>
      <c r="J113" s="13"/>
      <c r="K113" s="13"/>
    </row>
    <row r="114" spans="1:11" ht="24" customHeight="1">
      <c r="A114" s="109" t="s">
        <v>558</v>
      </c>
      <c r="B114" s="13" t="s">
        <v>5</v>
      </c>
      <c r="C114" s="13"/>
      <c r="D114" s="109" t="s">
        <v>559</v>
      </c>
      <c r="E114" s="13"/>
      <c r="F114" s="13"/>
      <c r="G114" s="13"/>
      <c r="H114" s="13"/>
      <c r="I114" s="3"/>
      <c r="J114" s="13"/>
      <c r="K114" s="13"/>
    </row>
    <row r="115" spans="1:11" ht="24" customHeight="1">
      <c r="A115" s="109" t="s">
        <v>560</v>
      </c>
      <c r="B115" s="13" t="s">
        <v>639</v>
      </c>
      <c r="C115" s="12"/>
      <c r="D115" s="109" t="s">
        <v>561</v>
      </c>
      <c r="E115" s="13"/>
      <c r="F115" s="13"/>
      <c r="G115" s="13"/>
      <c r="H115" s="3"/>
      <c r="I115" s="3"/>
      <c r="J115" s="13"/>
      <c r="K115" s="13"/>
    </row>
    <row r="116" spans="1:11" ht="24" customHeight="1">
      <c r="A116" s="109" t="s">
        <v>560</v>
      </c>
      <c r="B116" s="13" t="s">
        <v>673</v>
      </c>
      <c r="C116" s="12"/>
      <c r="D116" s="109" t="s">
        <v>667</v>
      </c>
      <c r="E116" s="13"/>
      <c r="F116" s="13"/>
      <c r="G116" s="4" t="s">
        <v>635</v>
      </c>
      <c r="H116" s="96"/>
      <c r="I116" s="3"/>
      <c r="J116" s="13"/>
      <c r="K116" s="13"/>
    </row>
    <row r="117" spans="1:11" ht="24" customHeight="1">
      <c r="A117" s="109" t="s">
        <v>560</v>
      </c>
      <c r="B117" s="13" t="s">
        <v>2</v>
      </c>
      <c r="C117" s="12"/>
      <c r="D117" s="109" t="s">
        <v>668</v>
      </c>
      <c r="E117" s="13">
        <v>8</v>
      </c>
      <c r="F117" s="13" t="s">
        <v>7</v>
      </c>
      <c r="G117" s="4" t="s">
        <v>600</v>
      </c>
      <c r="H117" s="6">
        <f>-I117</f>
        <v>-173377.2</v>
      </c>
      <c r="I117" s="80">
        <f>81914.88+91462.32</f>
        <v>173377.2</v>
      </c>
      <c r="J117" s="13"/>
      <c r="K117" s="13" t="s">
        <v>19</v>
      </c>
    </row>
    <row r="118" spans="1:11" ht="24" customHeight="1">
      <c r="A118" s="109" t="s">
        <v>560</v>
      </c>
      <c r="B118" s="13" t="s">
        <v>3</v>
      </c>
      <c r="C118" s="12"/>
      <c r="D118" s="109" t="s">
        <v>669</v>
      </c>
      <c r="E118" s="13">
        <v>8</v>
      </c>
      <c r="F118" s="13" t="s">
        <v>7</v>
      </c>
      <c r="G118" s="4" t="s">
        <v>601</v>
      </c>
      <c r="H118" s="6">
        <f t="shared" ref="H118:H119" si="2">-I118</f>
        <v>-938437.4</v>
      </c>
      <c r="I118" s="80">
        <v>938437.4</v>
      </c>
      <c r="J118" s="13"/>
      <c r="K118" s="13" t="s">
        <v>19</v>
      </c>
    </row>
    <row r="119" spans="1:11" ht="24" customHeight="1">
      <c r="A119" s="109" t="s">
        <v>560</v>
      </c>
      <c r="B119" s="13" t="s">
        <v>4</v>
      </c>
      <c r="C119" s="12"/>
      <c r="D119" s="109" t="s">
        <v>670</v>
      </c>
      <c r="E119" s="13">
        <v>8</v>
      </c>
      <c r="F119" s="13" t="s">
        <v>7</v>
      </c>
      <c r="G119" s="4" t="s">
        <v>601</v>
      </c>
      <c r="H119" s="6">
        <f t="shared" si="2"/>
        <v>-1129564.6100000001</v>
      </c>
      <c r="I119" s="80">
        <v>1129564.6100000001</v>
      </c>
      <c r="J119" s="13"/>
      <c r="K119" s="13" t="s">
        <v>19</v>
      </c>
    </row>
    <row r="120" spans="1:11" ht="24" customHeight="1">
      <c r="A120" s="109" t="s">
        <v>560</v>
      </c>
      <c r="B120" s="13" t="s">
        <v>5</v>
      </c>
      <c r="C120" s="13"/>
      <c r="D120" s="109" t="s">
        <v>671</v>
      </c>
      <c r="E120" s="13"/>
      <c r="F120" s="13"/>
      <c r="G120" s="13"/>
      <c r="H120" s="13"/>
      <c r="I120" s="3"/>
      <c r="J120" s="13"/>
      <c r="K120" s="13"/>
    </row>
    <row r="121" spans="1:11" ht="24" customHeight="1">
      <c r="A121" s="158" t="s">
        <v>562</v>
      </c>
      <c r="B121" s="13" t="s">
        <v>639</v>
      </c>
      <c r="C121" s="12"/>
      <c r="D121" s="109" t="s">
        <v>563</v>
      </c>
      <c r="E121" s="13">
        <v>5</v>
      </c>
      <c r="F121" s="13" t="s">
        <v>565</v>
      </c>
      <c r="G121" s="13"/>
      <c r="H121" s="3"/>
      <c r="I121" s="3"/>
      <c r="J121" s="13"/>
      <c r="K121" s="13"/>
    </row>
    <row r="122" spans="1:11" ht="24" customHeight="1">
      <c r="A122" s="158" t="s">
        <v>562</v>
      </c>
      <c r="B122" s="13" t="s">
        <v>1</v>
      </c>
      <c r="C122" s="12"/>
      <c r="D122" s="109" t="s">
        <v>563</v>
      </c>
      <c r="E122" s="13">
        <v>5</v>
      </c>
      <c r="F122" s="13" t="s">
        <v>565</v>
      </c>
      <c r="G122" s="4" t="s">
        <v>636</v>
      </c>
      <c r="H122" s="96"/>
      <c r="I122" s="3"/>
      <c r="J122" s="13"/>
      <c r="K122" s="13"/>
    </row>
    <row r="123" spans="1:11" ht="24" customHeight="1">
      <c r="A123" s="158" t="s">
        <v>562</v>
      </c>
      <c r="B123" s="13" t="s">
        <v>2</v>
      </c>
      <c r="C123" s="12"/>
      <c r="D123" s="109" t="s">
        <v>563</v>
      </c>
      <c r="E123" s="13">
        <v>5</v>
      </c>
      <c r="F123" s="13" t="s">
        <v>565</v>
      </c>
      <c r="G123" s="13"/>
      <c r="H123" s="3"/>
      <c r="I123" s="3"/>
      <c r="J123" s="13"/>
      <c r="K123" s="13"/>
    </row>
    <row r="124" spans="1:11" ht="24" customHeight="1">
      <c r="A124" s="15" t="s">
        <v>562</v>
      </c>
      <c r="B124" s="13" t="s">
        <v>642</v>
      </c>
      <c r="C124" s="12" t="s">
        <v>564</v>
      </c>
      <c r="D124" s="12" t="s">
        <v>563</v>
      </c>
      <c r="E124" s="13">
        <v>5</v>
      </c>
      <c r="F124" s="13" t="s">
        <v>565</v>
      </c>
      <c r="G124" s="13" t="s">
        <v>566</v>
      </c>
      <c r="H124" s="3"/>
      <c r="I124" s="3"/>
      <c r="J124" s="13"/>
      <c r="K124" s="13"/>
    </row>
    <row r="125" spans="1:11" ht="24" customHeight="1">
      <c r="A125" s="15" t="s">
        <v>562</v>
      </c>
      <c r="B125" s="13" t="s">
        <v>462</v>
      </c>
      <c r="C125" s="12" t="s">
        <v>564</v>
      </c>
      <c r="D125" s="12" t="s">
        <v>563</v>
      </c>
      <c r="E125" s="13">
        <v>5</v>
      </c>
      <c r="F125" s="13" t="s">
        <v>565</v>
      </c>
      <c r="G125" s="13" t="s">
        <v>566</v>
      </c>
      <c r="H125" s="3"/>
      <c r="I125" s="3"/>
      <c r="J125" s="13"/>
      <c r="K125" s="13"/>
    </row>
    <row r="126" spans="1:11" ht="24" customHeight="1">
      <c r="A126" s="109" t="s">
        <v>562</v>
      </c>
      <c r="B126" s="13" t="s">
        <v>5</v>
      </c>
      <c r="C126" s="13"/>
      <c r="D126" s="109" t="s">
        <v>563</v>
      </c>
      <c r="E126" s="13"/>
      <c r="F126" s="13"/>
      <c r="G126" s="13"/>
      <c r="H126" s="13"/>
      <c r="I126" s="3"/>
      <c r="J126" s="13"/>
      <c r="K126" s="13"/>
    </row>
    <row r="127" spans="1:11" ht="24" customHeight="1">
      <c r="A127" s="15" t="s">
        <v>567</v>
      </c>
      <c r="B127" s="13" t="s">
        <v>639</v>
      </c>
      <c r="C127" s="12" t="s">
        <v>569</v>
      </c>
      <c r="D127" s="12" t="s">
        <v>568</v>
      </c>
      <c r="E127" s="17"/>
      <c r="F127" s="17"/>
      <c r="G127" s="13" t="s">
        <v>570</v>
      </c>
      <c r="H127" s="3"/>
      <c r="I127" s="6"/>
      <c r="J127" s="17"/>
      <c r="K127" s="13" t="s">
        <v>571</v>
      </c>
    </row>
    <row r="128" spans="1:11" ht="34.950000000000003" customHeight="1">
      <c r="A128" s="158" t="s">
        <v>567</v>
      </c>
      <c r="B128" s="13" t="s">
        <v>1</v>
      </c>
      <c r="C128" s="13"/>
      <c r="D128" s="109" t="s">
        <v>568</v>
      </c>
      <c r="E128" s="13"/>
      <c r="F128" s="13"/>
      <c r="G128" s="95" t="s">
        <v>637</v>
      </c>
      <c r="H128" s="101" t="s">
        <v>655</v>
      </c>
      <c r="I128" s="3"/>
      <c r="J128" s="13"/>
      <c r="K128" s="13"/>
    </row>
    <row r="129" spans="1:11" ht="24" customHeight="1">
      <c r="A129" s="15" t="s">
        <v>567</v>
      </c>
      <c r="B129" s="13" t="s">
        <v>641</v>
      </c>
      <c r="C129" s="12" t="s">
        <v>684</v>
      </c>
      <c r="D129" s="12" t="s">
        <v>568</v>
      </c>
      <c r="E129" s="17"/>
      <c r="F129" s="17"/>
      <c r="G129" s="13" t="s">
        <v>570</v>
      </c>
      <c r="H129" s="3"/>
      <c r="I129" s="6">
        <v>0</v>
      </c>
      <c r="J129" s="17"/>
      <c r="K129" s="13" t="s">
        <v>20</v>
      </c>
    </row>
    <row r="130" spans="1:11" ht="24" customHeight="1">
      <c r="A130" s="15" t="s">
        <v>567</v>
      </c>
      <c r="B130" s="13" t="s">
        <v>3</v>
      </c>
      <c r="C130" s="12" t="s">
        <v>685</v>
      </c>
      <c r="D130" s="12" t="s">
        <v>568</v>
      </c>
      <c r="E130" s="17"/>
      <c r="F130" s="17"/>
      <c r="G130" s="13" t="s">
        <v>570</v>
      </c>
      <c r="H130" s="3"/>
      <c r="I130" s="6">
        <v>0</v>
      </c>
      <c r="J130" s="17"/>
      <c r="K130" s="13" t="s">
        <v>20</v>
      </c>
    </row>
    <row r="131" spans="1:11" ht="24" customHeight="1">
      <c r="A131" s="15" t="s">
        <v>567</v>
      </c>
      <c r="B131" s="13" t="s">
        <v>4</v>
      </c>
      <c r="C131" s="12" t="s">
        <v>686</v>
      </c>
      <c r="D131" s="12" t="s">
        <v>568</v>
      </c>
      <c r="E131" s="29"/>
      <c r="F131" s="29"/>
      <c r="G131" s="13" t="s">
        <v>570</v>
      </c>
      <c r="H131" s="3"/>
      <c r="I131" s="6"/>
      <c r="J131" s="17"/>
      <c r="K131" s="13" t="s">
        <v>15</v>
      </c>
    </row>
    <row r="132" spans="1:11" ht="24" customHeight="1">
      <c r="A132" s="109" t="s">
        <v>567</v>
      </c>
      <c r="B132" s="13" t="s">
        <v>643</v>
      </c>
      <c r="C132" s="13" t="s">
        <v>573</v>
      </c>
      <c r="D132" s="109" t="s">
        <v>568</v>
      </c>
      <c r="E132" s="30"/>
      <c r="F132" s="30"/>
      <c r="G132" s="13" t="s">
        <v>570</v>
      </c>
      <c r="H132" s="13"/>
      <c r="I132" s="3"/>
      <c r="J132" s="13"/>
      <c r="K132" s="13"/>
    </row>
    <row r="133" spans="1:11" ht="15" customHeight="1">
      <c r="A133" s="15" t="s">
        <v>9</v>
      </c>
      <c r="B133" s="13" t="s">
        <v>639</v>
      </c>
      <c r="C133" s="12" t="s">
        <v>10</v>
      </c>
      <c r="D133" s="12" t="s">
        <v>574</v>
      </c>
      <c r="E133" s="4">
        <v>2</v>
      </c>
      <c r="F133" s="1" t="s">
        <v>609</v>
      </c>
      <c r="G133" s="13" t="s">
        <v>575</v>
      </c>
      <c r="H133" s="3">
        <f>I133</f>
        <v>-12682525.16</v>
      </c>
      <c r="I133" s="6">
        <v>-12682525.16</v>
      </c>
      <c r="J133" s="4" t="s">
        <v>583</v>
      </c>
      <c r="K133" s="13" t="s">
        <v>14</v>
      </c>
    </row>
    <row r="134" spans="1:11" ht="66" customHeight="1">
      <c r="A134" s="158" t="s">
        <v>9</v>
      </c>
      <c r="B134" s="13" t="s">
        <v>1</v>
      </c>
      <c r="C134" s="13"/>
      <c r="D134" s="109" t="s">
        <v>574</v>
      </c>
      <c r="E134" s="4">
        <v>2</v>
      </c>
      <c r="F134" s="1" t="s">
        <v>609</v>
      </c>
      <c r="G134" s="13" t="s">
        <v>575</v>
      </c>
      <c r="H134" s="102" t="s">
        <v>656</v>
      </c>
      <c r="I134" s="3"/>
      <c r="J134" s="13"/>
      <c r="K134" s="13"/>
    </row>
    <row r="135" spans="1:11" ht="60">
      <c r="A135" s="15" t="s">
        <v>9</v>
      </c>
      <c r="B135" s="13" t="s">
        <v>2</v>
      </c>
      <c r="C135" s="12" t="s">
        <v>10</v>
      </c>
      <c r="D135" s="12" t="s">
        <v>574</v>
      </c>
      <c r="E135" s="4">
        <v>2</v>
      </c>
      <c r="F135" s="1" t="s">
        <v>609</v>
      </c>
      <c r="G135" s="13" t="s">
        <v>575</v>
      </c>
      <c r="H135" s="3">
        <f>I135</f>
        <v>-9425070.0399999991</v>
      </c>
      <c r="I135" s="6">
        <v>-9425070.0399999991</v>
      </c>
      <c r="J135" s="4" t="s">
        <v>584</v>
      </c>
      <c r="K135" s="13" t="s">
        <v>14</v>
      </c>
    </row>
    <row r="136" spans="1:11" ht="60">
      <c r="A136" s="15" t="s">
        <v>9</v>
      </c>
      <c r="B136" s="13" t="s">
        <v>3</v>
      </c>
      <c r="C136" s="12" t="s">
        <v>12</v>
      </c>
      <c r="D136" s="12" t="s">
        <v>574</v>
      </c>
      <c r="E136" s="4">
        <v>2</v>
      </c>
      <c r="F136" s="1" t="s">
        <v>609</v>
      </c>
      <c r="G136" s="13" t="s">
        <v>575</v>
      </c>
      <c r="H136" s="3">
        <f>I136</f>
        <v>-10500000</v>
      </c>
      <c r="I136" s="6">
        <v>-10500000</v>
      </c>
      <c r="J136" s="4" t="s">
        <v>585</v>
      </c>
      <c r="K136" s="13" t="s">
        <v>14</v>
      </c>
    </row>
    <row r="137" spans="1:11" ht="60">
      <c r="A137" s="15" t="s">
        <v>9</v>
      </c>
      <c r="B137" s="13" t="s">
        <v>4</v>
      </c>
      <c r="C137" s="12" t="s">
        <v>11</v>
      </c>
      <c r="D137" s="12" t="s">
        <v>574</v>
      </c>
      <c r="E137" s="13">
        <v>2</v>
      </c>
      <c r="F137" s="13" t="s">
        <v>444</v>
      </c>
      <c r="G137" s="13" t="s">
        <v>575</v>
      </c>
      <c r="H137" s="3">
        <f>-I137</f>
        <v>-76251000</v>
      </c>
      <c r="I137" s="6">
        <f>(500000000+23850000+412000000+335000000)*0.06</f>
        <v>76251000</v>
      </c>
      <c r="J137" s="5" t="s">
        <v>588</v>
      </c>
      <c r="K137" s="13" t="s">
        <v>23</v>
      </c>
    </row>
    <row r="138" spans="1:11" ht="66" customHeight="1">
      <c r="A138" s="109" t="s">
        <v>9</v>
      </c>
      <c r="B138" s="13" t="s">
        <v>5</v>
      </c>
      <c r="C138" s="13"/>
      <c r="D138" s="109" t="s">
        <v>574</v>
      </c>
      <c r="E138" s="30"/>
      <c r="F138" s="30"/>
      <c r="G138" s="13" t="s">
        <v>575</v>
      </c>
      <c r="H138" s="13"/>
      <c r="I138" s="3"/>
      <c r="J138" s="13"/>
      <c r="K138" s="13"/>
    </row>
    <row r="139" spans="1:11" ht="15" customHeight="1">
      <c r="A139" s="158" t="s">
        <v>576</v>
      </c>
      <c r="B139" s="13" t="s">
        <v>639</v>
      </c>
      <c r="C139" s="12"/>
      <c r="D139" s="109" t="s">
        <v>577</v>
      </c>
      <c r="E139" s="13"/>
      <c r="F139" s="13"/>
      <c r="G139" s="13"/>
      <c r="H139" s="3"/>
      <c r="I139" s="3"/>
      <c r="J139" s="13"/>
      <c r="K139" s="13"/>
    </row>
    <row r="140" spans="1:11" ht="33" customHeight="1">
      <c r="A140" s="158" t="s">
        <v>576</v>
      </c>
      <c r="B140" s="13" t="s">
        <v>1</v>
      </c>
      <c r="C140" s="12"/>
      <c r="D140" s="109" t="s">
        <v>577</v>
      </c>
      <c r="E140" s="13"/>
      <c r="F140" s="13"/>
      <c r="G140" s="13"/>
      <c r="H140" s="3"/>
      <c r="I140" s="3"/>
      <c r="J140" s="13"/>
      <c r="K140" s="13"/>
    </row>
    <row r="141" spans="1:11" ht="33" customHeight="1">
      <c r="A141" s="158" t="s">
        <v>576</v>
      </c>
      <c r="B141" s="13" t="s">
        <v>2</v>
      </c>
      <c r="C141" s="12"/>
      <c r="D141" s="109" t="s">
        <v>577</v>
      </c>
      <c r="E141" s="13"/>
      <c r="F141" s="13"/>
      <c r="G141" s="13"/>
      <c r="H141" s="3"/>
      <c r="I141" s="3"/>
      <c r="J141" s="13"/>
      <c r="K141" s="13"/>
    </row>
    <row r="142" spans="1:11" ht="33" customHeight="1">
      <c r="A142" s="158" t="s">
        <v>576</v>
      </c>
      <c r="B142" s="13" t="s">
        <v>3</v>
      </c>
      <c r="C142" s="12"/>
      <c r="D142" s="109" t="s">
        <v>577</v>
      </c>
      <c r="E142" s="13"/>
      <c r="F142" s="13"/>
      <c r="G142" s="12"/>
      <c r="H142" s="73"/>
      <c r="I142" s="73"/>
      <c r="J142" s="12"/>
      <c r="K142" s="12"/>
    </row>
    <row r="143" spans="1:11" ht="45">
      <c r="A143" s="15" t="s">
        <v>576</v>
      </c>
      <c r="B143" s="157" t="s">
        <v>462</v>
      </c>
      <c r="C143" s="155" t="s">
        <v>578</v>
      </c>
      <c r="D143" s="12" t="s">
        <v>577</v>
      </c>
      <c r="E143" s="13">
        <v>1.1000000000000001</v>
      </c>
      <c r="F143" s="13" t="s">
        <v>439</v>
      </c>
      <c r="G143" s="12" t="s">
        <v>579</v>
      </c>
      <c r="H143" s="73">
        <v>-30000000</v>
      </c>
      <c r="I143" s="70" t="s">
        <v>580</v>
      </c>
      <c r="J143" s="15" t="s">
        <v>581</v>
      </c>
      <c r="K143" s="12" t="s">
        <v>24</v>
      </c>
    </row>
    <row r="144" spans="1:11" ht="30">
      <c r="A144" s="109" t="s">
        <v>576</v>
      </c>
      <c r="B144" s="114" t="s">
        <v>4</v>
      </c>
      <c r="C144" s="110" t="s">
        <v>578</v>
      </c>
      <c r="D144" s="109" t="s">
        <v>577</v>
      </c>
      <c r="E144" s="13">
        <v>3</v>
      </c>
      <c r="F144" s="13" t="s">
        <v>449</v>
      </c>
      <c r="G144" s="12" t="s">
        <v>582</v>
      </c>
      <c r="H144" s="73">
        <f>I144</f>
        <v>-3500000</v>
      </c>
      <c r="I144" s="70">
        <v>-3500000</v>
      </c>
      <c r="J144" s="5" t="s">
        <v>586</v>
      </c>
      <c r="K144" s="12" t="s">
        <v>14</v>
      </c>
    </row>
    <row r="145" spans="1:11" ht="33" customHeight="1">
      <c r="A145" s="109" t="s">
        <v>576</v>
      </c>
      <c r="B145" s="13" t="s">
        <v>5</v>
      </c>
      <c r="C145" s="13"/>
      <c r="D145" s="109" t="s">
        <v>577</v>
      </c>
      <c r="E145" s="30"/>
      <c r="F145" s="30"/>
      <c r="G145" s="13"/>
      <c r="H145" s="13"/>
      <c r="I145" s="3"/>
      <c r="J145" s="13"/>
      <c r="K145" s="13"/>
    </row>
  </sheetData>
  <autoFilter ref="A1:K145" xr:uid="{00000000-0009-0000-0000-000000000000}"/>
  <mergeCells count="8">
    <mergeCell ref="K77:K79"/>
    <mergeCell ref="G90:G91"/>
    <mergeCell ref="G92:G93"/>
    <mergeCell ref="F73:F75"/>
    <mergeCell ref="F77:F79"/>
    <mergeCell ref="G77:G79"/>
    <mergeCell ref="I77:I79"/>
    <mergeCell ref="J77:J79"/>
  </mergeCells>
  <phoneticPr fontId="5" type="noConversion"/>
  <pageMargins left="0.7" right="0.7" top="0.75" bottom="0.75" header="0.3" footer="0.3"/>
  <pageSetup paperSize="9" scale="5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912C-E321-4D75-BE24-BC1D1C56B3CB}">
  <dimension ref="A1:F61"/>
  <sheetViews>
    <sheetView topLeftCell="A7" workbookViewId="0">
      <selection activeCell="C14" sqref="C14:C15"/>
    </sheetView>
  </sheetViews>
  <sheetFormatPr defaultColWidth="9.109375" defaultRowHeight="13.8"/>
  <cols>
    <col min="1" max="1" width="28.33203125" style="130" customWidth="1"/>
    <col min="2" max="3" width="28.33203125" style="133" customWidth="1"/>
    <col min="4" max="4" width="28.33203125" style="117" customWidth="1"/>
    <col min="5" max="5" width="28.33203125" style="147" customWidth="1"/>
    <col min="6" max="6" width="28.33203125" style="130" customWidth="1"/>
    <col min="7" max="16384" width="9.109375" style="117"/>
  </cols>
  <sheetData>
    <row r="1" spans="1:6" ht="17.399999999999999">
      <c r="A1" s="9" t="s">
        <v>429</v>
      </c>
      <c r="B1" s="9" t="s">
        <v>430</v>
      </c>
      <c r="C1" s="9" t="s">
        <v>431</v>
      </c>
      <c r="D1" s="9" t="s">
        <v>700</v>
      </c>
      <c r="E1" s="137" t="s">
        <v>435</v>
      </c>
      <c r="F1" s="9" t="s">
        <v>434</v>
      </c>
    </row>
    <row r="2" spans="1:6" ht="45" customHeight="1">
      <c r="A2" s="209" t="s">
        <v>726</v>
      </c>
      <c r="B2" s="24" t="s">
        <v>639</v>
      </c>
      <c r="C2" s="24" t="s">
        <v>443</v>
      </c>
      <c r="D2" s="13" t="s">
        <v>687</v>
      </c>
      <c r="E2" s="138">
        <v>-48539584.006300002</v>
      </c>
      <c r="F2" s="12" t="s">
        <v>714</v>
      </c>
    </row>
    <row r="3" spans="1:6" ht="45" customHeight="1">
      <c r="A3" s="214"/>
      <c r="B3" s="118" t="s">
        <v>0</v>
      </c>
      <c r="C3" s="24" t="s">
        <v>443</v>
      </c>
      <c r="D3" s="13" t="s">
        <v>688</v>
      </c>
      <c r="E3" s="138">
        <v>12000000</v>
      </c>
      <c r="F3" s="12" t="s">
        <v>716</v>
      </c>
    </row>
    <row r="4" spans="1:6" ht="15">
      <c r="A4" s="214"/>
      <c r="B4" s="12" t="s">
        <v>641</v>
      </c>
      <c r="C4" s="12" t="s">
        <v>452</v>
      </c>
      <c r="D4" s="13" t="s">
        <v>687</v>
      </c>
      <c r="E4" s="139">
        <v>-3000000</v>
      </c>
      <c r="F4" s="12" t="s">
        <v>715</v>
      </c>
    </row>
    <row r="5" spans="1:6" ht="45" customHeight="1">
      <c r="A5" s="214"/>
      <c r="B5" s="24" t="s">
        <v>641</v>
      </c>
      <c r="C5" s="24" t="s">
        <v>443</v>
      </c>
      <c r="D5" s="13" t="s">
        <v>687</v>
      </c>
      <c r="E5" s="138">
        <v>13097664</v>
      </c>
      <c r="F5" s="12" t="s">
        <v>714</v>
      </c>
    </row>
    <row r="6" spans="1:6" ht="45" customHeight="1">
      <c r="A6" s="214"/>
      <c r="B6" s="118" t="s">
        <v>2</v>
      </c>
      <c r="C6" s="24" t="s">
        <v>443</v>
      </c>
      <c r="D6" s="13" t="s">
        <v>688</v>
      </c>
      <c r="E6" s="138">
        <v>15000000</v>
      </c>
      <c r="F6" s="12" t="s">
        <v>716</v>
      </c>
    </row>
    <row r="7" spans="1:6" ht="15">
      <c r="A7" s="214"/>
      <c r="B7" s="24" t="s">
        <v>642</v>
      </c>
      <c r="C7" s="24" t="s">
        <v>456</v>
      </c>
      <c r="D7" s="13" t="s">
        <v>687</v>
      </c>
      <c r="E7" s="139">
        <v>-6014069.0668180799</v>
      </c>
      <c r="F7" s="12" t="s">
        <v>717</v>
      </c>
    </row>
    <row r="8" spans="1:6" ht="30">
      <c r="A8" s="214"/>
      <c r="B8" s="118" t="s">
        <v>3</v>
      </c>
      <c r="C8" s="24" t="s">
        <v>456</v>
      </c>
      <c r="D8" s="13" t="s">
        <v>688</v>
      </c>
      <c r="E8" s="139">
        <v>-10340000</v>
      </c>
      <c r="F8" s="12" t="s">
        <v>718</v>
      </c>
    </row>
    <row r="9" spans="1:6" ht="15">
      <c r="A9" s="214"/>
      <c r="B9" s="24" t="s">
        <v>462</v>
      </c>
      <c r="C9" s="24" t="s">
        <v>456</v>
      </c>
      <c r="D9" s="13" t="s">
        <v>687</v>
      </c>
      <c r="E9" s="139">
        <v>-5114887.0333333304</v>
      </c>
      <c r="F9" s="12" t="s">
        <v>717</v>
      </c>
    </row>
    <row r="10" spans="1:6" ht="15">
      <c r="A10" s="210"/>
      <c r="B10" s="118" t="s">
        <v>462</v>
      </c>
      <c r="C10" s="24" t="s">
        <v>456</v>
      </c>
      <c r="D10" s="13" t="s">
        <v>688</v>
      </c>
      <c r="E10" s="139">
        <v>-10910000</v>
      </c>
      <c r="F10" s="12" t="s">
        <v>719</v>
      </c>
    </row>
    <row r="11" spans="1:6" ht="15" customHeight="1">
      <c r="A11" s="209" t="s">
        <v>727</v>
      </c>
      <c r="B11" s="24" t="s">
        <v>639</v>
      </c>
      <c r="C11" s="24" t="s">
        <v>468</v>
      </c>
      <c r="D11" s="13" t="s">
        <v>689</v>
      </c>
      <c r="E11" s="139">
        <v>-36238573</v>
      </c>
      <c r="F11" s="186" t="s">
        <v>720</v>
      </c>
    </row>
    <row r="12" spans="1:6" ht="15">
      <c r="A12" s="214"/>
      <c r="B12" s="118" t="s">
        <v>0</v>
      </c>
      <c r="C12" s="24" t="s">
        <v>468</v>
      </c>
      <c r="D12" s="13" t="s">
        <v>687</v>
      </c>
      <c r="E12" s="139">
        <v>-4500000</v>
      </c>
      <c r="F12" s="134" t="s">
        <v>721</v>
      </c>
    </row>
    <row r="13" spans="1:6" ht="15">
      <c r="A13" s="214"/>
      <c r="B13" s="77" t="s">
        <v>0</v>
      </c>
      <c r="C13" s="24" t="s">
        <v>468</v>
      </c>
      <c r="D13" s="13" t="s">
        <v>690</v>
      </c>
      <c r="E13" s="139">
        <v>-2500000</v>
      </c>
      <c r="F13" s="134" t="s">
        <v>722</v>
      </c>
    </row>
    <row r="14" spans="1:6" ht="15">
      <c r="A14" s="214"/>
      <c r="B14" s="160" t="s">
        <v>0</v>
      </c>
      <c r="C14" s="159" t="s">
        <v>733</v>
      </c>
      <c r="D14" s="13" t="s">
        <v>734</v>
      </c>
      <c r="E14" s="139">
        <v>-29181048</v>
      </c>
      <c r="F14" s="134"/>
    </row>
    <row r="15" spans="1:6" ht="15">
      <c r="A15" s="210"/>
      <c r="B15" s="161" t="s">
        <v>728</v>
      </c>
      <c r="C15" s="159" t="s">
        <v>730</v>
      </c>
      <c r="D15" s="13" t="s">
        <v>731</v>
      </c>
      <c r="E15" s="139">
        <v>-35618020</v>
      </c>
      <c r="F15" s="134"/>
    </row>
    <row r="16" spans="1:6" ht="15">
      <c r="A16" s="209" t="s">
        <v>495</v>
      </c>
      <c r="B16" s="24" t="s">
        <v>639</v>
      </c>
      <c r="C16" s="24" t="s">
        <v>496</v>
      </c>
      <c r="D16" s="148" t="s">
        <v>691</v>
      </c>
      <c r="E16" s="152">
        <v>-13844600</v>
      </c>
      <c r="F16" s="150" t="s">
        <v>674</v>
      </c>
    </row>
    <row r="17" spans="1:6" ht="15">
      <c r="A17" s="214"/>
      <c r="B17" s="118" t="s">
        <v>0</v>
      </c>
      <c r="C17" s="24" t="s">
        <v>496</v>
      </c>
      <c r="D17" s="148" t="s">
        <v>687</v>
      </c>
      <c r="E17" s="152">
        <v>-1981317.4663125002</v>
      </c>
      <c r="F17" s="150" t="s">
        <v>675</v>
      </c>
    </row>
    <row r="18" spans="1:6" ht="15">
      <c r="A18" s="214"/>
      <c r="B18" s="77" t="s">
        <v>0</v>
      </c>
      <c r="C18" s="24" t="s">
        <v>496</v>
      </c>
      <c r="D18" s="148" t="s">
        <v>690</v>
      </c>
      <c r="E18" s="152">
        <v>-660439.1554375001</v>
      </c>
      <c r="F18" s="150" t="s">
        <v>676</v>
      </c>
    </row>
    <row r="19" spans="1:6" ht="15">
      <c r="A19" s="214"/>
      <c r="B19" s="24" t="s">
        <v>641</v>
      </c>
      <c r="C19" s="24" t="s">
        <v>496</v>
      </c>
      <c r="D19" s="148" t="s">
        <v>691</v>
      </c>
      <c r="E19" s="152">
        <v>-15370000</v>
      </c>
      <c r="F19" s="150" t="s">
        <v>674</v>
      </c>
    </row>
    <row r="20" spans="1:6" ht="15">
      <c r="A20" s="214"/>
      <c r="B20" s="118" t="s">
        <v>2</v>
      </c>
      <c r="C20" s="24" t="s">
        <v>496</v>
      </c>
      <c r="D20" s="148" t="s">
        <v>687</v>
      </c>
      <c r="E20" s="152">
        <v>-1400000</v>
      </c>
      <c r="F20" s="150" t="s">
        <v>675</v>
      </c>
    </row>
    <row r="21" spans="1:6" ht="15">
      <c r="A21" s="210"/>
      <c r="B21" s="77" t="s">
        <v>2</v>
      </c>
      <c r="C21" s="24" t="s">
        <v>496</v>
      </c>
      <c r="D21" s="148" t="s">
        <v>690</v>
      </c>
      <c r="E21" s="152">
        <v>-700000</v>
      </c>
      <c r="F21" s="150" t="s">
        <v>676</v>
      </c>
    </row>
    <row r="22" spans="1:6" ht="15">
      <c r="A22" s="209" t="s">
        <v>505</v>
      </c>
      <c r="B22" s="24" t="s">
        <v>639</v>
      </c>
      <c r="C22" s="24" t="s">
        <v>506</v>
      </c>
      <c r="D22" s="148" t="s">
        <v>692</v>
      </c>
      <c r="E22" s="152">
        <v>-1570000</v>
      </c>
      <c r="F22" s="150" t="s">
        <v>677</v>
      </c>
    </row>
    <row r="23" spans="1:6" ht="15">
      <c r="A23" s="214"/>
      <c r="B23" s="118" t="s">
        <v>0</v>
      </c>
      <c r="C23" s="24" t="s">
        <v>506</v>
      </c>
      <c r="D23" s="148" t="s">
        <v>687</v>
      </c>
      <c r="E23" s="152">
        <v>-321752.77918999997</v>
      </c>
      <c r="F23" s="150" t="s">
        <v>678</v>
      </c>
    </row>
    <row r="24" spans="1:6" ht="15">
      <c r="A24" s="210"/>
      <c r="B24" s="77" t="s">
        <v>0</v>
      </c>
      <c r="C24" s="24" t="s">
        <v>506</v>
      </c>
      <c r="D24" s="148" t="s">
        <v>690</v>
      </c>
      <c r="E24" s="152">
        <v>-150000</v>
      </c>
      <c r="F24" s="150" t="s">
        <v>679</v>
      </c>
    </row>
    <row r="25" spans="1:6" ht="30" customHeight="1">
      <c r="A25" s="209" t="s">
        <v>511</v>
      </c>
      <c r="B25" s="24" t="s">
        <v>639</v>
      </c>
      <c r="C25" s="24" t="s">
        <v>512</v>
      </c>
      <c r="D25" s="13" t="s">
        <v>688</v>
      </c>
      <c r="E25" s="139">
        <v>-6699900</v>
      </c>
      <c r="F25" s="12" t="s">
        <v>513</v>
      </c>
    </row>
    <row r="26" spans="1:6" ht="30" customHeight="1">
      <c r="A26" s="214"/>
      <c r="B26" s="118" t="s">
        <v>0</v>
      </c>
      <c r="C26" s="24" t="s">
        <v>512</v>
      </c>
      <c r="D26" s="13" t="s">
        <v>687</v>
      </c>
      <c r="E26" s="139">
        <v>-1981317.4663124999</v>
      </c>
      <c r="F26" s="12" t="s">
        <v>516</v>
      </c>
    </row>
    <row r="27" spans="1:6" ht="30" customHeight="1">
      <c r="A27" s="214"/>
      <c r="B27" s="77" t="s">
        <v>0</v>
      </c>
      <c r="C27" s="24" t="s">
        <v>512</v>
      </c>
      <c r="D27" s="13" t="s">
        <v>690</v>
      </c>
      <c r="E27" s="139">
        <v>-170000</v>
      </c>
      <c r="F27" s="12" t="s">
        <v>517</v>
      </c>
    </row>
    <row r="28" spans="1:6" ht="30" customHeight="1">
      <c r="A28" s="214"/>
      <c r="B28" s="12" t="s">
        <v>641</v>
      </c>
      <c r="C28" s="12" t="s">
        <v>520</v>
      </c>
      <c r="D28" s="13" t="s">
        <v>693</v>
      </c>
      <c r="E28" s="139">
        <v>-407645881.442716</v>
      </c>
      <c r="F28" s="134" t="s">
        <v>471</v>
      </c>
    </row>
    <row r="29" spans="1:6" ht="45">
      <c r="A29" s="214"/>
      <c r="B29" s="24" t="s">
        <v>641</v>
      </c>
      <c r="C29" s="24" t="s">
        <v>522</v>
      </c>
      <c r="D29" s="13" t="s">
        <v>694</v>
      </c>
      <c r="E29" s="140">
        <v>-180000</v>
      </c>
      <c r="F29" s="224" t="s">
        <v>525</v>
      </c>
    </row>
    <row r="30" spans="1:6" ht="75">
      <c r="A30" s="214"/>
      <c r="B30" s="24" t="s">
        <v>641</v>
      </c>
      <c r="C30" s="24" t="s">
        <v>529</v>
      </c>
      <c r="D30" s="13" t="s">
        <v>694</v>
      </c>
      <c r="E30" s="141">
        <v>-28000000</v>
      </c>
      <c r="F30" s="225"/>
    </row>
    <row r="31" spans="1:6" ht="30" customHeight="1">
      <c r="A31" s="214"/>
      <c r="B31" s="24" t="s">
        <v>641</v>
      </c>
      <c r="C31" s="24" t="s">
        <v>530</v>
      </c>
      <c r="D31" s="13" t="s">
        <v>694</v>
      </c>
      <c r="E31" s="142">
        <v>-4100000</v>
      </c>
      <c r="F31" s="226"/>
    </row>
    <row r="32" spans="1:6" ht="30">
      <c r="A32" s="214"/>
      <c r="B32" s="24" t="s">
        <v>641</v>
      </c>
      <c r="C32" s="24" t="s">
        <v>531</v>
      </c>
      <c r="D32" s="13" t="s">
        <v>695</v>
      </c>
      <c r="E32" s="142">
        <v>-18700000</v>
      </c>
      <c r="F32" s="135" t="s">
        <v>29</v>
      </c>
    </row>
    <row r="33" spans="1:6" ht="30">
      <c r="A33" s="214"/>
      <c r="B33" s="24" t="s">
        <v>641</v>
      </c>
      <c r="C33" s="24" t="s">
        <v>536</v>
      </c>
      <c r="D33" s="13" t="s">
        <v>696</v>
      </c>
      <c r="E33" s="142">
        <v>-1320000</v>
      </c>
      <c r="F33" s="134" t="s">
        <v>29</v>
      </c>
    </row>
    <row r="34" spans="1:6" ht="30">
      <c r="A34" s="214"/>
      <c r="B34" s="118" t="s">
        <v>3</v>
      </c>
      <c r="C34" s="24" t="s">
        <v>680</v>
      </c>
      <c r="D34" s="13" t="s">
        <v>697</v>
      </c>
      <c r="E34" s="139"/>
      <c r="F34" s="12" t="s">
        <v>544</v>
      </c>
    </row>
    <row r="35" spans="1:6" ht="30">
      <c r="A35" s="210"/>
      <c r="B35" s="118" t="s">
        <v>4</v>
      </c>
      <c r="C35" s="24" t="s">
        <v>680</v>
      </c>
      <c r="D35" s="13" t="s">
        <v>697</v>
      </c>
      <c r="E35" s="139"/>
      <c r="F35" s="12" t="s">
        <v>544</v>
      </c>
    </row>
    <row r="36" spans="1:6" ht="15">
      <c r="A36" s="209" t="s">
        <v>681</v>
      </c>
      <c r="B36" s="12" t="s">
        <v>1</v>
      </c>
      <c r="C36" s="24" t="s">
        <v>549</v>
      </c>
      <c r="D36" s="13" t="s">
        <v>698</v>
      </c>
      <c r="E36" s="145">
        <v>20560039</v>
      </c>
      <c r="F36" s="207" t="s">
        <v>632</v>
      </c>
    </row>
    <row r="37" spans="1:6" ht="15">
      <c r="A37" s="214"/>
      <c r="B37" s="12" t="s">
        <v>1</v>
      </c>
      <c r="C37" s="24" t="s">
        <v>549</v>
      </c>
      <c r="D37" s="13" t="s">
        <v>690</v>
      </c>
      <c r="E37" s="146">
        <v>-20560039</v>
      </c>
      <c r="F37" s="208"/>
    </row>
    <row r="38" spans="1:6" ht="15">
      <c r="A38" s="214"/>
      <c r="B38" s="24" t="s">
        <v>641</v>
      </c>
      <c r="C38" s="24" t="s">
        <v>549</v>
      </c>
      <c r="D38" s="13" t="s">
        <v>698</v>
      </c>
      <c r="E38" s="143">
        <v>8000000</v>
      </c>
      <c r="F38" s="209" t="s">
        <v>550</v>
      </c>
    </row>
    <row r="39" spans="1:6" ht="15">
      <c r="A39" s="210"/>
      <c r="B39" s="77" t="s">
        <v>2</v>
      </c>
      <c r="C39" s="24" t="s">
        <v>549</v>
      </c>
      <c r="D39" s="13" t="s">
        <v>690</v>
      </c>
      <c r="E39" s="144">
        <v>-8000000</v>
      </c>
      <c r="F39" s="210"/>
    </row>
    <row r="40" spans="1:6" ht="30" customHeight="1">
      <c r="A40" s="209" t="s">
        <v>724</v>
      </c>
      <c r="B40" s="12" t="s">
        <v>639</v>
      </c>
      <c r="C40" s="12" t="s">
        <v>10</v>
      </c>
      <c r="D40" s="13" t="s">
        <v>687</v>
      </c>
      <c r="E40" s="139">
        <v>-12682525.16</v>
      </c>
      <c r="F40" s="12" t="s">
        <v>575</v>
      </c>
    </row>
    <row r="41" spans="1:6" ht="30" customHeight="1">
      <c r="A41" s="214"/>
      <c r="B41" s="12" t="s">
        <v>2</v>
      </c>
      <c r="C41" s="12" t="s">
        <v>10</v>
      </c>
      <c r="D41" s="13" t="s">
        <v>687</v>
      </c>
      <c r="E41" s="139">
        <v>-9425070.0399999991</v>
      </c>
      <c r="F41" s="12" t="s">
        <v>575</v>
      </c>
    </row>
    <row r="42" spans="1:6" ht="30" customHeight="1">
      <c r="A42" s="214"/>
      <c r="B42" s="12" t="s">
        <v>3</v>
      </c>
      <c r="C42" s="12" t="s">
        <v>12</v>
      </c>
      <c r="D42" s="13" t="s">
        <v>687</v>
      </c>
      <c r="E42" s="139">
        <v>-10500000</v>
      </c>
      <c r="F42" s="12" t="s">
        <v>575</v>
      </c>
    </row>
    <row r="43" spans="1:6" ht="30" customHeight="1">
      <c r="A43" s="210"/>
      <c r="B43" s="12" t="s">
        <v>4</v>
      </c>
      <c r="C43" s="12" t="s">
        <v>11</v>
      </c>
      <c r="D43" s="13" t="s">
        <v>687</v>
      </c>
      <c r="E43" s="139">
        <v>-76251000</v>
      </c>
      <c r="F43" s="12" t="s">
        <v>575</v>
      </c>
    </row>
    <row r="44" spans="1:6" ht="60">
      <c r="A44" s="209" t="s">
        <v>577</v>
      </c>
      <c r="B44" s="24" t="s">
        <v>462</v>
      </c>
      <c r="C44" s="24" t="s">
        <v>578</v>
      </c>
      <c r="D44" s="13" t="s">
        <v>688</v>
      </c>
      <c r="E44" s="138">
        <v>-30000000</v>
      </c>
      <c r="F44" s="12" t="s">
        <v>579</v>
      </c>
    </row>
    <row r="45" spans="1:6" ht="30">
      <c r="A45" s="210"/>
      <c r="B45" s="77" t="s">
        <v>4</v>
      </c>
      <c r="C45" s="24" t="s">
        <v>578</v>
      </c>
      <c r="D45" s="13" t="s">
        <v>690</v>
      </c>
      <c r="E45" s="138">
        <v>-3500000</v>
      </c>
      <c r="F45" s="12" t="s">
        <v>582</v>
      </c>
    </row>
    <row r="46" spans="1:6" ht="15">
      <c r="A46" s="209" t="s">
        <v>683</v>
      </c>
      <c r="B46" s="13" t="s">
        <v>639</v>
      </c>
      <c r="C46" s="13" t="s">
        <v>569</v>
      </c>
      <c r="D46" s="13" t="s">
        <v>699</v>
      </c>
      <c r="E46" s="139">
        <f>-11593587-5907800</f>
        <v>-17501387</v>
      </c>
      <c r="F46" s="13" t="s">
        <v>570</v>
      </c>
    </row>
    <row r="47" spans="1:6" ht="15">
      <c r="A47" s="214"/>
      <c r="B47" s="13" t="s">
        <v>639</v>
      </c>
      <c r="C47" s="13" t="s">
        <v>569</v>
      </c>
      <c r="D47" s="13" t="s">
        <v>688</v>
      </c>
      <c r="E47" s="139">
        <v>5773000</v>
      </c>
      <c r="F47" s="13"/>
    </row>
    <row r="48" spans="1:6" ht="15">
      <c r="A48" s="214"/>
      <c r="B48" s="13" t="s">
        <v>639</v>
      </c>
      <c r="C48" s="13" t="s">
        <v>569</v>
      </c>
      <c r="D48" s="13" t="s">
        <v>690</v>
      </c>
      <c r="E48" s="139">
        <v>-13935282</v>
      </c>
      <c r="F48" s="13"/>
    </row>
    <row r="49" spans="1:6" ht="15">
      <c r="A49" s="214"/>
      <c r="B49" s="13" t="s">
        <v>641</v>
      </c>
      <c r="C49" s="12" t="s">
        <v>684</v>
      </c>
      <c r="D49" s="13" t="s">
        <v>697</v>
      </c>
      <c r="E49" s="139"/>
      <c r="F49" s="13" t="s">
        <v>570</v>
      </c>
    </row>
    <row r="50" spans="1:6" ht="15">
      <c r="A50" s="214"/>
      <c r="B50" s="13" t="s">
        <v>3</v>
      </c>
      <c r="C50" s="12" t="s">
        <v>685</v>
      </c>
      <c r="D50" s="13" t="s">
        <v>697</v>
      </c>
      <c r="E50" s="139"/>
      <c r="F50" s="13" t="s">
        <v>570</v>
      </c>
    </row>
    <row r="51" spans="1:6" ht="30">
      <c r="A51" s="210"/>
      <c r="B51" s="13" t="s">
        <v>4</v>
      </c>
      <c r="C51" s="12" t="s">
        <v>686</v>
      </c>
      <c r="D51" s="13" t="s">
        <v>697</v>
      </c>
      <c r="E51" s="139"/>
      <c r="F51" s="13" t="s">
        <v>570</v>
      </c>
    </row>
    <row r="52" spans="1:6" ht="30" customHeight="1">
      <c r="A52" s="209" t="s">
        <v>725</v>
      </c>
      <c r="B52" s="131" t="s">
        <v>0</v>
      </c>
      <c r="C52" s="132" t="s">
        <v>599</v>
      </c>
      <c r="D52" s="148" t="s">
        <v>688</v>
      </c>
      <c r="E52" s="152">
        <v>-74119175.840289906</v>
      </c>
      <c r="F52" s="153" t="s">
        <v>701</v>
      </c>
    </row>
    <row r="53" spans="1:6" ht="30">
      <c r="A53" s="214"/>
      <c r="B53" s="131" t="s">
        <v>0</v>
      </c>
      <c r="C53" s="132" t="s">
        <v>599</v>
      </c>
      <c r="D53" s="148" t="s">
        <v>687</v>
      </c>
      <c r="E53" s="149">
        <v>-5317614</v>
      </c>
      <c r="F53" s="150" t="s">
        <v>493</v>
      </c>
    </row>
    <row r="54" spans="1:6" ht="30">
      <c r="A54" s="214"/>
      <c r="B54" s="132" t="s">
        <v>645</v>
      </c>
      <c r="C54" s="132" t="s">
        <v>597</v>
      </c>
      <c r="D54" s="148" t="s">
        <v>688</v>
      </c>
      <c r="E54" s="152">
        <v>-29990000</v>
      </c>
      <c r="F54" s="154" t="s">
        <v>589</v>
      </c>
    </row>
    <row r="55" spans="1:6" ht="30" customHeight="1">
      <c r="A55" s="214"/>
      <c r="B55" s="132" t="s">
        <v>646</v>
      </c>
      <c r="C55" s="132" t="s">
        <v>598</v>
      </c>
      <c r="D55" s="148" t="s">
        <v>688</v>
      </c>
      <c r="E55" s="152">
        <v>-48390000</v>
      </c>
      <c r="F55" s="154" t="s">
        <v>592</v>
      </c>
    </row>
    <row r="56" spans="1:6" ht="30" customHeight="1">
      <c r="A56" s="210"/>
      <c r="B56" s="132" t="s">
        <v>647</v>
      </c>
      <c r="C56" s="132" t="s">
        <v>598</v>
      </c>
      <c r="D56" s="148" t="s">
        <v>688</v>
      </c>
      <c r="E56" s="152">
        <v>-45660000</v>
      </c>
      <c r="F56" s="154" t="s">
        <v>592</v>
      </c>
    </row>
    <row r="57" spans="1:6" ht="30" customHeight="1">
      <c r="A57" s="209" t="s">
        <v>682</v>
      </c>
      <c r="B57" s="13" t="s">
        <v>639</v>
      </c>
      <c r="C57" s="13" t="s">
        <v>476</v>
      </c>
      <c r="D57" s="13" t="s">
        <v>688</v>
      </c>
      <c r="E57" s="139"/>
      <c r="F57" s="2"/>
    </row>
    <row r="58" spans="1:6" ht="30" customHeight="1">
      <c r="A58" s="214"/>
      <c r="B58" s="13" t="s">
        <v>640</v>
      </c>
      <c r="C58" s="13" t="s">
        <v>477</v>
      </c>
      <c r="D58" s="13" t="s">
        <v>688</v>
      </c>
      <c r="E58" s="139"/>
      <c r="F58" s="2"/>
    </row>
    <row r="59" spans="1:6" ht="30" customHeight="1">
      <c r="A59" s="214"/>
      <c r="B59" s="13" t="s">
        <v>641</v>
      </c>
      <c r="C59" s="13" t="s">
        <v>478</v>
      </c>
      <c r="D59" s="13" t="s">
        <v>688</v>
      </c>
      <c r="E59" s="139"/>
      <c r="F59" s="2"/>
    </row>
    <row r="60" spans="1:6" ht="30" customHeight="1">
      <c r="A60" s="214"/>
      <c r="B60" s="13" t="s">
        <v>642</v>
      </c>
      <c r="C60" s="13" t="s">
        <v>479</v>
      </c>
      <c r="D60" s="13" t="s">
        <v>688</v>
      </c>
      <c r="E60" s="139"/>
      <c r="F60" s="2"/>
    </row>
    <row r="61" spans="1:6" ht="30" customHeight="1">
      <c r="A61" s="210"/>
      <c r="B61" s="13" t="s">
        <v>462</v>
      </c>
      <c r="C61" s="13" t="s">
        <v>480</v>
      </c>
      <c r="D61" s="13" t="s">
        <v>688</v>
      </c>
      <c r="E61" s="139"/>
      <c r="F61" s="2"/>
    </row>
  </sheetData>
  <autoFilter ref="A1:F1" xr:uid="{70D3912C-E321-4D75-BE24-BC1D1C56B3CB}"/>
  <mergeCells count="14">
    <mergeCell ref="A57:A61"/>
    <mergeCell ref="A16:A21"/>
    <mergeCell ref="A22:A24"/>
    <mergeCell ref="A25:A35"/>
    <mergeCell ref="A36:A39"/>
    <mergeCell ref="A40:A43"/>
    <mergeCell ref="A44:A45"/>
    <mergeCell ref="A46:A51"/>
    <mergeCell ref="A2:A10"/>
    <mergeCell ref="A52:A56"/>
    <mergeCell ref="A11:A15"/>
    <mergeCell ref="F29:F31"/>
    <mergeCell ref="F36:F37"/>
    <mergeCell ref="F38:F39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9942-D898-4612-8D98-CDA879D9BB30}">
  <sheetPr filterMode="1">
    <pageSetUpPr fitToPage="1"/>
  </sheetPr>
  <dimension ref="A1:L145"/>
  <sheetViews>
    <sheetView zoomScaleNormal="100" workbookViewId="0">
      <pane xSplit="3" ySplit="1" topLeftCell="D2" activePane="bottomRight" state="frozen"/>
      <selection activeCell="B4" sqref="B4"/>
      <selection pane="topRight" activeCell="B4" sqref="B4"/>
      <selection pane="bottomLeft" activeCell="B4" sqref="B4"/>
      <selection pane="bottomRight" activeCell="A8" sqref="A8"/>
    </sheetView>
  </sheetViews>
  <sheetFormatPr defaultColWidth="8.88671875" defaultRowHeight="13.2"/>
  <cols>
    <col min="1" max="1" width="19.6640625" style="31" customWidth="1"/>
    <col min="2" max="2" width="19.6640625" style="11" customWidth="1"/>
    <col min="3" max="3" width="19.6640625" style="32" customWidth="1"/>
    <col min="4" max="4" width="30.5546875" style="31" customWidth="1"/>
    <col min="5" max="5" width="9.33203125" style="11" customWidth="1"/>
    <col min="6" max="6" width="11.5546875" style="11" customWidth="1"/>
    <col min="7" max="7" width="38.88671875" style="11" customWidth="1"/>
    <col min="8" max="8" width="24.109375" style="74" customWidth="1"/>
    <col min="9" max="9" width="35.33203125" style="74" customWidth="1"/>
    <col min="10" max="10" width="35.33203125" style="11" customWidth="1"/>
    <col min="11" max="11" width="17.5546875" style="11" customWidth="1"/>
    <col min="12" max="16384" width="8.88671875" style="11"/>
  </cols>
  <sheetData>
    <row r="1" spans="1:12" ht="35.549999999999997" customHeight="1">
      <c r="A1" s="9" t="s">
        <v>428</v>
      </c>
      <c r="B1" s="10" t="s">
        <v>429</v>
      </c>
      <c r="C1" s="10" t="s">
        <v>430</v>
      </c>
      <c r="D1" s="9" t="s">
        <v>431</v>
      </c>
      <c r="E1" s="9" t="s">
        <v>432</v>
      </c>
      <c r="F1" s="9" t="s">
        <v>433</v>
      </c>
      <c r="G1" s="10" t="s">
        <v>434</v>
      </c>
      <c r="H1" s="69" t="s">
        <v>435</v>
      </c>
      <c r="I1" s="69" t="s">
        <v>605</v>
      </c>
      <c r="J1" s="10" t="s">
        <v>436</v>
      </c>
      <c r="K1" s="10" t="s">
        <v>437</v>
      </c>
    </row>
    <row r="2" spans="1:12" ht="24" customHeight="1">
      <c r="A2" s="109" t="s">
        <v>438</v>
      </c>
      <c r="B2" s="111" t="s">
        <v>32</v>
      </c>
      <c r="C2" s="13" t="s">
        <v>0</v>
      </c>
      <c r="D2" s="12" t="s">
        <v>31</v>
      </c>
      <c r="E2" s="13">
        <v>1.1000000000000001</v>
      </c>
      <c r="F2" s="13" t="s">
        <v>439</v>
      </c>
      <c r="G2" s="14"/>
      <c r="H2" s="3"/>
      <c r="I2" s="3"/>
      <c r="J2" s="14"/>
      <c r="K2" s="14"/>
    </row>
    <row r="3" spans="1:12" ht="24" customHeight="1">
      <c r="A3" s="109" t="s">
        <v>438</v>
      </c>
      <c r="B3" s="111" t="s">
        <v>32</v>
      </c>
      <c r="C3" s="13" t="s">
        <v>1</v>
      </c>
      <c r="D3" s="12"/>
      <c r="E3" s="13">
        <v>1.1000000000000001</v>
      </c>
      <c r="F3" s="13" t="s">
        <v>439</v>
      </c>
      <c r="G3" s="13"/>
      <c r="H3" s="3"/>
      <c r="I3" s="3"/>
      <c r="J3" s="13"/>
      <c r="K3" s="13"/>
    </row>
    <row r="4" spans="1:12" ht="24" customHeight="1">
      <c r="A4" s="109" t="s">
        <v>438</v>
      </c>
      <c r="B4" s="111" t="s">
        <v>32</v>
      </c>
      <c r="C4" s="13" t="s">
        <v>2</v>
      </c>
      <c r="D4" s="12" t="s">
        <v>31</v>
      </c>
      <c r="E4" s="13">
        <v>1.1000000000000001</v>
      </c>
      <c r="F4" s="13" t="s">
        <v>439</v>
      </c>
      <c r="G4" s="14"/>
      <c r="H4" s="3"/>
      <c r="I4" s="3"/>
      <c r="J4" s="14"/>
      <c r="K4" s="14"/>
    </row>
    <row r="5" spans="1:12" ht="24" customHeight="1">
      <c r="A5" s="109" t="s">
        <v>438</v>
      </c>
      <c r="B5" s="111" t="s">
        <v>32</v>
      </c>
      <c r="C5" s="13" t="s">
        <v>3</v>
      </c>
      <c r="D5" s="12" t="s">
        <v>440</v>
      </c>
      <c r="E5" s="13">
        <v>1.1000000000000001</v>
      </c>
      <c r="F5" s="13" t="s">
        <v>439</v>
      </c>
      <c r="G5" s="14" t="s">
        <v>30</v>
      </c>
      <c r="H5" s="3"/>
      <c r="I5" s="3"/>
      <c r="J5" s="14"/>
      <c r="K5" s="14"/>
    </row>
    <row r="6" spans="1:12" ht="24" customHeight="1">
      <c r="A6" s="109" t="s">
        <v>438</v>
      </c>
      <c r="B6" s="111" t="s">
        <v>32</v>
      </c>
      <c r="C6" s="13" t="s">
        <v>4</v>
      </c>
      <c r="D6" s="12" t="s">
        <v>440</v>
      </c>
      <c r="E6" s="13">
        <v>1.1000000000000001</v>
      </c>
      <c r="F6" s="13" t="s">
        <v>439</v>
      </c>
      <c r="G6" s="14"/>
      <c r="H6" s="3"/>
      <c r="I6" s="3"/>
      <c r="J6" s="14"/>
      <c r="K6" s="14"/>
    </row>
    <row r="7" spans="1:12" ht="24" hidden="1" customHeight="1">
      <c r="A7" s="109" t="s">
        <v>438</v>
      </c>
      <c r="B7" s="111" t="s">
        <v>32</v>
      </c>
      <c r="C7" s="13" t="s">
        <v>5</v>
      </c>
      <c r="D7" s="13"/>
      <c r="E7" s="13"/>
      <c r="F7" s="13"/>
      <c r="G7" s="13"/>
      <c r="H7" s="13"/>
      <c r="I7" s="3"/>
      <c r="J7" s="13"/>
      <c r="K7" s="13"/>
    </row>
    <row r="8" spans="1:12" ht="52.2" customHeight="1">
      <c r="A8" s="109" t="s">
        <v>441</v>
      </c>
      <c r="B8" s="109" t="s">
        <v>442</v>
      </c>
      <c r="C8" s="112" t="s">
        <v>639</v>
      </c>
      <c r="D8" s="110" t="s">
        <v>443</v>
      </c>
      <c r="E8" s="13">
        <v>2</v>
      </c>
      <c r="F8" s="13" t="s">
        <v>444</v>
      </c>
      <c r="G8" s="12" t="s">
        <v>445</v>
      </c>
      <c r="H8" s="73">
        <f>I8</f>
        <v>-48539584.006300002</v>
      </c>
      <c r="I8" s="70">
        <v>-48539584.006300002</v>
      </c>
      <c r="J8" s="15"/>
      <c r="K8" s="12" t="s">
        <v>14</v>
      </c>
    </row>
    <row r="9" spans="1:12" ht="71.25" customHeight="1">
      <c r="A9" s="109" t="s">
        <v>441</v>
      </c>
      <c r="B9" s="109" t="s">
        <v>442</v>
      </c>
      <c r="C9" s="113" t="s">
        <v>0</v>
      </c>
      <c r="D9" s="110" t="s">
        <v>443</v>
      </c>
      <c r="E9" s="13">
        <v>1.1000000000000001</v>
      </c>
      <c r="F9" s="13" t="s">
        <v>439</v>
      </c>
      <c r="G9" s="12" t="s">
        <v>446</v>
      </c>
      <c r="H9" s="73">
        <v>12000000</v>
      </c>
      <c r="I9" s="70" t="s">
        <v>447</v>
      </c>
      <c r="J9" s="15" t="s">
        <v>448</v>
      </c>
      <c r="K9" s="12" t="s">
        <v>13</v>
      </c>
    </row>
    <row r="10" spans="1:12" ht="38.549999999999997" customHeight="1">
      <c r="A10" s="109" t="s">
        <v>441</v>
      </c>
      <c r="B10" s="109" t="s">
        <v>442</v>
      </c>
      <c r="C10" s="114" t="s">
        <v>0</v>
      </c>
      <c r="D10" s="110" t="s">
        <v>443</v>
      </c>
      <c r="E10" s="13">
        <v>3</v>
      </c>
      <c r="F10" s="13" t="s">
        <v>449</v>
      </c>
      <c r="G10" s="12" t="s">
        <v>450</v>
      </c>
      <c r="H10" s="73"/>
      <c r="I10" s="70" t="s">
        <v>451</v>
      </c>
      <c r="J10" s="15"/>
      <c r="K10" s="12" t="s">
        <v>13</v>
      </c>
    </row>
    <row r="11" spans="1:12" ht="36" customHeight="1">
      <c r="A11" s="109" t="s">
        <v>441</v>
      </c>
      <c r="B11" s="109" t="s">
        <v>442</v>
      </c>
      <c r="C11" s="112" t="s">
        <v>640</v>
      </c>
      <c r="D11" s="112" t="s">
        <v>615</v>
      </c>
      <c r="E11" s="4">
        <v>3</v>
      </c>
      <c r="F11" s="88" t="s">
        <v>606</v>
      </c>
      <c r="G11" s="89" t="s">
        <v>607</v>
      </c>
      <c r="H11" s="120" t="s">
        <v>648</v>
      </c>
      <c r="I11" s="90">
        <v>353884719</v>
      </c>
      <c r="J11" s="90" t="s">
        <v>608</v>
      </c>
      <c r="K11" s="89" t="s">
        <v>612</v>
      </c>
    </row>
    <row r="12" spans="1:12" ht="36" customHeight="1">
      <c r="A12" s="109" t="s">
        <v>441</v>
      </c>
      <c r="B12" s="109" t="s">
        <v>442</v>
      </c>
      <c r="C12" s="113" t="s">
        <v>1</v>
      </c>
      <c r="D12" s="112" t="s">
        <v>615</v>
      </c>
      <c r="E12" s="4">
        <v>2</v>
      </c>
      <c r="F12" s="88" t="s">
        <v>609</v>
      </c>
      <c r="G12" s="89" t="s">
        <v>607</v>
      </c>
      <c r="H12" s="120" t="s">
        <v>649</v>
      </c>
      <c r="I12" s="91">
        <v>424599780</v>
      </c>
      <c r="J12" s="90" t="s">
        <v>610</v>
      </c>
      <c r="K12" s="89" t="s">
        <v>613</v>
      </c>
    </row>
    <row r="13" spans="1:12" ht="75" customHeight="1">
      <c r="A13" s="109" t="s">
        <v>441</v>
      </c>
      <c r="B13" s="109" t="s">
        <v>442</v>
      </c>
      <c r="C13" s="114" t="s">
        <v>1</v>
      </c>
      <c r="D13" s="112" t="s">
        <v>615</v>
      </c>
      <c r="E13" s="4">
        <v>1.1000000000000001</v>
      </c>
      <c r="F13" s="88" t="s">
        <v>611</v>
      </c>
      <c r="G13" s="89" t="s">
        <v>607</v>
      </c>
      <c r="H13" s="120" t="s">
        <v>650</v>
      </c>
      <c r="I13" s="92">
        <v>32421541</v>
      </c>
      <c r="J13" s="93" t="s">
        <v>638</v>
      </c>
      <c r="K13" s="89" t="s">
        <v>614</v>
      </c>
    </row>
    <row r="14" spans="1:12" ht="24" customHeight="1">
      <c r="A14" s="109" t="s">
        <v>441</v>
      </c>
      <c r="B14" s="109" t="s">
        <v>442</v>
      </c>
      <c r="C14" s="13" t="s">
        <v>641</v>
      </c>
      <c r="D14" s="12" t="s">
        <v>452</v>
      </c>
      <c r="E14" s="13">
        <v>2</v>
      </c>
      <c r="F14" s="13" t="s">
        <v>444</v>
      </c>
      <c r="G14" s="13" t="s">
        <v>453</v>
      </c>
      <c r="H14" s="3">
        <f>I14</f>
        <v>-3000000</v>
      </c>
      <c r="I14" s="6">
        <v>-3000000</v>
      </c>
      <c r="J14" s="17"/>
      <c r="K14" s="12" t="s">
        <v>14</v>
      </c>
    </row>
    <row r="15" spans="1:12" ht="49.2" customHeight="1">
      <c r="A15" s="109" t="s">
        <v>441</v>
      </c>
      <c r="B15" s="109" t="s">
        <v>442</v>
      </c>
      <c r="C15" s="112" t="s">
        <v>641</v>
      </c>
      <c r="D15" s="110" t="s">
        <v>443</v>
      </c>
      <c r="E15" s="13">
        <v>2</v>
      </c>
      <c r="F15" s="13" t="s">
        <v>444</v>
      </c>
      <c r="G15" s="12" t="s">
        <v>445</v>
      </c>
      <c r="H15" s="73">
        <f>I15</f>
        <v>13097664</v>
      </c>
      <c r="I15" s="70">
        <v>13097664</v>
      </c>
      <c r="J15" s="15"/>
      <c r="K15" s="12" t="s">
        <v>14</v>
      </c>
    </row>
    <row r="16" spans="1:12" ht="40.200000000000003" customHeight="1">
      <c r="A16" s="109" t="s">
        <v>441</v>
      </c>
      <c r="B16" s="109" t="s">
        <v>442</v>
      </c>
      <c r="C16" s="113" t="s">
        <v>2</v>
      </c>
      <c r="D16" s="110" t="s">
        <v>443</v>
      </c>
      <c r="E16" s="13">
        <v>1.1000000000000001</v>
      </c>
      <c r="F16" s="13" t="s">
        <v>439</v>
      </c>
      <c r="G16" s="12" t="s">
        <v>446</v>
      </c>
      <c r="H16" s="73">
        <v>15000000</v>
      </c>
      <c r="I16" s="119" t="s">
        <v>454</v>
      </c>
      <c r="J16" s="15" t="s">
        <v>455</v>
      </c>
      <c r="K16" s="12" t="s">
        <v>13</v>
      </c>
      <c r="L16" s="11" t="s">
        <v>672</v>
      </c>
    </row>
    <row r="17" spans="1:12" ht="40.200000000000003" customHeight="1">
      <c r="A17" s="109" t="s">
        <v>441</v>
      </c>
      <c r="B17" s="109" t="s">
        <v>442</v>
      </c>
      <c r="C17" s="114" t="s">
        <v>2</v>
      </c>
      <c r="D17" s="110" t="s">
        <v>443</v>
      </c>
      <c r="E17" s="13">
        <v>3</v>
      </c>
      <c r="F17" s="13" t="s">
        <v>449</v>
      </c>
      <c r="G17" s="12" t="s">
        <v>450</v>
      </c>
      <c r="H17" s="73"/>
      <c r="I17" s="70"/>
      <c r="J17" s="15"/>
      <c r="K17" s="12"/>
      <c r="L17" s="11" t="s">
        <v>672</v>
      </c>
    </row>
    <row r="18" spans="1:12" ht="24" customHeight="1">
      <c r="A18" s="109" t="s">
        <v>441</v>
      </c>
      <c r="B18" s="109" t="s">
        <v>442</v>
      </c>
      <c r="C18" s="112" t="s">
        <v>642</v>
      </c>
      <c r="D18" s="110" t="s">
        <v>456</v>
      </c>
      <c r="E18" s="13">
        <v>2</v>
      </c>
      <c r="F18" s="13" t="s">
        <v>444</v>
      </c>
      <c r="G18" s="13" t="s">
        <v>457</v>
      </c>
      <c r="H18" s="3">
        <f>-I18</f>
        <v>-6014069.0668180827</v>
      </c>
      <c r="I18" s="6">
        <v>6014069.0668180827</v>
      </c>
      <c r="J18" s="17"/>
      <c r="K18" s="12" t="s">
        <v>14</v>
      </c>
    </row>
    <row r="19" spans="1:12" ht="24" customHeight="1">
      <c r="A19" s="109" t="s">
        <v>441</v>
      </c>
      <c r="B19" s="109" t="s">
        <v>442</v>
      </c>
      <c r="C19" s="113" t="s">
        <v>3</v>
      </c>
      <c r="D19" s="110" t="s">
        <v>456</v>
      </c>
      <c r="E19" s="13">
        <v>1.1000000000000001</v>
      </c>
      <c r="F19" s="13" t="s">
        <v>439</v>
      </c>
      <c r="G19" s="13" t="s">
        <v>458</v>
      </c>
      <c r="H19" s="3">
        <f>(-1034)*10000</f>
        <v>-10340000</v>
      </c>
      <c r="I19" s="119" t="s">
        <v>459</v>
      </c>
      <c r="J19" s="15" t="s">
        <v>460</v>
      </c>
      <c r="K19" s="12" t="s">
        <v>13</v>
      </c>
      <c r="L19" s="11" t="s">
        <v>672</v>
      </c>
    </row>
    <row r="20" spans="1:12" ht="24" customHeight="1">
      <c r="A20" s="109" t="s">
        <v>441</v>
      </c>
      <c r="B20" s="109" t="s">
        <v>442</v>
      </c>
      <c r="C20" s="114" t="s">
        <v>3</v>
      </c>
      <c r="D20" s="110" t="s">
        <v>456</v>
      </c>
      <c r="E20" s="13">
        <v>3</v>
      </c>
      <c r="F20" s="13" t="s">
        <v>449</v>
      </c>
      <c r="G20" s="12" t="s">
        <v>450</v>
      </c>
      <c r="H20" s="73"/>
      <c r="I20" s="6" t="s">
        <v>461</v>
      </c>
      <c r="J20" s="17"/>
      <c r="K20" s="12" t="s">
        <v>13</v>
      </c>
      <c r="L20" s="11" t="s">
        <v>672</v>
      </c>
    </row>
    <row r="21" spans="1:12" ht="24" customHeight="1">
      <c r="A21" s="109" t="s">
        <v>441</v>
      </c>
      <c r="B21" s="109" t="s">
        <v>442</v>
      </c>
      <c r="C21" s="112" t="s">
        <v>462</v>
      </c>
      <c r="D21" s="110" t="s">
        <v>456</v>
      </c>
      <c r="E21" s="13">
        <v>2</v>
      </c>
      <c r="F21" s="13" t="s">
        <v>444</v>
      </c>
      <c r="G21" s="13" t="s">
        <v>457</v>
      </c>
      <c r="H21" s="3">
        <f>-I21</f>
        <v>-5114887.0333333332</v>
      </c>
      <c r="I21" s="6">
        <v>5114887.0333333332</v>
      </c>
      <c r="J21" s="17"/>
      <c r="K21" s="12" t="s">
        <v>14</v>
      </c>
    </row>
    <row r="22" spans="1:12" ht="24" customHeight="1">
      <c r="A22" s="109" t="s">
        <v>441</v>
      </c>
      <c r="B22" s="109" t="s">
        <v>442</v>
      </c>
      <c r="C22" s="113" t="s">
        <v>462</v>
      </c>
      <c r="D22" s="110" t="s">
        <v>456</v>
      </c>
      <c r="E22" s="13">
        <v>1.1000000000000001</v>
      </c>
      <c r="F22" s="13" t="s">
        <v>439</v>
      </c>
      <c r="G22" s="13" t="s">
        <v>458</v>
      </c>
      <c r="H22" s="3">
        <f>-1091*10000</f>
        <v>-10910000</v>
      </c>
      <c r="I22" s="119" t="s">
        <v>463</v>
      </c>
      <c r="J22" s="17" t="s">
        <v>464</v>
      </c>
      <c r="K22" s="12" t="s">
        <v>13</v>
      </c>
      <c r="L22" s="11" t="s">
        <v>672</v>
      </c>
    </row>
    <row r="23" spans="1:12" ht="24" customHeight="1">
      <c r="A23" s="109" t="s">
        <v>441</v>
      </c>
      <c r="B23" s="109" t="s">
        <v>442</v>
      </c>
      <c r="C23" s="114" t="s">
        <v>462</v>
      </c>
      <c r="D23" s="110" t="s">
        <v>456</v>
      </c>
      <c r="E23" s="13">
        <v>3</v>
      </c>
      <c r="F23" s="13" t="s">
        <v>449</v>
      </c>
      <c r="G23" s="12" t="s">
        <v>450</v>
      </c>
      <c r="H23" s="73"/>
      <c r="I23" s="6" t="s">
        <v>465</v>
      </c>
      <c r="J23" s="17"/>
      <c r="K23" s="12" t="s">
        <v>13</v>
      </c>
      <c r="L23" s="11" t="s">
        <v>672</v>
      </c>
    </row>
    <row r="24" spans="1:12" ht="24" hidden="1" customHeight="1">
      <c r="A24" s="109" t="s">
        <v>441</v>
      </c>
      <c r="B24" s="109" t="s">
        <v>442</v>
      </c>
      <c r="C24" s="13" t="s">
        <v>5</v>
      </c>
      <c r="D24" s="13"/>
      <c r="E24" s="13"/>
      <c r="F24" s="13"/>
      <c r="G24" s="13"/>
      <c r="H24" s="13"/>
      <c r="I24" s="3"/>
      <c r="J24" s="13"/>
      <c r="K24" s="13"/>
    </row>
    <row r="25" spans="1:12" ht="24" customHeight="1">
      <c r="A25" s="109" t="s">
        <v>466</v>
      </c>
      <c r="B25" s="111" t="s">
        <v>467</v>
      </c>
      <c r="C25" s="112" t="s">
        <v>639</v>
      </c>
      <c r="D25" s="110" t="s">
        <v>468</v>
      </c>
      <c r="E25" s="13" t="s">
        <v>469</v>
      </c>
      <c r="F25" s="12" t="s">
        <v>470</v>
      </c>
      <c r="G25" s="18" t="s">
        <v>471</v>
      </c>
      <c r="H25" s="3">
        <f>I25</f>
        <v>-36238573</v>
      </c>
      <c r="I25" s="3">
        <v>-36238573</v>
      </c>
      <c r="J25" s="18"/>
      <c r="K25" s="18"/>
    </row>
    <row r="26" spans="1:12" ht="24" customHeight="1">
      <c r="A26" s="109" t="s">
        <v>466</v>
      </c>
      <c r="B26" s="111" t="s">
        <v>467</v>
      </c>
      <c r="C26" s="113" t="s">
        <v>0</v>
      </c>
      <c r="D26" s="110" t="s">
        <v>468</v>
      </c>
      <c r="E26" s="13">
        <v>2</v>
      </c>
      <c r="F26" s="13" t="s">
        <v>444</v>
      </c>
      <c r="G26" s="19" t="s">
        <v>472</v>
      </c>
      <c r="H26" s="3">
        <f t="shared" ref="H26:H27" si="0">I26</f>
        <v>-4500000</v>
      </c>
      <c r="I26" s="6">
        <v>-4500000</v>
      </c>
      <c r="J26" s="20"/>
      <c r="K26" s="19" t="s">
        <v>14</v>
      </c>
    </row>
    <row r="27" spans="1:12" ht="24" customHeight="1">
      <c r="A27" s="109" t="s">
        <v>466</v>
      </c>
      <c r="B27" s="111" t="s">
        <v>467</v>
      </c>
      <c r="C27" s="114" t="s">
        <v>0</v>
      </c>
      <c r="D27" s="110" t="s">
        <v>468</v>
      </c>
      <c r="E27" s="13">
        <v>3</v>
      </c>
      <c r="F27" s="13" t="s">
        <v>449</v>
      </c>
      <c r="G27" s="19" t="s">
        <v>473</v>
      </c>
      <c r="H27" s="3">
        <f t="shared" si="0"/>
        <v>-2500000</v>
      </c>
      <c r="I27" s="6">
        <v>-2500000</v>
      </c>
      <c r="J27" s="20"/>
      <c r="K27" s="19" t="s">
        <v>14</v>
      </c>
    </row>
    <row r="28" spans="1:12" ht="24" customHeight="1">
      <c r="A28" s="109" t="s">
        <v>466</v>
      </c>
      <c r="B28" s="111" t="s">
        <v>467</v>
      </c>
      <c r="C28" s="13" t="s">
        <v>640</v>
      </c>
      <c r="D28" s="12" t="s">
        <v>467</v>
      </c>
      <c r="E28" s="13"/>
      <c r="F28" s="13"/>
      <c r="G28" s="18">
        <v>0</v>
      </c>
      <c r="H28" s="3"/>
      <c r="I28" s="3"/>
      <c r="J28" s="18"/>
      <c r="K28" s="18"/>
    </row>
    <row r="29" spans="1:12" ht="24" customHeight="1">
      <c r="A29" s="109" t="s">
        <v>466</v>
      </c>
      <c r="B29" s="111" t="s">
        <v>467</v>
      </c>
      <c r="C29" s="13" t="s">
        <v>641</v>
      </c>
      <c r="D29" s="12" t="s">
        <v>467</v>
      </c>
      <c r="E29" s="13"/>
      <c r="F29" s="13"/>
      <c r="G29" s="18">
        <v>0</v>
      </c>
      <c r="H29" s="3"/>
      <c r="I29" s="3"/>
      <c r="J29" s="18"/>
      <c r="K29" s="18"/>
    </row>
    <row r="30" spans="1:12" ht="24" customHeight="1">
      <c r="A30" s="109" t="s">
        <v>466</v>
      </c>
      <c r="B30" s="111" t="s">
        <v>467</v>
      </c>
      <c r="C30" s="13" t="s">
        <v>642</v>
      </c>
      <c r="D30" s="12" t="s">
        <v>467</v>
      </c>
      <c r="E30" s="13"/>
      <c r="F30" s="13"/>
      <c r="G30" s="18">
        <v>0</v>
      </c>
      <c r="H30" s="3"/>
      <c r="I30" s="3"/>
      <c r="J30" s="18"/>
      <c r="K30" s="18"/>
    </row>
    <row r="31" spans="1:12" ht="24" customHeight="1">
      <c r="A31" s="109" t="s">
        <v>466</v>
      </c>
      <c r="B31" s="111" t="s">
        <v>467</v>
      </c>
      <c r="C31" s="13" t="s">
        <v>462</v>
      </c>
      <c r="D31" s="12" t="s">
        <v>467</v>
      </c>
      <c r="E31" s="13"/>
      <c r="F31" s="13"/>
      <c r="G31" s="18">
        <v>0</v>
      </c>
      <c r="H31" s="3"/>
      <c r="I31" s="3"/>
      <c r="J31" s="18"/>
      <c r="K31" s="18"/>
    </row>
    <row r="32" spans="1:12" ht="24" hidden="1" customHeight="1">
      <c r="A32" s="109" t="s">
        <v>466</v>
      </c>
      <c r="B32" s="111" t="s">
        <v>467</v>
      </c>
      <c r="C32" s="13" t="s">
        <v>643</v>
      </c>
      <c r="D32" s="13" t="s">
        <v>467</v>
      </c>
      <c r="E32" s="13"/>
      <c r="F32" s="13"/>
      <c r="G32" s="18">
        <v>0</v>
      </c>
      <c r="H32" s="18"/>
      <c r="I32" s="3"/>
      <c r="J32" s="18"/>
      <c r="K32" s="18"/>
    </row>
    <row r="33" spans="1:11" ht="24" customHeight="1">
      <c r="A33" s="109" t="s">
        <v>474</v>
      </c>
      <c r="B33" s="109" t="s">
        <v>475</v>
      </c>
      <c r="C33" s="13" t="s">
        <v>639</v>
      </c>
      <c r="D33" s="12" t="s">
        <v>476</v>
      </c>
      <c r="E33" s="13"/>
      <c r="F33" s="13"/>
      <c r="G33" s="13"/>
      <c r="H33" s="3"/>
      <c r="I33" s="3"/>
      <c r="J33" s="13"/>
      <c r="K33" s="13"/>
    </row>
    <row r="34" spans="1:11" ht="24" customHeight="1">
      <c r="A34" s="109" t="s">
        <v>474</v>
      </c>
      <c r="B34" s="109" t="s">
        <v>657</v>
      </c>
      <c r="C34" s="13" t="s">
        <v>640</v>
      </c>
      <c r="D34" s="12" t="s">
        <v>477</v>
      </c>
      <c r="E34" s="4">
        <v>1.1000000000000001</v>
      </c>
      <c r="F34" s="1" t="s">
        <v>611</v>
      </c>
      <c r="G34" s="4" t="s">
        <v>616</v>
      </c>
      <c r="H34" s="121"/>
      <c r="I34" s="83">
        <v>-1913052</v>
      </c>
      <c r="J34" s="81" t="s">
        <v>617</v>
      </c>
      <c r="K34" s="4" t="s">
        <v>618</v>
      </c>
    </row>
    <row r="35" spans="1:11" ht="24" customHeight="1">
      <c r="A35" s="109" t="s">
        <v>474</v>
      </c>
      <c r="B35" s="109" t="s">
        <v>658</v>
      </c>
      <c r="C35" s="13" t="s">
        <v>641</v>
      </c>
      <c r="D35" s="12" t="s">
        <v>478</v>
      </c>
      <c r="E35" s="4">
        <v>1.1000000000000001</v>
      </c>
      <c r="F35" s="1" t="s">
        <v>611</v>
      </c>
      <c r="G35" s="13"/>
      <c r="H35" s="3"/>
      <c r="I35" s="3"/>
      <c r="J35" s="13"/>
      <c r="K35" s="13"/>
    </row>
    <row r="36" spans="1:11" ht="24" customHeight="1">
      <c r="A36" s="109" t="s">
        <v>474</v>
      </c>
      <c r="B36" s="109" t="s">
        <v>659</v>
      </c>
      <c r="C36" s="13" t="s">
        <v>642</v>
      </c>
      <c r="D36" s="12" t="s">
        <v>479</v>
      </c>
      <c r="E36" s="4">
        <v>1.1000000000000001</v>
      </c>
      <c r="F36" s="1" t="s">
        <v>611</v>
      </c>
      <c r="G36" s="13"/>
      <c r="H36" s="3"/>
      <c r="I36" s="3"/>
      <c r="J36" s="13"/>
      <c r="K36" s="13"/>
    </row>
    <row r="37" spans="1:11" ht="24" customHeight="1">
      <c r="A37" s="109" t="s">
        <v>474</v>
      </c>
      <c r="B37" s="109" t="s">
        <v>660</v>
      </c>
      <c r="C37" s="13" t="s">
        <v>462</v>
      </c>
      <c r="D37" s="12" t="s">
        <v>480</v>
      </c>
      <c r="E37" s="4">
        <v>1.1000000000000001</v>
      </c>
      <c r="F37" s="1" t="s">
        <v>611</v>
      </c>
      <c r="G37" s="13"/>
      <c r="H37" s="3"/>
      <c r="I37" s="3"/>
      <c r="J37" s="13"/>
      <c r="K37" s="13"/>
    </row>
    <row r="38" spans="1:11" ht="30.6" hidden="1" customHeight="1">
      <c r="A38" s="109" t="s">
        <v>474</v>
      </c>
      <c r="B38" s="109" t="s">
        <v>661</v>
      </c>
      <c r="C38" s="12" t="s">
        <v>643</v>
      </c>
      <c r="D38" s="12" t="s">
        <v>481</v>
      </c>
      <c r="E38" s="13"/>
      <c r="F38" s="13"/>
      <c r="G38" s="13"/>
      <c r="H38" s="13"/>
      <c r="I38" s="3"/>
      <c r="J38" s="13"/>
      <c r="K38" s="13"/>
    </row>
    <row r="39" spans="1:11" ht="24" customHeight="1">
      <c r="A39" s="109" t="s">
        <v>482</v>
      </c>
      <c r="B39" s="109" t="s">
        <v>604</v>
      </c>
      <c r="C39" s="13" t="s">
        <v>639</v>
      </c>
      <c r="D39" s="12" t="s">
        <v>483</v>
      </c>
      <c r="E39" s="13">
        <v>1.1000000000000001</v>
      </c>
      <c r="F39" s="13" t="s">
        <v>439</v>
      </c>
      <c r="G39" s="13" t="s">
        <v>486</v>
      </c>
      <c r="H39" s="3"/>
      <c r="I39" s="3"/>
      <c r="J39" s="13"/>
      <c r="K39" s="13"/>
    </row>
    <row r="40" spans="1:11" ht="24" customHeight="1">
      <c r="A40" s="109" t="s">
        <v>482</v>
      </c>
      <c r="B40" s="109" t="s">
        <v>604</v>
      </c>
      <c r="C40" s="13" t="s">
        <v>640</v>
      </c>
      <c r="D40" s="12" t="s">
        <v>484</v>
      </c>
      <c r="E40" s="13">
        <v>1.1000000000000001</v>
      </c>
      <c r="F40" s="13" t="s">
        <v>439</v>
      </c>
      <c r="G40" s="4" t="s">
        <v>621</v>
      </c>
      <c r="H40" s="3"/>
      <c r="I40" s="83">
        <v>-543697</v>
      </c>
      <c r="J40" s="82" t="s">
        <v>619</v>
      </c>
      <c r="K40" s="4" t="s">
        <v>620</v>
      </c>
    </row>
    <row r="41" spans="1:11" ht="24" customHeight="1">
      <c r="A41" s="109" t="s">
        <v>482</v>
      </c>
      <c r="B41" s="109" t="s">
        <v>604</v>
      </c>
      <c r="C41" s="13" t="s">
        <v>641</v>
      </c>
      <c r="D41" s="12" t="s">
        <v>485</v>
      </c>
      <c r="E41" s="13">
        <v>1.1000000000000001</v>
      </c>
      <c r="F41" s="13" t="s">
        <v>439</v>
      </c>
      <c r="G41" s="13"/>
      <c r="H41" s="3"/>
      <c r="I41" s="6"/>
      <c r="J41" s="5" t="s">
        <v>602</v>
      </c>
      <c r="K41" s="13" t="s">
        <v>25</v>
      </c>
    </row>
    <row r="42" spans="1:11" ht="24" customHeight="1">
      <c r="A42" s="109" t="s">
        <v>482</v>
      </c>
      <c r="B42" s="109" t="s">
        <v>604</v>
      </c>
      <c r="C42" s="13" t="s">
        <v>642</v>
      </c>
      <c r="D42" s="12" t="s">
        <v>488</v>
      </c>
      <c r="E42" s="13">
        <v>1.1000000000000001</v>
      </c>
      <c r="F42" s="13" t="s">
        <v>439</v>
      </c>
      <c r="G42" s="13"/>
      <c r="H42" s="3"/>
      <c r="I42" s="6"/>
      <c r="J42" s="5" t="s">
        <v>603</v>
      </c>
      <c r="K42" s="13" t="s">
        <v>25</v>
      </c>
    </row>
    <row r="43" spans="1:11" ht="24" customHeight="1">
      <c r="A43" s="109" t="s">
        <v>482</v>
      </c>
      <c r="B43" s="109" t="s">
        <v>604</v>
      </c>
      <c r="C43" s="13" t="s">
        <v>462</v>
      </c>
      <c r="D43" s="12" t="s">
        <v>488</v>
      </c>
      <c r="E43" s="13">
        <v>1.1000000000000001</v>
      </c>
      <c r="F43" s="13" t="s">
        <v>439</v>
      </c>
      <c r="G43" s="13"/>
      <c r="H43" s="3"/>
      <c r="I43" s="6"/>
      <c r="J43" s="17"/>
      <c r="K43" s="13" t="s">
        <v>489</v>
      </c>
    </row>
    <row r="44" spans="1:11" ht="24" hidden="1" customHeight="1">
      <c r="A44" s="109" t="s">
        <v>482</v>
      </c>
      <c r="B44" s="109" t="s">
        <v>604</v>
      </c>
      <c r="C44" s="13" t="s">
        <v>643</v>
      </c>
      <c r="D44" s="13" t="s">
        <v>490</v>
      </c>
      <c r="E44" s="13"/>
      <c r="F44" s="13"/>
      <c r="G44" s="13"/>
      <c r="H44" s="13"/>
      <c r="I44" s="3"/>
      <c r="J44" s="13"/>
      <c r="K44" s="13"/>
    </row>
    <row r="45" spans="1:11" ht="24" customHeight="1">
      <c r="A45" s="109" t="s">
        <v>491</v>
      </c>
      <c r="B45" s="109" t="s">
        <v>33</v>
      </c>
      <c r="C45" s="115" t="s">
        <v>644</v>
      </c>
      <c r="D45" s="136" t="s">
        <v>599</v>
      </c>
      <c r="E45" s="13">
        <v>1.1000000000000001</v>
      </c>
      <c r="F45" s="13" t="s">
        <v>439</v>
      </c>
      <c r="G45" s="13" t="s">
        <v>492</v>
      </c>
      <c r="H45" s="3">
        <v>-74119175.840289906</v>
      </c>
      <c r="I45" s="6"/>
      <c r="J45" s="17"/>
      <c r="K45" s="13" t="s">
        <v>15</v>
      </c>
    </row>
    <row r="46" spans="1:11" ht="33" customHeight="1">
      <c r="A46" s="109" t="s">
        <v>491</v>
      </c>
      <c r="B46" s="109" t="s">
        <v>33</v>
      </c>
      <c r="C46" s="116" t="s">
        <v>0</v>
      </c>
      <c r="D46" s="136" t="s">
        <v>599</v>
      </c>
      <c r="E46" s="13">
        <v>2</v>
      </c>
      <c r="F46" s="13" t="s">
        <v>444</v>
      </c>
      <c r="G46" s="12" t="s">
        <v>493</v>
      </c>
      <c r="H46" s="73">
        <f>I46</f>
        <v>-5317614</v>
      </c>
      <c r="I46" s="70">
        <v>-5317614</v>
      </c>
      <c r="J46" s="15"/>
      <c r="K46" s="12" t="s">
        <v>14</v>
      </c>
    </row>
    <row r="47" spans="1:11" ht="61.95" customHeight="1">
      <c r="A47" s="109" t="s">
        <v>491</v>
      </c>
      <c r="B47" s="109" t="s">
        <v>33</v>
      </c>
      <c r="C47" s="94" t="s">
        <v>1</v>
      </c>
      <c r="D47" s="94"/>
      <c r="E47" s="4">
        <v>1.1000000000000001</v>
      </c>
      <c r="F47" s="1" t="s">
        <v>611</v>
      </c>
      <c r="G47" s="4" t="s">
        <v>616</v>
      </c>
      <c r="H47" s="102" t="s">
        <v>651</v>
      </c>
      <c r="I47" s="83">
        <v>-3540000</v>
      </c>
      <c r="J47" s="81" t="s">
        <v>622</v>
      </c>
      <c r="K47" s="4" t="s">
        <v>618</v>
      </c>
    </row>
    <row r="48" spans="1:11" ht="24" customHeight="1">
      <c r="A48" s="109" t="s">
        <v>491</v>
      </c>
      <c r="B48" s="109" t="s">
        <v>33</v>
      </c>
      <c r="C48" s="115" t="s">
        <v>645</v>
      </c>
      <c r="D48" s="136" t="s">
        <v>597</v>
      </c>
      <c r="E48" s="4">
        <v>1.1000000000000001</v>
      </c>
      <c r="F48" s="1" t="s">
        <v>8</v>
      </c>
      <c r="G48" s="1" t="s">
        <v>589</v>
      </c>
      <c r="H48" s="3">
        <f>-4888*10000</f>
        <v>-48880000</v>
      </c>
      <c r="I48" s="75" t="s">
        <v>590</v>
      </c>
      <c r="J48" s="2" t="s">
        <v>591</v>
      </c>
      <c r="K48" s="13" t="s">
        <v>15</v>
      </c>
    </row>
    <row r="49" spans="1:11" ht="24" customHeight="1">
      <c r="A49" s="109" t="s">
        <v>491</v>
      </c>
      <c r="B49" s="109" t="s">
        <v>33</v>
      </c>
      <c r="C49" s="115" t="s">
        <v>646</v>
      </c>
      <c r="D49" s="136" t="s">
        <v>598</v>
      </c>
      <c r="E49" s="4">
        <v>1.1000000000000001</v>
      </c>
      <c r="F49" s="1" t="s">
        <v>8</v>
      </c>
      <c r="G49" s="1" t="s">
        <v>592</v>
      </c>
      <c r="H49" s="3">
        <f>(-3460-1379)*10000</f>
        <v>-48390000</v>
      </c>
      <c r="I49" s="76" t="s">
        <v>593</v>
      </c>
      <c r="J49" s="2" t="s">
        <v>594</v>
      </c>
      <c r="K49" s="13" t="s">
        <v>15</v>
      </c>
    </row>
    <row r="50" spans="1:11" ht="24" customHeight="1">
      <c r="A50" s="109" t="s">
        <v>491</v>
      </c>
      <c r="B50" s="109" t="s">
        <v>33</v>
      </c>
      <c r="C50" s="115" t="s">
        <v>647</v>
      </c>
      <c r="D50" s="136" t="s">
        <v>598</v>
      </c>
      <c r="E50" s="4">
        <v>1.1000000000000001</v>
      </c>
      <c r="F50" s="1" t="s">
        <v>8</v>
      </c>
      <c r="G50" s="1" t="s">
        <v>592</v>
      </c>
      <c r="H50" s="3">
        <f>(-3305-1261)*10000</f>
        <v>-45660000</v>
      </c>
      <c r="I50" s="75" t="s">
        <v>595</v>
      </c>
      <c r="J50" s="2" t="s">
        <v>596</v>
      </c>
      <c r="K50" s="13" t="s">
        <v>15</v>
      </c>
    </row>
    <row r="51" spans="1:11" ht="24" hidden="1" customHeight="1">
      <c r="A51" s="109" t="s">
        <v>491</v>
      </c>
      <c r="B51" s="109" t="s">
        <v>33</v>
      </c>
      <c r="C51" s="13" t="s">
        <v>5</v>
      </c>
      <c r="D51" s="13"/>
      <c r="E51" s="13"/>
      <c r="F51" s="13"/>
      <c r="G51" s="13"/>
      <c r="H51" s="13"/>
      <c r="I51" s="3"/>
      <c r="J51" s="13"/>
      <c r="K51" s="13"/>
    </row>
    <row r="52" spans="1:11" ht="57" customHeight="1">
      <c r="A52" s="109" t="s">
        <v>494</v>
      </c>
      <c r="B52" s="111" t="s">
        <v>495</v>
      </c>
      <c r="C52" s="112" t="s">
        <v>639</v>
      </c>
      <c r="D52" s="110" t="s">
        <v>496</v>
      </c>
      <c r="E52" s="13" t="s">
        <v>27</v>
      </c>
      <c r="F52" s="12" t="s">
        <v>28</v>
      </c>
      <c r="G52" s="13" t="s">
        <v>674</v>
      </c>
      <c r="H52" s="3">
        <f>-203*6.82*10000</f>
        <v>-13844600</v>
      </c>
      <c r="I52" s="71" t="s">
        <v>498</v>
      </c>
      <c r="J52" s="22" t="s">
        <v>499</v>
      </c>
      <c r="K52" s="13" t="s">
        <v>16</v>
      </c>
    </row>
    <row r="53" spans="1:11" ht="25.2" customHeight="1">
      <c r="A53" s="109" t="s">
        <v>494</v>
      </c>
      <c r="B53" s="111" t="s">
        <v>495</v>
      </c>
      <c r="C53" s="113" t="s">
        <v>0</v>
      </c>
      <c r="D53" s="110" t="s">
        <v>496</v>
      </c>
      <c r="E53" s="13">
        <v>2</v>
      </c>
      <c r="F53" s="13" t="s">
        <v>444</v>
      </c>
      <c r="G53" s="13" t="s">
        <v>675</v>
      </c>
      <c r="H53" s="3">
        <f>-I53</f>
        <v>-1981317.4663125002</v>
      </c>
      <c r="I53" s="70">
        <v>1981317.4663125002</v>
      </c>
      <c r="J53" s="17"/>
      <c r="K53" s="13" t="s">
        <v>487</v>
      </c>
    </row>
    <row r="54" spans="1:11" ht="25.2" customHeight="1">
      <c r="A54" s="109" t="s">
        <v>494</v>
      </c>
      <c r="B54" s="111" t="s">
        <v>495</v>
      </c>
      <c r="C54" s="114" t="s">
        <v>0</v>
      </c>
      <c r="D54" s="110" t="s">
        <v>496</v>
      </c>
      <c r="E54" s="13">
        <v>3</v>
      </c>
      <c r="F54" s="13" t="s">
        <v>449</v>
      </c>
      <c r="G54" s="13" t="s">
        <v>676</v>
      </c>
      <c r="H54" s="3">
        <f>-I54</f>
        <v>-660439.1554375001</v>
      </c>
      <c r="I54" s="70">
        <v>660439.1554375001</v>
      </c>
      <c r="J54" s="17"/>
      <c r="K54" s="13" t="s">
        <v>487</v>
      </c>
    </row>
    <row r="55" spans="1:11" ht="24" customHeight="1">
      <c r="A55" s="109" t="s">
        <v>494</v>
      </c>
      <c r="B55" s="111" t="s">
        <v>495</v>
      </c>
      <c r="C55" s="13" t="s">
        <v>640</v>
      </c>
      <c r="D55" s="12" t="s">
        <v>495</v>
      </c>
      <c r="E55" s="13"/>
      <c r="F55" s="13"/>
      <c r="G55" s="13"/>
      <c r="H55" s="96"/>
      <c r="I55" s="3"/>
      <c r="J55" s="13"/>
      <c r="K55" s="13"/>
    </row>
    <row r="56" spans="1:11" ht="74.25" customHeight="1">
      <c r="A56" s="109" t="s">
        <v>494</v>
      </c>
      <c r="B56" s="111" t="s">
        <v>495</v>
      </c>
      <c r="C56" s="112" t="s">
        <v>641</v>
      </c>
      <c r="D56" s="110" t="s">
        <v>496</v>
      </c>
      <c r="E56" s="13" t="s">
        <v>500</v>
      </c>
      <c r="F56" s="12" t="s">
        <v>28</v>
      </c>
      <c r="G56" s="13" t="s">
        <v>674</v>
      </c>
      <c r="H56" s="3">
        <f>-15370000</f>
        <v>-15370000</v>
      </c>
      <c r="I56" s="71" t="s">
        <v>501</v>
      </c>
      <c r="J56" s="22" t="s">
        <v>502</v>
      </c>
      <c r="K56" s="21" t="s">
        <v>503</v>
      </c>
    </row>
    <row r="57" spans="1:11" ht="24" customHeight="1">
      <c r="A57" s="109" t="s">
        <v>494</v>
      </c>
      <c r="B57" s="111" t="s">
        <v>495</v>
      </c>
      <c r="C57" s="113" t="s">
        <v>2</v>
      </c>
      <c r="D57" s="110" t="s">
        <v>496</v>
      </c>
      <c r="E57" s="13">
        <v>2</v>
      </c>
      <c r="F57" s="13" t="s">
        <v>444</v>
      </c>
      <c r="G57" s="13" t="s">
        <v>675</v>
      </c>
      <c r="H57" s="3">
        <f>-I57</f>
        <v>-1400000</v>
      </c>
      <c r="I57" s="6">
        <v>1400000</v>
      </c>
      <c r="J57" s="17"/>
      <c r="K57" s="13" t="s">
        <v>487</v>
      </c>
    </row>
    <row r="58" spans="1:11" ht="24" customHeight="1">
      <c r="A58" s="109" t="s">
        <v>494</v>
      </c>
      <c r="B58" s="111" t="s">
        <v>495</v>
      </c>
      <c r="C58" s="114" t="s">
        <v>2</v>
      </c>
      <c r="D58" s="110" t="s">
        <v>496</v>
      </c>
      <c r="E58" s="13">
        <v>3</v>
      </c>
      <c r="F58" s="13" t="s">
        <v>449</v>
      </c>
      <c r="G58" s="13" t="s">
        <v>676</v>
      </c>
      <c r="H58" s="3">
        <f>-I58</f>
        <v>-700000</v>
      </c>
      <c r="I58" s="6">
        <v>700000</v>
      </c>
      <c r="J58" s="17"/>
      <c r="K58" s="13" t="s">
        <v>487</v>
      </c>
    </row>
    <row r="59" spans="1:11" ht="24" customHeight="1">
      <c r="A59" s="109" t="s">
        <v>494</v>
      </c>
      <c r="B59" s="111" t="s">
        <v>495</v>
      </c>
      <c r="C59" s="13" t="s">
        <v>642</v>
      </c>
      <c r="D59" s="12" t="s">
        <v>495</v>
      </c>
      <c r="E59" s="13"/>
      <c r="F59" s="13"/>
      <c r="G59" s="13"/>
      <c r="H59" s="3"/>
      <c r="I59" s="3"/>
      <c r="J59" s="13"/>
      <c r="K59" s="13"/>
    </row>
    <row r="60" spans="1:11" ht="24" customHeight="1">
      <c r="A60" s="109" t="s">
        <v>494</v>
      </c>
      <c r="B60" s="111" t="s">
        <v>495</v>
      </c>
      <c r="C60" s="13" t="s">
        <v>462</v>
      </c>
      <c r="D60" s="12" t="s">
        <v>495</v>
      </c>
      <c r="E60" s="13"/>
      <c r="F60" s="13"/>
      <c r="G60" s="13"/>
      <c r="H60" s="3"/>
      <c r="I60" s="3"/>
      <c r="J60" s="13"/>
      <c r="K60" s="13"/>
    </row>
    <row r="61" spans="1:11" ht="24" hidden="1" customHeight="1">
      <c r="A61" s="109" t="s">
        <v>494</v>
      </c>
      <c r="B61" s="111" t="s">
        <v>495</v>
      </c>
      <c r="C61" s="13" t="s">
        <v>5</v>
      </c>
      <c r="D61" s="13"/>
      <c r="E61" s="13"/>
      <c r="F61" s="13"/>
      <c r="G61" s="13"/>
      <c r="H61" s="13"/>
      <c r="I61" s="3"/>
      <c r="J61" s="13"/>
      <c r="K61" s="13"/>
    </row>
    <row r="62" spans="1:11" ht="24" customHeight="1">
      <c r="A62" s="109" t="s">
        <v>504</v>
      </c>
      <c r="B62" s="111" t="s">
        <v>505</v>
      </c>
      <c r="C62" s="112" t="s">
        <v>639</v>
      </c>
      <c r="D62" s="110" t="s">
        <v>506</v>
      </c>
      <c r="E62" s="13" t="s">
        <v>507</v>
      </c>
      <c r="F62" s="13" t="s">
        <v>508</v>
      </c>
      <c r="G62" s="13" t="s">
        <v>677</v>
      </c>
      <c r="H62" s="3">
        <f>-I62</f>
        <v>-1570000</v>
      </c>
      <c r="I62" s="6">
        <v>1570000</v>
      </c>
      <c r="J62" s="13" t="s">
        <v>34</v>
      </c>
      <c r="K62" s="13" t="s">
        <v>25</v>
      </c>
    </row>
    <row r="63" spans="1:11" ht="24" customHeight="1">
      <c r="A63" s="109" t="s">
        <v>504</v>
      </c>
      <c r="B63" s="111" t="s">
        <v>505</v>
      </c>
      <c r="C63" s="113" t="s">
        <v>0</v>
      </c>
      <c r="D63" s="110" t="s">
        <v>506</v>
      </c>
      <c r="E63" s="13">
        <v>2</v>
      </c>
      <c r="F63" s="13" t="s">
        <v>444</v>
      </c>
      <c r="G63" s="13" t="s">
        <v>678</v>
      </c>
      <c r="H63" s="3">
        <f t="shared" ref="H63:H64" si="1">-I63</f>
        <v>-321752.77918999997</v>
      </c>
      <c r="I63" s="6">
        <v>321752.77918999997</v>
      </c>
      <c r="J63" s="17"/>
      <c r="K63" s="13" t="s">
        <v>487</v>
      </c>
    </row>
    <row r="64" spans="1:11" ht="24" customHeight="1">
      <c r="A64" s="109" t="s">
        <v>504</v>
      </c>
      <c r="B64" s="111" t="s">
        <v>505</v>
      </c>
      <c r="C64" s="114" t="s">
        <v>0</v>
      </c>
      <c r="D64" s="110" t="s">
        <v>506</v>
      </c>
      <c r="E64" s="13">
        <v>3</v>
      </c>
      <c r="F64" s="13" t="s">
        <v>449</v>
      </c>
      <c r="G64" s="13" t="s">
        <v>679</v>
      </c>
      <c r="H64" s="3">
        <f t="shared" si="1"/>
        <v>-150000</v>
      </c>
      <c r="I64" s="6">
        <v>150000</v>
      </c>
      <c r="J64" s="17"/>
      <c r="K64" s="13" t="s">
        <v>487</v>
      </c>
    </row>
    <row r="65" spans="1:11" ht="42" customHeight="1">
      <c r="A65" s="109" t="s">
        <v>504</v>
      </c>
      <c r="B65" s="111" t="s">
        <v>505</v>
      </c>
      <c r="C65" s="13" t="s">
        <v>1</v>
      </c>
      <c r="D65" s="112" t="s">
        <v>506</v>
      </c>
      <c r="E65" s="4">
        <v>1</v>
      </c>
      <c r="F65" s="1" t="s">
        <v>611</v>
      </c>
      <c r="G65" s="4" t="s">
        <v>616</v>
      </c>
      <c r="H65" s="101" t="s">
        <v>652</v>
      </c>
      <c r="I65" s="3">
        <v>225000</v>
      </c>
      <c r="J65" s="81" t="s">
        <v>623</v>
      </c>
      <c r="K65" s="4" t="s">
        <v>624</v>
      </c>
    </row>
    <row r="66" spans="1:11" ht="24" customHeight="1">
      <c r="A66" s="109" t="s">
        <v>504</v>
      </c>
      <c r="B66" s="111" t="s">
        <v>505</v>
      </c>
      <c r="C66" s="13" t="s">
        <v>641</v>
      </c>
      <c r="D66" s="12" t="s">
        <v>505</v>
      </c>
      <c r="E66" s="13"/>
      <c r="F66" s="13"/>
      <c r="G66" s="13"/>
      <c r="H66" s="3"/>
      <c r="I66" s="3"/>
      <c r="J66" s="13"/>
      <c r="K66" s="13"/>
    </row>
    <row r="67" spans="1:11" ht="24" customHeight="1">
      <c r="A67" s="109" t="s">
        <v>504</v>
      </c>
      <c r="B67" s="111" t="s">
        <v>505</v>
      </c>
      <c r="C67" s="13" t="s">
        <v>642</v>
      </c>
      <c r="D67" s="12" t="s">
        <v>505</v>
      </c>
      <c r="E67" s="13"/>
      <c r="F67" s="13"/>
      <c r="G67" s="13"/>
      <c r="H67" s="3"/>
      <c r="I67" s="3"/>
      <c r="J67" s="13"/>
      <c r="K67" s="13"/>
    </row>
    <row r="68" spans="1:11" ht="24" customHeight="1">
      <c r="A68" s="109" t="s">
        <v>504</v>
      </c>
      <c r="B68" s="111" t="s">
        <v>505</v>
      </c>
      <c r="C68" s="13" t="s">
        <v>462</v>
      </c>
      <c r="D68" s="12" t="s">
        <v>505</v>
      </c>
      <c r="E68" s="13"/>
      <c r="F68" s="13"/>
      <c r="G68" s="13"/>
      <c r="H68" s="3"/>
      <c r="I68" s="3"/>
      <c r="J68" s="13"/>
      <c r="K68" s="13"/>
    </row>
    <row r="69" spans="1:11" ht="24" hidden="1" customHeight="1">
      <c r="A69" s="109" t="s">
        <v>504</v>
      </c>
      <c r="B69" s="111" t="s">
        <v>505</v>
      </c>
      <c r="C69" s="13" t="s">
        <v>5</v>
      </c>
      <c r="D69" s="13"/>
      <c r="E69" s="13"/>
      <c r="F69" s="13"/>
      <c r="G69" s="13"/>
      <c r="H69" s="13"/>
      <c r="I69" s="3"/>
      <c r="J69" s="13"/>
      <c r="K69" s="13"/>
    </row>
    <row r="70" spans="1:11" ht="154.5" customHeight="1">
      <c r="A70" s="109" t="s">
        <v>510</v>
      </c>
      <c r="B70" s="109" t="s">
        <v>511</v>
      </c>
      <c r="C70" s="112" t="s">
        <v>639</v>
      </c>
      <c r="D70" s="110" t="s">
        <v>512</v>
      </c>
      <c r="E70" s="13">
        <v>1.1000000000000001</v>
      </c>
      <c r="F70" s="13" t="s">
        <v>439</v>
      </c>
      <c r="G70" s="13" t="s">
        <v>513</v>
      </c>
      <c r="H70" s="3">
        <f>(-490.39-154-25.6)*10000</f>
        <v>-6699900</v>
      </c>
      <c r="I70" s="72" t="s">
        <v>514</v>
      </c>
      <c r="J70" s="23" t="s">
        <v>515</v>
      </c>
      <c r="K70" s="13" t="s">
        <v>16</v>
      </c>
    </row>
    <row r="71" spans="1:11" ht="24" customHeight="1">
      <c r="A71" s="109" t="s">
        <v>510</v>
      </c>
      <c r="B71" s="109" t="s">
        <v>511</v>
      </c>
      <c r="C71" s="113" t="s">
        <v>0</v>
      </c>
      <c r="D71" s="110" t="s">
        <v>512</v>
      </c>
      <c r="E71" s="13">
        <v>2</v>
      </c>
      <c r="F71" s="13" t="s">
        <v>444</v>
      </c>
      <c r="G71" s="13" t="s">
        <v>516</v>
      </c>
      <c r="H71" s="3">
        <f>I71</f>
        <v>-1981317.4663124999</v>
      </c>
      <c r="I71" s="6">
        <v>-1981317.4663124999</v>
      </c>
      <c r="J71" s="17"/>
      <c r="K71" s="13" t="s">
        <v>14</v>
      </c>
    </row>
    <row r="72" spans="1:11" ht="85.5" customHeight="1">
      <c r="A72" s="109" t="s">
        <v>510</v>
      </c>
      <c r="B72" s="109" t="s">
        <v>511</v>
      </c>
      <c r="C72" s="114" t="s">
        <v>0</v>
      </c>
      <c r="D72" s="110" t="s">
        <v>512</v>
      </c>
      <c r="E72" s="13">
        <v>3</v>
      </c>
      <c r="F72" s="13" t="s">
        <v>449</v>
      </c>
      <c r="G72" s="13" t="s">
        <v>517</v>
      </c>
      <c r="H72" s="3">
        <f>(-12-4-1)*10000</f>
        <v>-170000</v>
      </c>
      <c r="I72" s="72" t="s">
        <v>518</v>
      </c>
      <c r="J72" s="22" t="s">
        <v>519</v>
      </c>
      <c r="K72" s="13" t="s">
        <v>16</v>
      </c>
    </row>
    <row r="73" spans="1:11" ht="51" customHeight="1">
      <c r="A73" s="109" t="s">
        <v>510</v>
      </c>
      <c r="B73" s="109" t="s">
        <v>511</v>
      </c>
      <c r="C73" s="13" t="s">
        <v>1</v>
      </c>
      <c r="D73" s="13"/>
      <c r="E73" s="127">
        <v>1</v>
      </c>
      <c r="F73" s="211" t="s">
        <v>611</v>
      </c>
      <c r="G73" s="4" t="s">
        <v>625</v>
      </c>
      <c r="H73" s="102" t="s">
        <v>653</v>
      </c>
      <c r="I73" s="3">
        <v>19340222</v>
      </c>
      <c r="J73" s="82" t="s">
        <v>626</v>
      </c>
      <c r="K73" s="84" t="s">
        <v>627</v>
      </c>
    </row>
    <row r="74" spans="1:11" ht="24" customHeight="1">
      <c r="A74" s="109" t="s">
        <v>510</v>
      </c>
      <c r="B74" s="109" t="s">
        <v>511</v>
      </c>
      <c r="C74" s="13" t="s">
        <v>1</v>
      </c>
      <c r="D74" s="12"/>
      <c r="E74" s="128"/>
      <c r="F74" s="212"/>
      <c r="G74" s="4" t="s">
        <v>628</v>
      </c>
      <c r="H74" s="96"/>
      <c r="I74" s="3">
        <v>7375037</v>
      </c>
      <c r="J74" s="4" t="s">
        <v>629</v>
      </c>
      <c r="K74" s="85"/>
    </row>
    <row r="75" spans="1:11" ht="24" customHeight="1">
      <c r="A75" s="109" t="s">
        <v>510</v>
      </c>
      <c r="B75" s="109" t="s">
        <v>511</v>
      </c>
      <c r="C75" s="13" t="s">
        <v>1</v>
      </c>
      <c r="D75" s="12"/>
      <c r="E75" s="129"/>
      <c r="F75" s="213"/>
      <c r="G75" s="4" t="s">
        <v>630</v>
      </c>
      <c r="H75" s="96"/>
      <c r="I75" s="3">
        <v>1407100</v>
      </c>
      <c r="J75" s="4" t="s">
        <v>631</v>
      </c>
      <c r="K75" s="86"/>
    </row>
    <row r="76" spans="1:11" ht="24" customHeight="1">
      <c r="A76" s="109" t="s">
        <v>510</v>
      </c>
      <c r="B76" s="109" t="s">
        <v>511</v>
      </c>
      <c r="C76" s="13" t="s">
        <v>641</v>
      </c>
      <c r="D76" s="12" t="s">
        <v>520</v>
      </c>
      <c r="E76" s="13">
        <v>11</v>
      </c>
      <c r="F76" s="13" t="s">
        <v>521</v>
      </c>
      <c r="G76" s="19" t="s">
        <v>471</v>
      </c>
      <c r="H76" s="3">
        <f>I76</f>
        <v>-407645881.442716</v>
      </c>
      <c r="I76" s="3">
        <v>-407645881.442716</v>
      </c>
      <c r="J76" s="19"/>
      <c r="K76" s="19"/>
    </row>
    <row r="77" spans="1:11" ht="63" customHeight="1">
      <c r="A77" s="109" t="s">
        <v>510</v>
      </c>
      <c r="B77" s="109" t="s">
        <v>511</v>
      </c>
      <c r="C77" s="24" t="s">
        <v>641</v>
      </c>
      <c r="D77" s="24" t="s">
        <v>522</v>
      </c>
      <c r="E77" s="112" t="s">
        <v>523</v>
      </c>
      <c r="F77" s="209" t="s">
        <v>524</v>
      </c>
      <c r="G77" s="215" t="s">
        <v>525</v>
      </c>
      <c r="H77" s="122">
        <f>(211-229)*10000</f>
        <v>-180000</v>
      </c>
      <c r="I77" s="218" t="s">
        <v>526</v>
      </c>
      <c r="J77" s="221" t="s">
        <v>527</v>
      </c>
      <c r="K77" s="204" t="s">
        <v>528</v>
      </c>
    </row>
    <row r="78" spans="1:11" ht="85.5" customHeight="1">
      <c r="A78" s="109" t="s">
        <v>510</v>
      </c>
      <c r="B78" s="109" t="s">
        <v>511</v>
      </c>
      <c r="C78" s="24" t="s">
        <v>641</v>
      </c>
      <c r="D78" s="24" t="s">
        <v>529</v>
      </c>
      <c r="E78" s="112" t="s">
        <v>523</v>
      </c>
      <c r="F78" s="214"/>
      <c r="G78" s="216"/>
      <c r="H78" s="123">
        <f>-2800*10000</f>
        <v>-28000000</v>
      </c>
      <c r="I78" s="219"/>
      <c r="J78" s="222"/>
      <c r="K78" s="205"/>
    </row>
    <row r="79" spans="1:11" ht="81.75" customHeight="1">
      <c r="A79" s="109" t="s">
        <v>510</v>
      </c>
      <c r="B79" s="109" t="s">
        <v>511</v>
      </c>
      <c r="C79" s="24" t="s">
        <v>641</v>
      </c>
      <c r="D79" s="24" t="s">
        <v>530</v>
      </c>
      <c r="E79" s="112" t="s">
        <v>523</v>
      </c>
      <c r="F79" s="210"/>
      <c r="G79" s="217"/>
      <c r="H79" s="124">
        <f>-410*10000</f>
        <v>-4100000</v>
      </c>
      <c r="I79" s="220"/>
      <c r="J79" s="223"/>
      <c r="K79" s="206"/>
    </row>
    <row r="80" spans="1:11" ht="123" customHeight="1">
      <c r="A80" s="109" t="s">
        <v>510</v>
      </c>
      <c r="B80" s="109" t="s">
        <v>511</v>
      </c>
      <c r="C80" s="24" t="s">
        <v>641</v>
      </c>
      <c r="D80" s="24" t="s">
        <v>531</v>
      </c>
      <c r="E80" s="16" t="s">
        <v>532</v>
      </c>
      <c r="F80" s="16" t="s">
        <v>533</v>
      </c>
      <c r="G80" s="25" t="s">
        <v>29</v>
      </c>
      <c r="H80" s="124">
        <f>-1870*10000</f>
        <v>-18700000</v>
      </c>
      <c r="I80" s="7" t="s">
        <v>534</v>
      </c>
      <c r="J80" s="26" t="s">
        <v>535</v>
      </c>
      <c r="K80" s="27" t="s">
        <v>528</v>
      </c>
    </row>
    <row r="81" spans="1:11" ht="73.5" customHeight="1">
      <c r="A81" s="109" t="s">
        <v>510</v>
      </c>
      <c r="B81" s="109" t="s">
        <v>511</v>
      </c>
      <c r="C81" s="24" t="s">
        <v>641</v>
      </c>
      <c r="D81" s="24" t="s">
        <v>536</v>
      </c>
      <c r="E81" s="13" t="s">
        <v>537</v>
      </c>
      <c r="F81" s="12" t="s">
        <v>538</v>
      </c>
      <c r="G81" s="19" t="s">
        <v>29</v>
      </c>
      <c r="H81" s="124">
        <f>-132*10000</f>
        <v>-1320000</v>
      </c>
      <c r="I81" s="7" t="s">
        <v>539</v>
      </c>
      <c r="J81" s="26" t="s">
        <v>540</v>
      </c>
      <c r="K81" s="27" t="s">
        <v>528</v>
      </c>
    </row>
    <row r="82" spans="1:11" ht="49.5" customHeight="1">
      <c r="A82" s="109" t="s">
        <v>510</v>
      </c>
      <c r="B82" s="109" t="s">
        <v>511</v>
      </c>
      <c r="C82" s="112" t="s">
        <v>642</v>
      </c>
      <c r="D82" s="110" t="s">
        <v>541</v>
      </c>
      <c r="E82" s="13">
        <v>1.1000000000000001</v>
      </c>
      <c r="F82" s="13" t="s">
        <v>439</v>
      </c>
      <c r="G82" s="19" t="s">
        <v>542</v>
      </c>
      <c r="H82" s="3"/>
      <c r="I82" s="8"/>
      <c r="J82" s="28" t="s">
        <v>543</v>
      </c>
      <c r="K82" s="19" t="s">
        <v>16</v>
      </c>
    </row>
    <row r="83" spans="1:11" ht="24" customHeight="1">
      <c r="A83" s="109" t="s">
        <v>510</v>
      </c>
      <c r="B83" s="109" t="s">
        <v>511</v>
      </c>
      <c r="C83" s="113" t="s">
        <v>3</v>
      </c>
      <c r="D83" s="110" t="s">
        <v>541</v>
      </c>
      <c r="E83" s="13">
        <v>2</v>
      </c>
      <c r="F83" s="13" t="s">
        <v>444</v>
      </c>
      <c r="G83" s="13" t="s">
        <v>544</v>
      </c>
      <c r="H83" s="3">
        <f>I83</f>
        <v>17581114.455747683</v>
      </c>
      <c r="I83" s="6">
        <v>17581114.455747683</v>
      </c>
      <c r="J83" s="17"/>
      <c r="K83" s="13" t="s">
        <v>14</v>
      </c>
    </row>
    <row r="84" spans="1:11" ht="24" customHeight="1">
      <c r="A84" s="109" t="s">
        <v>510</v>
      </c>
      <c r="B84" s="109" t="s">
        <v>511</v>
      </c>
      <c r="C84" s="114" t="s">
        <v>3</v>
      </c>
      <c r="D84" s="110" t="s">
        <v>541</v>
      </c>
      <c r="E84" s="13">
        <v>3</v>
      </c>
      <c r="F84" s="13" t="s">
        <v>449</v>
      </c>
      <c r="G84" s="13" t="s">
        <v>517</v>
      </c>
      <c r="H84" s="3"/>
      <c r="I84" s="6"/>
      <c r="J84" s="17"/>
      <c r="K84" s="19" t="s">
        <v>16</v>
      </c>
    </row>
    <row r="85" spans="1:11" ht="24" customHeight="1">
      <c r="A85" s="109" t="s">
        <v>510</v>
      </c>
      <c r="B85" s="109" t="s">
        <v>511</v>
      </c>
      <c r="C85" s="112" t="s">
        <v>462</v>
      </c>
      <c r="D85" s="110" t="s">
        <v>541</v>
      </c>
      <c r="E85" s="13">
        <v>1.1000000000000001</v>
      </c>
      <c r="F85" s="13" t="s">
        <v>439</v>
      </c>
      <c r="G85" s="19" t="s">
        <v>542</v>
      </c>
      <c r="H85" s="3"/>
      <c r="I85" s="6">
        <v>54000000</v>
      </c>
      <c r="J85" s="20"/>
      <c r="K85" s="13" t="s">
        <v>26</v>
      </c>
    </row>
    <row r="86" spans="1:11" ht="24" customHeight="1">
      <c r="A86" s="109" t="s">
        <v>510</v>
      </c>
      <c r="B86" s="109" t="s">
        <v>511</v>
      </c>
      <c r="C86" s="113" t="s">
        <v>4</v>
      </c>
      <c r="D86" s="110" t="s">
        <v>541</v>
      </c>
      <c r="E86" s="13">
        <v>2</v>
      </c>
      <c r="F86" s="13" t="s">
        <v>444</v>
      </c>
      <c r="G86" s="13" t="s">
        <v>544</v>
      </c>
      <c r="H86" s="3">
        <f>I86</f>
        <v>22763139.566666666</v>
      </c>
      <c r="I86" s="6">
        <v>22763139.566666666</v>
      </c>
      <c r="J86" s="17"/>
      <c r="K86" s="13" t="s">
        <v>14</v>
      </c>
    </row>
    <row r="87" spans="1:11" ht="24" customHeight="1">
      <c r="A87" s="109" t="s">
        <v>510</v>
      </c>
      <c r="B87" s="109" t="s">
        <v>511</v>
      </c>
      <c r="C87" s="114" t="s">
        <v>4</v>
      </c>
      <c r="D87" s="110" t="s">
        <v>541</v>
      </c>
      <c r="E87" s="13">
        <v>3</v>
      </c>
      <c r="F87" s="13" t="s">
        <v>449</v>
      </c>
      <c r="G87" s="13" t="s">
        <v>545</v>
      </c>
      <c r="H87" s="3"/>
      <c r="I87" s="6"/>
      <c r="J87" s="17"/>
      <c r="K87" s="13" t="s">
        <v>26</v>
      </c>
    </row>
    <row r="88" spans="1:11" ht="24" hidden="1" customHeight="1">
      <c r="A88" s="109" t="s">
        <v>510</v>
      </c>
      <c r="B88" s="109" t="s">
        <v>511</v>
      </c>
      <c r="C88" s="13" t="s">
        <v>5</v>
      </c>
      <c r="D88" s="13"/>
      <c r="E88" s="13"/>
      <c r="F88" s="13"/>
      <c r="G88" s="13"/>
      <c r="H88" s="13"/>
      <c r="I88" s="3"/>
      <c r="J88" s="13"/>
      <c r="K88" s="13"/>
    </row>
    <row r="89" spans="1:11" ht="24" customHeight="1">
      <c r="A89" s="110" t="s">
        <v>546</v>
      </c>
      <c r="B89" s="110" t="s">
        <v>547</v>
      </c>
      <c r="C89" s="13" t="s">
        <v>639</v>
      </c>
      <c r="D89" s="12" t="s">
        <v>548</v>
      </c>
      <c r="E89" s="13"/>
      <c r="F89" s="13"/>
      <c r="G89" s="13"/>
      <c r="H89" s="3"/>
      <c r="I89" s="3"/>
      <c r="J89" s="13"/>
      <c r="K89" s="13"/>
    </row>
    <row r="90" spans="1:11" ht="24" customHeight="1">
      <c r="A90" s="110" t="s">
        <v>546</v>
      </c>
      <c r="B90" s="110" t="s">
        <v>547</v>
      </c>
      <c r="C90" s="13" t="s">
        <v>1</v>
      </c>
      <c r="D90" s="110" t="s">
        <v>549</v>
      </c>
      <c r="E90" s="4">
        <v>1</v>
      </c>
      <c r="F90" s="1" t="s">
        <v>611</v>
      </c>
      <c r="G90" s="207" t="s">
        <v>632</v>
      </c>
      <c r="H90" s="102">
        <f>I90</f>
        <v>20560039</v>
      </c>
      <c r="I90" s="3">
        <v>20560039</v>
      </c>
      <c r="J90" s="5" t="s">
        <v>633</v>
      </c>
      <c r="K90" s="4" t="s">
        <v>620</v>
      </c>
    </row>
    <row r="91" spans="1:11" ht="24" customHeight="1">
      <c r="A91" s="110" t="s">
        <v>546</v>
      </c>
      <c r="B91" s="110" t="s">
        <v>547</v>
      </c>
      <c r="C91" s="13" t="s">
        <v>1</v>
      </c>
      <c r="D91" s="110" t="s">
        <v>549</v>
      </c>
      <c r="E91" s="13">
        <v>3</v>
      </c>
      <c r="F91" s="13" t="s">
        <v>449</v>
      </c>
      <c r="G91" s="208"/>
      <c r="H91" s="98">
        <f>-I90</f>
        <v>-20560039</v>
      </c>
      <c r="I91" s="3"/>
      <c r="J91" s="5"/>
      <c r="K91" s="4"/>
    </row>
    <row r="92" spans="1:11" ht="24" customHeight="1">
      <c r="A92" s="110" t="s">
        <v>546</v>
      </c>
      <c r="B92" s="110" t="s">
        <v>547</v>
      </c>
      <c r="C92" s="112" t="s">
        <v>641</v>
      </c>
      <c r="D92" s="110" t="s">
        <v>549</v>
      </c>
      <c r="E92" s="13">
        <v>1</v>
      </c>
      <c r="F92" s="13" t="s">
        <v>439</v>
      </c>
      <c r="G92" s="209" t="s">
        <v>550</v>
      </c>
      <c r="H92" s="125">
        <f>I92</f>
        <v>8000000</v>
      </c>
      <c r="I92" s="3">
        <v>8000000</v>
      </c>
      <c r="J92" s="13"/>
      <c r="K92" s="13"/>
    </row>
    <row r="93" spans="1:11" ht="33" customHeight="1">
      <c r="A93" s="110" t="s">
        <v>546</v>
      </c>
      <c r="B93" s="110" t="s">
        <v>547</v>
      </c>
      <c r="C93" s="114" t="s">
        <v>2</v>
      </c>
      <c r="D93" s="110" t="s">
        <v>549</v>
      </c>
      <c r="E93" s="13">
        <v>3</v>
      </c>
      <c r="F93" s="13" t="s">
        <v>449</v>
      </c>
      <c r="G93" s="210"/>
      <c r="H93" s="126">
        <f>I93</f>
        <v>-8000000</v>
      </c>
      <c r="I93" s="70">
        <v>-8000000</v>
      </c>
      <c r="J93" s="5" t="s">
        <v>587</v>
      </c>
      <c r="K93" s="12" t="s">
        <v>17</v>
      </c>
    </row>
    <row r="94" spans="1:11" ht="24" customHeight="1">
      <c r="A94" s="110" t="s">
        <v>546</v>
      </c>
      <c r="B94" s="110" t="s">
        <v>547</v>
      </c>
      <c r="C94" s="13" t="s">
        <v>642</v>
      </c>
      <c r="D94" s="12" t="s">
        <v>548</v>
      </c>
      <c r="E94" s="13"/>
      <c r="F94" s="13"/>
      <c r="G94" s="13"/>
      <c r="H94" s="3"/>
      <c r="I94" s="3"/>
      <c r="J94" s="13"/>
      <c r="K94" s="13"/>
    </row>
    <row r="95" spans="1:11" ht="24" customHeight="1">
      <c r="A95" s="110" t="s">
        <v>546</v>
      </c>
      <c r="B95" s="110" t="s">
        <v>547</v>
      </c>
      <c r="C95" s="13" t="s">
        <v>462</v>
      </c>
      <c r="D95" s="12" t="s">
        <v>548</v>
      </c>
      <c r="E95" s="13"/>
      <c r="F95" s="13"/>
      <c r="G95" s="13"/>
      <c r="H95" s="3"/>
      <c r="I95" s="3"/>
      <c r="J95" s="13"/>
      <c r="K95" s="13"/>
    </row>
    <row r="96" spans="1:11" ht="24" hidden="1" customHeight="1">
      <c r="A96" s="110" t="s">
        <v>546</v>
      </c>
      <c r="B96" s="110" t="s">
        <v>547</v>
      </c>
      <c r="C96" s="13" t="s">
        <v>5</v>
      </c>
      <c r="D96" s="13"/>
      <c r="E96" s="13"/>
      <c r="F96" s="13"/>
      <c r="G96" s="13"/>
      <c r="H96" s="13"/>
      <c r="I96" s="3"/>
      <c r="J96" s="13"/>
      <c r="K96" s="13"/>
    </row>
    <row r="97" spans="1:11" ht="24" customHeight="1">
      <c r="A97" s="110" t="s">
        <v>551</v>
      </c>
      <c r="B97" s="110" t="s">
        <v>552</v>
      </c>
      <c r="C97" s="13" t="s">
        <v>639</v>
      </c>
      <c r="D97" s="12" t="s">
        <v>18</v>
      </c>
      <c r="E97" s="4">
        <v>2</v>
      </c>
      <c r="F97" s="1" t="s">
        <v>609</v>
      </c>
      <c r="G97" s="13"/>
      <c r="H97" s="3"/>
      <c r="I97" s="3"/>
      <c r="J97" s="13"/>
      <c r="K97" s="13"/>
    </row>
    <row r="98" spans="1:11" ht="41.55" customHeight="1">
      <c r="A98" s="110" t="s">
        <v>551</v>
      </c>
      <c r="B98" s="110" t="s">
        <v>552</v>
      </c>
      <c r="C98" s="13" t="s">
        <v>1</v>
      </c>
      <c r="D98" s="13"/>
      <c r="E98" s="4">
        <v>2</v>
      </c>
      <c r="F98" s="1" t="s">
        <v>609</v>
      </c>
      <c r="G98" s="95" t="s">
        <v>634</v>
      </c>
      <c r="H98" s="101" t="s">
        <v>654</v>
      </c>
      <c r="I98" s="91">
        <v>424599780</v>
      </c>
      <c r="J98" s="95"/>
      <c r="K98" s="95" t="s">
        <v>613</v>
      </c>
    </row>
    <row r="99" spans="1:11" ht="24" customHeight="1">
      <c r="A99" s="110" t="s">
        <v>551</v>
      </c>
      <c r="B99" s="110" t="s">
        <v>552</v>
      </c>
      <c r="C99" s="13" t="s">
        <v>2</v>
      </c>
      <c r="D99" s="12" t="s">
        <v>18</v>
      </c>
      <c r="E99" s="4">
        <v>2</v>
      </c>
      <c r="F99" s="1" t="s">
        <v>609</v>
      </c>
      <c r="G99" s="13"/>
      <c r="H99" s="3"/>
      <c r="I99" s="3"/>
      <c r="J99" s="13"/>
      <c r="K99" s="13"/>
    </row>
    <row r="100" spans="1:11" ht="24" customHeight="1">
      <c r="A100" s="110" t="s">
        <v>551</v>
      </c>
      <c r="B100" s="110" t="s">
        <v>552</v>
      </c>
      <c r="C100" s="13" t="s">
        <v>3</v>
      </c>
      <c r="D100" s="12" t="s">
        <v>18</v>
      </c>
      <c r="E100" s="4">
        <v>2</v>
      </c>
      <c r="F100" s="1" t="s">
        <v>609</v>
      </c>
      <c r="G100" s="13"/>
      <c r="H100" s="3"/>
      <c r="I100" s="3"/>
      <c r="J100" s="13"/>
      <c r="K100" s="13"/>
    </row>
    <row r="101" spans="1:11" ht="24" customHeight="1">
      <c r="A101" s="110" t="s">
        <v>551</v>
      </c>
      <c r="B101" s="110" t="s">
        <v>552</v>
      </c>
      <c r="C101" s="13" t="s">
        <v>4</v>
      </c>
      <c r="D101" s="12" t="s">
        <v>18</v>
      </c>
      <c r="E101" s="4">
        <v>2</v>
      </c>
      <c r="F101" s="1" t="s">
        <v>609</v>
      </c>
      <c r="G101" s="13"/>
      <c r="H101" s="3"/>
      <c r="I101" s="3"/>
      <c r="J101" s="13"/>
      <c r="K101" s="13"/>
    </row>
    <row r="102" spans="1:11" ht="24" hidden="1" customHeight="1">
      <c r="A102" s="110" t="s">
        <v>551</v>
      </c>
      <c r="B102" s="110" t="s">
        <v>552</v>
      </c>
      <c r="C102" s="13" t="s">
        <v>5</v>
      </c>
      <c r="D102" s="13"/>
      <c r="E102" s="13"/>
      <c r="F102" s="13"/>
      <c r="G102" s="13"/>
      <c r="H102" s="13"/>
      <c r="I102" s="3"/>
      <c r="J102" s="13"/>
      <c r="K102" s="13"/>
    </row>
    <row r="103" spans="1:11" ht="24" customHeight="1">
      <c r="A103" s="109" t="s">
        <v>6</v>
      </c>
      <c r="B103" s="109" t="s">
        <v>553</v>
      </c>
      <c r="C103" s="13" t="s">
        <v>639</v>
      </c>
      <c r="D103" s="12" t="s">
        <v>554</v>
      </c>
      <c r="E103" s="13"/>
      <c r="F103" s="13"/>
      <c r="G103" s="13"/>
      <c r="H103" s="3"/>
      <c r="I103" s="3"/>
      <c r="J103" s="13"/>
      <c r="K103" s="13"/>
    </row>
    <row r="104" spans="1:11" ht="24" customHeight="1">
      <c r="A104" s="109" t="s">
        <v>6</v>
      </c>
      <c r="B104" s="109" t="s">
        <v>662</v>
      </c>
      <c r="C104" s="13" t="s">
        <v>640</v>
      </c>
      <c r="D104" s="12" t="s">
        <v>555</v>
      </c>
      <c r="E104" s="13"/>
      <c r="F104" s="13"/>
      <c r="G104" s="13"/>
      <c r="H104" s="96"/>
      <c r="I104" s="3"/>
      <c r="J104" s="13"/>
      <c r="K104" s="13"/>
    </row>
    <row r="105" spans="1:11" ht="24" customHeight="1">
      <c r="A105" s="109" t="s">
        <v>6</v>
      </c>
      <c r="B105" s="109" t="s">
        <v>663</v>
      </c>
      <c r="C105" s="13" t="s">
        <v>641</v>
      </c>
      <c r="D105" s="12" t="s">
        <v>556</v>
      </c>
      <c r="E105" s="13"/>
      <c r="F105" s="13"/>
      <c r="G105" s="13"/>
      <c r="H105" s="3"/>
      <c r="I105" s="3"/>
      <c r="J105" s="13"/>
      <c r="K105" s="13"/>
    </row>
    <row r="106" spans="1:11" ht="24" customHeight="1">
      <c r="A106" s="109" t="s">
        <v>6</v>
      </c>
      <c r="B106" s="109" t="s">
        <v>664</v>
      </c>
      <c r="C106" s="13" t="s">
        <v>642</v>
      </c>
      <c r="D106" s="12" t="s">
        <v>557</v>
      </c>
      <c r="E106" s="13"/>
      <c r="F106" s="13"/>
      <c r="G106" s="13"/>
      <c r="H106" s="3"/>
      <c r="I106" s="3"/>
      <c r="J106" s="13"/>
      <c r="K106" s="13"/>
    </row>
    <row r="107" spans="1:11" ht="24" customHeight="1">
      <c r="A107" s="109" t="s">
        <v>6</v>
      </c>
      <c r="B107" s="109" t="s">
        <v>665</v>
      </c>
      <c r="C107" s="13" t="s">
        <v>462</v>
      </c>
      <c r="D107" s="12" t="s">
        <v>557</v>
      </c>
      <c r="E107" s="13"/>
      <c r="F107" s="13"/>
      <c r="G107" s="13"/>
      <c r="H107" s="3"/>
      <c r="I107" s="3"/>
      <c r="J107" s="13"/>
      <c r="K107" s="13"/>
    </row>
    <row r="108" spans="1:11" ht="24" hidden="1" customHeight="1">
      <c r="A108" s="109" t="s">
        <v>6</v>
      </c>
      <c r="B108" s="109" t="s">
        <v>666</v>
      </c>
      <c r="C108" s="13" t="s">
        <v>5</v>
      </c>
      <c r="D108" s="13">
        <v>24</v>
      </c>
      <c r="E108" s="13"/>
      <c r="F108" s="13"/>
      <c r="G108" s="13"/>
      <c r="H108" s="13"/>
      <c r="I108" s="3"/>
      <c r="J108" s="13"/>
      <c r="K108" s="13"/>
    </row>
    <row r="109" spans="1:11" ht="24" customHeight="1">
      <c r="A109" s="109" t="s">
        <v>558</v>
      </c>
      <c r="B109" s="109" t="s">
        <v>559</v>
      </c>
      <c r="C109" s="13" t="s">
        <v>639</v>
      </c>
      <c r="D109" s="12"/>
      <c r="E109" s="13"/>
      <c r="F109" s="13"/>
      <c r="G109" s="13"/>
      <c r="H109" s="3"/>
      <c r="I109" s="3"/>
      <c r="J109" s="13"/>
      <c r="K109" s="13"/>
    </row>
    <row r="110" spans="1:11" ht="24" customHeight="1">
      <c r="A110" s="109" t="s">
        <v>558</v>
      </c>
      <c r="B110" s="109" t="s">
        <v>559</v>
      </c>
      <c r="C110" s="13" t="s">
        <v>1</v>
      </c>
      <c r="D110" s="12"/>
      <c r="E110" s="13"/>
      <c r="F110" s="13"/>
      <c r="G110" s="13"/>
      <c r="H110" s="96"/>
      <c r="I110" s="3"/>
      <c r="J110" s="13"/>
      <c r="K110" s="13"/>
    </row>
    <row r="111" spans="1:11" ht="24" customHeight="1">
      <c r="A111" s="109" t="s">
        <v>558</v>
      </c>
      <c r="B111" s="109" t="s">
        <v>559</v>
      </c>
      <c r="C111" s="13" t="s">
        <v>2</v>
      </c>
      <c r="D111" s="12"/>
      <c r="E111" s="13"/>
      <c r="F111" s="13"/>
      <c r="G111" s="13"/>
      <c r="H111" s="3"/>
      <c r="I111" s="3"/>
      <c r="J111" s="13"/>
      <c r="K111" s="13"/>
    </row>
    <row r="112" spans="1:11" ht="24" customHeight="1">
      <c r="A112" s="109" t="s">
        <v>558</v>
      </c>
      <c r="B112" s="109" t="s">
        <v>559</v>
      </c>
      <c r="C112" s="13" t="s">
        <v>3</v>
      </c>
      <c r="D112" s="12"/>
      <c r="E112" s="13"/>
      <c r="F112" s="13"/>
      <c r="G112" s="13"/>
      <c r="H112" s="3"/>
      <c r="I112" s="3"/>
      <c r="J112" s="13"/>
      <c r="K112" s="13"/>
    </row>
    <row r="113" spans="1:11" ht="24" customHeight="1">
      <c r="A113" s="109" t="s">
        <v>558</v>
      </c>
      <c r="B113" s="109" t="s">
        <v>559</v>
      </c>
      <c r="C113" s="13" t="s">
        <v>4</v>
      </c>
      <c r="D113" s="12"/>
      <c r="E113" s="13"/>
      <c r="F113" s="13"/>
      <c r="G113" s="13"/>
      <c r="H113" s="3"/>
      <c r="I113" s="3"/>
      <c r="J113" s="13"/>
      <c r="K113" s="13"/>
    </row>
    <row r="114" spans="1:11" ht="24" hidden="1" customHeight="1">
      <c r="A114" s="109" t="s">
        <v>558</v>
      </c>
      <c r="B114" s="109" t="s">
        <v>559</v>
      </c>
      <c r="C114" s="13" t="s">
        <v>5</v>
      </c>
      <c r="D114" s="13"/>
      <c r="E114" s="13"/>
      <c r="F114" s="13"/>
      <c r="G114" s="13"/>
      <c r="H114" s="13"/>
      <c r="I114" s="3"/>
      <c r="J114" s="13"/>
      <c r="K114" s="13"/>
    </row>
    <row r="115" spans="1:11" ht="24" customHeight="1">
      <c r="A115" s="109" t="s">
        <v>560</v>
      </c>
      <c r="B115" s="109" t="s">
        <v>561</v>
      </c>
      <c r="C115" s="13" t="s">
        <v>639</v>
      </c>
      <c r="D115" s="12"/>
      <c r="E115" s="13"/>
      <c r="F115" s="13"/>
      <c r="G115" s="13"/>
      <c r="H115" s="3"/>
      <c r="I115" s="3"/>
      <c r="J115" s="13"/>
      <c r="K115" s="13"/>
    </row>
    <row r="116" spans="1:11" ht="24" hidden="1" customHeight="1">
      <c r="A116" s="109" t="s">
        <v>560</v>
      </c>
      <c r="B116" s="109" t="s">
        <v>667</v>
      </c>
      <c r="C116" s="13" t="s">
        <v>673</v>
      </c>
      <c r="D116" s="12"/>
      <c r="E116" s="13"/>
      <c r="F116" s="13"/>
      <c r="G116" s="4" t="s">
        <v>635</v>
      </c>
      <c r="H116" s="96"/>
      <c r="I116" s="3"/>
      <c r="J116" s="13"/>
      <c r="K116" s="13"/>
    </row>
    <row r="117" spans="1:11" ht="24" customHeight="1">
      <c r="A117" s="109" t="s">
        <v>560</v>
      </c>
      <c r="B117" s="109" t="s">
        <v>668</v>
      </c>
      <c r="C117" s="13" t="s">
        <v>2</v>
      </c>
      <c r="D117" s="12"/>
      <c r="E117" s="13">
        <v>8</v>
      </c>
      <c r="F117" s="13" t="s">
        <v>7</v>
      </c>
      <c r="G117" s="4" t="s">
        <v>600</v>
      </c>
      <c r="H117" s="6">
        <f>-I117</f>
        <v>-173377.2</v>
      </c>
      <c r="I117" s="80">
        <f>81914.88+91462.32</f>
        <v>173377.2</v>
      </c>
      <c r="J117" s="13"/>
      <c r="K117" s="13" t="s">
        <v>19</v>
      </c>
    </row>
    <row r="118" spans="1:11" ht="24" customHeight="1">
      <c r="A118" s="109" t="s">
        <v>560</v>
      </c>
      <c r="B118" s="109" t="s">
        <v>669</v>
      </c>
      <c r="C118" s="13" t="s">
        <v>3</v>
      </c>
      <c r="D118" s="12"/>
      <c r="E118" s="13">
        <v>8</v>
      </c>
      <c r="F118" s="13" t="s">
        <v>7</v>
      </c>
      <c r="G118" s="4" t="s">
        <v>601</v>
      </c>
      <c r="H118" s="6">
        <f t="shared" ref="H118:H119" si="2">-I118</f>
        <v>-938437.4</v>
      </c>
      <c r="I118" s="80">
        <v>938437.4</v>
      </c>
      <c r="J118" s="13"/>
      <c r="K118" s="13" t="s">
        <v>19</v>
      </c>
    </row>
    <row r="119" spans="1:11" ht="24" customHeight="1">
      <c r="A119" s="109" t="s">
        <v>560</v>
      </c>
      <c r="B119" s="109" t="s">
        <v>670</v>
      </c>
      <c r="C119" s="13" t="s">
        <v>4</v>
      </c>
      <c r="D119" s="12"/>
      <c r="E119" s="13">
        <v>8</v>
      </c>
      <c r="F119" s="13" t="s">
        <v>7</v>
      </c>
      <c r="G119" s="4" t="s">
        <v>601</v>
      </c>
      <c r="H119" s="6">
        <f t="shared" si="2"/>
        <v>-1129564.6100000001</v>
      </c>
      <c r="I119" s="80">
        <v>1129564.6100000001</v>
      </c>
      <c r="J119" s="13"/>
      <c r="K119" s="13" t="s">
        <v>19</v>
      </c>
    </row>
    <row r="120" spans="1:11" ht="24" hidden="1" customHeight="1">
      <c r="A120" s="109" t="s">
        <v>560</v>
      </c>
      <c r="B120" s="109" t="s">
        <v>671</v>
      </c>
      <c r="C120" s="13" t="s">
        <v>5</v>
      </c>
      <c r="D120" s="13"/>
      <c r="E120" s="13"/>
      <c r="F120" s="13"/>
      <c r="G120" s="13"/>
      <c r="H120" s="13"/>
      <c r="I120" s="3"/>
      <c r="J120" s="13"/>
      <c r="K120" s="13"/>
    </row>
    <row r="121" spans="1:11" ht="24" customHeight="1">
      <c r="A121" s="109" t="s">
        <v>562</v>
      </c>
      <c r="B121" s="109" t="s">
        <v>563</v>
      </c>
      <c r="C121" s="13" t="s">
        <v>639</v>
      </c>
      <c r="D121" s="12"/>
      <c r="E121" s="13">
        <v>5</v>
      </c>
      <c r="F121" s="13" t="s">
        <v>565</v>
      </c>
      <c r="G121" s="13"/>
      <c r="H121" s="3"/>
      <c r="I121" s="3"/>
      <c r="J121" s="13"/>
      <c r="K121" s="13"/>
    </row>
    <row r="122" spans="1:11" ht="24" customHeight="1">
      <c r="A122" s="109" t="s">
        <v>562</v>
      </c>
      <c r="B122" s="109" t="s">
        <v>563</v>
      </c>
      <c r="C122" s="13" t="s">
        <v>1</v>
      </c>
      <c r="D122" s="12"/>
      <c r="E122" s="13">
        <v>5</v>
      </c>
      <c r="F122" s="13" t="s">
        <v>565</v>
      </c>
      <c r="G122" s="4" t="s">
        <v>636</v>
      </c>
      <c r="H122" s="96"/>
      <c r="I122" s="3"/>
      <c r="J122" s="13"/>
      <c r="K122" s="13"/>
    </row>
    <row r="123" spans="1:11" ht="24" customHeight="1">
      <c r="A123" s="109" t="s">
        <v>562</v>
      </c>
      <c r="B123" s="109" t="s">
        <v>563</v>
      </c>
      <c r="C123" s="13" t="s">
        <v>2</v>
      </c>
      <c r="D123" s="12"/>
      <c r="E123" s="13">
        <v>5</v>
      </c>
      <c r="F123" s="13" t="s">
        <v>565</v>
      </c>
      <c r="G123" s="13"/>
      <c r="H123" s="3"/>
      <c r="I123" s="3"/>
      <c r="J123" s="13"/>
      <c r="K123" s="13"/>
    </row>
    <row r="124" spans="1:11" ht="24" customHeight="1">
      <c r="A124" s="109" t="s">
        <v>562</v>
      </c>
      <c r="B124" s="109" t="s">
        <v>563</v>
      </c>
      <c r="C124" s="13" t="s">
        <v>642</v>
      </c>
      <c r="D124" s="12" t="s">
        <v>564</v>
      </c>
      <c r="E124" s="13">
        <v>5</v>
      </c>
      <c r="F124" s="13" t="s">
        <v>565</v>
      </c>
      <c r="G124" s="13" t="s">
        <v>566</v>
      </c>
      <c r="H124" s="3"/>
      <c r="I124" s="3"/>
      <c r="J124" s="13"/>
      <c r="K124" s="13"/>
    </row>
    <row r="125" spans="1:11" ht="24" customHeight="1">
      <c r="A125" s="109" t="s">
        <v>562</v>
      </c>
      <c r="B125" s="109" t="s">
        <v>563</v>
      </c>
      <c r="C125" s="13" t="s">
        <v>462</v>
      </c>
      <c r="D125" s="12" t="s">
        <v>564</v>
      </c>
      <c r="E125" s="13">
        <v>5</v>
      </c>
      <c r="F125" s="13" t="s">
        <v>565</v>
      </c>
      <c r="G125" s="13" t="s">
        <v>566</v>
      </c>
      <c r="H125" s="3"/>
      <c r="I125" s="3"/>
      <c r="J125" s="13"/>
      <c r="K125" s="13"/>
    </row>
    <row r="126" spans="1:11" ht="24" hidden="1" customHeight="1">
      <c r="A126" s="109" t="s">
        <v>562</v>
      </c>
      <c r="B126" s="109" t="s">
        <v>563</v>
      </c>
      <c r="C126" s="13" t="s">
        <v>5</v>
      </c>
      <c r="D126" s="13"/>
      <c r="E126" s="13"/>
      <c r="F126" s="13"/>
      <c r="G126" s="13"/>
      <c r="H126" s="13"/>
      <c r="I126" s="3"/>
      <c r="J126" s="13"/>
      <c r="K126" s="13"/>
    </row>
    <row r="127" spans="1:11" ht="24" customHeight="1">
      <c r="A127" s="109" t="s">
        <v>567</v>
      </c>
      <c r="B127" s="109" t="s">
        <v>568</v>
      </c>
      <c r="C127" s="13" t="s">
        <v>639</v>
      </c>
      <c r="D127" s="12" t="s">
        <v>569</v>
      </c>
      <c r="E127" s="17"/>
      <c r="F127" s="17"/>
      <c r="G127" s="13" t="s">
        <v>570</v>
      </c>
      <c r="H127" s="3"/>
      <c r="I127" s="6"/>
      <c r="J127" s="17"/>
      <c r="K127" s="13" t="s">
        <v>571</v>
      </c>
    </row>
    <row r="128" spans="1:11" ht="34.950000000000003" customHeight="1">
      <c r="A128" s="109" t="s">
        <v>567</v>
      </c>
      <c r="B128" s="109" t="s">
        <v>568</v>
      </c>
      <c r="C128" s="13" t="s">
        <v>1</v>
      </c>
      <c r="D128" s="13"/>
      <c r="E128" s="13"/>
      <c r="F128" s="13"/>
      <c r="G128" s="95" t="s">
        <v>637</v>
      </c>
      <c r="H128" s="101" t="s">
        <v>655</v>
      </c>
      <c r="I128" s="3"/>
      <c r="J128" s="13"/>
      <c r="K128" s="13"/>
    </row>
    <row r="129" spans="1:11" ht="24" customHeight="1">
      <c r="A129" s="109" t="s">
        <v>567</v>
      </c>
      <c r="B129" s="109" t="s">
        <v>568</v>
      </c>
      <c r="C129" s="13" t="s">
        <v>641</v>
      </c>
      <c r="D129" s="12" t="s">
        <v>684</v>
      </c>
      <c r="E129" s="17"/>
      <c r="F129" s="17"/>
      <c r="G129" s="13" t="s">
        <v>570</v>
      </c>
      <c r="H129" s="3"/>
      <c r="I129" s="6">
        <v>0</v>
      </c>
      <c r="J129" s="17"/>
      <c r="K129" s="13" t="s">
        <v>20</v>
      </c>
    </row>
    <row r="130" spans="1:11" ht="24" customHeight="1">
      <c r="A130" s="109" t="s">
        <v>567</v>
      </c>
      <c r="B130" s="109" t="s">
        <v>568</v>
      </c>
      <c r="C130" s="13" t="s">
        <v>3</v>
      </c>
      <c r="D130" s="12" t="s">
        <v>685</v>
      </c>
      <c r="E130" s="17"/>
      <c r="F130" s="17"/>
      <c r="G130" s="13" t="s">
        <v>570</v>
      </c>
      <c r="H130" s="3"/>
      <c r="I130" s="6">
        <v>0</v>
      </c>
      <c r="J130" s="17"/>
      <c r="K130" s="13" t="s">
        <v>20</v>
      </c>
    </row>
    <row r="131" spans="1:11" ht="24" customHeight="1">
      <c r="A131" s="109" t="s">
        <v>567</v>
      </c>
      <c r="B131" s="109" t="s">
        <v>568</v>
      </c>
      <c r="C131" s="13" t="s">
        <v>4</v>
      </c>
      <c r="D131" s="12" t="s">
        <v>686</v>
      </c>
      <c r="E131" s="29"/>
      <c r="F131" s="29"/>
      <c r="G131" s="13" t="s">
        <v>570</v>
      </c>
      <c r="H131" s="3"/>
      <c r="I131" s="6"/>
      <c r="J131" s="17"/>
      <c r="K131" s="13" t="s">
        <v>15</v>
      </c>
    </row>
    <row r="132" spans="1:11" ht="24" hidden="1" customHeight="1">
      <c r="A132" s="109" t="s">
        <v>567</v>
      </c>
      <c r="B132" s="109" t="s">
        <v>568</v>
      </c>
      <c r="C132" s="13" t="s">
        <v>643</v>
      </c>
      <c r="D132" s="13" t="s">
        <v>573</v>
      </c>
      <c r="E132" s="30"/>
      <c r="F132" s="30"/>
      <c r="G132" s="13" t="s">
        <v>570</v>
      </c>
      <c r="H132" s="13"/>
      <c r="I132" s="3"/>
      <c r="J132" s="13"/>
      <c r="K132" s="13"/>
    </row>
    <row r="133" spans="1:11" ht="15" customHeight="1">
      <c r="A133" s="109" t="s">
        <v>9</v>
      </c>
      <c r="B133" s="109" t="s">
        <v>574</v>
      </c>
      <c r="C133" s="13" t="s">
        <v>639</v>
      </c>
      <c r="D133" s="12" t="s">
        <v>10</v>
      </c>
      <c r="E133" s="4">
        <v>2</v>
      </c>
      <c r="F133" s="1" t="s">
        <v>609</v>
      </c>
      <c r="G133" s="13" t="s">
        <v>575</v>
      </c>
      <c r="H133" s="3">
        <f>I133</f>
        <v>-12682525.16</v>
      </c>
      <c r="I133" s="6">
        <v>-12682525.16</v>
      </c>
      <c r="J133" s="4" t="s">
        <v>583</v>
      </c>
      <c r="K133" s="13" t="s">
        <v>14</v>
      </c>
    </row>
    <row r="134" spans="1:11" ht="66" customHeight="1">
      <c r="A134" s="109" t="s">
        <v>9</v>
      </c>
      <c r="B134" s="109" t="s">
        <v>574</v>
      </c>
      <c r="C134" s="13" t="s">
        <v>1</v>
      </c>
      <c r="D134" s="13"/>
      <c r="E134" s="4">
        <v>2</v>
      </c>
      <c r="F134" s="1" t="s">
        <v>609</v>
      </c>
      <c r="G134" s="13" t="s">
        <v>575</v>
      </c>
      <c r="H134" s="102" t="s">
        <v>656</v>
      </c>
      <c r="I134" s="3"/>
      <c r="J134" s="13"/>
      <c r="K134" s="13"/>
    </row>
    <row r="135" spans="1:11" ht="60">
      <c r="A135" s="109" t="s">
        <v>9</v>
      </c>
      <c r="B135" s="109" t="s">
        <v>574</v>
      </c>
      <c r="C135" s="13" t="s">
        <v>2</v>
      </c>
      <c r="D135" s="12" t="s">
        <v>10</v>
      </c>
      <c r="E135" s="4">
        <v>2</v>
      </c>
      <c r="F135" s="1" t="s">
        <v>609</v>
      </c>
      <c r="G135" s="13" t="s">
        <v>575</v>
      </c>
      <c r="H135" s="3">
        <f>I135</f>
        <v>-9425070.0399999991</v>
      </c>
      <c r="I135" s="6">
        <v>-9425070.0399999991</v>
      </c>
      <c r="J135" s="4" t="s">
        <v>584</v>
      </c>
      <c r="K135" s="13" t="s">
        <v>14</v>
      </c>
    </row>
    <row r="136" spans="1:11" ht="60">
      <c r="A136" s="109" t="s">
        <v>9</v>
      </c>
      <c r="B136" s="109" t="s">
        <v>574</v>
      </c>
      <c r="C136" s="13" t="s">
        <v>3</v>
      </c>
      <c r="D136" s="12" t="s">
        <v>12</v>
      </c>
      <c r="E136" s="4">
        <v>2</v>
      </c>
      <c r="F136" s="1" t="s">
        <v>609</v>
      </c>
      <c r="G136" s="13" t="s">
        <v>575</v>
      </c>
      <c r="H136" s="3">
        <f>I136</f>
        <v>-10500000</v>
      </c>
      <c r="I136" s="6">
        <v>-10500000</v>
      </c>
      <c r="J136" s="4" t="s">
        <v>585</v>
      </c>
      <c r="K136" s="13" t="s">
        <v>14</v>
      </c>
    </row>
    <row r="137" spans="1:11" ht="60">
      <c r="A137" s="109" t="s">
        <v>9</v>
      </c>
      <c r="B137" s="109" t="s">
        <v>574</v>
      </c>
      <c r="C137" s="13" t="s">
        <v>4</v>
      </c>
      <c r="D137" s="12" t="s">
        <v>11</v>
      </c>
      <c r="E137" s="13">
        <v>2</v>
      </c>
      <c r="F137" s="13" t="s">
        <v>444</v>
      </c>
      <c r="G137" s="13" t="s">
        <v>575</v>
      </c>
      <c r="H137" s="3">
        <f>-I137</f>
        <v>-76251000</v>
      </c>
      <c r="I137" s="6">
        <f>(500000000+23850000+412000000+335000000)*0.06</f>
        <v>76251000</v>
      </c>
      <c r="J137" s="5" t="s">
        <v>588</v>
      </c>
      <c r="K137" s="13" t="s">
        <v>23</v>
      </c>
    </row>
    <row r="138" spans="1:11" ht="66" hidden="1" customHeight="1">
      <c r="A138" s="109" t="s">
        <v>9</v>
      </c>
      <c r="B138" s="109" t="s">
        <v>574</v>
      </c>
      <c r="C138" s="13" t="s">
        <v>5</v>
      </c>
      <c r="D138" s="13"/>
      <c r="E138" s="30"/>
      <c r="F138" s="30"/>
      <c r="G138" s="13" t="s">
        <v>575</v>
      </c>
      <c r="H138" s="13"/>
      <c r="I138" s="3"/>
      <c r="J138" s="13"/>
      <c r="K138" s="13"/>
    </row>
    <row r="139" spans="1:11" ht="15" customHeight="1">
      <c r="A139" s="109" t="s">
        <v>576</v>
      </c>
      <c r="B139" s="109" t="s">
        <v>577</v>
      </c>
      <c r="C139" s="13" t="s">
        <v>639</v>
      </c>
      <c r="D139" s="12"/>
      <c r="E139" s="13"/>
      <c r="F139" s="13"/>
      <c r="G139" s="13"/>
      <c r="H139" s="3"/>
      <c r="I139" s="3"/>
      <c r="J139" s="13"/>
      <c r="K139" s="13"/>
    </row>
    <row r="140" spans="1:11" ht="33" customHeight="1">
      <c r="A140" s="109" t="s">
        <v>576</v>
      </c>
      <c r="B140" s="109" t="s">
        <v>577</v>
      </c>
      <c r="C140" s="13" t="s">
        <v>1</v>
      </c>
      <c r="D140" s="12"/>
      <c r="E140" s="13"/>
      <c r="F140" s="13"/>
      <c r="G140" s="13"/>
      <c r="H140" s="3"/>
      <c r="I140" s="3"/>
      <c r="J140" s="13"/>
      <c r="K140" s="13"/>
    </row>
    <row r="141" spans="1:11" ht="33" customHeight="1">
      <c r="A141" s="109" t="s">
        <v>576</v>
      </c>
      <c r="B141" s="109" t="s">
        <v>577</v>
      </c>
      <c r="C141" s="13" t="s">
        <v>2</v>
      </c>
      <c r="D141" s="12"/>
      <c r="E141" s="13"/>
      <c r="F141" s="13"/>
      <c r="G141" s="13"/>
      <c r="H141" s="3"/>
      <c r="I141" s="3"/>
      <c r="J141" s="13"/>
      <c r="K141" s="13"/>
    </row>
    <row r="142" spans="1:11" ht="33" customHeight="1">
      <c r="A142" s="109" t="s">
        <v>576</v>
      </c>
      <c r="B142" s="109" t="s">
        <v>577</v>
      </c>
      <c r="C142" s="13" t="s">
        <v>3</v>
      </c>
      <c r="D142" s="12"/>
      <c r="E142" s="13"/>
      <c r="F142" s="13"/>
      <c r="G142" s="12"/>
      <c r="H142" s="73"/>
      <c r="I142" s="73"/>
      <c r="J142" s="12"/>
      <c r="K142" s="12"/>
    </row>
    <row r="143" spans="1:11" ht="45">
      <c r="A143" s="109" t="s">
        <v>576</v>
      </c>
      <c r="B143" s="109" t="s">
        <v>577</v>
      </c>
      <c r="C143" s="112" t="s">
        <v>462</v>
      </c>
      <c r="D143" s="110" t="s">
        <v>578</v>
      </c>
      <c r="E143" s="13">
        <v>1.1000000000000001</v>
      </c>
      <c r="F143" s="13" t="s">
        <v>439</v>
      </c>
      <c r="G143" s="12" t="s">
        <v>579</v>
      </c>
      <c r="H143" s="73">
        <v>-30000000</v>
      </c>
      <c r="I143" s="70" t="s">
        <v>580</v>
      </c>
      <c r="J143" s="15" t="s">
        <v>581</v>
      </c>
      <c r="K143" s="12" t="s">
        <v>24</v>
      </c>
    </row>
    <row r="144" spans="1:11" ht="30">
      <c r="A144" s="109" t="s">
        <v>576</v>
      </c>
      <c r="B144" s="109" t="s">
        <v>577</v>
      </c>
      <c r="C144" s="114" t="s">
        <v>4</v>
      </c>
      <c r="D144" s="110" t="s">
        <v>578</v>
      </c>
      <c r="E144" s="13">
        <v>3</v>
      </c>
      <c r="F144" s="13" t="s">
        <v>449</v>
      </c>
      <c r="G144" s="12" t="s">
        <v>582</v>
      </c>
      <c r="H144" s="73">
        <f>I144</f>
        <v>-3500000</v>
      </c>
      <c r="I144" s="70">
        <v>-3500000</v>
      </c>
      <c r="J144" s="5" t="s">
        <v>586</v>
      </c>
      <c r="K144" s="12" t="s">
        <v>14</v>
      </c>
    </row>
    <row r="145" spans="1:11" ht="33" hidden="1" customHeight="1">
      <c r="A145" s="109" t="s">
        <v>576</v>
      </c>
      <c r="B145" s="109" t="s">
        <v>577</v>
      </c>
      <c r="C145" s="13" t="s">
        <v>5</v>
      </c>
      <c r="D145" s="13"/>
      <c r="E145" s="30"/>
      <c r="F145" s="30"/>
      <c r="G145" s="13"/>
      <c r="H145" s="13"/>
      <c r="I145" s="3"/>
      <c r="J145" s="13"/>
      <c r="K145" s="13"/>
    </row>
  </sheetData>
  <autoFilter ref="A1:K145" xr:uid="{00000000-0009-0000-0000-000000000000}">
    <filterColumn colId="2">
      <filters>
        <filter val="百路凯"/>
        <filter val="必凯"/>
        <filter val="滨佳胜2期"/>
        <filter val="滨佳胜3期"/>
        <filter val="古杜"/>
      </filters>
    </filterColumn>
  </autoFilter>
  <mergeCells count="8">
    <mergeCell ref="K77:K79"/>
    <mergeCell ref="F73:F75"/>
    <mergeCell ref="F77:F79"/>
    <mergeCell ref="G90:G91"/>
    <mergeCell ref="G92:G93"/>
    <mergeCell ref="G77:G79"/>
    <mergeCell ref="I77:I79"/>
    <mergeCell ref="J77:J79"/>
  </mergeCells>
  <phoneticPr fontId="5" type="noConversion"/>
  <pageMargins left="0.7" right="0.7" top="0.75" bottom="0.75" header="0.3" footer="0.3"/>
  <pageSetup paperSize="9" scale="5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A00-5DB3-4DFF-8EF3-0667C9BEBBA2}">
  <sheetPr>
    <pageSetUpPr fitToPage="1"/>
  </sheetPr>
  <dimension ref="A1:K148"/>
  <sheetViews>
    <sheetView zoomScale="85" zoomScaleNormal="85" workbookViewId="0">
      <pane xSplit="3" ySplit="1" topLeftCell="D139" activePane="bottomRight" state="frozen"/>
      <selection activeCell="B4" sqref="B4"/>
      <selection pane="topRight" activeCell="B4" sqref="B4"/>
      <selection pane="bottomLeft" activeCell="B4" sqref="B4"/>
      <selection pane="bottomRight" activeCell="A146" sqref="A146"/>
    </sheetView>
  </sheetViews>
  <sheetFormatPr defaultColWidth="8.88671875" defaultRowHeight="13.2"/>
  <cols>
    <col min="1" max="1" width="19.6640625" style="31" customWidth="1"/>
    <col min="2" max="2" width="19.6640625" style="11" customWidth="1"/>
    <col min="3" max="3" width="19.6640625" style="32" customWidth="1"/>
    <col min="4" max="4" width="30.5546875" style="11" customWidth="1"/>
    <col min="5" max="5" width="9.33203125" style="11" customWidth="1"/>
    <col min="6" max="6" width="11.5546875" style="11" customWidth="1"/>
    <col min="7" max="7" width="38.88671875" style="11" customWidth="1"/>
    <col min="8" max="8" width="36.33203125" style="11" customWidth="1"/>
    <col min="9" max="9" width="35.33203125" style="74" customWidth="1"/>
    <col min="10" max="10" width="35.33203125" style="11" customWidth="1"/>
    <col min="11" max="11" width="17.5546875" style="11" customWidth="1"/>
    <col min="12" max="16384" width="8.88671875" style="11"/>
  </cols>
  <sheetData>
    <row r="1" spans="1:11" ht="35.549999999999997" customHeight="1">
      <c r="A1" s="9" t="s">
        <v>428</v>
      </c>
      <c r="B1" s="10" t="s">
        <v>429</v>
      </c>
      <c r="C1" s="10" t="s">
        <v>430</v>
      </c>
      <c r="D1" s="10" t="s">
        <v>431</v>
      </c>
      <c r="E1" s="9" t="s">
        <v>432</v>
      </c>
      <c r="F1" s="9" t="s">
        <v>433</v>
      </c>
      <c r="G1" s="10" t="s">
        <v>434</v>
      </c>
      <c r="H1" s="69" t="s">
        <v>435</v>
      </c>
      <c r="I1" s="69" t="s">
        <v>605</v>
      </c>
      <c r="J1" s="10" t="s">
        <v>436</v>
      </c>
      <c r="K1" s="10" t="s">
        <v>437</v>
      </c>
    </row>
    <row r="2" spans="1:11" ht="24" customHeight="1">
      <c r="A2" s="109" t="s">
        <v>438</v>
      </c>
      <c r="B2" s="111" t="s">
        <v>32</v>
      </c>
      <c r="C2" s="13" t="s">
        <v>0</v>
      </c>
      <c r="D2" s="13" t="s">
        <v>31</v>
      </c>
      <c r="E2" s="13">
        <v>1.1000000000000001</v>
      </c>
      <c r="F2" s="13" t="s">
        <v>439</v>
      </c>
      <c r="G2" s="14"/>
      <c r="H2" s="14"/>
      <c r="I2" s="3"/>
      <c r="J2" s="14"/>
      <c r="K2" s="14"/>
    </row>
    <row r="3" spans="1:11" ht="24" customHeight="1">
      <c r="A3" s="109" t="s">
        <v>438</v>
      </c>
      <c r="B3" s="111" t="s">
        <v>32</v>
      </c>
      <c r="C3" s="13" t="s">
        <v>1</v>
      </c>
      <c r="D3" s="13"/>
      <c r="E3" s="13"/>
      <c r="F3" s="13"/>
      <c r="G3" s="13"/>
      <c r="H3" s="13"/>
      <c r="I3" s="3"/>
      <c r="J3" s="13"/>
      <c r="K3" s="13"/>
    </row>
    <row r="4" spans="1:11" ht="24" customHeight="1">
      <c r="A4" s="109" t="s">
        <v>438</v>
      </c>
      <c r="B4" s="111" t="s">
        <v>32</v>
      </c>
      <c r="C4" s="13" t="s">
        <v>2</v>
      </c>
      <c r="D4" s="13" t="s">
        <v>31</v>
      </c>
      <c r="E4" s="13">
        <v>1.1000000000000001</v>
      </c>
      <c r="F4" s="13" t="s">
        <v>439</v>
      </c>
      <c r="G4" s="14"/>
      <c r="H4" s="14"/>
      <c r="I4" s="3"/>
      <c r="J4" s="14"/>
      <c r="K4" s="14"/>
    </row>
    <row r="5" spans="1:11" ht="24" customHeight="1">
      <c r="A5" s="109" t="s">
        <v>438</v>
      </c>
      <c r="B5" s="111" t="s">
        <v>32</v>
      </c>
      <c r="C5" s="13" t="s">
        <v>3</v>
      </c>
      <c r="D5" s="13" t="s">
        <v>440</v>
      </c>
      <c r="E5" s="13">
        <v>1.1000000000000001</v>
      </c>
      <c r="F5" s="13" t="s">
        <v>439</v>
      </c>
      <c r="G5" s="14" t="s">
        <v>30</v>
      </c>
      <c r="H5" s="14"/>
      <c r="I5" s="3"/>
      <c r="J5" s="14"/>
      <c r="K5" s="14"/>
    </row>
    <row r="6" spans="1:11" ht="24" customHeight="1">
      <c r="A6" s="109" t="s">
        <v>438</v>
      </c>
      <c r="B6" s="111" t="s">
        <v>32</v>
      </c>
      <c r="C6" s="13" t="s">
        <v>4</v>
      </c>
      <c r="D6" s="13" t="s">
        <v>440</v>
      </c>
      <c r="E6" s="13">
        <v>1.1000000000000001</v>
      </c>
      <c r="F6" s="13" t="s">
        <v>439</v>
      </c>
      <c r="G6" s="14"/>
      <c r="H6" s="14"/>
      <c r="I6" s="3"/>
      <c r="J6" s="14"/>
      <c r="K6" s="14"/>
    </row>
    <row r="7" spans="1:11" ht="24" customHeight="1">
      <c r="A7" s="109" t="s">
        <v>438</v>
      </c>
      <c r="B7" s="111" t="s">
        <v>32</v>
      </c>
      <c r="C7" s="13" t="s">
        <v>5</v>
      </c>
      <c r="D7" s="13"/>
      <c r="E7" s="13"/>
      <c r="F7" s="13"/>
      <c r="G7" s="13"/>
      <c r="H7" s="13"/>
      <c r="I7" s="3"/>
      <c r="J7" s="13"/>
      <c r="K7" s="13"/>
    </row>
    <row r="8" spans="1:11" ht="52.2" customHeight="1">
      <c r="A8" s="109" t="s">
        <v>441</v>
      </c>
      <c r="B8" s="109" t="s">
        <v>442</v>
      </c>
      <c r="C8" s="227" t="s">
        <v>639</v>
      </c>
      <c r="D8" s="112" t="s">
        <v>443</v>
      </c>
      <c r="E8" s="13">
        <v>2</v>
      </c>
      <c r="F8" s="13" t="s">
        <v>444</v>
      </c>
      <c r="G8" s="12" t="s">
        <v>445</v>
      </c>
      <c r="H8" s="87">
        <f>I8</f>
        <v>-48539584.006300002</v>
      </c>
      <c r="I8" s="70">
        <v>-48539584.006300002</v>
      </c>
      <c r="J8" s="15"/>
      <c r="K8" s="12" t="s">
        <v>14</v>
      </c>
    </row>
    <row r="9" spans="1:11" ht="71.25" customHeight="1">
      <c r="A9" s="109" t="s">
        <v>441</v>
      </c>
      <c r="B9" s="109" t="s">
        <v>442</v>
      </c>
      <c r="C9" s="229" t="s">
        <v>0</v>
      </c>
      <c r="D9" s="112" t="s">
        <v>443</v>
      </c>
      <c r="E9" s="13">
        <v>1.1000000000000001</v>
      </c>
      <c r="F9" s="13" t="s">
        <v>439</v>
      </c>
      <c r="G9" s="12" t="s">
        <v>446</v>
      </c>
      <c r="H9" s="73">
        <v>12000000</v>
      </c>
      <c r="I9" s="70" t="s">
        <v>447</v>
      </c>
      <c r="J9" s="15" t="s">
        <v>448</v>
      </c>
      <c r="K9" s="12" t="s">
        <v>13</v>
      </c>
    </row>
    <row r="10" spans="1:11" ht="38.549999999999997" customHeight="1">
      <c r="A10" s="109" t="s">
        <v>441</v>
      </c>
      <c r="B10" s="109" t="s">
        <v>442</v>
      </c>
      <c r="C10" s="228" t="s">
        <v>0</v>
      </c>
      <c r="D10" s="112" t="s">
        <v>443</v>
      </c>
      <c r="E10" s="13">
        <v>3</v>
      </c>
      <c r="F10" s="13" t="s">
        <v>449</v>
      </c>
      <c r="G10" s="12" t="s">
        <v>450</v>
      </c>
      <c r="H10" s="12"/>
      <c r="I10" s="70" t="s">
        <v>451</v>
      </c>
      <c r="J10" s="15"/>
      <c r="K10" s="12" t="s">
        <v>13</v>
      </c>
    </row>
    <row r="11" spans="1:11" ht="36" customHeight="1">
      <c r="A11" s="109" t="s">
        <v>441</v>
      </c>
      <c r="B11" s="109" t="s">
        <v>442</v>
      </c>
      <c r="C11" s="227" t="s">
        <v>640</v>
      </c>
      <c r="D11" s="112" t="s">
        <v>615</v>
      </c>
      <c r="E11" s="4">
        <v>3</v>
      </c>
      <c r="F11" s="88" t="s">
        <v>606</v>
      </c>
      <c r="G11" s="89" t="s">
        <v>607</v>
      </c>
      <c r="H11" s="99" t="s">
        <v>648</v>
      </c>
      <c r="I11" s="90">
        <v>353884719</v>
      </c>
      <c r="J11" s="90" t="s">
        <v>608</v>
      </c>
      <c r="K11" s="89" t="s">
        <v>612</v>
      </c>
    </row>
    <row r="12" spans="1:11" ht="36" customHeight="1">
      <c r="A12" s="109" t="s">
        <v>441</v>
      </c>
      <c r="B12" s="109" t="s">
        <v>442</v>
      </c>
      <c r="C12" s="229" t="s">
        <v>1</v>
      </c>
      <c r="D12" s="112" t="s">
        <v>615</v>
      </c>
      <c r="E12" s="4">
        <v>2</v>
      </c>
      <c r="F12" s="88" t="s">
        <v>609</v>
      </c>
      <c r="G12" s="89" t="s">
        <v>607</v>
      </c>
      <c r="H12" s="99" t="s">
        <v>649</v>
      </c>
      <c r="I12" s="91">
        <v>424599780</v>
      </c>
      <c r="J12" s="90" t="s">
        <v>610</v>
      </c>
      <c r="K12" s="89" t="s">
        <v>613</v>
      </c>
    </row>
    <row r="13" spans="1:11" ht="75" customHeight="1">
      <c r="A13" s="109" t="s">
        <v>441</v>
      </c>
      <c r="B13" s="109" t="s">
        <v>442</v>
      </c>
      <c r="C13" s="228" t="s">
        <v>1</v>
      </c>
      <c r="D13" s="112" t="s">
        <v>615</v>
      </c>
      <c r="E13" s="4">
        <v>1.1000000000000001</v>
      </c>
      <c r="F13" s="88" t="s">
        <v>611</v>
      </c>
      <c r="G13" s="89" t="s">
        <v>607</v>
      </c>
      <c r="H13" s="99" t="s">
        <v>650</v>
      </c>
      <c r="I13" s="92">
        <v>32421541</v>
      </c>
      <c r="J13" s="93" t="s">
        <v>638</v>
      </c>
      <c r="K13" s="89" t="s">
        <v>614</v>
      </c>
    </row>
    <row r="14" spans="1:11" ht="24" customHeight="1">
      <c r="A14" s="109" t="s">
        <v>441</v>
      </c>
      <c r="B14" s="109" t="s">
        <v>442</v>
      </c>
      <c r="C14" s="13" t="s">
        <v>641</v>
      </c>
      <c r="D14" s="13" t="s">
        <v>452</v>
      </c>
      <c r="E14" s="13">
        <v>2</v>
      </c>
      <c r="F14" s="13" t="s">
        <v>444</v>
      </c>
      <c r="G14" s="13" t="s">
        <v>453</v>
      </c>
      <c r="H14" s="13"/>
      <c r="I14" s="6">
        <v>-3000000</v>
      </c>
      <c r="J14" s="17"/>
      <c r="K14" s="12" t="s">
        <v>14</v>
      </c>
    </row>
    <row r="15" spans="1:11" ht="49.2" customHeight="1">
      <c r="A15" s="109" t="s">
        <v>441</v>
      </c>
      <c r="B15" s="109" t="s">
        <v>442</v>
      </c>
      <c r="C15" s="227" t="s">
        <v>641</v>
      </c>
      <c r="D15" s="112" t="s">
        <v>443</v>
      </c>
      <c r="E15" s="13">
        <v>2</v>
      </c>
      <c r="F15" s="13" t="s">
        <v>444</v>
      </c>
      <c r="G15" s="12" t="s">
        <v>445</v>
      </c>
      <c r="H15" s="12"/>
      <c r="I15" s="70">
        <v>13097664</v>
      </c>
      <c r="J15" s="15"/>
      <c r="K15" s="12" t="s">
        <v>14</v>
      </c>
    </row>
    <row r="16" spans="1:11" ht="40.200000000000003" customHeight="1">
      <c r="A16" s="109" t="s">
        <v>441</v>
      </c>
      <c r="B16" s="109" t="s">
        <v>442</v>
      </c>
      <c r="C16" s="229" t="s">
        <v>2</v>
      </c>
      <c r="D16" s="112" t="s">
        <v>443</v>
      </c>
      <c r="E16" s="13">
        <v>1.1000000000000001</v>
      </c>
      <c r="F16" s="13" t="s">
        <v>439</v>
      </c>
      <c r="G16" s="12" t="s">
        <v>446</v>
      </c>
      <c r="H16" s="12"/>
      <c r="I16" s="70" t="s">
        <v>454</v>
      </c>
      <c r="J16" s="15" t="s">
        <v>455</v>
      </c>
      <c r="K16" s="12" t="s">
        <v>13</v>
      </c>
    </row>
    <row r="17" spans="1:11" ht="40.200000000000003" customHeight="1">
      <c r="A17" s="109" t="s">
        <v>441</v>
      </c>
      <c r="B17" s="109" t="s">
        <v>442</v>
      </c>
      <c r="C17" s="228" t="s">
        <v>2</v>
      </c>
      <c r="D17" s="112" t="s">
        <v>443</v>
      </c>
      <c r="E17" s="13">
        <v>3</v>
      </c>
      <c r="F17" s="13" t="s">
        <v>449</v>
      </c>
      <c r="G17" s="12" t="s">
        <v>450</v>
      </c>
      <c r="H17" s="12"/>
      <c r="I17" s="70"/>
      <c r="J17" s="15"/>
      <c r="K17" s="12"/>
    </row>
    <row r="18" spans="1:11" ht="24" customHeight="1">
      <c r="A18" s="109" t="s">
        <v>441</v>
      </c>
      <c r="B18" s="109" t="s">
        <v>442</v>
      </c>
      <c r="C18" s="227" t="s">
        <v>642</v>
      </c>
      <c r="D18" s="112" t="s">
        <v>456</v>
      </c>
      <c r="E18" s="13">
        <v>2</v>
      </c>
      <c r="F18" s="13" t="s">
        <v>444</v>
      </c>
      <c r="G18" s="13" t="s">
        <v>457</v>
      </c>
      <c r="H18" s="13"/>
      <c r="I18" s="6">
        <v>6014069.0668180827</v>
      </c>
      <c r="J18" s="17"/>
      <c r="K18" s="12" t="s">
        <v>14</v>
      </c>
    </row>
    <row r="19" spans="1:11" ht="24" customHeight="1">
      <c r="A19" s="109" t="s">
        <v>441</v>
      </c>
      <c r="B19" s="109" t="s">
        <v>442</v>
      </c>
      <c r="C19" s="229" t="s">
        <v>3</v>
      </c>
      <c r="D19" s="112" t="s">
        <v>456</v>
      </c>
      <c r="E19" s="13">
        <v>1.1000000000000001</v>
      </c>
      <c r="F19" s="13" t="s">
        <v>439</v>
      </c>
      <c r="G19" s="13" t="s">
        <v>458</v>
      </c>
      <c r="H19" s="13"/>
      <c r="I19" s="70" t="s">
        <v>459</v>
      </c>
      <c r="J19" s="15" t="s">
        <v>460</v>
      </c>
      <c r="K19" s="12" t="s">
        <v>13</v>
      </c>
    </row>
    <row r="20" spans="1:11" ht="24" customHeight="1">
      <c r="A20" s="109" t="s">
        <v>441</v>
      </c>
      <c r="B20" s="109" t="s">
        <v>442</v>
      </c>
      <c r="C20" s="228" t="s">
        <v>3</v>
      </c>
      <c r="D20" s="112" t="s">
        <v>456</v>
      </c>
      <c r="E20" s="13">
        <v>3</v>
      </c>
      <c r="F20" s="13" t="s">
        <v>449</v>
      </c>
      <c r="G20" s="12" t="s">
        <v>450</v>
      </c>
      <c r="H20" s="12"/>
      <c r="I20" s="6" t="s">
        <v>461</v>
      </c>
      <c r="J20" s="17"/>
      <c r="K20" s="12" t="s">
        <v>13</v>
      </c>
    </row>
    <row r="21" spans="1:11" ht="24" customHeight="1">
      <c r="A21" s="109" t="s">
        <v>441</v>
      </c>
      <c r="B21" s="109" t="s">
        <v>442</v>
      </c>
      <c r="C21" s="227" t="s">
        <v>462</v>
      </c>
      <c r="D21" s="112" t="s">
        <v>456</v>
      </c>
      <c r="E21" s="13">
        <v>2</v>
      </c>
      <c r="F21" s="13" t="s">
        <v>444</v>
      </c>
      <c r="G21" s="13" t="s">
        <v>457</v>
      </c>
      <c r="H21" s="13"/>
      <c r="I21" s="6">
        <v>5114887.0333333332</v>
      </c>
      <c r="J21" s="17"/>
      <c r="K21" s="12" t="s">
        <v>14</v>
      </c>
    </row>
    <row r="22" spans="1:11" ht="24" customHeight="1">
      <c r="A22" s="109" t="s">
        <v>441</v>
      </c>
      <c r="B22" s="109" t="s">
        <v>442</v>
      </c>
      <c r="C22" s="229" t="s">
        <v>462</v>
      </c>
      <c r="D22" s="112" t="s">
        <v>456</v>
      </c>
      <c r="E22" s="13">
        <v>1.1000000000000001</v>
      </c>
      <c r="F22" s="13" t="s">
        <v>439</v>
      </c>
      <c r="G22" s="13" t="s">
        <v>458</v>
      </c>
      <c r="H22" s="13"/>
      <c r="I22" s="70" t="s">
        <v>463</v>
      </c>
      <c r="J22" s="17" t="s">
        <v>464</v>
      </c>
      <c r="K22" s="12" t="s">
        <v>13</v>
      </c>
    </row>
    <row r="23" spans="1:11" ht="24" customHeight="1">
      <c r="A23" s="109" t="s">
        <v>441</v>
      </c>
      <c r="B23" s="109" t="s">
        <v>442</v>
      </c>
      <c r="C23" s="228" t="s">
        <v>462</v>
      </c>
      <c r="D23" s="112" t="s">
        <v>456</v>
      </c>
      <c r="E23" s="13">
        <v>3</v>
      </c>
      <c r="F23" s="13" t="s">
        <v>449</v>
      </c>
      <c r="G23" s="12" t="s">
        <v>450</v>
      </c>
      <c r="H23" s="12"/>
      <c r="I23" s="6" t="s">
        <v>465</v>
      </c>
      <c r="J23" s="17"/>
      <c r="K23" s="12" t="s">
        <v>13</v>
      </c>
    </row>
    <row r="24" spans="1:11" ht="24" customHeight="1">
      <c r="A24" s="109" t="s">
        <v>441</v>
      </c>
      <c r="B24" s="109" t="s">
        <v>442</v>
      </c>
      <c r="C24" s="13" t="s">
        <v>5</v>
      </c>
      <c r="D24" s="13"/>
      <c r="E24" s="13"/>
      <c r="F24" s="13"/>
      <c r="G24" s="13"/>
      <c r="H24" s="13"/>
      <c r="I24" s="3"/>
      <c r="J24" s="13"/>
      <c r="K24" s="13"/>
    </row>
    <row r="25" spans="1:11" ht="24" customHeight="1">
      <c r="A25" s="109" t="s">
        <v>466</v>
      </c>
      <c r="B25" s="111" t="s">
        <v>467</v>
      </c>
      <c r="C25" s="227" t="s">
        <v>639</v>
      </c>
      <c r="D25" s="112" t="s">
        <v>468</v>
      </c>
      <c r="E25" s="13" t="s">
        <v>469</v>
      </c>
      <c r="F25" s="12" t="s">
        <v>470</v>
      </c>
      <c r="G25" s="18" t="s">
        <v>471</v>
      </c>
      <c r="H25" s="18"/>
      <c r="I25" s="3">
        <v>-36238573</v>
      </c>
      <c r="J25" s="18"/>
      <c r="K25" s="18"/>
    </row>
    <row r="26" spans="1:11" ht="24" customHeight="1">
      <c r="A26" s="109" t="s">
        <v>466</v>
      </c>
      <c r="B26" s="111" t="s">
        <v>467</v>
      </c>
      <c r="C26" s="229" t="s">
        <v>0</v>
      </c>
      <c r="D26" s="112" t="s">
        <v>468</v>
      </c>
      <c r="E26" s="13">
        <v>2</v>
      </c>
      <c r="F26" s="13" t="s">
        <v>444</v>
      </c>
      <c r="G26" s="19" t="s">
        <v>472</v>
      </c>
      <c r="H26" s="19"/>
      <c r="I26" s="6">
        <v>-4500000</v>
      </c>
      <c r="J26" s="20"/>
      <c r="K26" s="19" t="s">
        <v>14</v>
      </c>
    </row>
    <row r="27" spans="1:11" ht="24" customHeight="1">
      <c r="A27" s="109" t="s">
        <v>466</v>
      </c>
      <c r="B27" s="111" t="s">
        <v>467</v>
      </c>
      <c r="C27" s="228" t="s">
        <v>0</v>
      </c>
      <c r="D27" s="112" t="s">
        <v>468</v>
      </c>
      <c r="E27" s="13">
        <v>3</v>
      </c>
      <c r="F27" s="13" t="s">
        <v>449</v>
      </c>
      <c r="G27" s="19" t="s">
        <v>473</v>
      </c>
      <c r="H27" s="19"/>
      <c r="I27" s="6">
        <v>-2500000</v>
      </c>
      <c r="J27" s="20"/>
      <c r="K27" s="19" t="s">
        <v>14</v>
      </c>
    </row>
    <row r="28" spans="1:11" ht="24" customHeight="1">
      <c r="A28" s="109" t="s">
        <v>466</v>
      </c>
      <c r="B28" s="111" t="s">
        <v>467</v>
      </c>
      <c r="C28" s="13" t="s">
        <v>640</v>
      </c>
      <c r="D28" s="13" t="s">
        <v>467</v>
      </c>
      <c r="E28" s="13"/>
      <c r="F28" s="13"/>
      <c r="G28" s="18">
        <v>0</v>
      </c>
      <c r="H28" s="18"/>
      <c r="I28" s="3"/>
      <c r="J28" s="18"/>
      <c r="K28" s="18"/>
    </row>
    <row r="29" spans="1:11" ht="24" customHeight="1">
      <c r="A29" s="109" t="s">
        <v>466</v>
      </c>
      <c r="B29" s="111" t="s">
        <v>467</v>
      </c>
      <c r="C29" s="13" t="s">
        <v>641</v>
      </c>
      <c r="D29" s="13" t="s">
        <v>467</v>
      </c>
      <c r="E29" s="13"/>
      <c r="F29" s="13"/>
      <c r="G29" s="18">
        <v>0</v>
      </c>
      <c r="H29" s="18"/>
      <c r="I29" s="3"/>
      <c r="J29" s="18"/>
      <c r="K29" s="18"/>
    </row>
    <row r="30" spans="1:11" ht="24" customHeight="1">
      <c r="A30" s="109" t="s">
        <v>466</v>
      </c>
      <c r="B30" s="111" t="s">
        <v>467</v>
      </c>
      <c r="C30" s="13" t="s">
        <v>642</v>
      </c>
      <c r="D30" s="13" t="s">
        <v>467</v>
      </c>
      <c r="E30" s="13"/>
      <c r="F30" s="13"/>
      <c r="G30" s="18">
        <v>0</v>
      </c>
      <c r="H30" s="18"/>
      <c r="I30" s="3"/>
      <c r="J30" s="18"/>
      <c r="K30" s="18"/>
    </row>
    <row r="31" spans="1:11" ht="24" customHeight="1">
      <c r="A31" s="109" t="s">
        <v>466</v>
      </c>
      <c r="B31" s="111" t="s">
        <v>467</v>
      </c>
      <c r="C31" s="13" t="s">
        <v>462</v>
      </c>
      <c r="D31" s="13" t="s">
        <v>467</v>
      </c>
      <c r="E31" s="13"/>
      <c r="F31" s="13"/>
      <c r="G31" s="18">
        <v>0</v>
      </c>
      <c r="H31" s="18"/>
      <c r="I31" s="3"/>
      <c r="J31" s="18"/>
      <c r="K31" s="18"/>
    </row>
    <row r="32" spans="1:11" ht="24" customHeight="1">
      <c r="A32" s="109" t="s">
        <v>466</v>
      </c>
      <c r="B32" s="111" t="s">
        <v>467</v>
      </c>
      <c r="C32" s="13" t="s">
        <v>643</v>
      </c>
      <c r="D32" s="13" t="s">
        <v>467</v>
      </c>
      <c r="E32" s="13"/>
      <c r="F32" s="13"/>
      <c r="G32" s="18">
        <v>0</v>
      </c>
      <c r="H32" s="18"/>
      <c r="I32" s="3"/>
      <c r="J32" s="18"/>
      <c r="K32" s="18"/>
    </row>
    <row r="33" spans="1:11" ht="24" customHeight="1">
      <c r="A33" s="109" t="s">
        <v>474</v>
      </c>
      <c r="B33" s="109" t="s">
        <v>475</v>
      </c>
      <c r="C33" s="13" t="s">
        <v>639</v>
      </c>
      <c r="D33" s="13" t="s">
        <v>476</v>
      </c>
      <c r="E33" s="13"/>
      <c r="F33" s="13"/>
      <c r="G33" s="13"/>
      <c r="H33" s="13"/>
      <c r="I33" s="3"/>
      <c r="J33" s="13"/>
      <c r="K33" s="13"/>
    </row>
    <row r="34" spans="1:11" ht="24" customHeight="1">
      <c r="A34" s="109" t="s">
        <v>474</v>
      </c>
      <c r="B34" s="109" t="s">
        <v>657</v>
      </c>
      <c r="C34" s="13" t="s">
        <v>640</v>
      </c>
      <c r="D34" s="13" t="s">
        <v>477</v>
      </c>
      <c r="E34" s="4">
        <v>1.1000000000000001</v>
      </c>
      <c r="F34" s="1" t="s">
        <v>611</v>
      </c>
      <c r="G34" s="4" t="s">
        <v>616</v>
      </c>
      <c r="H34" s="83"/>
      <c r="I34" s="83">
        <v>-1913052</v>
      </c>
      <c r="J34" s="81" t="s">
        <v>617</v>
      </c>
      <c r="K34" s="4" t="s">
        <v>618</v>
      </c>
    </row>
    <row r="35" spans="1:11" ht="24" customHeight="1">
      <c r="A35" s="109" t="s">
        <v>474</v>
      </c>
      <c r="B35" s="109" t="s">
        <v>658</v>
      </c>
      <c r="C35" s="13" t="s">
        <v>641</v>
      </c>
      <c r="D35" s="13" t="s">
        <v>478</v>
      </c>
      <c r="E35" s="13"/>
      <c r="F35" s="13"/>
      <c r="G35" s="13"/>
      <c r="H35" s="13"/>
      <c r="I35" s="3"/>
      <c r="J35" s="13"/>
      <c r="K35" s="13"/>
    </row>
    <row r="36" spans="1:11" ht="24" customHeight="1">
      <c r="A36" s="109" t="s">
        <v>474</v>
      </c>
      <c r="B36" s="109" t="s">
        <v>659</v>
      </c>
      <c r="C36" s="13" t="s">
        <v>642</v>
      </c>
      <c r="D36" s="13" t="s">
        <v>479</v>
      </c>
      <c r="E36" s="13"/>
      <c r="F36" s="13"/>
      <c r="G36" s="13"/>
      <c r="H36" s="13"/>
      <c r="I36" s="3"/>
      <c r="J36" s="13"/>
      <c r="K36" s="13"/>
    </row>
    <row r="37" spans="1:11" ht="24" customHeight="1">
      <c r="A37" s="109" t="s">
        <v>474</v>
      </c>
      <c r="B37" s="109" t="s">
        <v>660</v>
      </c>
      <c r="C37" s="13" t="s">
        <v>462</v>
      </c>
      <c r="D37" s="13" t="s">
        <v>480</v>
      </c>
      <c r="E37" s="13"/>
      <c r="F37" s="13"/>
      <c r="G37" s="13"/>
      <c r="H37" s="13"/>
      <c r="I37" s="3"/>
      <c r="J37" s="13"/>
      <c r="K37" s="13"/>
    </row>
    <row r="38" spans="1:11" ht="30.6" customHeight="1">
      <c r="A38" s="109" t="s">
        <v>474</v>
      </c>
      <c r="B38" s="109" t="s">
        <v>661</v>
      </c>
      <c r="C38" s="12" t="s">
        <v>643</v>
      </c>
      <c r="D38" s="12" t="s">
        <v>481</v>
      </c>
      <c r="E38" s="13"/>
      <c r="F38" s="13"/>
      <c r="G38" s="13"/>
      <c r="H38" s="13"/>
      <c r="I38" s="3"/>
      <c r="J38" s="13"/>
      <c r="K38" s="13"/>
    </row>
    <row r="39" spans="1:11" ht="24" customHeight="1">
      <c r="A39" s="109" t="s">
        <v>482</v>
      </c>
      <c r="B39" s="109" t="s">
        <v>604</v>
      </c>
      <c r="C39" s="13" t="s">
        <v>639</v>
      </c>
      <c r="D39" s="13" t="s">
        <v>483</v>
      </c>
      <c r="E39" s="13">
        <v>1.1000000000000001</v>
      </c>
      <c r="F39" s="13" t="s">
        <v>439</v>
      </c>
      <c r="G39" s="13" t="s">
        <v>486</v>
      </c>
      <c r="H39" s="13"/>
      <c r="I39" s="3"/>
      <c r="J39" s="13"/>
      <c r="K39" s="13"/>
    </row>
    <row r="40" spans="1:11" ht="24" customHeight="1">
      <c r="A40" s="109" t="s">
        <v>482</v>
      </c>
      <c r="B40" s="109" t="s">
        <v>604</v>
      </c>
      <c r="C40" s="13" t="s">
        <v>640</v>
      </c>
      <c r="D40" s="13" t="s">
        <v>484</v>
      </c>
      <c r="E40" s="13">
        <v>1.1000000000000001</v>
      </c>
      <c r="F40" s="13" t="s">
        <v>439</v>
      </c>
      <c r="G40" s="4" t="s">
        <v>621</v>
      </c>
      <c r="H40" s="13"/>
      <c r="I40" s="83">
        <v>-543697</v>
      </c>
      <c r="J40" s="82" t="s">
        <v>619</v>
      </c>
      <c r="K40" s="4" t="s">
        <v>620</v>
      </c>
    </row>
    <row r="41" spans="1:11" ht="24" customHeight="1">
      <c r="A41" s="109" t="s">
        <v>482</v>
      </c>
      <c r="B41" s="109" t="s">
        <v>604</v>
      </c>
      <c r="C41" s="13" t="s">
        <v>641</v>
      </c>
      <c r="D41" s="13" t="s">
        <v>485</v>
      </c>
      <c r="E41" s="13"/>
      <c r="F41" s="13"/>
      <c r="G41" s="13"/>
      <c r="H41" s="13"/>
      <c r="I41" s="6"/>
      <c r="J41" s="5" t="s">
        <v>602</v>
      </c>
      <c r="K41" s="13" t="s">
        <v>25</v>
      </c>
    </row>
    <row r="42" spans="1:11" ht="24" customHeight="1">
      <c r="A42" s="109" t="s">
        <v>482</v>
      </c>
      <c r="B42" s="109" t="s">
        <v>604</v>
      </c>
      <c r="C42" s="13" t="s">
        <v>642</v>
      </c>
      <c r="D42" s="13" t="s">
        <v>488</v>
      </c>
      <c r="E42" s="13"/>
      <c r="F42" s="13"/>
      <c r="G42" s="13"/>
      <c r="H42" s="13"/>
      <c r="I42" s="6"/>
      <c r="J42" s="5" t="s">
        <v>603</v>
      </c>
      <c r="K42" s="13" t="s">
        <v>25</v>
      </c>
    </row>
    <row r="43" spans="1:11" ht="24" customHeight="1">
      <c r="A43" s="109" t="s">
        <v>482</v>
      </c>
      <c r="B43" s="109" t="s">
        <v>604</v>
      </c>
      <c r="C43" s="13" t="s">
        <v>462</v>
      </c>
      <c r="D43" s="13" t="s">
        <v>488</v>
      </c>
      <c r="E43" s="13"/>
      <c r="F43" s="13"/>
      <c r="G43" s="13"/>
      <c r="H43" s="13"/>
      <c r="I43" s="6"/>
      <c r="J43" s="17"/>
      <c r="K43" s="13" t="s">
        <v>489</v>
      </c>
    </row>
    <row r="44" spans="1:11" ht="24" customHeight="1">
      <c r="A44" s="109" t="s">
        <v>482</v>
      </c>
      <c r="B44" s="109" t="s">
        <v>604</v>
      </c>
      <c r="C44" s="13" t="s">
        <v>643</v>
      </c>
      <c r="D44" s="13" t="s">
        <v>490</v>
      </c>
      <c r="E44" s="13"/>
      <c r="F44" s="13"/>
      <c r="G44" s="13"/>
      <c r="H44" s="13"/>
      <c r="I44" s="3"/>
      <c r="J44" s="13"/>
      <c r="K44" s="13"/>
    </row>
    <row r="45" spans="1:11" ht="24" customHeight="1">
      <c r="A45" s="109" t="s">
        <v>491</v>
      </c>
      <c r="B45" s="109" t="s">
        <v>33</v>
      </c>
      <c r="C45" s="211" t="s">
        <v>644</v>
      </c>
      <c r="D45" s="115" t="s">
        <v>599</v>
      </c>
      <c r="E45" s="13">
        <v>1.1000000000000001</v>
      </c>
      <c r="F45" s="13" t="s">
        <v>439</v>
      </c>
      <c r="G45" s="13" t="s">
        <v>492</v>
      </c>
      <c r="H45" s="13"/>
      <c r="I45" s="6"/>
      <c r="J45" s="17"/>
      <c r="K45" s="13" t="s">
        <v>15</v>
      </c>
    </row>
    <row r="46" spans="1:11" ht="33" customHeight="1">
      <c r="A46" s="109" t="s">
        <v>491</v>
      </c>
      <c r="B46" s="109" t="s">
        <v>33</v>
      </c>
      <c r="C46" s="213" t="s">
        <v>0</v>
      </c>
      <c r="D46" s="115" t="s">
        <v>599</v>
      </c>
      <c r="E46" s="13">
        <v>2</v>
      </c>
      <c r="F46" s="13" t="s">
        <v>444</v>
      </c>
      <c r="G46" s="12" t="s">
        <v>493</v>
      </c>
      <c r="H46" s="12"/>
      <c r="I46" s="70">
        <v>-5317614</v>
      </c>
      <c r="J46" s="15"/>
      <c r="K46" s="12" t="s">
        <v>14</v>
      </c>
    </row>
    <row r="47" spans="1:11" ht="61.95" customHeight="1">
      <c r="A47" s="109" t="s">
        <v>491</v>
      </c>
      <c r="B47" s="109" t="s">
        <v>33</v>
      </c>
      <c r="C47" s="94" t="s">
        <v>1</v>
      </c>
      <c r="D47" s="94"/>
      <c r="E47" s="4">
        <v>1.1000000000000001</v>
      </c>
      <c r="F47" s="1" t="s">
        <v>611</v>
      </c>
      <c r="G47" s="4" t="s">
        <v>616</v>
      </c>
      <c r="H47" s="100" t="s">
        <v>651</v>
      </c>
      <c r="I47" s="83">
        <v>-3540000</v>
      </c>
      <c r="J47" s="81" t="s">
        <v>622</v>
      </c>
      <c r="K47" s="4" t="s">
        <v>618</v>
      </c>
    </row>
    <row r="48" spans="1:11" ht="24" customHeight="1">
      <c r="A48" s="109" t="s">
        <v>491</v>
      </c>
      <c r="B48" s="109" t="s">
        <v>33</v>
      </c>
      <c r="C48" s="211" t="s">
        <v>645</v>
      </c>
      <c r="D48" s="115" t="s">
        <v>597</v>
      </c>
      <c r="E48" s="13"/>
      <c r="F48" s="1" t="s">
        <v>8</v>
      </c>
      <c r="G48" s="1" t="s">
        <v>589</v>
      </c>
      <c r="H48" s="1"/>
      <c r="I48" s="75" t="s">
        <v>590</v>
      </c>
      <c r="J48" s="2" t="s">
        <v>591</v>
      </c>
      <c r="K48" s="13" t="s">
        <v>15</v>
      </c>
    </row>
    <row r="49" spans="1:11" ht="24" customHeight="1">
      <c r="A49" s="109" t="s">
        <v>491</v>
      </c>
      <c r="B49" s="109" t="s">
        <v>33</v>
      </c>
      <c r="C49" s="213" t="s">
        <v>2</v>
      </c>
      <c r="D49" s="115" t="s">
        <v>597</v>
      </c>
      <c r="E49" s="13"/>
      <c r="F49" s="1"/>
      <c r="G49" s="1"/>
      <c r="H49" s="1"/>
      <c r="I49" s="1"/>
      <c r="J49" s="1"/>
      <c r="K49" s="12" t="s">
        <v>14</v>
      </c>
    </row>
    <row r="50" spans="1:11" ht="24" customHeight="1">
      <c r="A50" s="109" t="s">
        <v>491</v>
      </c>
      <c r="B50" s="109" t="s">
        <v>33</v>
      </c>
      <c r="C50" s="211" t="s">
        <v>646</v>
      </c>
      <c r="D50" s="115" t="s">
        <v>598</v>
      </c>
      <c r="E50" s="13"/>
      <c r="F50" s="1" t="s">
        <v>8</v>
      </c>
      <c r="G50" s="1" t="s">
        <v>592</v>
      </c>
      <c r="H50" s="1"/>
      <c r="I50" s="76" t="s">
        <v>593</v>
      </c>
      <c r="J50" s="2" t="s">
        <v>594</v>
      </c>
      <c r="K50" s="13" t="s">
        <v>15</v>
      </c>
    </row>
    <row r="51" spans="1:11" ht="24" customHeight="1">
      <c r="A51" s="109" t="s">
        <v>491</v>
      </c>
      <c r="B51" s="109" t="s">
        <v>33</v>
      </c>
      <c r="C51" s="213" t="s">
        <v>3</v>
      </c>
      <c r="D51" s="115" t="s">
        <v>598</v>
      </c>
      <c r="E51" s="13"/>
      <c r="F51" s="1"/>
      <c r="G51" s="1"/>
      <c r="H51" s="1"/>
      <c r="I51" s="1"/>
      <c r="J51" s="1"/>
      <c r="K51" s="12" t="s">
        <v>14</v>
      </c>
    </row>
    <row r="52" spans="1:11" ht="24" customHeight="1">
      <c r="A52" s="109" t="s">
        <v>491</v>
      </c>
      <c r="B52" s="109" t="s">
        <v>33</v>
      </c>
      <c r="C52" s="211" t="s">
        <v>647</v>
      </c>
      <c r="D52" s="115" t="s">
        <v>598</v>
      </c>
      <c r="E52" s="13"/>
      <c r="F52" s="1" t="s">
        <v>8</v>
      </c>
      <c r="G52" s="1" t="s">
        <v>592</v>
      </c>
      <c r="H52" s="1"/>
      <c r="I52" s="75" t="s">
        <v>595</v>
      </c>
      <c r="J52" s="2" t="s">
        <v>596</v>
      </c>
      <c r="K52" s="13" t="s">
        <v>15</v>
      </c>
    </row>
    <row r="53" spans="1:11" ht="24" customHeight="1">
      <c r="A53" s="109" t="s">
        <v>491</v>
      </c>
      <c r="B53" s="109" t="s">
        <v>33</v>
      </c>
      <c r="C53" s="213" t="s">
        <v>4</v>
      </c>
      <c r="D53" s="115" t="s">
        <v>598</v>
      </c>
      <c r="E53" s="13"/>
      <c r="F53" s="1"/>
      <c r="G53" s="1"/>
      <c r="H53" s="1"/>
      <c r="I53" s="1"/>
      <c r="J53" s="1"/>
      <c r="K53" s="12" t="s">
        <v>14</v>
      </c>
    </row>
    <row r="54" spans="1:11" ht="24" customHeight="1">
      <c r="A54" s="109" t="s">
        <v>491</v>
      </c>
      <c r="B54" s="109" t="s">
        <v>33</v>
      </c>
      <c r="C54" s="13" t="s">
        <v>5</v>
      </c>
      <c r="D54" s="13"/>
      <c r="E54" s="13"/>
      <c r="F54" s="13"/>
      <c r="G54" s="13"/>
      <c r="H54" s="13"/>
      <c r="I54" s="3"/>
      <c r="J54" s="13"/>
      <c r="K54" s="13"/>
    </row>
    <row r="55" spans="1:11" ht="57" customHeight="1">
      <c r="A55" s="109" t="s">
        <v>494</v>
      </c>
      <c r="B55" s="111" t="s">
        <v>495</v>
      </c>
      <c r="C55" s="227" t="s">
        <v>639</v>
      </c>
      <c r="D55" s="112" t="s">
        <v>496</v>
      </c>
      <c r="E55" s="13" t="s">
        <v>27</v>
      </c>
      <c r="F55" s="12" t="s">
        <v>28</v>
      </c>
      <c r="G55" s="13" t="s">
        <v>497</v>
      </c>
      <c r="H55" s="13"/>
      <c r="I55" s="71" t="s">
        <v>498</v>
      </c>
      <c r="J55" s="22" t="s">
        <v>499</v>
      </c>
      <c r="K55" s="13" t="s">
        <v>16</v>
      </c>
    </row>
    <row r="56" spans="1:11" ht="25.2" customHeight="1">
      <c r="A56" s="109" t="s">
        <v>494</v>
      </c>
      <c r="B56" s="111" t="s">
        <v>495</v>
      </c>
      <c r="C56" s="229" t="s">
        <v>0</v>
      </c>
      <c r="D56" s="112" t="s">
        <v>496</v>
      </c>
      <c r="E56" s="13">
        <v>2</v>
      </c>
      <c r="F56" s="13" t="s">
        <v>444</v>
      </c>
      <c r="G56" s="13"/>
      <c r="H56" s="13"/>
      <c r="I56" s="70">
        <v>1981317.4663125002</v>
      </c>
      <c r="J56" s="17"/>
      <c r="K56" s="13" t="s">
        <v>487</v>
      </c>
    </row>
    <row r="57" spans="1:11" ht="25.2" customHeight="1">
      <c r="A57" s="109" t="s">
        <v>494</v>
      </c>
      <c r="B57" s="111" t="s">
        <v>495</v>
      </c>
      <c r="C57" s="228" t="s">
        <v>0</v>
      </c>
      <c r="D57" s="112" t="s">
        <v>496</v>
      </c>
      <c r="E57" s="13">
        <v>3</v>
      </c>
      <c r="F57" s="13" t="s">
        <v>449</v>
      </c>
      <c r="G57" s="13"/>
      <c r="H57" s="13"/>
      <c r="I57" s="70">
        <v>660439.1554375001</v>
      </c>
      <c r="J57" s="17"/>
      <c r="K57" s="13" t="s">
        <v>487</v>
      </c>
    </row>
    <row r="58" spans="1:11" ht="24" customHeight="1">
      <c r="A58" s="109" t="s">
        <v>494</v>
      </c>
      <c r="B58" s="111" t="s">
        <v>495</v>
      </c>
      <c r="C58" s="13" t="s">
        <v>640</v>
      </c>
      <c r="D58" s="13" t="s">
        <v>495</v>
      </c>
      <c r="E58" s="13"/>
      <c r="F58" s="13"/>
      <c r="G58" s="13"/>
      <c r="H58" s="97"/>
      <c r="I58" s="3"/>
      <c r="J58" s="13"/>
      <c r="K58" s="13"/>
    </row>
    <row r="59" spans="1:11" ht="74.25" customHeight="1">
      <c r="A59" s="109" t="s">
        <v>494</v>
      </c>
      <c r="B59" s="111" t="s">
        <v>495</v>
      </c>
      <c r="C59" s="227" t="s">
        <v>641</v>
      </c>
      <c r="D59" s="112" t="s">
        <v>496</v>
      </c>
      <c r="E59" s="13" t="s">
        <v>500</v>
      </c>
      <c r="F59" s="12" t="s">
        <v>28</v>
      </c>
      <c r="G59" s="13" t="s">
        <v>497</v>
      </c>
      <c r="H59" s="13"/>
      <c r="I59" s="71" t="s">
        <v>501</v>
      </c>
      <c r="J59" s="22" t="s">
        <v>502</v>
      </c>
      <c r="K59" s="21" t="s">
        <v>503</v>
      </c>
    </row>
    <row r="60" spans="1:11" ht="24" customHeight="1">
      <c r="A60" s="109" t="s">
        <v>494</v>
      </c>
      <c r="B60" s="111" t="s">
        <v>495</v>
      </c>
      <c r="C60" s="229" t="s">
        <v>2</v>
      </c>
      <c r="D60" s="112" t="s">
        <v>496</v>
      </c>
      <c r="E60" s="13">
        <v>2</v>
      </c>
      <c r="F60" s="13" t="s">
        <v>444</v>
      </c>
      <c r="G60" s="13"/>
      <c r="H60" s="13"/>
      <c r="I60" s="6">
        <v>1400000</v>
      </c>
      <c r="J60" s="17"/>
      <c r="K60" s="13" t="s">
        <v>487</v>
      </c>
    </row>
    <row r="61" spans="1:11" ht="24" customHeight="1">
      <c r="A61" s="109" t="s">
        <v>494</v>
      </c>
      <c r="B61" s="111" t="s">
        <v>495</v>
      </c>
      <c r="C61" s="228" t="s">
        <v>2</v>
      </c>
      <c r="D61" s="112" t="s">
        <v>496</v>
      </c>
      <c r="E61" s="13">
        <v>3</v>
      </c>
      <c r="F61" s="13" t="s">
        <v>449</v>
      </c>
      <c r="G61" s="13"/>
      <c r="H61" s="13"/>
      <c r="I61" s="6">
        <v>700000</v>
      </c>
      <c r="J61" s="17"/>
      <c r="K61" s="13" t="s">
        <v>487</v>
      </c>
    </row>
    <row r="62" spans="1:11" ht="24" customHeight="1">
      <c r="A62" s="109" t="s">
        <v>494</v>
      </c>
      <c r="B62" s="111" t="s">
        <v>495</v>
      </c>
      <c r="C62" s="13" t="s">
        <v>642</v>
      </c>
      <c r="D62" s="13" t="s">
        <v>495</v>
      </c>
      <c r="E62" s="13"/>
      <c r="F62" s="13"/>
      <c r="G62" s="13"/>
      <c r="H62" s="13"/>
      <c r="I62" s="3"/>
      <c r="J62" s="13"/>
      <c r="K62" s="13"/>
    </row>
    <row r="63" spans="1:11" ht="24" customHeight="1">
      <c r="A63" s="109" t="s">
        <v>494</v>
      </c>
      <c r="B63" s="111" t="s">
        <v>495</v>
      </c>
      <c r="C63" s="13" t="s">
        <v>462</v>
      </c>
      <c r="D63" s="13" t="s">
        <v>495</v>
      </c>
      <c r="E63" s="13"/>
      <c r="F63" s="13"/>
      <c r="G63" s="13"/>
      <c r="H63" s="13"/>
      <c r="I63" s="3"/>
      <c r="J63" s="13"/>
      <c r="K63" s="13"/>
    </row>
    <row r="64" spans="1:11" ht="24" customHeight="1">
      <c r="A64" s="109" t="s">
        <v>494</v>
      </c>
      <c r="B64" s="111" t="s">
        <v>495</v>
      </c>
      <c r="C64" s="13" t="s">
        <v>5</v>
      </c>
      <c r="D64" s="13"/>
      <c r="E64" s="13"/>
      <c r="F64" s="13"/>
      <c r="G64" s="13"/>
      <c r="H64" s="13"/>
      <c r="I64" s="3"/>
      <c r="J64" s="13"/>
      <c r="K64" s="13"/>
    </row>
    <row r="65" spans="1:11" ht="24" customHeight="1">
      <c r="A65" s="109" t="s">
        <v>504</v>
      </c>
      <c r="B65" s="111" t="s">
        <v>505</v>
      </c>
      <c r="C65" s="227" t="s">
        <v>639</v>
      </c>
      <c r="D65" s="112" t="s">
        <v>506</v>
      </c>
      <c r="E65" s="13" t="s">
        <v>507</v>
      </c>
      <c r="F65" s="13" t="s">
        <v>508</v>
      </c>
      <c r="G65" s="13" t="s">
        <v>509</v>
      </c>
      <c r="H65" s="13"/>
      <c r="I65" s="6">
        <v>1570000</v>
      </c>
      <c r="J65" s="13" t="s">
        <v>34</v>
      </c>
      <c r="K65" s="13" t="s">
        <v>25</v>
      </c>
    </row>
    <row r="66" spans="1:11" ht="24" customHeight="1">
      <c r="A66" s="109" t="s">
        <v>504</v>
      </c>
      <c r="B66" s="111" t="s">
        <v>505</v>
      </c>
      <c r="C66" s="229" t="s">
        <v>0</v>
      </c>
      <c r="D66" s="112" t="s">
        <v>506</v>
      </c>
      <c r="E66" s="13">
        <v>2</v>
      </c>
      <c r="F66" s="13" t="s">
        <v>444</v>
      </c>
      <c r="G66" s="13"/>
      <c r="H66" s="13"/>
      <c r="I66" s="6">
        <v>321752.77918999997</v>
      </c>
      <c r="J66" s="17"/>
      <c r="K66" s="13" t="s">
        <v>487</v>
      </c>
    </row>
    <row r="67" spans="1:11" ht="24" customHeight="1">
      <c r="A67" s="109" t="s">
        <v>504</v>
      </c>
      <c r="B67" s="111" t="s">
        <v>505</v>
      </c>
      <c r="C67" s="228" t="s">
        <v>0</v>
      </c>
      <c r="D67" s="112" t="s">
        <v>506</v>
      </c>
      <c r="E67" s="13">
        <v>3</v>
      </c>
      <c r="F67" s="13" t="s">
        <v>449</v>
      </c>
      <c r="G67" s="13"/>
      <c r="H67" s="13"/>
      <c r="I67" s="6">
        <v>150000</v>
      </c>
      <c r="J67" s="17"/>
      <c r="K67" s="13" t="s">
        <v>487</v>
      </c>
    </row>
    <row r="68" spans="1:11" ht="42" customHeight="1">
      <c r="A68" s="109" t="s">
        <v>504</v>
      </c>
      <c r="B68" s="111" t="s">
        <v>505</v>
      </c>
      <c r="C68" s="13" t="s">
        <v>1</v>
      </c>
      <c r="D68" s="112" t="s">
        <v>506</v>
      </c>
      <c r="E68" s="4">
        <v>1</v>
      </c>
      <c r="F68" s="1" t="s">
        <v>611</v>
      </c>
      <c r="G68" s="4" t="s">
        <v>616</v>
      </c>
      <c r="H68" s="101" t="s">
        <v>652</v>
      </c>
      <c r="I68" s="3">
        <v>225000</v>
      </c>
      <c r="J68" s="81" t="s">
        <v>623</v>
      </c>
      <c r="K68" s="4" t="s">
        <v>624</v>
      </c>
    </row>
    <row r="69" spans="1:11" ht="24" customHeight="1">
      <c r="A69" s="109" t="s">
        <v>504</v>
      </c>
      <c r="B69" s="111" t="s">
        <v>505</v>
      </c>
      <c r="C69" s="13" t="s">
        <v>641</v>
      </c>
      <c r="D69" s="13" t="s">
        <v>505</v>
      </c>
      <c r="E69" s="13"/>
      <c r="F69" s="13"/>
      <c r="G69" s="13"/>
      <c r="H69" s="13"/>
      <c r="I69" s="3"/>
      <c r="J69" s="13"/>
      <c r="K69" s="13"/>
    </row>
    <row r="70" spans="1:11" ht="24" customHeight="1">
      <c r="A70" s="109" t="s">
        <v>504</v>
      </c>
      <c r="B70" s="111" t="s">
        <v>505</v>
      </c>
      <c r="C70" s="13" t="s">
        <v>642</v>
      </c>
      <c r="D70" s="13" t="s">
        <v>505</v>
      </c>
      <c r="E70" s="13"/>
      <c r="F70" s="13"/>
      <c r="G70" s="13"/>
      <c r="H70" s="13"/>
      <c r="I70" s="3"/>
      <c r="J70" s="13"/>
      <c r="K70" s="13"/>
    </row>
    <row r="71" spans="1:11" ht="24" customHeight="1">
      <c r="A71" s="109" t="s">
        <v>504</v>
      </c>
      <c r="B71" s="111" t="s">
        <v>505</v>
      </c>
      <c r="C71" s="13" t="s">
        <v>462</v>
      </c>
      <c r="D71" s="13" t="s">
        <v>505</v>
      </c>
      <c r="E71" s="13"/>
      <c r="F71" s="13"/>
      <c r="G71" s="13"/>
      <c r="H71" s="13"/>
      <c r="I71" s="3"/>
      <c r="J71" s="13"/>
      <c r="K71" s="13"/>
    </row>
    <row r="72" spans="1:11" ht="24" customHeight="1">
      <c r="A72" s="109" t="s">
        <v>504</v>
      </c>
      <c r="B72" s="111" t="s">
        <v>505</v>
      </c>
      <c r="C72" s="13" t="s">
        <v>5</v>
      </c>
      <c r="D72" s="13"/>
      <c r="E72" s="13"/>
      <c r="F72" s="13"/>
      <c r="G72" s="13"/>
      <c r="H72" s="13"/>
      <c r="I72" s="3"/>
      <c r="J72" s="13"/>
      <c r="K72" s="13"/>
    </row>
    <row r="73" spans="1:11" ht="154.5" customHeight="1">
      <c r="A73" s="109" t="s">
        <v>510</v>
      </c>
      <c r="B73" s="109" t="s">
        <v>511</v>
      </c>
      <c r="C73" s="227" t="s">
        <v>639</v>
      </c>
      <c r="D73" s="112" t="s">
        <v>512</v>
      </c>
      <c r="E73" s="13">
        <v>1.1000000000000001</v>
      </c>
      <c r="F73" s="13" t="s">
        <v>439</v>
      </c>
      <c r="G73" s="13" t="s">
        <v>513</v>
      </c>
      <c r="H73" s="13"/>
      <c r="I73" s="72" t="s">
        <v>514</v>
      </c>
      <c r="J73" s="23" t="s">
        <v>515</v>
      </c>
      <c r="K73" s="13" t="s">
        <v>16</v>
      </c>
    </row>
    <row r="74" spans="1:11" ht="24" customHeight="1">
      <c r="A74" s="109" t="s">
        <v>510</v>
      </c>
      <c r="B74" s="109" t="s">
        <v>511</v>
      </c>
      <c r="C74" s="229" t="s">
        <v>0</v>
      </c>
      <c r="D74" s="112" t="s">
        <v>512</v>
      </c>
      <c r="E74" s="13">
        <v>2</v>
      </c>
      <c r="F74" s="13" t="s">
        <v>444</v>
      </c>
      <c r="G74" s="13" t="s">
        <v>516</v>
      </c>
      <c r="H74" s="13"/>
      <c r="I74" s="6">
        <v>-1981317.4663124999</v>
      </c>
      <c r="J74" s="17"/>
      <c r="K74" s="13" t="s">
        <v>14</v>
      </c>
    </row>
    <row r="75" spans="1:11" ht="85.5" customHeight="1">
      <c r="A75" s="109" t="s">
        <v>510</v>
      </c>
      <c r="B75" s="109" t="s">
        <v>511</v>
      </c>
      <c r="C75" s="228" t="s">
        <v>0</v>
      </c>
      <c r="D75" s="112" t="s">
        <v>512</v>
      </c>
      <c r="E75" s="13">
        <v>3</v>
      </c>
      <c r="F75" s="13" t="s">
        <v>449</v>
      </c>
      <c r="G75" s="13" t="s">
        <v>517</v>
      </c>
      <c r="H75" s="13"/>
      <c r="I75" s="72" t="s">
        <v>518</v>
      </c>
      <c r="J75" s="22" t="s">
        <v>519</v>
      </c>
      <c r="K75" s="13" t="s">
        <v>16</v>
      </c>
    </row>
    <row r="76" spans="1:11" ht="51" customHeight="1">
      <c r="A76" s="109" t="s">
        <v>510</v>
      </c>
      <c r="B76" s="109" t="s">
        <v>511</v>
      </c>
      <c r="C76" s="13" t="s">
        <v>1</v>
      </c>
      <c r="D76" s="13"/>
      <c r="E76" s="230">
        <v>1</v>
      </c>
      <c r="F76" s="211" t="s">
        <v>611</v>
      </c>
      <c r="G76" s="4" t="s">
        <v>625</v>
      </c>
      <c r="H76" s="102" t="s">
        <v>653</v>
      </c>
      <c r="I76" s="3">
        <v>19340222</v>
      </c>
      <c r="J76" s="82" t="s">
        <v>626</v>
      </c>
      <c r="K76" s="84" t="s">
        <v>627</v>
      </c>
    </row>
    <row r="77" spans="1:11" ht="24" customHeight="1">
      <c r="A77" s="109" t="s">
        <v>510</v>
      </c>
      <c r="B77" s="109" t="s">
        <v>511</v>
      </c>
      <c r="C77" s="13" t="s">
        <v>1</v>
      </c>
      <c r="D77" s="13"/>
      <c r="E77" s="231"/>
      <c r="F77" s="212"/>
      <c r="G77" s="4" t="s">
        <v>628</v>
      </c>
      <c r="H77" s="96"/>
      <c r="I77" s="3">
        <v>7375037</v>
      </c>
      <c r="J77" s="4" t="s">
        <v>629</v>
      </c>
      <c r="K77" s="85"/>
    </row>
    <row r="78" spans="1:11" ht="24" customHeight="1">
      <c r="A78" s="109" t="s">
        <v>510</v>
      </c>
      <c r="B78" s="109" t="s">
        <v>511</v>
      </c>
      <c r="C78" s="13" t="s">
        <v>1</v>
      </c>
      <c r="D78" s="13"/>
      <c r="E78" s="232"/>
      <c r="F78" s="213"/>
      <c r="G78" s="4" t="s">
        <v>630</v>
      </c>
      <c r="H78" s="96"/>
      <c r="I78" s="3">
        <v>1407100</v>
      </c>
      <c r="J78" s="4" t="s">
        <v>631</v>
      </c>
      <c r="K78" s="86"/>
    </row>
    <row r="79" spans="1:11" ht="24" customHeight="1">
      <c r="A79" s="109" t="s">
        <v>510</v>
      </c>
      <c r="B79" s="109" t="s">
        <v>511</v>
      </c>
      <c r="C79" s="13" t="s">
        <v>641</v>
      </c>
      <c r="D79" s="13" t="s">
        <v>520</v>
      </c>
      <c r="E79" s="13">
        <v>11</v>
      </c>
      <c r="F79" s="13" t="s">
        <v>521</v>
      </c>
      <c r="G79" s="19" t="s">
        <v>471</v>
      </c>
      <c r="H79" s="19"/>
      <c r="I79" s="3">
        <v>-407645881.442716</v>
      </c>
      <c r="J79" s="19"/>
      <c r="K79" s="19"/>
    </row>
    <row r="80" spans="1:11" ht="47.25" customHeight="1">
      <c r="A80" s="109" t="s">
        <v>510</v>
      </c>
      <c r="B80" s="109" t="s">
        <v>511</v>
      </c>
      <c r="C80" s="24" t="s">
        <v>641</v>
      </c>
      <c r="D80" s="24" t="s">
        <v>522</v>
      </c>
      <c r="E80" s="227" t="s">
        <v>523</v>
      </c>
      <c r="F80" s="209" t="s">
        <v>524</v>
      </c>
      <c r="G80" s="215" t="s">
        <v>525</v>
      </c>
      <c r="H80" s="78"/>
      <c r="I80" s="218" t="s">
        <v>526</v>
      </c>
      <c r="J80" s="221" t="s">
        <v>527</v>
      </c>
      <c r="K80" s="204" t="s">
        <v>528</v>
      </c>
    </row>
    <row r="81" spans="1:11" ht="85.5" customHeight="1">
      <c r="A81" s="109" t="s">
        <v>510</v>
      </c>
      <c r="B81" s="109" t="s">
        <v>511</v>
      </c>
      <c r="C81" s="24" t="s">
        <v>641</v>
      </c>
      <c r="D81" s="24" t="s">
        <v>529</v>
      </c>
      <c r="E81" s="229"/>
      <c r="F81" s="214"/>
      <c r="G81" s="216"/>
      <c r="H81" s="79"/>
      <c r="I81" s="219"/>
      <c r="J81" s="222"/>
      <c r="K81" s="205"/>
    </row>
    <row r="82" spans="1:11" ht="81.75" customHeight="1">
      <c r="A82" s="109" t="s">
        <v>510</v>
      </c>
      <c r="B82" s="109" t="s">
        <v>511</v>
      </c>
      <c r="C82" s="24" t="s">
        <v>641</v>
      </c>
      <c r="D82" s="24" t="s">
        <v>530</v>
      </c>
      <c r="E82" s="228"/>
      <c r="F82" s="210"/>
      <c r="G82" s="217"/>
      <c r="H82" s="25"/>
      <c r="I82" s="220"/>
      <c r="J82" s="223"/>
      <c r="K82" s="206"/>
    </row>
    <row r="83" spans="1:11" ht="123" customHeight="1">
      <c r="A83" s="109" t="s">
        <v>510</v>
      </c>
      <c r="B83" s="109" t="s">
        <v>511</v>
      </c>
      <c r="C83" s="24" t="s">
        <v>641</v>
      </c>
      <c r="D83" s="24" t="s">
        <v>531</v>
      </c>
      <c r="E83" s="16" t="s">
        <v>532</v>
      </c>
      <c r="F83" s="16" t="s">
        <v>533</v>
      </c>
      <c r="G83" s="25" t="s">
        <v>29</v>
      </c>
      <c r="H83" s="25"/>
      <c r="I83" s="7" t="s">
        <v>534</v>
      </c>
      <c r="J83" s="26" t="s">
        <v>535</v>
      </c>
      <c r="K83" s="27" t="s">
        <v>528</v>
      </c>
    </row>
    <row r="84" spans="1:11" ht="73.5" customHeight="1">
      <c r="A84" s="109" t="s">
        <v>510</v>
      </c>
      <c r="B84" s="109" t="s">
        <v>511</v>
      </c>
      <c r="C84" s="24" t="s">
        <v>641</v>
      </c>
      <c r="D84" s="24" t="s">
        <v>536</v>
      </c>
      <c r="E84" s="13" t="s">
        <v>537</v>
      </c>
      <c r="F84" s="12" t="s">
        <v>538</v>
      </c>
      <c r="G84" s="19" t="s">
        <v>29</v>
      </c>
      <c r="H84" s="25"/>
      <c r="I84" s="7" t="s">
        <v>539</v>
      </c>
      <c r="J84" s="26" t="s">
        <v>540</v>
      </c>
      <c r="K84" s="27" t="s">
        <v>528</v>
      </c>
    </row>
    <row r="85" spans="1:11" ht="49.5" customHeight="1">
      <c r="A85" s="109" t="s">
        <v>510</v>
      </c>
      <c r="B85" s="109" t="s">
        <v>511</v>
      </c>
      <c r="C85" s="227" t="s">
        <v>642</v>
      </c>
      <c r="D85" s="112" t="s">
        <v>541</v>
      </c>
      <c r="E85" s="13">
        <v>1.1000000000000001</v>
      </c>
      <c r="F85" s="13" t="s">
        <v>439</v>
      </c>
      <c r="G85" s="19" t="s">
        <v>542</v>
      </c>
      <c r="H85" s="19"/>
      <c r="I85" s="8"/>
      <c r="J85" s="28" t="s">
        <v>543</v>
      </c>
      <c r="K85" s="19" t="s">
        <v>16</v>
      </c>
    </row>
    <row r="86" spans="1:11" ht="24" customHeight="1">
      <c r="A86" s="109" t="s">
        <v>510</v>
      </c>
      <c r="B86" s="109" t="s">
        <v>511</v>
      </c>
      <c r="C86" s="229" t="s">
        <v>3</v>
      </c>
      <c r="D86" s="112" t="s">
        <v>541</v>
      </c>
      <c r="E86" s="13">
        <v>2</v>
      </c>
      <c r="F86" s="13" t="s">
        <v>444</v>
      </c>
      <c r="G86" s="13" t="s">
        <v>544</v>
      </c>
      <c r="H86" s="13"/>
      <c r="I86" s="6">
        <v>17581114.455747683</v>
      </c>
      <c r="J86" s="17"/>
      <c r="K86" s="13" t="s">
        <v>14</v>
      </c>
    </row>
    <row r="87" spans="1:11" ht="24" customHeight="1">
      <c r="A87" s="109" t="s">
        <v>510</v>
      </c>
      <c r="B87" s="109" t="s">
        <v>511</v>
      </c>
      <c r="C87" s="228" t="s">
        <v>3</v>
      </c>
      <c r="D87" s="112" t="s">
        <v>541</v>
      </c>
      <c r="E87" s="13">
        <v>3</v>
      </c>
      <c r="F87" s="13" t="s">
        <v>449</v>
      </c>
      <c r="G87" s="13" t="s">
        <v>517</v>
      </c>
      <c r="H87" s="13"/>
      <c r="I87" s="6"/>
      <c r="J87" s="17"/>
      <c r="K87" s="19" t="s">
        <v>16</v>
      </c>
    </row>
    <row r="88" spans="1:11" ht="24" customHeight="1">
      <c r="A88" s="109" t="s">
        <v>510</v>
      </c>
      <c r="B88" s="109" t="s">
        <v>511</v>
      </c>
      <c r="C88" s="227" t="s">
        <v>462</v>
      </c>
      <c r="D88" s="112" t="s">
        <v>541</v>
      </c>
      <c r="E88" s="13">
        <v>1.1000000000000001</v>
      </c>
      <c r="F88" s="13" t="s">
        <v>439</v>
      </c>
      <c r="G88" s="19" t="s">
        <v>542</v>
      </c>
      <c r="H88" s="19"/>
      <c r="I88" s="6"/>
      <c r="J88" s="20"/>
      <c r="K88" s="13" t="s">
        <v>26</v>
      </c>
    </row>
    <row r="89" spans="1:11" ht="24" customHeight="1">
      <c r="A89" s="109" t="s">
        <v>510</v>
      </c>
      <c r="B89" s="109" t="s">
        <v>511</v>
      </c>
      <c r="C89" s="229" t="s">
        <v>4</v>
      </c>
      <c r="D89" s="112" t="s">
        <v>541</v>
      </c>
      <c r="E89" s="13">
        <v>2</v>
      </c>
      <c r="F89" s="13" t="s">
        <v>444</v>
      </c>
      <c r="G89" s="13" t="s">
        <v>544</v>
      </c>
      <c r="H89" s="13"/>
      <c r="I89" s="6">
        <v>22763139.566666666</v>
      </c>
      <c r="J89" s="17"/>
      <c r="K89" s="13" t="s">
        <v>14</v>
      </c>
    </row>
    <row r="90" spans="1:11" ht="24" customHeight="1">
      <c r="A90" s="109" t="s">
        <v>510</v>
      </c>
      <c r="B90" s="109" t="s">
        <v>511</v>
      </c>
      <c r="C90" s="228" t="s">
        <v>4</v>
      </c>
      <c r="D90" s="112" t="s">
        <v>541</v>
      </c>
      <c r="E90" s="13">
        <v>3</v>
      </c>
      <c r="F90" s="13" t="s">
        <v>449</v>
      </c>
      <c r="G90" s="13" t="s">
        <v>545</v>
      </c>
      <c r="H90" s="13"/>
      <c r="I90" s="6"/>
      <c r="J90" s="17"/>
      <c r="K90" s="13" t="s">
        <v>26</v>
      </c>
    </row>
    <row r="91" spans="1:11" ht="24" customHeight="1">
      <c r="A91" s="109" t="s">
        <v>510</v>
      </c>
      <c r="B91" s="109" t="s">
        <v>511</v>
      </c>
      <c r="C91" s="13" t="s">
        <v>5</v>
      </c>
      <c r="D91" s="13"/>
      <c r="E91" s="13"/>
      <c r="F91" s="13"/>
      <c r="G91" s="13"/>
      <c r="H91" s="13"/>
      <c r="I91" s="3"/>
      <c r="J91" s="13"/>
      <c r="K91" s="13"/>
    </row>
    <row r="92" spans="1:11" ht="24" customHeight="1">
      <c r="A92" s="110" t="s">
        <v>546</v>
      </c>
      <c r="B92" s="110" t="s">
        <v>547</v>
      </c>
      <c r="C92" s="13" t="s">
        <v>639</v>
      </c>
      <c r="D92" s="13" t="s">
        <v>548</v>
      </c>
      <c r="E92" s="13"/>
      <c r="F92" s="13"/>
      <c r="G92" s="13"/>
      <c r="H92" s="13"/>
      <c r="I92" s="3"/>
      <c r="J92" s="13"/>
      <c r="K92" s="13"/>
    </row>
    <row r="93" spans="1:11" ht="24" customHeight="1">
      <c r="A93" s="110" t="s">
        <v>546</v>
      </c>
      <c r="B93" s="110" t="s">
        <v>547</v>
      </c>
      <c r="C93" s="13" t="s">
        <v>1</v>
      </c>
      <c r="D93" s="112" t="s">
        <v>549</v>
      </c>
      <c r="E93" s="4">
        <v>1</v>
      </c>
      <c r="F93" s="1" t="s">
        <v>611</v>
      </c>
      <c r="G93" s="207" t="s">
        <v>632</v>
      </c>
      <c r="H93" s="102">
        <f>I93</f>
        <v>20560039</v>
      </c>
      <c r="I93" s="3">
        <v>20560039</v>
      </c>
      <c r="J93" s="5" t="s">
        <v>633</v>
      </c>
      <c r="K93" s="4" t="s">
        <v>620</v>
      </c>
    </row>
    <row r="94" spans="1:11" ht="24" customHeight="1">
      <c r="A94" s="110" t="s">
        <v>546</v>
      </c>
      <c r="B94" s="110" t="s">
        <v>547</v>
      </c>
      <c r="C94" s="13" t="s">
        <v>1</v>
      </c>
      <c r="D94" s="112" t="s">
        <v>549</v>
      </c>
      <c r="E94" s="13">
        <v>3</v>
      </c>
      <c r="F94" s="13" t="s">
        <v>449</v>
      </c>
      <c r="G94" s="208"/>
      <c r="H94" s="98">
        <f>-I93</f>
        <v>-20560039</v>
      </c>
      <c r="I94" s="3"/>
      <c r="J94" s="5"/>
      <c r="K94" s="4"/>
    </row>
    <row r="95" spans="1:11" ht="24" customHeight="1">
      <c r="A95" s="110" t="s">
        <v>546</v>
      </c>
      <c r="B95" s="110" t="s">
        <v>547</v>
      </c>
      <c r="C95" s="227" t="s">
        <v>641</v>
      </c>
      <c r="D95" s="112" t="s">
        <v>549</v>
      </c>
      <c r="E95" s="13">
        <v>1</v>
      </c>
      <c r="F95" s="13" t="s">
        <v>439</v>
      </c>
      <c r="G95" s="209" t="s">
        <v>550</v>
      </c>
      <c r="H95" s="24"/>
      <c r="I95" s="3">
        <v>8000000</v>
      </c>
      <c r="J95" s="13"/>
      <c r="K95" s="13"/>
    </row>
    <row r="96" spans="1:11" ht="33" customHeight="1">
      <c r="A96" s="110" t="s">
        <v>546</v>
      </c>
      <c r="B96" s="110" t="s">
        <v>547</v>
      </c>
      <c r="C96" s="228" t="s">
        <v>2</v>
      </c>
      <c r="D96" s="112" t="s">
        <v>549</v>
      </c>
      <c r="E96" s="13">
        <v>3</v>
      </c>
      <c r="F96" s="13" t="s">
        <v>449</v>
      </c>
      <c r="G96" s="210"/>
      <c r="H96" s="77"/>
      <c r="I96" s="70">
        <v>-8000000</v>
      </c>
      <c r="J96" s="5" t="s">
        <v>587</v>
      </c>
      <c r="K96" s="12" t="s">
        <v>17</v>
      </c>
    </row>
    <row r="97" spans="1:11" ht="24" customHeight="1">
      <c r="A97" s="110" t="s">
        <v>546</v>
      </c>
      <c r="B97" s="110" t="s">
        <v>547</v>
      </c>
      <c r="C97" s="13" t="s">
        <v>642</v>
      </c>
      <c r="D97" s="13" t="s">
        <v>548</v>
      </c>
      <c r="E97" s="13"/>
      <c r="F97" s="13"/>
      <c r="G97" s="13"/>
      <c r="H97" s="13"/>
      <c r="I97" s="3"/>
      <c r="J97" s="13"/>
      <c r="K97" s="13"/>
    </row>
    <row r="98" spans="1:11" ht="24" customHeight="1">
      <c r="A98" s="110" t="s">
        <v>546</v>
      </c>
      <c r="B98" s="110" t="s">
        <v>547</v>
      </c>
      <c r="C98" s="13" t="s">
        <v>462</v>
      </c>
      <c r="D98" s="13" t="s">
        <v>548</v>
      </c>
      <c r="E98" s="13"/>
      <c r="F98" s="13"/>
      <c r="G98" s="13"/>
      <c r="H98" s="13"/>
      <c r="I98" s="3"/>
      <c r="J98" s="13"/>
      <c r="K98" s="13"/>
    </row>
    <row r="99" spans="1:11" ht="24" customHeight="1">
      <c r="A99" s="110" t="s">
        <v>546</v>
      </c>
      <c r="B99" s="110" t="s">
        <v>547</v>
      </c>
      <c r="C99" s="13" t="s">
        <v>5</v>
      </c>
      <c r="D99" s="13"/>
      <c r="E99" s="13"/>
      <c r="F99" s="13"/>
      <c r="G99" s="13"/>
      <c r="H99" s="13"/>
      <c r="I99" s="3"/>
      <c r="J99" s="13"/>
      <c r="K99" s="13"/>
    </row>
    <row r="100" spans="1:11" ht="24" customHeight="1">
      <c r="A100" s="110" t="s">
        <v>551</v>
      </c>
      <c r="B100" s="110" t="s">
        <v>552</v>
      </c>
      <c r="C100" s="13" t="s">
        <v>639</v>
      </c>
      <c r="D100" s="13" t="s">
        <v>18</v>
      </c>
      <c r="E100" s="13"/>
      <c r="F100" s="13"/>
      <c r="G100" s="13"/>
      <c r="H100" s="13"/>
      <c r="I100" s="3"/>
      <c r="J100" s="13"/>
      <c r="K100" s="13"/>
    </row>
    <row r="101" spans="1:11" ht="41.55" customHeight="1">
      <c r="A101" s="110" t="s">
        <v>551</v>
      </c>
      <c r="B101" s="110" t="s">
        <v>552</v>
      </c>
      <c r="C101" s="13" t="s">
        <v>1</v>
      </c>
      <c r="D101" s="13"/>
      <c r="E101" s="4">
        <v>2</v>
      </c>
      <c r="F101" s="1" t="s">
        <v>609</v>
      </c>
      <c r="G101" s="95" t="s">
        <v>634</v>
      </c>
      <c r="H101" s="103" t="s">
        <v>654</v>
      </c>
      <c r="I101" s="91">
        <v>424599780</v>
      </c>
      <c r="J101" s="95"/>
      <c r="K101" s="95" t="s">
        <v>613</v>
      </c>
    </row>
    <row r="102" spans="1:11" ht="24" customHeight="1">
      <c r="A102" s="110" t="s">
        <v>551</v>
      </c>
      <c r="B102" s="110" t="s">
        <v>552</v>
      </c>
      <c r="C102" s="13" t="s">
        <v>2</v>
      </c>
      <c r="D102" s="13" t="s">
        <v>18</v>
      </c>
      <c r="E102" s="13"/>
      <c r="F102" s="13"/>
      <c r="G102" s="13"/>
      <c r="H102" s="13"/>
      <c r="I102" s="3"/>
      <c r="J102" s="13"/>
      <c r="K102" s="13"/>
    </row>
    <row r="103" spans="1:11" ht="24" customHeight="1">
      <c r="A103" s="110" t="s">
        <v>551</v>
      </c>
      <c r="B103" s="110" t="s">
        <v>552</v>
      </c>
      <c r="C103" s="13" t="s">
        <v>3</v>
      </c>
      <c r="D103" s="13" t="s">
        <v>18</v>
      </c>
      <c r="E103" s="13"/>
      <c r="F103" s="13"/>
      <c r="G103" s="13"/>
      <c r="H103" s="13"/>
      <c r="I103" s="3"/>
      <c r="J103" s="13"/>
      <c r="K103" s="13"/>
    </row>
    <row r="104" spans="1:11" ht="24" customHeight="1">
      <c r="A104" s="110" t="s">
        <v>551</v>
      </c>
      <c r="B104" s="110" t="s">
        <v>552</v>
      </c>
      <c r="C104" s="13" t="s">
        <v>4</v>
      </c>
      <c r="D104" s="13" t="s">
        <v>18</v>
      </c>
      <c r="E104" s="13"/>
      <c r="F104" s="13"/>
      <c r="G104" s="13"/>
      <c r="H104" s="13"/>
      <c r="I104" s="3"/>
      <c r="J104" s="13"/>
      <c r="K104" s="13"/>
    </row>
    <row r="105" spans="1:11" ht="24" customHeight="1">
      <c r="A105" s="110" t="s">
        <v>551</v>
      </c>
      <c r="B105" s="110" t="s">
        <v>552</v>
      </c>
      <c r="C105" s="13" t="s">
        <v>5</v>
      </c>
      <c r="D105" s="13"/>
      <c r="E105" s="13"/>
      <c r="F105" s="13"/>
      <c r="G105" s="13"/>
      <c r="H105" s="13"/>
      <c r="I105" s="3"/>
      <c r="J105" s="13"/>
      <c r="K105" s="13"/>
    </row>
    <row r="106" spans="1:11" ht="24" customHeight="1">
      <c r="A106" s="109" t="s">
        <v>6</v>
      </c>
      <c r="B106" s="109" t="s">
        <v>553</v>
      </c>
      <c r="C106" s="13" t="s">
        <v>639</v>
      </c>
      <c r="D106" s="13" t="s">
        <v>554</v>
      </c>
      <c r="E106" s="13"/>
      <c r="F106" s="13"/>
      <c r="G106" s="13"/>
      <c r="H106" s="13"/>
      <c r="I106" s="3"/>
      <c r="J106" s="13"/>
      <c r="K106" s="13"/>
    </row>
    <row r="107" spans="1:11" ht="24" customHeight="1">
      <c r="A107" s="109" t="s">
        <v>6</v>
      </c>
      <c r="B107" s="109" t="s">
        <v>662</v>
      </c>
      <c r="C107" s="13" t="s">
        <v>640</v>
      </c>
      <c r="D107" s="13" t="s">
        <v>555</v>
      </c>
      <c r="E107" s="13"/>
      <c r="F107" s="13"/>
      <c r="G107" s="13"/>
      <c r="H107" s="97"/>
      <c r="I107" s="3"/>
      <c r="J107" s="13"/>
      <c r="K107" s="13"/>
    </row>
    <row r="108" spans="1:11" ht="24" customHeight="1">
      <c r="A108" s="109" t="s">
        <v>6</v>
      </c>
      <c r="B108" s="109" t="s">
        <v>663</v>
      </c>
      <c r="C108" s="13" t="s">
        <v>641</v>
      </c>
      <c r="D108" s="13" t="s">
        <v>556</v>
      </c>
      <c r="E108" s="13"/>
      <c r="F108" s="13"/>
      <c r="G108" s="13"/>
      <c r="H108" s="13"/>
      <c r="I108" s="3"/>
      <c r="J108" s="13"/>
      <c r="K108" s="13"/>
    </row>
    <row r="109" spans="1:11" ht="24" customHeight="1">
      <c r="A109" s="109" t="s">
        <v>6</v>
      </c>
      <c r="B109" s="109" t="s">
        <v>664</v>
      </c>
      <c r="C109" s="13" t="s">
        <v>642</v>
      </c>
      <c r="D109" s="13" t="s">
        <v>557</v>
      </c>
      <c r="E109" s="13"/>
      <c r="F109" s="13"/>
      <c r="G109" s="13"/>
      <c r="H109" s="13"/>
      <c r="I109" s="3"/>
      <c r="J109" s="13"/>
      <c r="K109" s="13"/>
    </row>
    <row r="110" spans="1:11" ht="24" customHeight="1">
      <c r="A110" s="109" t="s">
        <v>6</v>
      </c>
      <c r="B110" s="109" t="s">
        <v>665</v>
      </c>
      <c r="C110" s="13" t="s">
        <v>462</v>
      </c>
      <c r="D110" s="13" t="s">
        <v>557</v>
      </c>
      <c r="E110" s="13"/>
      <c r="F110" s="13"/>
      <c r="G110" s="13"/>
      <c r="H110" s="13"/>
      <c r="I110" s="3"/>
      <c r="J110" s="13"/>
      <c r="K110" s="13"/>
    </row>
    <row r="111" spans="1:11" ht="24" customHeight="1">
      <c r="A111" s="109" t="s">
        <v>6</v>
      </c>
      <c r="B111" s="109" t="s">
        <v>666</v>
      </c>
      <c r="C111" s="13" t="s">
        <v>5</v>
      </c>
      <c r="D111" s="13">
        <v>24</v>
      </c>
      <c r="E111" s="13"/>
      <c r="F111" s="13"/>
      <c r="G111" s="13"/>
      <c r="H111" s="13"/>
      <c r="I111" s="3"/>
      <c r="J111" s="13"/>
      <c r="K111" s="13"/>
    </row>
    <row r="112" spans="1:11" ht="24" customHeight="1">
      <c r="A112" s="109" t="s">
        <v>558</v>
      </c>
      <c r="B112" s="109" t="s">
        <v>559</v>
      </c>
      <c r="C112" s="13" t="s">
        <v>639</v>
      </c>
      <c r="D112" s="13"/>
      <c r="E112" s="13"/>
      <c r="F112" s="13"/>
      <c r="G112" s="13"/>
      <c r="H112" s="13"/>
      <c r="I112" s="3"/>
      <c r="J112" s="13"/>
      <c r="K112" s="13"/>
    </row>
    <row r="113" spans="1:11" ht="24" customHeight="1">
      <c r="A113" s="109" t="s">
        <v>558</v>
      </c>
      <c r="B113" s="109" t="s">
        <v>559</v>
      </c>
      <c r="C113" s="13" t="s">
        <v>1</v>
      </c>
      <c r="D113" s="13"/>
      <c r="E113" s="13"/>
      <c r="F113" s="13"/>
      <c r="G113" s="13"/>
      <c r="H113" s="97"/>
      <c r="I113" s="3"/>
      <c r="J113" s="13"/>
      <c r="K113" s="13"/>
    </row>
    <row r="114" spans="1:11" ht="24" customHeight="1">
      <c r="A114" s="109" t="s">
        <v>558</v>
      </c>
      <c r="B114" s="109" t="s">
        <v>559</v>
      </c>
      <c r="C114" s="13" t="s">
        <v>2</v>
      </c>
      <c r="D114" s="13"/>
      <c r="E114" s="13"/>
      <c r="F114" s="13"/>
      <c r="G114" s="13"/>
      <c r="H114" s="13"/>
      <c r="I114" s="3"/>
      <c r="J114" s="13"/>
      <c r="K114" s="13"/>
    </row>
    <row r="115" spans="1:11" ht="24" customHeight="1">
      <c r="A115" s="109" t="s">
        <v>558</v>
      </c>
      <c r="B115" s="109" t="s">
        <v>559</v>
      </c>
      <c r="C115" s="13" t="s">
        <v>3</v>
      </c>
      <c r="D115" s="13"/>
      <c r="E115" s="13"/>
      <c r="F115" s="13"/>
      <c r="G115" s="13"/>
      <c r="H115" s="13"/>
      <c r="I115" s="3"/>
      <c r="J115" s="13"/>
      <c r="K115" s="13"/>
    </row>
    <row r="116" spans="1:11" ht="24" customHeight="1">
      <c r="A116" s="109" t="s">
        <v>558</v>
      </c>
      <c r="B116" s="109" t="s">
        <v>559</v>
      </c>
      <c r="C116" s="13" t="s">
        <v>4</v>
      </c>
      <c r="D116" s="13"/>
      <c r="E116" s="13"/>
      <c r="F116" s="13"/>
      <c r="G116" s="13"/>
      <c r="H116" s="13"/>
      <c r="I116" s="3"/>
      <c r="J116" s="13"/>
      <c r="K116" s="13"/>
    </row>
    <row r="117" spans="1:11" ht="24" customHeight="1">
      <c r="A117" s="109" t="s">
        <v>558</v>
      </c>
      <c r="B117" s="109" t="s">
        <v>559</v>
      </c>
      <c r="C117" s="13" t="s">
        <v>5</v>
      </c>
      <c r="D117" s="13"/>
      <c r="E117" s="13"/>
      <c r="F117" s="13"/>
      <c r="G117" s="13"/>
      <c r="H117" s="13"/>
      <c r="I117" s="3"/>
      <c r="J117" s="13"/>
      <c r="K117" s="13"/>
    </row>
    <row r="118" spans="1:11" ht="24" customHeight="1">
      <c r="A118" s="109" t="s">
        <v>560</v>
      </c>
      <c r="B118" s="109" t="s">
        <v>561</v>
      </c>
      <c r="C118" s="13" t="s">
        <v>639</v>
      </c>
      <c r="D118" s="13"/>
      <c r="E118" s="13"/>
      <c r="F118" s="13"/>
      <c r="G118" s="13"/>
      <c r="H118" s="13"/>
      <c r="I118" s="3"/>
      <c r="J118" s="13"/>
      <c r="K118" s="13"/>
    </row>
    <row r="119" spans="1:11" ht="24" customHeight="1">
      <c r="A119" s="109" t="s">
        <v>560</v>
      </c>
      <c r="B119" s="109" t="s">
        <v>667</v>
      </c>
      <c r="C119" s="13" t="s">
        <v>1</v>
      </c>
      <c r="D119" s="13"/>
      <c r="E119" s="13"/>
      <c r="F119" s="13"/>
      <c r="G119" s="4" t="s">
        <v>635</v>
      </c>
      <c r="H119" s="97"/>
      <c r="I119" s="3"/>
      <c r="J119" s="13"/>
      <c r="K119" s="13"/>
    </row>
    <row r="120" spans="1:11" ht="24" customHeight="1">
      <c r="A120" s="109" t="s">
        <v>560</v>
      </c>
      <c r="B120" s="109" t="s">
        <v>668</v>
      </c>
      <c r="C120" s="13" t="s">
        <v>2</v>
      </c>
      <c r="D120" s="13"/>
      <c r="E120" s="13">
        <v>8</v>
      </c>
      <c r="F120" s="13" t="s">
        <v>7</v>
      </c>
      <c r="G120" s="4" t="s">
        <v>600</v>
      </c>
      <c r="H120" s="4"/>
      <c r="I120" s="80">
        <f>81914.88+91462.32</f>
        <v>173377.2</v>
      </c>
      <c r="J120" s="13"/>
      <c r="K120" s="13" t="s">
        <v>19</v>
      </c>
    </row>
    <row r="121" spans="1:11" ht="24" customHeight="1">
      <c r="A121" s="109" t="s">
        <v>560</v>
      </c>
      <c r="B121" s="109" t="s">
        <v>669</v>
      </c>
      <c r="C121" s="13" t="s">
        <v>3</v>
      </c>
      <c r="D121" s="13"/>
      <c r="E121" s="13">
        <v>8</v>
      </c>
      <c r="F121" s="13" t="s">
        <v>7</v>
      </c>
      <c r="G121" s="4" t="s">
        <v>601</v>
      </c>
      <c r="H121" s="4"/>
      <c r="I121" s="80">
        <v>938437.4</v>
      </c>
      <c r="J121" s="13"/>
      <c r="K121" s="13" t="s">
        <v>19</v>
      </c>
    </row>
    <row r="122" spans="1:11" ht="24" customHeight="1">
      <c r="A122" s="109" t="s">
        <v>560</v>
      </c>
      <c r="B122" s="109" t="s">
        <v>670</v>
      </c>
      <c r="C122" s="13" t="s">
        <v>4</v>
      </c>
      <c r="D122" s="13"/>
      <c r="E122" s="13">
        <v>8</v>
      </c>
      <c r="F122" s="13" t="s">
        <v>7</v>
      </c>
      <c r="G122" s="4" t="s">
        <v>601</v>
      </c>
      <c r="H122" s="4"/>
      <c r="I122" s="80">
        <v>1129564.6100000001</v>
      </c>
      <c r="J122" s="13"/>
      <c r="K122" s="13" t="s">
        <v>19</v>
      </c>
    </row>
    <row r="123" spans="1:11" ht="24" customHeight="1">
      <c r="A123" s="109" t="s">
        <v>560</v>
      </c>
      <c r="B123" s="109" t="s">
        <v>671</v>
      </c>
      <c r="C123" s="13" t="s">
        <v>5</v>
      </c>
      <c r="D123" s="13"/>
      <c r="E123" s="13"/>
      <c r="F123" s="13"/>
      <c r="G123" s="13"/>
      <c r="H123" s="13"/>
      <c r="I123" s="3"/>
      <c r="J123" s="13"/>
      <c r="K123" s="13"/>
    </row>
    <row r="124" spans="1:11" ht="24" customHeight="1">
      <c r="A124" s="109" t="s">
        <v>562</v>
      </c>
      <c r="B124" s="109" t="s">
        <v>563</v>
      </c>
      <c r="C124" s="13" t="s">
        <v>639</v>
      </c>
      <c r="D124" s="13"/>
      <c r="E124" s="13"/>
      <c r="F124" s="13"/>
      <c r="G124" s="13"/>
      <c r="H124" s="13"/>
      <c r="I124" s="3"/>
      <c r="J124" s="13"/>
      <c r="K124" s="13"/>
    </row>
    <row r="125" spans="1:11" ht="24" customHeight="1">
      <c r="A125" s="109" t="s">
        <v>562</v>
      </c>
      <c r="B125" s="109" t="s">
        <v>563</v>
      </c>
      <c r="C125" s="13" t="s">
        <v>1</v>
      </c>
      <c r="D125" s="13"/>
      <c r="E125" s="13"/>
      <c r="F125" s="13"/>
      <c r="G125" s="4" t="s">
        <v>636</v>
      </c>
      <c r="H125" s="97"/>
      <c r="I125" s="3"/>
      <c r="J125" s="13"/>
      <c r="K125" s="13"/>
    </row>
    <row r="126" spans="1:11" ht="24" customHeight="1">
      <c r="A126" s="109" t="s">
        <v>562</v>
      </c>
      <c r="B126" s="109" t="s">
        <v>563</v>
      </c>
      <c r="C126" s="13" t="s">
        <v>2</v>
      </c>
      <c r="D126" s="13"/>
      <c r="E126" s="13"/>
      <c r="F126" s="13"/>
      <c r="G126" s="13"/>
      <c r="H126" s="13"/>
      <c r="I126" s="3"/>
      <c r="J126" s="13"/>
      <c r="K126" s="13"/>
    </row>
    <row r="127" spans="1:11" ht="24" customHeight="1">
      <c r="A127" s="109" t="s">
        <v>562</v>
      </c>
      <c r="B127" s="109" t="s">
        <v>563</v>
      </c>
      <c r="C127" s="13" t="s">
        <v>642</v>
      </c>
      <c r="D127" s="13" t="s">
        <v>564</v>
      </c>
      <c r="E127" s="13">
        <v>5</v>
      </c>
      <c r="F127" s="13" t="s">
        <v>565</v>
      </c>
      <c r="G127" s="13" t="s">
        <v>566</v>
      </c>
      <c r="H127" s="13"/>
      <c r="I127" s="3"/>
      <c r="J127" s="13"/>
      <c r="K127" s="13"/>
    </row>
    <row r="128" spans="1:11" ht="24" customHeight="1">
      <c r="A128" s="109" t="s">
        <v>562</v>
      </c>
      <c r="B128" s="109" t="s">
        <v>563</v>
      </c>
      <c r="C128" s="13" t="s">
        <v>462</v>
      </c>
      <c r="D128" s="13" t="s">
        <v>564</v>
      </c>
      <c r="E128" s="13">
        <v>5</v>
      </c>
      <c r="F128" s="13" t="s">
        <v>565</v>
      </c>
      <c r="G128" s="13" t="s">
        <v>566</v>
      </c>
      <c r="H128" s="13"/>
      <c r="I128" s="3"/>
      <c r="J128" s="13"/>
      <c r="K128" s="13"/>
    </row>
    <row r="129" spans="1:11" ht="24" customHeight="1">
      <c r="A129" s="109" t="s">
        <v>562</v>
      </c>
      <c r="B129" s="109" t="s">
        <v>563</v>
      </c>
      <c r="C129" s="13" t="s">
        <v>5</v>
      </c>
      <c r="D129" s="13"/>
      <c r="E129" s="13"/>
      <c r="F129" s="13"/>
      <c r="G129" s="13"/>
      <c r="H129" s="13"/>
      <c r="I129" s="3"/>
      <c r="J129" s="13"/>
      <c r="K129" s="13"/>
    </row>
    <row r="130" spans="1:11" ht="24" customHeight="1">
      <c r="A130" s="109" t="s">
        <v>567</v>
      </c>
      <c r="B130" s="109" t="s">
        <v>568</v>
      </c>
      <c r="C130" s="13" t="s">
        <v>639</v>
      </c>
      <c r="D130" s="13" t="s">
        <v>569</v>
      </c>
      <c r="E130" s="17"/>
      <c r="F130" s="17"/>
      <c r="G130" s="13" t="s">
        <v>570</v>
      </c>
      <c r="H130" s="13"/>
      <c r="I130" s="6"/>
      <c r="J130" s="17"/>
      <c r="K130" s="13" t="s">
        <v>571</v>
      </c>
    </row>
    <row r="131" spans="1:11" ht="34.950000000000003" customHeight="1">
      <c r="A131" s="109" t="s">
        <v>567</v>
      </c>
      <c r="B131" s="109" t="s">
        <v>568</v>
      </c>
      <c r="C131" s="13" t="s">
        <v>1</v>
      </c>
      <c r="D131" s="13"/>
      <c r="E131" s="13"/>
      <c r="F131" s="13"/>
      <c r="G131" s="95" t="s">
        <v>637</v>
      </c>
      <c r="H131" s="104" t="s">
        <v>655</v>
      </c>
      <c r="I131" s="3"/>
      <c r="J131" s="13"/>
      <c r="K131" s="13"/>
    </row>
    <row r="132" spans="1:11" ht="24" customHeight="1">
      <c r="A132" s="109" t="s">
        <v>567</v>
      </c>
      <c r="B132" s="109" t="s">
        <v>568</v>
      </c>
      <c r="C132" s="13" t="s">
        <v>641</v>
      </c>
      <c r="D132" s="13" t="s">
        <v>572</v>
      </c>
      <c r="E132" s="17"/>
      <c r="F132" s="17"/>
      <c r="G132" s="13" t="s">
        <v>570</v>
      </c>
      <c r="H132" s="13"/>
      <c r="I132" s="6">
        <v>0</v>
      </c>
      <c r="J132" s="17"/>
      <c r="K132" s="13" t="s">
        <v>20</v>
      </c>
    </row>
    <row r="133" spans="1:11" ht="24" customHeight="1">
      <c r="A133" s="109" t="s">
        <v>567</v>
      </c>
      <c r="B133" s="109" t="s">
        <v>568</v>
      </c>
      <c r="C133" s="13" t="s">
        <v>3</v>
      </c>
      <c r="D133" s="13" t="s">
        <v>22</v>
      </c>
      <c r="E133" s="17"/>
      <c r="F133" s="17"/>
      <c r="G133" s="13" t="s">
        <v>570</v>
      </c>
      <c r="H133" s="13"/>
      <c r="I133" s="6">
        <v>0</v>
      </c>
      <c r="J133" s="17"/>
      <c r="K133" s="13" t="s">
        <v>20</v>
      </c>
    </row>
    <row r="134" spans="1:11" ht="24" customHeight="1">
      <c r="A134" s="109" t="s">
        <v>567</v>
      </c>
      <c r="B134" s="109" t="s">
        <v>568</v>
      </c>
      <c r="C134" s="13" t="s">
        <v>4</v>
      </c>
      <c r="D134" s="13" t="s">
        <v>21</v>
      </c>
      <c r="E134" s="29"/>
      <c r="F134" s="29"/>
      <c r="G134" s="13" t="s">
        <v>570</v>
      </c>
      <c r="H134" s="13"/>
      <c r="I134" s="6"/>
      <c r="J134" s="17"/>
      <c r="K134" s="13" t="s">
        <v>15</v>
      </c>
    </row>
    <row r="135" spans="1:11" ht="24" customHeight="1">
      <c r="A135" s="109" t="s">
        <v>567</v>
      </c>
      <c r="B135" s="109" t="s">
        <v>568</v>
      </c>
      <c r="C135" s="13" t="s">
        <v>643</v>
      </c>
      <c r="D135" s="13" t="s">
        <v>573</v>
      </c>
      <c r="E135" s="30"/>
      <c r="F135" s="30"/>
      <c r="G135" s="13" t="s">
        <v>570</v>
      </c>
      <c r="H135" s="13"/>
      <c r="I135" s="3"/>
      <c r="J135" s="13"/>
      <c r="K135" s="13"/>
    </row>
    <row r="136" spans="1:11" ht="15" customHeight="1">
      <c r="A136" s="109" t="s">
        <v>9</v>
      </c>
      <c r="B136" s="109" t="s">
        <v>574</v>
      </c>
      <c r="C136" s="13" t="s">
        <v>639</v>
      </c>
      <c r="D136" s="13" t="s">
        <v>10</v>
      </c>
      <c r="E136" s="17"/>
      <c r="F136" s="17"/>
      <c r="G136" s="13" t="s">
        <v>575</v>
      </c>
      <c r="H136" s="13"/>
      <c r="I136" s="6">
        <v>-12682525.16</v>
      </c>
      <c r="J136" s="4" t="s">
        <v>583</v>
      </c>
      <c r="K136" s="13" t="s">
        <v>14</v>
      </c>
    </row>
    <row r="137" spans="1:11" ht="60">
      <c r="A137" s="109" t="s">
        <v>9</v>
      </c>
      <c r="B137" s="109" t="s">
        <v>574</v>
      </c>
      <c r="C137" s="13" t="s">
        <v>1</v>
      </c>
      <c r="D137" s="13"/>
      <c r="E137" s="13"/>
      <c r="F137" s="13"/>
      <c r="G137" s="13" t="s">
        <v>575</v>
      </c>
      <c r="H137" s="105" t="s">
        <v>656</v>
      </c>
      <c r="I137" s="3"/>
      <c r="J137" s="13"/>
      <c r="K137" s="13"/>
    </row>
    <row r="138" spans="1:11" ht="60">
      <c r="A138" s="109" t="s">
        <v>9</v>
      </c>
      <c r="B138" s="109" t="s">
        <v>574</v>
      </c>
      <c r="C138" s="13" t="s">
        <v>2</v>
      </c>
      <c r="D138" s="13" t="s">
        <v>10</v>
      </c>
      <c r="E138" s="17"/>
      <c r="F138" s="17"/>
      <c r="G138" s="13" t="s">
        <v>575</v>
      </c>
      <c r="H138" s="13"/>
      <c r="I138" s="6">
        <v>-9425070.0399999991</v>
      </c>
      <c r="J138" s="4" t="s">
        <v>584</v>
      </c>
      <c r="K138" s="13" t="s">
        <v>14</v>
      </c>
    </row>
    <row r="139" spans="1:11" ht="60">
      <c r="A139" s="109" t="s">
        <v>9</v>
      </c>
      <c r="B139" s="109" t="s">
        <v>574</v>
      </c>
      <c r="C139" s="13" t="s">
        <v>3</v>
      </c>
      <c r="D139" s="13" t="s">
        <v>12</v>
      </c>
      <c r="E139" s="17"/>
      <c r="F139" s="17"/>
      <c r="G139" s="13" t="s">
        <v>575</v>
      </c>
      <c r="H139" s="13"/>
      <c r="I139" s="6">
        <v>-10500000</v>
      </c>
      <c r="J139" s="4" t="s">
        <v>585</v>
      </c>
      <c r="K139" s="13" t="s">
        <v>14</v>
      </c>
    </row>
    <row r="140" spans="1:11" ht="60">
      <c r="A140" s="109" t="s">
        <v>9</v>
      </c>
      <c r="B140" s="109" t="s">
        <v>574</v>
      </c>
      <c r="C140" s="13" t="s">
        <v>4</v>
      </c>
      <c r="D140" s="13" t="s">
        <v>11</v>
      </c>
      <c r="E140" s="13">
        <v>2</v>
      </c>
      <c r="F140" s="13" t="s">
        <v>444</v>
      </c>
      <c r="G140" s="13" t="s">
        <v>575</v>
      </c>
      <c r="H140" s="13"/>
      <c r="I140" s="6">
        <f>(500000000+23850000+412000000+335000000)*0.06</f>
        <v>76251000</v>
      </c>
      <c r="J140" s="5" t="s">
        <v>588</v>
      </c>
      <c r="K140" s="13" t="s">
        <v>23</v>
      </c>
    </row>
    <row r="141" spans="1:11" ht="60">
      <c r="A141" s="109" t="s">
        <v>9</v>
      </c>
      <c r="B141" s="109" t="s">
        <v>574</v>
      </c>
      <c r="C141" s="13" t="s">
        <v>5</v>
      </c>
      <c r="D141" s="13"/>
      <c r="E141" s="30"/>
      <c r="F141" s="30"/>
      <c r="G141" s="13" t="s">
        <v>575</v>
      </c>
      <c r="H141" s="13"/>
      <c r="I141" s="3"/>
      <c r="J141" s="13"/>
      <c r="K141" s="13"/>
    </row>
    <row r="142" spans="1:11" ht="15" customHeight="1">
      <c r="A142" s="109" t="s">
        <v>576</v>
      </c>
      <c r="B142" s="109" t="s">
        <v>577</v>
      </c>
      <c r="C142" s="13" t="s">
        <v>639</v>
      </c>
      <c r="D142" s="13"/>
      <c r="E142" s="13"/>
      <c r="F142" s="13"/>
      <c r="G142" s="13"/>
      <c r="H142" s="13"/>
      <c r="I142" s="3"/>
      <c r="J142" s="13"/>
      <c r="K142" s="13"/>
    </row>
    <row r="143" spans="1:11" ht="30">
      <c r="A143" s="109" t="s">
        <v>576</v>
      </c>
      <c r="B143" s="109" t="s">
        <v>577</v>
      </c>
      <c r="C143" s="13" t="s">
        <v>1</v>
      </c>
      <c r="D143" s="13"/>
      <c r="E143" s="13"/>
      <c r="F143" s="13"/>
      <c r="G143" s="13"/>
      <c r="H143" s="13"/>
      <c r="I143" s="3"/>
      <c r="J143" s="13"/>
      <c r="K143" s="13"/>
    </row>
    <row r="144" spans="1:11" ht="30">
      <c r="A144" s="109" t="s">
        <v>576</v>
      </c>
      <c r="B144" s="109" t="s">
        <v>577</v>
      </c>
      <c r="C144" s="13" t="s">
        <v>2</v>
      </c>
      <c r="D144" s="13"/>
      <c r="E144" s="13"/>
      <c r="F144" s="13"/>
      <c r="G144" s="13"/>
      <c r="H144" s="13"/>
      <c r="I144" s="3"/>
      <c r="J144" s="13"/>
      <c r="K144" s="13"/>
    </row>
    <row r="145" spans="1:11" ht="30">
      <c r="A145" s="109" t="s">
        <v>576</v>
      </c>
      <c r="B145" s="109" t="s">
        <v>577</v>
      </c>
      <c r="C145" s="13" t="s">
        <v>3</v>
      </c>
      <c r="D145" s="13"/>
      <c r="E145" s="13"/>
      <c r="F145" s="13"/>
      <c r="G145" s="12"/>
      <c r="H145" s="12"/>
      <c r="I145" s="73"/>
      <c r="J145" s="12"/>
      <c r="K145" s="12"/>
    </row>
    <row r="146" spans="1:11" ht="45">
      <c r="A146" s="109" t="s">
        <v>576</v>
      </c>
      <c r="B146" s="109" t="s">
        <v>577</v>
      </c>
      <c r="C146" s="227" t="s">
        <v>462</v>
      </c>
      <c r="D146" s="112" t="s">
        <v>578</v>
      </c>
      <c r="E146" s="13">
        <v>1.1000000000000001</v>
      </c>
      <c r="F146" s="13" t="s">
        <v>439</v>
      </c>
      <c r="G146" s="12" t="s">
        <v>579</v>
      </c>
      <c r="H146" s="12"/>
      <c r="I146" s="70" t="s">
        <v>580</v>
      </c>
      <c r="J146" s="15" t="s">
        <v>581</v>
      </c>
      <c r="K146" s="12" t="s">
        <v>24</v>
      </c>
    </row>
    <row r="147" spans="1:11" ht="30">
      <c r="A147" s="109" t="s">
        <v>576</v>
      </c>
      <c r="B147" s="109" t="s">
        <v>577</v>
      </c>
      <c r="C147" s="228" t="s">
        <v>4</v>
      </c>
      <c r="D147" s="112" t="s">
        <v>578</v>
      </c>
      <c r="E147" s="13">
        <v>3</v>
      </c>
      <c r="F147" s="13" t="s">
        <v>449</v>
      </c>
      <c r="G147" s="12" t="s">
        <v>582</v>
      </c>
      <c r="H147" s="12"/>
      <c r="I147" s="70">
        <v>-3500000</v>
      </c>
      <c r="J147" s="5" t="s">
        <v>586</v>
      </c>
      <c r="K147" s="12" t="s">
        <v>14</v>
      </c>
    </row>
    <row r="148" spans="1:11" ht="30">
      <c r="A148" s="109" t="s">
        <v>576</v>
      </c>
      <c r="B148" s="109" t="s">
        <v>577</v>
      </c>
      <c r="C148" s="13" t="s">
        <v>5</v>
      </c>
      <c r="D148" s="13"/>
      <c r="E148" s="30"/>
      <c r="F148" s="30"/>
      <c r="G148" s="13"/>
      <c r="H148" s="13"/>
      <c r="I148" s="3"/>
      <c r="J148" s="13"/>
      <c r="K148" s="13"/>
    </row>
  </sheetData>
  <autoFilter ref="A1:K148" xr:uid="{00000000-0009-0000-0000-000000000000}"/>
  <mergeCells count="28">
    <mergeCell ref="C8:C10"/>
    <mergeCell ref="C21:C23"/>
    <mergeCell ref="C11:C13"/>
    <mergeCell ref="C25:C27"/>
    <mergeCell ref="E76:E78"/>
    <mergeCell ref="C45:C46"/>
    <mergeCell ref="C48:C49"/>
    <mergeCell ref="C50:C51"/>
    <mergeCell ref="C52:C53"/>
    <mergeCell ref="C55:C57"/>
    <mergeCell ref="C15:C17"/>
    <mergeCell ref="C18:C20"/>
    <mergeCell ref="C59:C61"/>
    <mergeCell ref="G95:G96"/>
    <mergeCell ref="C146:C147"/>
    <mergeCell ref="C95:C96"/>
    <mergeCell ref="K80:K82"/>
    <mergeCell ref="C65:C67"/>
    <mergeCell ref="C73:C75"/>
    <mergeCell ref="C85:C87"/>
    <mergeCell ref="E80:E82"/>
    <mergeCell ref="F80:F82"/>
    <mergeCell ref="G80:G82"/>
    <mergeCell ref="I80:I82"/>
    <mergeCell ref="J80:J82"/>
    <mergeCell ref="G93:G94"/>
    <mergeCell ref="F76:F78"/>
    <mergeCell ref="C88:C90"/>
  </mergeCells>
  <phoneticPr fontId="5" type="noConversion"/>
  <pageMargins left="0.7" right="0.7" top="0.75" bottom="0.75" header="0.3" footer="0.3"/>
  <pageSetup paperSize="9" scale="5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9D05-BD96-41C0-AA0E-2A80A6AE3B59}">
  <dimension ref="B3:O354"/>
  <sheetViews>
    <sheetView workbookViewId="0">
      <selection activeCell="B4" sqref="B4"/>
    </sheetView>
  </sheetViews>
  <sheetFormatPr defaultColWidth="9.109375" defaultRowHeight="13.2"/>
  <cols>
    <col min="1" max="2" width="9.109375" style="11"/>
    <col min="3" max="3" width="13" style="11" customWidth="1"/>
    <col min="4" max="7" width="9.109375" style="11"/>
    <col min="8" max="8" width="22.5546875" style="11" customWidth="1"/>
    <col min="9" max="9" width="45.33203125" style="11" customWidth="1"/>
    <col min="10" max="16384" width="9.109375" style="11"/>
  </cols>
  <sheetData>
    <row r="3" spans="2:10" ht="13.8" thickBot="1"/>
    <row r="4" spans="2:10" ht="13.8" thickBot="1">
      <c r="B4" s="33" t="s">
        <v>35</v>
      </c>
      <c r="C4" s="34" t="s">
        <v>36</v>
      </c>
      <c r="D4" s="34" t="s">
        <v>37</v>
      </c>
      <c r="E4" s="34" t="s">
        <v>38</v>
      </c>
      <c r="F4" s="35" t="s">
        <v>39</v>
      </c>
      <c r="G4" s="34" t="s">
        <v>40</v>
      </c>
      <c r="H4" s="34" t="s">
        <v>41</v>
      </c>
      <c r="I4" s="34" t="s">
        <v>42</v>
      </c>
      <c r="J4" s="35" t="s">
        <v>43</v>
      </c>
    </row>
    <row r="5" spans="2:10" ht="31.2" thickBot="1">
      <c r="B5" s="36">
        <v>1</v>
      </c>
      <c r="C5" s="37" t="s">
        <v>44</v>
      </c>
      <c r="D5" s="38"/>
      <c r="E5" s="38"/>
      <c r="F5" s="39"/>
      <c r="G5" s="40">
        <v>1</v>
      </c>
      <c r="H5" s="41">
        <v>50000</v>
      </c>
      <c r="I5" s="41">
        <v>50000</v>
      </c>
      <c r="J5" s="39" t="s">
        <v>45</v>
      </c>
    </row>
    <row r="6" spans="2:10" ht="13.8" thickBot="1">
      <c r="B6" s="36"/>
      <c r="C6" s="37"/>
      <c r="D6" s="38"/>
      <c r="E6" s="38"/>
      <c r="F6" s="39"/>
      <c r="G6" s="40"/>
      <c r="H6" s="41"/>
      <c r="I6" s="41"/>
      <c r="J6" s="39"/>
    </row>
    <row r="7" spans="2:10" ht="13.8" thickBot="1">
      <c r="B7" s="36">
        <v>2</v>
      </c>
      <c r="C7" s="39" t="s">
        <v>46</v>
      </c>
      <c r="D7" s="40" t="s">
        <v>47</v>
      </c>
      <c r="E7" s="40" t="s">
        <v>48</v>
      </c>
      <c r="F7" s="39"/>
      <c r="G7" s="40">
        <v>2</v>
      </c>
      <c r="H7" s="41">
        <v>55200</v>
      </c>
      <c r="I7" s="41">
        <v>110400</v>
      </c>
      <c r="J7" s="39"/>
    </row>
    <row r="8" spans="2:10">
      <c r="B8" s="259">
        <v>3</v>
      </c>
      <c r="C8" s="42" t="s">
        <v>49</v>
      </c>
      <c r="D8" s="259" t="s">
        <v>47</v>
      </c>
      <c r="E8" s="289" t="s">
        <v>51</v>
      </c>
      <c r="F8" s="262"/>
      <c r="G8" s="259">
        <v>8</v>
      </c>
      <c r="H8" s="280">
        <v>15525</v>
      </c>
      <c r="I8" s="287">
        <v>124200</v>
      </c>
      <c r="J8" s="262"/>
    </row>
    <row r="9" spans="2:10" ht="21" thickBot="1">
      <c r="B9" s="261"/>
      <c r="C9" s="39" t="s">
        <v>50</v>
      </c>
      <c r="D9" s="261"/>
      <c r="E9" s="290"/>
      <c r="F9" s="264"/>
      <c r="G9" s="261"/>
      <c r="H9" s="282"/>
      <c r="I9" s="288"/>
      <c r="J9" s="264"/>
    </row>
    <row r="10" spans="2:10" ht="13.8" thickBot="1">
      <c r="B10" s="36">
        <v>4</v>
      </c>
      <c r="C10" s="43" t="s">
        <v>52</v>
      </c>
      <c r="D10" s="40" t="s">
        <v>47</v>
      </c>
      <c r="E10" s="40" t="s">
        <v>53</v>
      </c>
      <c r="F10" s="39"/>
      <c r="G10" s="40">
        <v>1</v>
      </c>
      <c r="H10" s="41">
        <v>35420</v>
      </c>
      <c r="I10" s="41">
        <v>35420</v>
      </c>
      <c r="J10" s="39"/>
    </row>
    <row r="11" spans="2:10" ht="51.6" thickBot="1">
      <c r="B11" s="36">
        <v>5</v>
      </c>
      <c r="C11" s="39" t="s">
        <v>54</v>
      </c>
      <c r="D11" s="40" t="s">
        <v>47</v>
      </c>
      <c r="E11" s="40" t="s">
        <v>55</v>
      </c>
      <c r="F11" s="43" t="s">
        <v>56</v>
      </c>
      <c r="G11" s="40">
        <v>18</v>
      </c>
      <c r="H11" s="41">
        <v>2000</v>
      </c>
      <c r="I11" s="41">
        <v>36000</v>
      </c>
      <c r="J11" s="39"/>
    </row>
    <row r="12" spans="2:10" ht="13.8" thickBot="1">
      <c r="B12" s="36">
        <v>6</v>
      </c>
      <c r="C12" s="39" t="s">
        <v>57</v>
      </c>
      <c r="D12" s="40" t="s">
        <v>58</v>
      </c>
      <c r="E12" s="40" t="s">
        <v>59</v>
      </c>
      <c r="F12" s="39"/>
      <c r="G12" s="40">
        <v>2</v>
      </c>
      <c r="H12" s="41">
        <v>3000</v>
      </c>
      <c r="I12" s="41">
        <v>6000</v>
      </c>
      <c r="J12" s="39"/>
    </row>
    <row r="13" spans="2:10" ht="13.8" thickBot="1">
      <c r="B13" s="36">
        <v>7</v>
      </c>
      <c r="C13" s="39" t="s">
        <v>57</v>
      </c>
      <c r="D13" s="40" t="s">
        <v>60</v>
      </c>
      <c r="E13" s="40" t="s">
        <v>60</v>
      </c>
      <c r="F13" s="39"/>
      <c r="G13" s="40">
        <v>9</v>
      </c>
      <c r="H13" s="41">
        <v>1500</v>
      </c>
      <c r="I13" s="41">
        <v>13500</v>
      </c>
      <c r="J13" s="39"/>
    </row>
    <row r="14" spans="2:10" ht="41.4" thickBot="1">
      <c r="B14" s="36">
        <v>8</v>
      </c>
      <c r="C14" s="39" t="s">
        <v>61</v>
      </c>
      <c r="D14" s="40" t="s">
        <v>62</v>
      </c>
      <c r="E14" s="40" t="s">
        <v>63</v>
      </c>
      <c r="F14" s="39"/>
      <c r="G14" s="40">
        <v>1</v>
      </c>
      <c r="H14" s="41">
        <v>39500</v>
      </c>
      <c r="I14" s="41">
        <v>39500</v>
      </c>
      <c r="J14" s="43" t="s">
        <v>64</v>
      </c>
    </row>
    <row r="15" spans="2:10" ht="41.4" thickBot="1">
      <c r="B15" s="36">
        <v>9</v>
      </c>
      <c r="C15" s="39" t="s">
        <v>65</v>
      </c>
      <c r="D15" s="38"/>
      <c r="E15" s="38"/>
      <c r="F15" s="39"/>
      <c r="G15" s="40">
        <v>-1</v>
      </c>
      <c r="H15" s="41">
        <v>78886</v>
      </c>
      <c r="I15" s="41">
        <v>-78886</v>
      </c>
      <c r="J15" s="39" t="s">
        <v>66</v>
      </c>
    </row>
    <row r="16" spans="2:10" ht="31.2" thickBot="1">
      <c r="B16" s="36">
        <v>10</v>
      </c>
      <c r="C16" s="39" t="s">
        <v>54</v>
      </c>
      <c r="D16" s="40" t="s">
        <v>47</v>
      </c>
      <c r="E16" s="40" t="s">
        <v>67</v>
      </c>
      <c r="F16" s="43" t="s">
        <v>68</v>
      </c>
      <c r="G16" s="40">
        <v>1</v>
      </c>
      <c r="H16" s="41">
        <v>8500</v>
      </c>
      <c r="I16" s="41">
        <v>8500</v>
      </c>
      <c r="J16" s="39"/>
    </row>
    <row r="17" spans="2:10" ht="81.599999999999994" thickBot="1">
      <c r="B17" s="259">
        <v>11</v>
      </c>
      <c r="C17" s="262" t="s">
        <v>69</v>
      </c>
      <c r="D17" s="38" t="s">
        <v>70</v>
      </c>
      <c r="E17" s="40" t="s">
        <v>71</v>
      </c>
      <c r="F17" s="39" t="s">
        <v>72</v>
      </c>
      <c r="G17" s="40">
        <v>12</v>
      </c>
      <c r="H17" s="41">
        <v>6200</v>
      </c>
      <c r="I17" s="41">
        <v>74400</v>
      </c>
      <c r="J17" s="44" t="s">
        <v>73</v>
      </c>
    </row>
    <row r="18" spans="2:10" ht="21" thickBot="1">
      <c r="B18" s="260"/>
      <c r="C18" s="263"/>
      <c r="D18" s="38" t="s">
        <v>70</v>
      </c>
      <c r="E18" s="40" t="s">
        <v>74</v>
      </c>
      <c r="F18" s="39" t="s">
        <v>75</v>
      </c>
      <c r="G18" s="40">
        <v>1</v>
      </c>
      <c r="H18" s="41">
        <v>9200</v>
      </c>
      <c r="I18" s="41">
        <v>9200</v>
      </c>
      <c r="J18" s="39" t="s">
        <v>76</v>
      </c>
    </row>
    <row r="19" spans="2:10" ht="81.599999999999994" thickBot="1">
      <c r="B19" s="260"/>
      <c r="C19" s="263"/>
      <c r="D19" s="38" t="s">
        <v>70</v>
      </c>
      <c r="E19" s="40" t="s">
        <v>71</v>
      </c>
      <c r="F19" s="39" t="s">
        <v>72</v>
      </c>
      <c r="G19" s="40">
        <v>6</v>
      </c>
      <c r="H19" s="41">
        <v>6200</v>
      </c>
      <c r="I19" s="41">
        <v>37200</v>
      </c>
      <c r="J19" s="44" t="s">
        <v>77</v>
      </c>
    </row>
    <row r="20" spans="2:10" ht="21" thickBot="1">
      <c r="B20" s="261"/>
      <c r="C20" s="264"/>
      <c r="D20" s="38" t="s">
        <v>70</v>
      </c>
      <c r="E20" s="40" t="s">
        <v>74</v>
      </c>
      <c r="F20" s="39" t="s">
        <v>75</v>
      </c>
      <c r="G20" s="40">
        <v>1</v>
      </c>
      <c r="H20" s="41">
        <v>9200</v>
      </c>
      <c r="I20" s="41">
        <v>9200</v>
      </c>
      <c r="J20" s="39" t="s">
        <v>78</v>
      </c>
    </row>
    <row r="21" spans="2:10" ht="31.2" thickBot="1">
      <c r="B21" s="259">
        <v>12</v>
      </c>
      <c r="C21" s="262" t="s">
        <v>79</v>
      </c>
      <c r="D21" s="38" t="s">
        <v>80</v>
      </c>
      <c r="E21" s="40" t="s">
        <v>81</v>
      </c>
      <c r="F21" s="43" t="s">
        <v>82</v>
      </c>
      <c r="G21" s="40">
        <v>1</v>
      </c>
      <c r="H21" s="41">
        <v>136000</v>
      </c>
      <c r="I21" s="41">
        <v>136000</v>
      </c>
      <c r="J21" s="277" t="s">
        <v>83</v>
      </c>
    </row>
    <row r="22" spans="2:10" ht="31.2" thickBot="1">
      <c r="B22" s="260"/>
      <c r="C22" s="263"/>
      <c r="D22" s="38" t="s">
        <v>84</v>
      </c>
      <c r="E22" s="38"/>
      <c r="F22" s="39" t="s">
        <v>85</v>
      </c>
      <c r="G22" s="40">
        <v>-25</v>
      </c>
      <c r="H22" s="40">
        <v>730</v>
      </c>
      <c r="I22" s="41">
        <v>-18250</v>
      </c>
      <c r="J22" s="278"/>
    </row>
    <row r="23" spans="2:10" ht="13.8" thickBot="1">
      <c r="B23" s="260"/>
      <c r="C23" s="263"/>
      <c r="D23" s="40" t="s">
        <v>86</v>
      </c>
      <c r="E23" s="45" t="s">
        <v>87</v>
      </c>
      <c r="F23" s="39"/>
      <c r="G23" s="40">
        <v>1</v>
      </c>
      <c r="H23" s="40">
        <v>843</v>
      </c>
      <c r="I23" s="40">
        <v>843</v>
      </c>
      <c r="J23" s="278"/>
    </row>
    <row r="24" spans="2:10" ht="21" thickBot="1">
      <c r="B24" s="260"/>
      <c r="C24" s="263"/>
      <c r="D24" s="40" t="s">
        <v>88</v>
      </c>
      <c r="E24" s="40" t="s">
        <v>89</v>
      </c>
      <c r="F24" s="43" t="s">
        <v>90</v>
      </c>
      <c r="G24" s="40">
        <v>5</v>
      </c>
      <c r="H24" s="41">
        <v>2300</v>
      </c>
      <c r="I24" s="41">
        <v>11500</v>
      </c>
      <c r="J24" s="278"/>
    </row>
    <row r="25" spans="2:10" ht="21" thickBot="1">
      <c r="B25" s="260"/>
      <c r="C25" s="263"/>
      <c r="D25" s="40" t="s">
        <v>88</v>
      </c>
      <c r="E25" s="40" t="s">
        <v>91</v>
      </c>
      <c r="F25" s="43" t="s">
        <v>92</v>
      </c>
      <c r="G25" s="40">
        <v>5</v>
      </c>
      <c r="H25" s="41">
        <v>3500</v>
      </c>
      <c r="I25" s="41">
        <v>17500</v>
      </c>
      <c r="J25" s="278"/>
    </row>
    <row r="26" spans="2:10" ht="13.8" thickBot="1">
      <c r="B26" s="260"/>
      <c r="C26" s="263"/>
      <c r="D26" s="38" t="s">
        <v>93</v>
      </c>
      <c r="E26" s="38"/>
      <c r="F26" s="39" t="s">
        <v>94</v>
      </c>
      <c r="G26" s="40">
        <v>1</v>
      </c>
      <c r="H26" s="41">
        <v>1500</v>
      </c>
      <c r="I26" s="41">
        <v>1500</v>
      </c>
      <c r="J26" s="278"/>
    </row>
    <row r="27" spans="2:10" ht="21" thickBot="1">
      <c r="B27" s="261"/>
      <c r="C27" s="264"/>
      <c r="D27" s="46" t="s">
        <v>95</v>
      </c>
      <c r="E27" s="38"/>
      <c r="F27" s="43" t="s">
        <v>96</v>
      </c>
      <c r="G27" s="40">
        <v>1</v>
      </c>
      <c r="H27" s="41">
        <v>12047</v>
      </c>
      <c r="I27" s="41">
        <v>12047</v>
      </c>
      <c r="J27" s="279"/>
    </row>
    <row r="28" spans="2:10" ht="21" thickBot="1">
      <c r="B28" s="36">
        <v>13</v>
      </c>
      <c r="C28" s="39" t="s">
        <v>97</v>
      </c>
      <c r="D28" s="40" t="s">
        <v>86</v>
      </c>
      <c r="E28" s="45" t="s">
        <v>87</v>
      </c>
      <c r="F28" s="39"/>
      <c r="G28" s="40">
        <v>6</v>
      </c>
      <c r="H28" s="40">
        <v>843</v>
      </c>
      <c r="I28" s="41">
        <v>5058</v>
      </c>
      <c r="J28" s="43" t="s">
        <v>98</v>
      </c>
    </row>
    <row r="29" spans="2:10" ht="13.8" thickBot="1">
      <c r="B29" s="36">
        <v>14</v>
      </c>
      <c r="C29" s="39" t="s">
        <v>99</v>
      </c>
      <c r="D29" s="40" t="s">
        <v>86</v>
      </c>
      <c r="E29" s="45" t="s">
        <v>87</v>
      </c>
      <c r="F29" s="39"/>
      <c r="G29" s="40">
        <v>1</v>
      </c>
      <c r="H29" s="40">
        <v>843</v>
      </c>
      <c r="I29" s="40">
        <v>843</v>
      </c>
      <c r="J29" s="43" t="s">
        <v>100</v>
      </c>
    </row>
    <row r="30" spans="2:10" ht="41.4" thickBot="1">
      <c r="B30" s="259">
        <v>15</v>
      </c>
      <c r="C30" s="265" t="s">
        <v>101</v>
      </c>
      <c r="D30" s="38" t="s">
        <v>102</v>
      </c>
      <c r="E30" s="40" t="s">
        <v>103</v>
      </c>
      <c r="F30" s="43" t="s">
        <v>104</v>
      </c>
      <c r="G30" s="40">
        <v>1</v>
      </c>
      <c r="H30" s="41">
        <v>119000</v>
      </c>
      <c r="I30" s="41">
        <v>119000</v>
      </c>
      <c r="J30" s="39"/>
    </row>
    <row r="31" spans="2:10" ht="13.8" thickBot="1">
      <c r="B31" s="260"/>
      <c r="C31" s="266"/>
      <c r="D31" s="40" t="s">
        <v>86</v>
      </c>
      <c r="E31" s="45" t="s">
        <v>87</v>
      </c>
      <c r="F31" s="39"/>
      <c r="G31" s="40">
        <v>5</v>
      </c>
      <c r="H31" s="40">
        <v>843</v>
      </c>
      <c r="I31" s="41">
        <v>4215</v>
      </c>
      <c r="J31" s="39"/>
    </row>
    <row r="32" spans="2:10" ht="21" thickBot="1">
      <c r="B32" s="260"/>
      <c r="C32" s="267"/>
      <c r="D32" s="46" t="s">
        <v>105</v>
      </c>
      <c r="E32" s="38"/>
      <c r="F32" s="43" t="s">
        <v>96</v>
      </c>
      <c r="G32" s="40">
        <v>1</v>
      </c>
      <c r="H32" s="41">
        <v>12047</v>
      </c>
      <c r="I32" s="41">
        <v>12047</v>
      </c>
      <c r="J32" s="39"/>
    </row>
    <row r="33" spans="2:10" ht="41.4" thickBot="1">
      <c r="B33" s="260"/>
      <c r="C33" s="265" t="s">
        <v>106</v>
      </c>
      <c r="D33" s="38" t="s">
        <v>102</v>
      </c>
      <c r="E33" s="40" t="s">
        <v>103</v>
      </c>
      <c r="F33" s="43" t="s">
        <v>104</v>
      </c>
      <c r="G33" s="40">
        <v>1</v>
      </c>
      <c r="H33" s="41">
        <v>119000</v>
      </c>
      <c r="I33" s="41">
        <v>119000</v>
      </c>
      <c r="J33" s="39"/>
    </row>
    <row r="34" spans="2:10" ht="13.8" thickBot="1">
      <c r="B34" s="260"/>
      <c r="C34" s="266"/>
      <c r="D34" s="40" t="s">
        <v>86</v>
      </c>
      <c r="E34" s="45" t="s">
        <v>87</v>
      </c>
      <c r="F34" s="39"/>
      <c r="G34" s="40">
        <v>5</v>
      </c>
      <c r="H34" s="40">
        <v>843</v>
      </c>
      <c r="I34" s="41">
        <v>4215</v>
      </c>
      <c r="J34" s="39"/>
    </row>
    <row r="35" spans="2:10" ht="41.4" thickBot="1">
      <c r="B35" s="260"/>
      <c r="C35" s="266"/>
      <c r="D35" s="46" t="s">
        <v>107</v>
      </c>
      <c r="E35" s="45" t="s">
        <v>108</v>
      </c>
      <c r="F35" s="43" t="s">
        <v>109</v>
      </c>
      <c r="G35" s="40">
        <v>2</v>
      </c>
      <c r="H35" s="41">
        <v>16900</v>
      </c>
      <c r="I35" s="41">
        <v>33800</v>
      </c>
      <c r="J35" s="47"/>
    </row>
    <row r="36" spans="2:10" ht="21" thickBot="1">
      <c r="B36" s="260"/>
      <c r="C36" s="267"/>
      <c r="D36" s="46" t="s">
        <v>105</v>
      </c>
      <c r="E36" s="38"/>
      <c r="F36" s="43" t="s">
        <v>96</v>
      </c>
      <c r="G36" s="40">
        <v>1</v>
      </c>
      <c r="H36" s="41">
        <v>12047</v>
      </c>
      <c r="I36" s="41">
        <v>12047</v>
      </c>
      <c r="J36" s="48"/>
    </row>
    <row r="37" spans="2:10" ht="41.4" thickBot="1">
      <c r="B37" s="260"/>
      <c r="C37" s="265" t="s">
        <v>110</v>
      </c>
      <c r="D37" s="38" t="s">
        <v>102</v>
      </c>
      <c r="E37" s="40" t="s">
        <v>103</v>
      </c>
      <c r="F37" s="43" t="s">
        <v>111</v>
      </c>
      <c r="G37" s="40">
        <v>1</v>
      </c>
      <c r="H37" s="41">
        <v>110500</v>
      </c>
      <c r="I37" s="41">
        <v>110500</v>
      </c>
      <c r="J37" s="39"/>
    </row>
    <row r="38" spans="2:10" ht="13.8" thickBot="1">
      <c r="B38" s="260"/>
      <c r="C38" s="266"/>
      <c r="D38" s="40" t="s">
        <v>86</v>
      </c>
      <c r="E38" s="45" t="s">
        <v>87</v>
      </c>
      <c r="F38" s="39"/>
      <c r="G38" s="40">
        <v>3</v>
      </c>
      <c r="H38" s="40">
        <v>843</v>
      </c>
      <c r="I38" s="41">
        <v>2529</v>
      </c>
      <c r="J38" s="39"/>
    </row>
    <row r="39" spans="2:10" ht="21" thickBot="1">
      <c r="B39" s="260"/>
      <c r="C39" s="267"/>
      <c r="D39" s="46" t="s">
        <v>105</v>
      </c>
      <c r="E39" s="38"/>
      <c r="F39" s="43" t="s">
        <v>96</v>
      </c>
      <c r="G39" s="40">
        <v>1</v>
      </c>
      <c r="H39" s="41">
        <v>12047</v>
      </c>
      <c r="I39" s="41">
        <v>12047</v>
      </c>
      <c r="J39" s="39"/>
    </row>
    <row r="40" spans="2:10" ht="41.4" thickBot="1">
      <c r="B40" s="260"/>
      <c r="C40" s="284" t="s">
        <v>112</v>
      </c>
      <c r="D40" s="38" t="s">
        <v>102</v>
      </c>
      <c r="E40" s="40" t="s">
        <v>103</v>
      </c>
      <c r="F40" s="43" t="s">
        <v>113</v>
      </c>
      <c r="G40" s="40">
        <v>1</v>
      </c>
      <c r="H40" s="41">
        <v>102500</v>
      </c>
      <c r="I40" s="41">
        <v>102500</v>
      </c>
      <c r="J40" s="39"/>
    </row>
    <row r="41" spans="2:10" ht="41.4" thickBot="1">
      <c r="B41" s="260"/>
      <c r="C41" s="285"/>
      <c r="D41" s="38" t="s">
        <v>102</v>
      </c>
      <c r="E41" s="40" t="s">
        <v>103</v>
      </c>
      <c r="F41" s="43" t="s">
        <v>114</v>
      </c>
      <c r="G41" s="40">
        <v>1</v>
      </c>
      <c r="H41" s="41">
        <v>110500</v>
      </c>
      <c r="I41" s="41">
        <v>110500</v>
      </c>
      <c r="J41" s="39"/>
    </row>
    <row r="42" spans="2:10" ht="13.8" thickBot="1">
      <c r="B42" s="260"/>
      <c r="C42" s="285"/>
      <c r="D42" s="40" t="s">
        <v>86</v>
      </c>
      <c r="E42" s="45" t="s">
        <v>87</v>
      </c>
      <c r="F42" s="39"/>
      <c r="G42" s="40">
        <v>6</v>
      </c>
      <c r="H42" s="40">
        <v>843</v>
      </c>
      <c r="I42" s="41">
        <v>5058</v>
      </c>
      <c r="J42" s="39"/>
    </row>
    <row r="43" spans="2:10" ht="41.4" thickBot="1">
      <c r="B43" s="260"/>
      <c r="C43" s="285"/>
      <c r="D43" s="46" t="s">
        <v>107</v>
      </c>
      <c r="E43" s="45" t="s">
        <v>108</v>
      </c>
      <c r="F43" s="43" t="s">
        <v>109</v>
      </c>
      <c r="G43" s="40">
        <v>1</v>
      </c>
      <c r="H43" s="41">
        <v>16900</v>
      </c>
      <c r="I43" s="41">
        <v>16900</v>
      </c>
      <c r="J43" s="39"/>
    </row>
    <row r="44" spans="2:10" ht="21" thickBot="1">
      <c r="B44" s="260"/>
      <c r="C44" s="286"/>
      <c r="D44" s="46" t="s">
        <v>105</v>
      </c>
      <c r="E44" s="38"/>
      <c r="F44" s="43" t="s">
        <v>96</v>
      </c>
      <c r="G44" s="40">
        <v>1</v>
      </c>
      <c r="H44" s="41">
        <v>12047</v>
      </c>
      <c r="I44" s="41">
        <v>12047</v>
      </c>
      <c r="J44" s="39"/>
    </row>
    <row r="45" spans="2:10" ht="41.4" thickBot="1">
      <c r="B45" s="260"/>
      <c r="C45" s="284" t="s">
        <v>115</v>
      </c>
      <c r="D45" s="38" t="s">
        <v>102</v>
      </c>
      <c r="E45" s="40" t="s">
        <v>103</v>
      </c>
      <c r="F45" s="43" t="s">
        <v>113</v>
      </c>
      <c r="G45" s="40">
        <v>1</v>
      </c>
      <c r="H45" s="41">
        <v>102500</v>
      </c>
      <c r="I45" s="41">
        <v>102500</v>
      </c>
      <c r="J45" s="39"/>
    </row>
    <row r="46" spans="2:10" ht="41.4" thickBot="1">
      <c r="B46" s="260"/>
      <c r="C46" s="285"/>
      <c r="D46" s="38" t="s">
        <v>102</v>
      </c>
      <c r="E46" s="40" t="s">
        <v>103</v>
      </c>
      <c r="F46" s="43" t="s">
        <v>114</v>
      </c>
      <c r="G46" s="40">
        <v>1</v>
      </c>
      <c r="H46" s="41">
        <v>110500</v>
      </c>
      <c r="I46" s="41">
        <v>110500</v>
      </c>
      <c r="J46" s="39"/>
    </row>
    <row r="47" spans="2:10" ht="13.8" thickBot="1">
      <c r="B47" s="260"/>
      <c r="C47" s="285"/>
      <c r="D47" s="40" t="s">
        <v>86</v>
      </c>
      <c r="E47" s="45" t="s">
        <v>87</v>
      </c>
      <c r="F47" s="39"/>
      <c r="G47" s="40">
        <v>6</v>
      </c>
      <c r="H47" s="40">
        <v>843</v>
      </c>
      <c r="I47" s="41">
        <v>5058</v>
      </c>
      <c r="J47" s="39"/>
    </row>
    <row r="48" spans="2:10" ht="41.4" thickBot="1">
      <c r="B48" s="260"/>
      <c r="C48" s="285"/>
      <c r="D48" s="46" t="s">
        <v>107</v>
      </c>
      <c r="E48" s="45" t="s">
        <v>108</v>
      </c>
      <c r="F48" s="43" t="s">
        <v>109</v>
      </c>
      <c r="G48" s="40">
        <v>1</v>
      </c>
      <c r="H48" s="41">
        <v>16900</v>
      </c>
      <c r="I48" s="41">
        <v>16900</v>
      </c>
      <c r="J48" s="39"/>
    </row>
    <row r="49" spans="2:10" ht="21" thickBot="1">
      <c r="B49" s="260"/>
      <c r="C49" s="286"/>
      <c r="D49" s="46" t="s">
        <v>105</v>
      </c>
      <c r="E49" s="38"/>
      <c r="F49" s="43" t="s">
        <v>96</v>
      </c>
      <c r="G49" s="40">
        <v>1</v>
      </c>
      <c r="H49" s="41">
        <v>12047</v>
      </c>
      <c r="I49" s="41">
        <v>12047</v>
      </c>
      <c r="J49" s="39"/>
    </row>
    <row r="50" spans="2:10" ht="13.8" thickBot="1">
      <c r="B50" s="260"/>
      <c r="C50" s="265" t="s">
        <v>116</v>
      </c>
      <c r="D50" s="45" t="s">
        <v>117</v>
      </c>
      <c r="E50" s="38"/>
      <c r="F50" s="39" t="s">
        <v>118</v>
      </c>
      <c r="G50" s="40">
        <v>1</v>
      </c>
      <c r="H50" s="41">
        <v>82000</v>
      </c>
      <c r="I50" s="41">
        <v>82000</v>
      </c>
      <c r="J50" s="47"/>
    </row>
    <row r="51" spans="2:10" ht="21" thickBot="1">
      <c r="B51" s="260"/>
      <c r="C51" s="276"/>
      <c r="D51" s="45" t="s">
        <v>119</v>
      </c>
      <c r="E51" s="38"/>
      <c r="F51" s="39" t="s">
        <v>120</v>
      </c>
      <c r="G51" s="40">
        <v>1</v>
      </c>
      <c r="H51" s="41">
        <v>35000</v>
      </c>
      <c r="I51" s="41">
        <v>35000</v>
      </c>
      <c r="J51" s="49"/>
    </row>
    <row r="52" spans="2:10" ht="41.4" thickBot="1">
      <c r="B52" s="275"/>
      <c r="C52" s="50" t="s">
        <v>121</v>
      </c>
      <c r="D52" s="46"/>
      <c r="E52" s="38"/>
      <c r="F52" s="39"/>
      <c r="G52" s="40">
        <v>-1</v>
      </c>
      <c r="H52" s="41">
        <v>479567</v>
      </c>
      <c r="I52" s="41">
        <v>-479567</v>
      </c>
      <c r="J52" s="49" t="s">
        <v>122</v>
      </c>
    </row>
    <row r="53" spans="2:10" ht="13.8" thickBot="1">
      <c r="B53" s="271">
        <v>16</v>
      </c>
      <c r="C53" s="265" t="s">
        <v>123</v>
      </c>
      <c r="D53" s="46" t="s">
        <v>124</v>
      </c>
      <c r="E53" s="40" t="s">
        <v>125</v>
      </c>
      <c r="F53" s="39"/>
      <c r="G53" s="40">
        <v>4</v>
      </c>
      <c r="H53" s="40">
        <v>372</v>
      </c>
      <c r="I53" s="41">
        <v>1488</v>
      </c>
      <c r="J53" s="272" t="s">
        <v>126</v>
      </c>
    </row>
    <row r="54" spans="2:10" ht="13.8" thickBot="1">
      <c r="B54" s="260"/>
      <c r="C54" s="266"/>
      <c r="D54" s="46" t="s">
        <v>124</v>
      </c>
      <c r="E54" s="40" t="s">
        <v>127</v>
      </c>
      <c r="F54" s="39"/>
      <c r="G54" s="40">
        <v>4</v>
      </c>
      <c r="H54" s="40">
        <v>372</v>
      </c>
      <c r="I54" s="41">
        <v>1488</v>
      </c>
      <c r="J54" s="273"/>
    </row>
    <row r="55" spans="2:10" ht="13.8" thickBot="1">
      <c r="B55" s="260"/>
      <c r="C55" s="266"/>
      <c r="D55" s="46" t="s">
        <v>128</v>
      </c>
      <c r="E55" s="40" t="s">
        <v>129</v>
      </c>
      <c r="F55" s="39"/>
      <c r="G55" s="40">
        <v>4</v>
      </c>
      <c r="H55" s="41">
        <v>1192</v>
      </c>
      <c r="I55" s="41">
        <v>4768</v>
      </c>
      <c r="J55" s="273"/>
    </row>
    <row r="56" spans="2:10" ht="13.8" thickBot="1">
      <c r="B56" s="260"/>
      <c r="C56" s="266"/>
      <c r="D56" s="46" t="s">
        <v>130</v>
      </c>
      <c r="E56" s="40" t="s">
        <v>131</v>
      </c>
      <c r="F56" s="39"/>
      <c r="G56" s="40">
        <v>4</v>
      </c>
      <c r="H56" s="41">
        <v>1192</v>
      </c>
      <c r="I56" s="41">
        <v>4768</v>
      </c>
      <c r="J56" s="273"/>
    </row>
    <row r="57" spans="2:10" ht="21" thickBot="1">
      <c r="B57" s="260"/>
      <c r="C57" s="266"/>
      <c r="D57" s="46" t="s">
        <v>132</v>
      </c>
      <c r="E57" s="40" t="s">
        <v>133</v>
      </c>
      <c r="F57" s="43" t="s">
        <v>134</v>
      </c>
      <c r="G57" s="40">
        <v>8</v>
      </c>
      <c r="H57" s="41">
        <v>2241</v>
      </c>
      <c r="I57" s="41">
        <v>17928</v>
      </c>
      <c r="J57" s="274"/>
    </row>
    <row r="58" spans="2:10" ht="72" thickBot="1">
      <c r="B58" s="261"/>
      <c r="C58" s="267"/>
      <c r="D58" s="45" t="s">
        <v>135</v>
      </c>
      <c r="E58" s="38"/>
      <c r="F58" s="43" t="s">
        <v>136</v>
      </c>
      <c r="G58" s="40">
        <v>7</v>
      </c>
      <c r="H58" s="41">
        <v>3600</v>
      </c>
      <c r="I58" s="41">
        <v>25200</v>
      </c>
      <c r="J58" s="43" t="s">
        <v>137</v>
      </c>
    </row>
    <row r="59" spans="2:10" ht="21" thickBot="1">
      <c r="B59" s="259">
        <v>17</v>
      </c>
      <c r="C59" s="265" t="s">
        <v>138</v>
      </c>
      <c r="D59" s="46" t="s">
        <v>70</v>
      </c>
      <c r="E59" s="40" t="s">
        <v>139</v>
      </c>
      <c r="F59" s="39" t="s">
        <v>140</v>
      </c>
      <c r="G59" s="40">
        <v>2</v>
      </c>
      <c r="H59" s="41">
        <v>7490</v>
      </c>
      <c r="I59" s="41">
        <v>14980</v>
      </c>
      <c r="J59" s="277" t="s">
        <v>141</v>
      </c>
    </row>
    <row r="60" spans="2:10" ht="13.8" thickBot="1">
      <c r="B60" s="260"/>
      <c r="C60" s="266"/>
      <c r="D60" s="46" t="s">
        <v>124</v>
      </c>
      <c r="E60" s="40" t="s">
        <v>125</v>
      </c>
      <c r="F60" s="39"/>
      <c r="G60" s="40">
        <v>2</v>
      </c>
      <c r="H60" s="40">
        <v>372</v>
      </c>
      <c r="I60" s="40">
        <v>744</v>
      </c>
      <c r="J60" s="278"/>
    </row>
    <row r="61" spans="2:10" ht="13.8" thickBot="1">
      <c r="B61" s="260"/>
      <c r="C61" s="266"/>
      <c r="D61" s="46" t="s">
        <v>124</v>
      </c>
      <c r="E61" s="40" t="s">
        <v>127</v>
      </c>
      <c r="F61" s="39"/>
      <c r="G61" s="40">
        <v>2</v>
      </c>
      <c r="H61" s="40">
        <v>372</v>
      </c>
      <c r="I61" s="40">
        <v>744</v>
      </c>
      <c r="J61" s="278"/>
    </row>
    <row r="62" spans="2:10" ht="13.8" thickBot="1">
      <c r="B62" s="260"/>
      <c r="C62" s="266"/>
      <c r="D62" s="46" t="s">
        <v>128</v>
      </c>
      <c r="E62" s="40" t="s">
        <v>129</v>
      </c>
      <c r="F62" s="39"/>
      <c r="G62" s="40">
        <v>2</v>
      </c>
      <c r="H62" s="41">
        <v>1192</v>
      </c>
      <c r="I62" s="41">
        <v>2384</v>
      </c>
      <c r="J62" s="278"/>
    </row>
    <row r="63" spans="2:10" ht="13.8" thickBot="1">
      <c r="B63" s="260"/>
      <c r="C63" s="266"/>
      <c r="D63" s="46" t="s">
        <v>130</v>
      </c>
      <c r="E63" s="40" t="s">
        <v>131</v>
      </c>
      <c r="F63" s="39"/>
      <c r="G63" s="40">
        <v>2</v>
      </c>
      <c r="H63" s="41">
        <v>1192</v>
      </c>
      <c r="I63" s="41">
        <v>2384</v>
      </c>
      <c r="J63" s="278"/>
    </row>
    <row r="64" spans="2:10" ht="21" thickBot="1">
      <c r="B64" s="275"/>
      <c r="C64" s="276"/>
      <c r="D64" s="46" t="s">
        <v>132</v>
      </c>
      <c r="E64" s="40" t="s">
        <v>133</v>
      </c>
      <c r="F64" s="43" t="s">
        <v>134</v>
      </c>
      <c r="G64" s="40">
        <v>4</v>
      </c>
      <c r="H64" s="41">
        <v>2241</v>
      </c>
      <c r="I64" s="41">
        <v>8964</v>
      </c>
      <c r="J64" s="279"/>
    </row>
    <row r="65" spans="2:10" ht="41.4" thickBot="1">
      <c r="B65" s="36">
        <v>18</v>
      </c>
      <c r="C65" s="37" t="s">
        <v>142</v>
      </c>
      <c r="D65" s="46" t="s">
        <v>143</v>
      </c>
      <c r="E65" s="40" t="s">
        <v>144</v>
      </c>
      <c r="F65" s="39" t="s">
        <v>145</v>
      </c>
      <c r="G65" s="40">
        <v>1</v>
      </c>
      <c r="H65" s="41">
        <v>32000</v>
      </c>
      <c r="I65" s="41">
        <v>32000</v>
      </c>
      <c r="J65" s="43" t="s">
        <v>146</v>
      </c>
    </row>
    <row r="66" spans="2:10" ht="51.6" thickBot="1">
      <c r="B66" s="36">
        <v>19</v>
      </c>
      <c r="C66" s="37" t="s">
        <v>147</v>
      </c>
      <c r="D66" s="46" t="s">
        <v>148</v>
      </c>
      <c r="E66" s="40" t="s">
        <v>149</v>
      </c>
      <c r="F66" s="39"/>
      <c r="G66" s="40">
        <v>5</v>
      </c>
      <c r="H66" s="41">
        <v>5100</v>
      </c>
      <c r="I66" s="41">
        <v>25500</v>
      </c>
      <c r="J66" s="43" t="s">
        <v>150</v>
      </c>
    </row>
    <row r="67" spans="2:10" ht="21" thickBot="1">
      <c r="B67" s="36">
        <v>20</v>
      </c>
      <c r="C67" s="50" t="s">
        <v>151</v>
      </c>
      <c r="D67" s="46" t="s">
        <v>152</v>
      </c>
      <c r="E67" s="40" t="s">
        <v>153</v>
      </c>
      <c r="F67" s="43" t="s">
        <v>154</v>
      </c>
      <c r="G67" s="40">
        <v>1</v>
      </c>
      <c r="H67" s="41">
        <v>47500</v>
      </c>
      <c r="I67" s="51">
        <v>47500</v>
      </c>
      <c r="J67" s="43" t="s">
        <v>155</v>
      </c>
    </row>
    <row r="68" spans="2:10" ht="51.6" thickBot="1">
      <c r="B68" s="36">
        <v>21</v>
      </c>
      <c r="C68" s="52" t="s">
        <v>156</v>
      </c>
      <c r="D68" s="40" t="s">
        <v>86</v>
      </c>
      <c r="E68" s="45" t="s">
        <v>87</v>
      </c>
      <c r="F68" s="39"/>
      <c r="G68" s="40">
        <v>21</v>
      </c>
      <c r="H68" s="40">
        <v>843</v>
      </c>
      <c r="I68" s="41">
        <v>17703</v>
      </c>
      <c r="J68" s="39" t="s">
        <v>157</v>
      </c>
    </row>
    <row r="69" spans="2:10" ht="153.6" thickBot="1">
      <c r="B69" s="259">
        <v>22</v>
      </c>
      <c r="C69" s="262" t="s">
        <v>158</v>
      </c>
      <c r="D69" s="40" t="s">
        <v>86</v>
      </c>
      <c r="E69" s="45" t="s">
        <v>87</v>
      </c>
      <c r="F69" s="39" t="s">
        <v>159</v>
      </c>
      <c r="G69" s="40">
        <v>19</v>
      </c>
      <c r="H69" s="40">
        <v>843</v>
      </c>
      <c r="I69" s="41">
        <v>16017</v>
      </c>
      <c r="J69" s="44" t="s">
        <v>160</v>
      </c>
    </row>
    <row r="70" spans="2:10" ht="112.8" thickBot="1">
      <c r="B70" s="260"/>
      <c r="C70" s="263"/>
      <c r="D70" s="45" t="s">
        <v>161</v>
      </c>
      <c r="E70" s="38"/>
      <c r="F70" s="39" t="s">
        <v>162</v>
      </c>
      <c r="G70" s="40">
        <v>10</v>
      </c>
      <c r="H70" s="41">
        <v>3500</v>
      </c>
      <c r="I70" s="41">
        <v>35000</v>
      </c>
      <c r="J70" s="39" t="s">
        <v>163</v>
      </c>
    </row>
    <row r="71" spans="2:10" ht="81.599999999999994" thickBot="1">
      <c r="B71" s="261"/>
      <c r="C71" s="264"/>
      <c r="D71" s="46" t="s">
        <v>164</v>
      </c>
      <c r="E71" s="40" t="s">
        <v>165</v>
      </c>
      <c r="F71" s="43" t="s">
        <v>166</v>
      </c>
      <c r="G71" s="40">
        <v>7</v>
      </c>
      <c r="H71" s="41">
        <v>25600</v>
      </c>
      <c r="I71" s="41">
        <v>179200</v>
      </c>
      <c r="J71" s="44" t="s">
        <v>167</v>
      </c>
    </row>
    <row r="72" spans="2:10" ht="51.6" thickBot="1">
      <c r="B72" s="36">
        <v>23</v>
      </c>
      <c r="C72" s="37" t="s">
        <v>168</v>
      </c>
      <c r="D72" s="38" t="s">
        <v>168</v>
      </c>
      <c r="E72" s="40" t="s">
        <v>169</v>
      </c>
      <c r="F72" s="43" t="s">
        <v>170</v>
      </c>
      <c r="G72" s="40">
        <v>55</v>
      </c>
      <c r="H72" s="40">
        <v>300</v>
      </c>
      <c r="I72" s="41">
        <v>16500</v>
      </c>
      <c r="J72" s="39"/>
    </row>
    <row r="73" spans="2:10" ht="72" thickBot="1">
      <c r="B73" s="36">
        <v>24</v>
      </c>
      <c r="C73" s="37" t="s">
        <v>171</v>
      </c>
      <c r="D73" s="38"/>
      <c r="E73" s="40" t="s">
        <v>172</v>
      </c>
      <c r="F73" s="39" t="s">
        <v>173</v>
      </c>
      <c r="G73" s="40">
        <v>5</v>
      </c>
      <c r="H73" s="41">
        <v>2500</v>
      </c>
      <c r="I73" s="41">
        <v>12500</v>
      </c>
      <c r="J73" s="39" t="s">
        <v>174</v>
      </c>
    </row>
    <row r="74" spans="2:10" ht="21" thickBot="1">
      <c r="B74" s="36">
        <v>25</v>
      </c>
      <c r="C74" s="37" t="s">
        <v>175</v>
      </c>
      <c r="D74" s="38"/>
      <c r="E74" s="38"/>
      <c r="F74" s="43" t="s">
        <v>176</v>
      </c>
      <c r="G74" s="40">
        <v>500</v>
      </c>
      <c r="H74" s="40">
        <v>5</v>
      </c>
      <c r="I74" s="41">
        <v>2500</v>
      </c>
      <c r="J74" s="43" t="s">
        <v>177</v>
      </c>
    </row>
    <row r="75" spans="2:10" ht="21" thickBot="1">
      <c r="B75" s="36">
        <v>26</v>
      </c>
      <c r="C75" s="37" t="s">
        <v>175</v>
      </c>
      <c r="D75" s="38"/>
      <c r="E75" s="38"/>
      <c r="F75" s="43" t="s">
        <v>178</v>
      </c>
      <c r="G75" s="40">
        <v>200</v>
      </c>
      <c r="H75" s="40">
        <v>5</v>
      </c>
      <c r="I75" s="41">
        <v>1000</v>
      </c>
      <c r="J75" s="43" t="s">
        <v>177</v>
      </c>
    </row>
    <row r="76" spans="2:10" ht="39.6">
      <c r="B76" s="259">
        <v>27</v>
      </c>
      <c r="C76" s="265" t="s">
        <v>179</v>
      </c>
      <c r="D76" s="268"/>
      <c r="E76" s="268"/>
      <c r="F76" s="53" t="s">
        <v>180</v>
      </c>
      <c r="G76" s="259">
        <v>1</v>
      </c>
      <c r="H76" s="280">
        <v>25000</v>
      </c>
      <c r="I76" s="280">
        <v>25000</v>
      </c>
      <c r="J76" s="277" t="s">
        <v>177</v>
      </c>
    </row>
    <row r="77" spans="2:10" ht="20.399999999999999">
      <c r="B77" s="260"/>
      <c r="C77" s="266"/>
      <c r="D77" s="269"/>
      <c r="E77" s="269"/>
      <c r="F77" s="42" t="s">
        <v>181</v>
      </c>
      <c r="G77" s="260"/>
      <c r="H77" s="281"/>
      <c r="I77" s="281"/>
      <c r="J77" s="278"/>
    </row>
    <row r="78" spans="2:10" ht="20.399999999999999">
      <c r="B78" s="260"/>
      <c r="C78" s="266"/>
      <c r="D78" s="269"/>
      <c r="E78" s="269"/>
      <c r="F78" s="42" t="s">
        <v>182</v>
      </c>
      <c r="G78" s="260"/>
      <c r="H78" s="281"/>
      <c r="I78" s="281"/>
      <c r="J78" s="278"/>
    </row>
    <row r="79" spans="2:10" ht="20.399999999999999">
      <c r="B79" s="260"/>
      <c r="C79" s="266"/>
      <c r="D79" s="269"/>
      <c r="E79" s="269"/>
      <c r="F79" s="42" t="s">
        <v>183</v>
      </c>
      <c r="G79" s="260"/>
      <c r="H79" s="281"/>
      <c r="I79" s="281"/>
      <c r="J79" s="278"/>
    </row>
    <row r="80" spans="2:10" ht="20.399999999999999">
      <c r="B80" s="260"/>
      <c r="C80" s="266"/>
      <c r="D80" s="269"/>
      <c r="E80" s="269"/>
      <c r="F80" s="42" t="s">
        <v>184</v>
      </c>
      <c r="G80" s="260"/>
      <c r="H80" s="281"/>
      <c r="I80" s="281"/>
      <c r="J80" s="278"/>
    </row>
    <row r="81" spans="2:15" ht="20.399999999999999">
      <c r="B81" s="260"/>
      <c r="C81" s="266"/>
      <c r="D81" s="269"/>
      <c r="E81" s="269"/>
      <c r="F81" s="42" t="s">
        <v>185</v>
      </c>
      <c r="G81" s="260"/>
      <c r="H81" s="281"/>
      <c r="I81" s="281"/>
      <c r="J81" s="278"/>
    </row>
    <row r="82" spans="2:15" ht="21" thickBot="1">
      <c r="B82" s="261"/>
      <c r="C82" s="267"/>
      <c r="D82" s="270"/>
      <c r="E82" s="270"/>
      <c r="F82" s="43" t="s">
        <v>186</v>
      </c>
      <c r="G82" s="261"/>
      <c r="H82" s="282"/>
      <c r="I82" s="282"/>
      <c r="J82" s="283"/>
    </row>
    <row r="83" spans="2:15" ht="13.8" thickBot="1">
      <c r="B83" s="256" t="s">
        <v>187</v>
      </c>
      <c r="C83" s="257"/>
      <c r="D83" s="257"/>
      <c r="E83" s="257"/>
      <c r="F83" s="257"/>
      <c r="G83" s="257"/>
      <c r="H83" s="258"/>
      <c r="I83" s="54">
        <v>1698778</v>
      </c>
      <c r="J83" s="55"/>
    </row>
    <row r="86" spans="2:15" ht="13.8" thickBot="1"/>
    <row r="87" spans="2:15" ht="13.8" thickBot="1">
      <c r="B87" s="56" t="s">
        <v>35</v>
      </c>
      <c r="C87" s="57" t="s">
        <v>188</v>
      </c>
      <c r="D87" s="57" t="s">
        <v>39</v>
      </c>
      <c r="E87" s="57" t="s">
        <v>189</v>
      </c>
      <c r="F87" s="57" t="s">
        <v>190</v>
      </c>
      <c r="G87" s="57" t="s">
        <v>191</v>
      </c>
      <c r="H87" s="57" t="s">
        <v>192</v>
      </c>
      <c r="I87" s="57" t="s">
        <v>193</v>
      </c>
      <c r="J87" s="57" t="s">
        <v>194</v>
      </c>
      <c r="K87" s="57" t="s">
        <v>41</v>
      </c>
      <c r="L87" s="57" t="s">
        <v>195</v>
      </c>
      <c r="M87" s="57" t="s">
        <v>196</v>
      </c>
      <c r="N87" s="57" t="s">
        <v>42</v>
      </c>
      <c r="O87" s="58"/>
    </row>
    <row r="88" spans="2:15" ht="13.8" thickBot="1">
      <c r="B88" s="59"/>
      <c r="C88" s="60" t="s">
        <v>197</v>
      </c>
      <c r="D88" s="61"/>
      <c r="E88" s="61"/>
      <c r="F88" s="61"/>
      <c r="G88" s="61"/>
      <c r="H88" s="61"/>
      <c r="I88" s="61"/>
      <c r="J88" s="61"/>
      <c r="K88" s="62"/>
      <c r="L88" s="62"/>
      <c r="M88" s="62"/>
      <c r="N88" s="62"/>
      <c r="O88" s="58"/>
    </row>
    <row r="89" spans="2:15" ht="22.2" thickBot="1">
      <c r="B89" s="59" t="s">
        <v>198</v>
      </c>
      <c r="C89" s="63" t="s">
        <v>199</v>
      </c>
      <c r="D89" s="61"/>
      <c r="E89" s="61"/>
      <c r="F89" s="61"/>
      <c r="G89" s="61"/>
      <c r="H89" s="61"/>
      <c r="I89" s="61"/>
      <c r="J89" s="61"/>
      <c r="K89" s="62"/>
      <c r="L89" s="62"/>
      <c r="M89" s="62"/>
      <c r="N89" s="62"/>
      <c r="O89" s="58"/>
    </row>
    <row r="90" spans="2:15" ht="23.4" thickBot="1">
      <c r="B90" s="59">
        <v>1</v>
      </c>
      <c r="C90" s="61" t="s">
        <v>200</v>
      </c>
      <c r="D90" s="61"/>
      <c r="E90" s="61"/>
      <c r="F90" s="61"/>
      <c r="G90" s="61"/>
      <c r="H90" s="61"/>
      <c r="I90" s="61"/>
      <c r="J90" s="61"/>
      <c r="K90" s="62"/>
      <c r="L90" s="62"/>
      <c r="M90" s="62"/>
      <c r="N90" s="62"/>
      <c r="O90" s="58"/>
    </row>
    <row r="91" spans="2:15" ht="23.4" thickBot="1">
      <c r="B91" s="59">
        <v>1.1000000000000001</v>
      </c>
      <c r="C91" s="61" t="s">
        <v>201</v>
      </c>
      <c r="D91" s="61"/>
      <c r="E91" s="61"/>
      <c r="F91" s="61"/>
      <c r="G91" s="61"/>
      <c r="H91" s="61">
        <v>2</v>
      </c>
      <c r="I91" s="61"/>
      <c r="J91" s="61"/>
      <c r="K91" s="62"/>
      <c r="L91" s="62"/>
      <c r="M91" s="64">
        <v>114035</v>
      </c>
      <c r="N91" s="64">
        <v>228070</v>
      </c>
      <c r="O91" s="58"/>
    </row>
    <row r="92" spans="2:15" ht="46.2" thickBot="1">
      <c r="B92" s="59"/>
      <c r="C92" s="61" t="s">
        <v>202</v>
      </c>
      <c r="D92" s="61" t="s">
        <v>203</v>
      </c>
      <c r="E92" s="61" t="s">
        <v>204</v>
      </c>
      <c r="F92" s="61" t="s">
        <v>205</v>
      </c>
      <c r="G92" s="61" t="s">
        <v>206</v>
      </c>
      <c r="H92" s="61">
        <v>1</v>
      </c>
      <c r="I92" s="61">
        <v>2</v>
      </c>
      <c r="J92" s="63" t="s">
        <v>207</v>
      </c>
      <c r="K92" s="64">
        <v>39869</v>
      </c>
      <c r="L92" s="64">
        <v>39869</v>
      </c>
      <c r="M92" s="62"/>
      <c r="N92" s="62"/>
      <c r="O92" s="58"/>
    </row>
    <row r="93" spans="2:15" ht="46.2" thickBot="1">
      <c r="B93" s="59"/>
      <c r="C93" s="61" t="s">
        <v>208</v>
      </c>
      <c r="D93" s="61" t="s">
        <v>209</v>
      </c>
      <c r="E93" s="61" t="s">
        <v>204</v>
      </c>
      <c r="F93" s="61" t="s">
        <v>205</v>
      </c>
      <c r="G93" s="61" t="s">
        <v>206</v>
      </c>
      <c r="H93" s="61">
        <v>1</v>
      </c>
      <c r="I93" s="61">
        <v>2</v>
      </c>
      <c r="J93" s="63" t="s">
        <v>207</v>
      </c>
      <c r="K93" s="64">
        <v>35599</v>
      </c>
      <c r="L93" s="64">
        <v>35599</v>
      </c>
      <c r="M93" s="62"/>
      <c r="N93" s="62"/>
      <c r="O93" s="58"/>
    </row>
    <row r="94" spans="2:15" ht="13.8" thickBot="1">
      <c r="B94" s="59"/>
      <c r="C94" s="61" t="s">
        <v>210</v>
      </c>
      <c r="D94" s="61" t="s">
        <v>211</v>
      </c>
      <c r="E94" s="61" t="s">
        <v>212</v>
      </c>
      <c r="F94" s="61" t="s">
        <v>205</v>
      </c>
      <c r="G94" s="61" t="s">
        <v>213</v>
      </c>
      <c r="H94" s="61">
        <v>6</v>
      </c>
      <c r="I94" s="61">
        <v>12</v>
      </c>
      <c r="J94" s="63" t="s">
        <v>207</v>
      </c>
      <c r="K94" s="61">
        <v>843</v>
      </c>
      <c r="L94" s="64">
        <v>5058</v>
      </c>
      <c r="M94" s="62"/>
      <c r="N94" s="62"/>
      <c r="O94" s="58"/>
    </row>
    <row r="95" spans="2:15" ht="13.8" thickBot="1">
      <c r="B95" s="59"/>
      <c r="C95" s="61" t="s">
        <v>214</v>
      </c>
      <c r="D95" s="61" t="s">
        <v>215</v>
      </c>
      <c r="E95" s="61" t="s">
        <v>216</v>
      </c>
      <c r="F95" s="61" t="s">
        <v>205</v>
      </c>
      <c r="G95" s="61" t="s">
        <v>217</v>
      </c>
      <c r="H95" s="61">
        <v>4</v>
      </c>
      <c r="I95" s="61">
        <v>8</v>
      </c>
      <c r="J95" s="63" t="s">
        <v>207</v>
      </c>
      <c r="K95" s="64">
        <v>2335</v>
      </c>
      <c r="L95" s="64">
        <v>9340</v>
      </c>
      <c r="M95" s="62"/>
      <c r="N95" s="62"/>
      <c r="O95" s="58"/>
    </row>
    <row r="96" spans="2:15" ht="13.8" thickBot="1">
      <c r="B96" s="59"/>
      <c r="C96" s="61" t="s">
        <v>218</v>
      </c>
      <c r="D96" s="61" t="s">
        <v>219</v>
      </c>
      <c r="E96" s="61" t="s">
        <v>216</v>
      </c>
      <c r="F96" s="61" t="s">
        <v>205</v>
      </c>
      <c r="G96" s="61" t="s">
        <v>217</v>
      </c>
      <c r="H96" s="61">
        <v>2</v>
      </c>
      <c r="I96" s="61">
        <v>4</v>
      </c>
      <c r="J96" s="63" t="s">
        <v>207</v>
      </c>
      <c r="K96" s="64">
        <v>1579</v>
      </c>
      <c r="L96" s="64">
        <v>3158</v>
      </c>
      <c r="M96" s="62"/>
      <c r="N96" s="62"/>
      <c r="O96" s="58"/>
    </row>
    <row r="97" spans="2:15" ht="13.8" thickBot="1">
      <c r="B97" s="59"/>
      <c r="C97" s="61" t="s">
        <v>220</v>
      </c>
      <c r="D97" s="61" t="s">
        <v>221</v>
      </c>
      <c r="E97" s="61" t="s">
        <v>222</v>
      </c>
      <c r="F97" s="61" t="s">
        <v>205</v>
      </c>
      <c r="G97" s="61" t="s">
        <v>223</v>
      </c>
      <c r="H97" s="61">
        <v>4</v>
      </c>
      <c r="I97" s="61">
        <v>8</v>
      </c>
      <c r="J97" s="63" t="s">
        <v>207</v>
      </c>
      <c r="K97" s="64">
        <v>2241</v>
      </c>
      <c r="L97" s="64">
        <v>8964</v>
      </c>
      <c r="M97" s="62"/>
      <c r="N97" s="62"/>
      <c r="O97" s="58"/>
    </row>
    <row r="98" spans="2:15" ht="23.4" thickBot="1">
      <c r="B98" s="59"/>
      <c r="C98" s="61" t="s">
        <v>224</v>
      </c>
      <c r="D98" s="61" t="s">
        <v>225</v>
      </c>
      <c r="E98" s="61" t="s">
        <v>224</v>
      </c>
      <c r="F98" s="61" t="s">
        <v>226</v>
      </c>
      <c r="G98" s="61" t="s">
        <v>217</v>
      </c>
      <c r="H98" s="61">
        <v>1</v>
      </c>
      <c r="I98" s="61">
        <v>2</v>
      </c>
      <c r="J98" s="63" t="s">
        <v>227</v>
      </c>
      <c r="K98" s="64">
        <v>12047</v>
      </c>
      <c r="L98" s="64">
        <v>12047</v>
      </c>
      <c r="M98" s="62"/>
      <c r="N98" s="62"/>
      <c r="O98" s="58"/>
    </row>
    <row r="99" spans="2:15" ht="23.4" thickBot="1">
      <c r="B99" s="59">
        <v>1.2</v>
      </c>
      <c r="C99" s="61" t="s">
        <v>228</v>
      </c>
      <c r="D99" s="61"/>
      <c r="E99" s="61"/>
      <c r="F99" s="61"/>
      <c r="G99" s="61"/>
      <c r="H99" s="61">
        <v>2</v>
      </c>
      <c r="I99" s="61"/>
      <c r="J99" s="61"/>
      <c r="K99" s="62"/>
      <c r="L99" s="62"/>
      <c r="M99" s="64">
        <v>114035</v>
      </c>
      <c r="N99" s="64">
        <v>228070</v>
      </c>
      <c r="O99" s="58"/>
    </row>
    <row r="100" spans="2:15" ht="46.2" thickBot="1">
      <c r="B100" s="59"/>
      <c r="C100" s="61" t="s">
        <v>202</v>
      </c>
      <c r="D100" s="61" t="s">
        <v>203</v>
      </c>
      <c r="E100" s="61" t="s">
        <v>204</v>
      </c>
      <c r="F100" s="61" t="s">
        <v>205</v>
      </c>
      <c r="G100" s="61" t="s">
        <v>206</v>
      </c>
      <c r="H100" s="61">
        <v>1</v>
      </c>
      <c r="I100" s="61">
        <v>2</v>
      </c>
      <c r="J100" s="63" t="s">
        <v>207</v>
      </c>
      <c r="K100" s="64">
        <v>39869</v>
      </c>
      <c r="L100" s="64">
        <v>39869</v>
      </c>
      <c r="M100" s="62"/>
      <c r="N100" s="62"/>
      <c r="O100" s="58"/>
    </row>
    <row r="101" spans="2:15" ht="46.2" thickBot="1">
      <c r="B101" s="59"/>
      <c r="C101" s="61" t="s">
        <v>208</v>
      </c>
      <c r="D101" s="61" t="s">
        <v>209</v>
      </c>
      <c r="E101" s="61" t="s">
        <v>204</v>
      </c>
      <c r="F101" s="61" t="s">
        <v>205</v>
      </c>
      <c r="G101" s="61" t="s">
        <v>206</v>
      </c>
      <c r="H101" s="61">
        <v>1</v>
      </c>
      <c r="I101" s="61">
        <v>2</v>
      </c>
      <c r="J101" s="63" t="s">
        <v>207</v>
      </c>
      <c r="K101" s="64">
        <v>35599</v>
      </c>
      <c r="L101" s="64">
        <v>35599</v>
      </c>
      <c r="M101" s="62"/>
      <c r="N101" s="62"/>
      <c r="O101" s="58"/>
    </row>
    <row r="102" spans="2:15" ht="13.8" thickBot="1">
      <c r="B102" s="59"/>
      <c r="C102" s="61" t="s">
        <v>210</v>
      </c>
      <c r="D102" s="61" t="s">
        <v>211</v>
      </c>
      <c r="E102" s="61" t="s">
        <v>212</v>
      </c>
      <c r="F102" s="61" t="s">
        <v>205</v>
      </c>
      <c r="G102" s="61" t="s">
        <v>213</v>
      </c>
      <c r="H102" s="61">
        <v>6</v>
      </c>
      <c r="I102" s="61">
        <v>12</v>
      </c>
      <c r="J102" s="63" t="s">
        <v>207</v>
      </c>
      <c r="K102" s="61">
        <v>843</v>
      </c>
      <c r="L102" s="64">
        <v>5058</v>
      </c>
      <c r="M102" s="62"/>
      <c r="N102" s="62"/>
      <c r="O102" s="58"/>
    </row>
    <row r="103" spans="2:15" ht="13.8" thickBot="1">
      <c r="B103" s="59"/>
      <c r="C103" s="61" t="s">
        <v>214</v>
      </c>
      <c r="D103" s="61" t="s">
        <v>215</v>
      </c>
      <c r="E103" s="61" t="s">
        <v>216</v>
      </c>
      <c r="F103" s="61" t="s">
        <v>205</v>
      </c>
      <c r="G103" s="61" t="s">
        <v>217</v>
      </c>
      <c r="H103" s="61">
        <v>4</v>
      </c>
      <c r="I103" s="61">
        <v>8</v>
      </c>
      <c r="J103" s="63" t="s">
        <v>207</v>
      </c>
      <c r="K103" s="64">
        <v>2335</v>
      </c>
      <c r="L103" s="64">
        <v>9340</v>
      </c>
      <c r="M103" s="62"/>
      <c r="N103" s="62"/>
      <c r="O103" s="58"/>
    </row>
    <row r="104" spans="2:15" ht="13.8" thickBot="1">
      <c r="B104" s="59"/>
      <c r="C104" s="61" t="s">
        <v>218</v>
      </c>
      <c r="D104" s="61" t="s">
        <v>219</v>
      </c>
      <c r="E104" s="61" t="s">
        <v>216</v>
      </c>
      <c r="F104" s="61" t="s">
        <v>205</v>
      </c>
      <c r="G104" s="61" t="s">
        <v>217</v>
      </c>
      <c r="H104" s="61">
        <v>2</v>
      </c>
      <c r="I104" s="61">
        <v>4</v>
      </c>
      <c r="J104" s="63" t="s">
        <v>207</v>
      </c>
      <c r="K104" s="64">
        <v>1579</v>
      </c>
      <c r="L104" s="64">
        <v>3158</v>
      </c>
      <c r="M104" s="62"/>
      <c r="N104" s="62"/>
      <c r="O104" s="58"/>
    </row>
    <row r="105" spans="2:15" ht="13.8" thickBot="1">
      <c r="B105" s="59"/>
      <c r="C105" s="61" t="s">
        <v>220</v>
      </c>
      <c r="D105" s="61" t="s">
        <v>221</v>
      </c>
      <c r="E105" s="61" t="s">
        <v>222</v>
      </c>
      <c r="F105" s="61" t="s">
        <v>205</v>
      </c>
      <c r="G105" s="61" t="s">
        <v>223</v>
      </c>
      <c r="H105" s="61">
        <v>4</v>
      </c>
      <c r="I105" s="61">
        <v>8</v>
      </c>
      <c r="J105" s="63" t="s">
        <v>207</v>
      </c>
      <c r="K105" s="64">
        <v>2241</v>
      </c>
      <c r="L105" s="64">
        <v>8964</v>
      </c>
      <c r="M105" s="62"/>
      <c r="N105" s="62"/>
      <c r="O105" s="58"/>
    </row>
    <row r="106" spans="2:15" ht="23.4" thickBot="1">
      <c r="B106" s="59"/>
      <c r="C106" s="61" t="s">
        <v>224</v>
      </c>
      <c r="D106" s="61" t="s">
        <v>225</v>
      </c>
      <c r="E106" s="61" t="s">
        <v>224</v>
      </c>
      <c r="F106" s="61" t="s">
        <v>226</v>
      </c>
      <c r="G106" s="61" t="s">
        <v>217</v>
      </c>
      <c r="H106" s="61">
        <v>1</v>
      </c>
      <c r="I106" s="61">
        <v>2</v>
      </c>
      <c r="J106" s="63" t="s">
        <v>227</v>
      </c>
      <c r="K106" s="64">
        <v>12047</v>
      </c>
      <c r="L106" s="64">
        <v>12047</v>
      </c>
      <c r="M106" s="62"/>
      <c r="N106" s="62"/>
      <c r="O106" s="58"/>
    </row>
    <row r="107" spans="2:15" ht="23.4" thickBot="1">
      <c r="B107" s="59">
        <v>1.3</v>
      </c>
      <c r="C107" s="61" t="s">
        <v>229</v>
      </c>
      <c r="D107" s="61"/>
      <c r="E107" s="61"/>
      <c r="F107" s="61"/>
      <c r="G107" s="61"/>
      <c r="H107" s="61">
        <v>2</v>
      </c>
      <c r="I107" s="61"/>
      <c r="J107" s="61"/>
      <c r="K107" s="62"/>
      <c r="L107" s="62"/>
      <c r="M107" s="64">
        <v>25111</v>
      </c>
      <c r="N107" s="64">
        <v>50222</v>
      </c>
      <c r="O107" s="58"/>
    </row>
    <row r="108" spans="2:15" ht="46.2" thickBot="1">
      <c r="B108" s="59"/>
      <c r="C108" s="61" t="s">
        <v>230</v>
      </c>
      <c r="D108" s="61" t="s">
        <v>231</v>
      </c>
      <c r="E108" s="61" t="s">
        <v>232</v>
      </c>
      <c r="F108" s="61" t="s">
        <v>205</v>
      </c>
      <c r="G108" s="61" t="s">
        <v>206</v>
      </c>
      <c r="H108" s="61">
        <v>1</v>
      </c>
      <c r="I108" s="61">
        <v>2</v>
      </c>
      <c r="J108" s="63" t="s">
        <v>207</v>
      </c>
      <c r="K108" s="64">
        <v>13064</v>
      </c>
      <c r="L108" s="64">
        <v>13064</v>
      </c>
      <c r="M108" s="62"/>
      <c r="N108" s="62"/>
      <c r="O108" s="58"/>
    </row>
    <row r="109" spans="2:15" ht="23.4" thickBot="1">
      <c r="B109" s="59"/>
      <c r="C109" s="61" t="s">
        <v>224</v>
      </c>
      <c r="D109" s="61" t="s">
        <v>225</v>
      </c>
      <c r="E109" s="61" t="s">
        <v>224</v>
      </c>
      <c r="F109" s="61" t="s">
        <v>226</v>
      </c>
      <c r="G109" s="61" t="s">
        <v>217</v>
      </c>
      <c r="H109" s="61">
        <v>1</v>
      </c>
      <c r="I109" s="61">
        <v>2</v>
      </c>
      <c r="J109" s="63" t="s">
        <v>227</v>
      </c>
      <c r="K109" s="64">
        <v>12047</v>
      </c>
      <c r="L109" s="64">
        <v>12047</v>
      </c>
      <c r="M109" s="62"/>
      <c r="N109" s="62"/>
      <c r="O109" s="58"/>
    </row>
    <row r="110" spans="2:15" ht="34.799999999999997" thickBot="1">
      <c r="B110" s="59">
        <v>2</v>
      </c>
      <c r="C110" s="61" t="s">
        <v>233</v>
      </c>
      <c r="D110" s="61"/>
      <c r="E110" s="61"/>
      <c r="F110" s="61"/>
      <c r="G110" s="61"/>
      <c r="H110" s="61"/>
      <c r="I110" s="61"/>
      <c r="J110" s="61"/>
      <c r="K110" s="62"/>
      <c r="L110" s="62"/>
      <c r="M110" s="62"/>
      <c r="N110" s="62"/>
      <c r="O110" s="58"/>
    </row>
    <row r="111" spans="2:15" ht="23.4" thickBot="1">
      <c r="B111" s="59">
        <v>2.1</v>
      </c>
      <c r="C111" s="61" t="s">
        <v>201</v>
      </c>
      <c r="D111" s="61"/>
      <c r="E111" s="61"/>
      <c r="F111" s="61"/>
      <c r="G111" s="61"/>
      <c r="H111" s="61">
        <v>1</v>
      </c>
      <c r="I111" s="61"/>
      <c r="J111" s="61"/>
      <c r="K111" s="62"/>
      <c r="L111" s="62"/>
      <c r="M111" s="64">
        <v>58199</v>
      </c>
      <c r="N111" s="64">
        <v>58199</v>
      </c>
      <c r="O111" s="58"/>
    </row>
    <row r="112" spans="2:15" ht="23.4" thickBot="1">
      <c r="B112" s="238"/>
      <c r="C112" s="238" t="s">
        <v>234</v>
      </c>
      <c r="D112" s="61" t="s">
        <v>235</v>
      </c>
      <c r="E112" s="238" t="s">
        <v>204</v>
      </c>
      <c r="F112" s="238" t="s">
        <v>205</v>
      </c>
      <c r="G112" s="238" t="s">
        <v>206</v>
      </c>
      <c r="H112" s="238">
        <v>1</v>
      </c>
      <c r="I112" s="238">
        <v>1</v>
      </c>
      <c r="J112" s="240" t="s">
        <v>207</v>
      </c>
      <c r="K112" s="242">
        <v>33735</v>
      </c>
      <c r="L112" s="242">
        <v>33735</v>
      </c>
      <c r="M112" s="244"/>
      <c r="N112" s="244"/>
      <c r="O112" s="58"/>
    </row>
    <row r="113" spans="2:15" ht="23.4" thickBot="1">
      <c r="B113" s="239"/>
      <c r="C113" s="239"/>
      <c r="D113" s="61" t="s">
        <v>236</v>
      </c>
      <c r="E113" s="239"/>
      <c r="F113" s="239"/>
      <c r="G113" s="239"/>
      <c r="H113" s="239"/>
      <c r="I113" s="239"/>
      <c r="J113" s="241"/>
      <c r="K113" s="243"/>
      <c r="L113" s="243"/>
      <c r="M113" s="245"/>
      <c r="N113" s="245"/>
      <c r="O113" s="58"/>
    </row>
    <row r="114" spans="2:15" ht="13.8" thickBot="1">
      <c r="B114" s="59"/>
      <c r="C114" s="61" t="s">
        <v>210</v>
      </c>
      <c r="D114" s="61" t="s">
        <v>211</v>
      </c>
      <c r="E114" s="61" t="s">
        <v>212</v>
      </c>
      <c r="F114" s="61" t="s">
        <v>205</v>
      </c>
      <c r="G114" s="61" t="s">
        <v>213</v>
      </c>
      <c r="H114" s="61">
        <v>2</v>
      </c>
      <c r="I114" s="61">
        <v>2</v>
      </c>
      <c r="J114" s="63" t="s">
        <v>207</v>
      </c>
      <c r="K114" s="61">
        <v>843</v>
      </c>
      <c r="L114" s="64">
        <v>1686</v>
      </c>
      <c r="M114" s="62"/>
      <c r="N114" s="62"/>
      <c r="O114" s="58"/>
    </row>
    <row r="115" spans="2:15" ht="13.8" thickBot="1">
      <c r="B115" s="59"/>
      <c r="C115" s="61" t="s">
        <v>214</v>
      </c>
      <c r="D115" s="61" t="s">
        <v>215</v>
      </c>
      <c r="E115" s="61" t="s">
        <v>216</v>
      </c>
      <c r="F115" s="61" t="s">
        <v>205</v>
      </c>
      <c r="G115" s="61" t="s">
        <v>217</v>
      </c>
      <c r="H115" s="61">
        <v>2</v>
      </c>
      <c r="I115" s="61">
        <v>2</v>
      </c>
      <c r="J115" s="63" t="s">
        <v>207</v>
      </c>
      <c r="K115" s="64">
        <v>2335</v>
      </c>
      <c r="L115" s="64">
        <v>4670</v>
      </c>
      <c r="M115" s="62"/>
      <c r="N115" s="62"/>
      <c r="O115" s="58"/>
    </row>
    <row r="116" spans="2:15" ht="13.8" thickBot="1">
      <c r="B116" s="59"/>
      <c r="C116" s="61" t="s">
        <v>218</v>
      </c>
      <c r="D116" s="61" t="s">
        <v>219</v>
      </c>
      <c r="E116" s="61" t="s">
        <v>216</v>
      </c>
      <c r="F116" s="61" t="s">
        <v>205</v>
      </c>
      <c r="G116" s="61" t="s">
        <v>217</v>
      </c>
      <c r="H116" s="61">
        <v>1</v>
      </c>
      <c r="I116" s="61">
        <v>1</v>
      </c>
      <c r="J116" s="63" t="s">
        <v>207</v>
      </c>
      <c r="K116" s="64">
        <v>1579</v>
      </c>
      <c r="L116" s="64">
        <v>1579</v>
      </c>
      <c r="M116" s="62"/>
      <c r="N116" s="62"/>
      <c r="O116" s="58"/>
    </row>
    <row r="117" spans="2:15" ht="13.8" thickBot="1">
      <c r="B117" s="59"/>
      <c r="C117" s="61" t="s">
        <v>220</v>
      </c>
      <c r="D117" s="61" t="s">
        <v>221</v>
      </c>
      <c r="E117" s="61" t="s">
        <v>222</v>
      </c>
      <c r="F117" s="61" t="s">
        <v>205</v>
      </c>
      <c r="G117" s="61" t="s">
        <v>223</v>
      </c>
      <c r="H117" s="61">
        <v>2</v>
      </c>
      <c r="I117" s="61">
        <v>2</v>
      </c>
      <c r="J117" s="63" t="s">
        <v>207</v>
      </c>
      <c r="K117" s="64">
        <v>2241</v>
      </c>
      <c r="L117" s="64">
        <v>4482</v>
      </c>
      <c r="M117" s="62"/>
      <c r="N117" s="62"/>
      <c r="O117" s="58"/>
    </row>
    <row r="118" spans="2:15" ht="23.4" thickBot="1">
      <c r="B118" s="59"/>
      <c r="C118" s="61" t="s">
        <v>224</v>
      </c>
      <c r="D118" s="61" t="s">
        <v>225</v>
      </c>
      <c r="E118" s="61" t="s">
        <v>224</v>
      </c>
      <c r="F118" s="61" t="s">
        <v>226</v>
      </c>
      <c r="G118" s="61" t="s">
        <v>217</v>
      </c>
      <c r="H118" s="61">
        <v>1</v>
      </c>
      <c r="I118" s="61">
        <v>1</v>
      </c>
      <c r="J118" s="63" t="s">
        <v>227</v>
      </c>
      <c r="K118" s="64">
        <v>12047</v>
      </c>
      <c r="L118" s="64">
        <v>12047</v>
      </c>
      <c r="M118" s="62"/>
      <c r="N118" s="62"/>
      <c r="O118" s="58"/>
    </row>
    <row r="119" spans="2:15" ht="23.4" thickBot="1">
      <c r="B119" s="59">
        <v>2.2000000000000002</v>
      </c>
      <c r="C119" s="61" t="s">
        <v>228</v>
      </c>
      <c r="D119" s="61"/>
      <c r="E119" s="61"/>
      <c r="F119" s="61"/>
      <c r="G119" s="61"/>
      <c r="H119" s="61">
        <v>1</v>
      </c>
      <c r="I119" s="61"/>
      <c r="J119" s="61"/>
      <c r="K119" s="62"/>
      <c r="L119" s="62"/>
      <c r="M119" s="64">
        <v>58199</v>
      </c>
      <c r="N119" s="64">
        <v>58199</v>
      </c>
      <c r="O119" s="58"/>
    </row>
    <row r="120" spans="2:15" ht="23.4" thickBot="1">
      <c r="B120" s="238"/>
      <c r="C120" s="238" t="s">
        <v>234</v>
      </c>
      <c r="D120" s="61" t="s">
        <v>235</v>
      </c>
      <c r="E120" s="238" t="s">
        <v>204</v>
      </c>
      <c r="F120" s="238" t="s">
        <v>205</v>
      </c>
      <c r="G120" s="238" t="s">
        <v>206</v>
      </c>
      <c r="H120" s="238">
        <v>1</v>
      </c>
      <c r="I120" s="238">
        <v>1</v>
      </c>
      <c r="J120" s="240" t="s">
        <v>207</v>
      </c>
      <c r="K120" s="242">
        <v>33735</v>
      </c>
      <c r="L120" s="242">
        <v>33735</v>
      </c>
      <c r="M120" s="244"/>
      <c r="N120" s="244"/>
      <c r="O120" s="58"/>
    </row>
    <row r="121" spans="2:15" ht="23.4" thickBot="1">
      <c r="B121" s="239"/>
      <c r="C121" s="239"/>
      <c r="D121" s="61" t="s">
        <v>236</v>
      </c>
      <c r="E121" s="239"/>
      <c r="F121" s="239"/>
      <c r="G121" s="239"/>
      <c r="H121" s="239"/>
      <c r="I121" s="239"/>
      <c r="J121" s="241"/>
      <c r="K121" s="243"/>
      <c r="L121" s="243"/>
      <c r="M121" s="245"/>
      <c r="N121" s="245"/>
      <c r="O121" s="58"/>
    </row>
    <row r="122" spans="2:15" ht="13.8" thickBot="1">
      <c r="B122" s="59"/>
      <c r="C122" s="61" t="s">
        <v>210</v>
      </c>
      <c r="D122" s="61" t="s">
        <v>211</v>
      </c>
      <c r="E122" s="61" t="s">
        <v>212</v>
      </c>
      <c r="F122" s="61" t="s">
        <v>205</v>
      </c>
      <c r="G122" s="61" t="s">
        <v>213</v>
      </c>
      <c r="H122" s="61">
        <v>2</v>
      </c>
      <c r="I122" s="61">
        <v>2</v>
      </c>
      <c r="J122" s="63" t="s">
        <v>207</v>
      </c>
      <c r="K122" s="61">
        <v>843</v>
      </c>
      <c r="L122" s="64">
        <v>1686</v>
      </c>
      <c r="M122" s="62"/>
      <c r="N122" s="62"/>
      <c r="O122" s="58"/>
    </row>
    <row r="123" spans="2:15" ht="13.8" thickBot="1">
      <c r="B123" s="59"/>
      <c r="C123" s="61" t="s">
        <v>214</v>
      </c>
      <c r="D123" s="61" t="s">
        <v>215</v>
      </c>
      <c r="E123" s="61" t="s">
        <v>216</v>
      </c>
      <c r="F123" s="61" t="s">
        <v>205</v>
      </c>
      <c r="G123" s="61" t="s">
        <v>217</v>
      </c>
      <c r="H123" s="61">
        <v>2</v>
      </c>
      <c r="I123" s="61">
        <v>2</v>
      </c>
      <c r="J123" s="63" t="s">
        <v>207</v>
      </c>
      <c r="K123" s="64">
        <v>2335</v>
      </c>
      <c r="L123" s="64">
        <v>4670</v>
      </c>
      <c r="M123" s="62"/>
      <c r="N123" s="62"/>
      <c r="O123" s="58"/>
    </row>
    <row r="124" spans="2:15" ht="13.8" thickBot="1">
      <c r="B124" s="59"/>
      <c r="C124" s="61" t="s">
        <v>218</v>
      </c>
      <c r="D124" s="61" t="s">
        <v>219</v>
      </c>
      <c r="E124" s="61" t="s">
        <v>216</v>
      </c>
      <c r="F124" s="61" t="s">
        <v>205</v>
      </c>
      <c r="G124" s="61" t="s">
        <v>217</v>
      </c>
      <c r="H124" s="61">
        <v>1</v>
      </c>
      <c r="I124" s="61">
        <v>1</v>
      </c>
      <c r="J124" s="63" t="s">
        <v>207</v>
      </c>
      <c r="K124" s="64">
        <v>1579</v>
      </c>
      <c r="L124" s="64">
        <v>1579</v>
      </c>
      <c r="M124" s="62"/>
      <c r="N124" s="62"/>
      <c r="O124" s="58"/>
    </row>
    <row r="125" spans="2:15" ht="13.8" thickBot="1">
      <c r="B125" s="59"/>
      <c r="C125" s="61" t="s">
        <v>220</v>
      </c>
      <c r="D125" s="61" t="s">
        <v>221</v>
      </c>
      <c r="E125" s="61" t="s">
        <v>222</v>
      </c>
      <c r="F125" s="61" t="s">
        <v>205</v>
      </c>
      <c r="G125" s="61" t="s">
        <v>223</v>
      </c>
      <c r="H125" s="61">
        <v>2</v>
      </c>
      <c r="I125" s="61">
        <v>2</v>
      </c>
      <c r="J125" s="63" t="s">
        <v>207</v>
      </c>
      <c r="K125" s="64">
        <v>2241</v>
      </c>
      <c r="L125" s="64">
        <v>4482</v>
      </c>
      <c r="M125" s="62"/>
      <c r="N125" s="62"/>
      <c r="O125" s="58"/>
    </row>
    <row r="126" spans="2:15" ht="23.4" thickBot="1">
      <c r="B126" s="59"/>
      <c r="C126" s="61" t="s">
        <v>224</v>
      </c>
      <c r="D126" s="61" t="s">
        <v>225</v>
      </c>
      <c r="E126" s="61" t="s">
        <v>224</v>
      </c>
      <c r="F126" s="61" t="s">
        <v>226</v>
      </c>
      <c r="G126" s="61" t="s">
        <v>217</v>
      </c>
      <c r="H126" s="61">
        <v>1</v>
      </c>
      <c r="I126" s="61">
        <v>1</v>
      </c>
      <c r="J126" s="63" t="s">
        <v>227</v>
      </c>
      <c r="K126" s="64">
        <v>12047</v>
      </c>
      <c r="L126" s="64">
        <v>12047</v>
      </c>
      <c r="M126" s="62"/>
      <c r="N126" s="62"/>
      <c r="O126" s="58"/>
    </row>
    <row r="127" spans="2:15" ht="23.4" thickBot="1">
      <c r="B127" s="59">
        <v>2.2999999999999998</v>
      </c>
      <c r="C127" s="61" t="s">
        <v>229</v>
      </c>
      <c r="D127" s="61"/>
      <c r="E127" s="61"/>
      <c r="F127" s="61"/>
      <c r="G127" s="61"/>
      <c r="H127" s="61">
        <v>1</v>
      </c>
      <c r="I127" s="61"/>
      <c r="J127" s="61"/>
      <c r="K127" s="62"/>
      <c r="L127" s="62"/>
      <c r="M127" s="64">
        <v>25111</v>
      </c>
      <c r="N127" s="64">
        <v>25111</v>
      </c>
      <c r="O127" s="58"/>
    </row>
    <row r="128" spans="2:15" ht="46.2" thickBot="1">
      <c r="B128" s="59"/>
      <c r="C128" s="61" t="s">
        <v>230</v>
      </c>
      <c r="D128" s="61" t="s">
        <v>231</v>
      </c>
      <c r="E128" s="61" t="s">
        <v>232</v>
      </c>
      <c r="F128" s="61" t="s">
        <v>205</v>
      </c>
      <c r="G128" s="61" t="s">
        <v>206</v>
      </c>
      <c r="H128" s="61">
        <v>1</v>
      </c>
      <c r="I128" s="61">
        <v>1</v>
      </c>
      <c r="J128" s="63" t="s">
        <v>207</v>
      </c>
      <c r="K128" s="64">
        <v>13064</v>
      </c>
      <c r="L128" s="64">
        <v>13064</v>
      </c>
      <c r="M128" s="62"/>
      <c r="N128" s="62"/>
      <c r="O128" s="58"/>
    </row>
    <row r="129" spans="2:15" ht="23.4" thickBot="1">
      <c r="B129" s="59"/>
      <c r="C129" s="61" t="s">
        <v>224</v>
      </c>
      <c r="D129" s="61" t="s">
        <v>225</v>
      </c>
      <c r="E129" s="61" t="s">
        <v>224</v>
      </c>
      <c r="F129" s="61" t="s">
        <v>226</v>
      </c>
      <c r="G129" s="61" t="s">
        <v>217</v>
      </c>
      <c r="H129" s="61">
        <v>1</v>
      </c>
      <c r="I129" s="61">
        <v>1</v>
      </c>
      <c r="J129" s="63" t="s">
        <v>227</v>
      </c>
      <c r="K129" s="64">
        <v>12047</v>
      </c>
      <c r="L129" s="64">
        <v>12047</v>
      </c>
      <c r="M129" s="62"/>
      <c r="N129" s="62"/>
      <c r="O129" s="58"/>
    </row>
    <row r="130" spans="2:15" ht="34.799999999999997" thickBot="1">
      <c r="B130" s="59">
        <v>3</v>
      </c>
      <c r="C130" s="61" t="s">
        <v>237</v>
      </c>
      <c r="D130" s="61"/>
      <c r="E130" s="61"/>
      <c r="F130" s="61"/>
      <c r="G130" s="61"/>
      <c r="H130" s="61">
        <v>12</v>
      </c>
      <c r="I130" s="61"/>
      <c r="J130" s="61"/>
      <c r="K130" s="62"/>
      <c r="L130" s="62"/>
      <c r="M130" s="64">
        <v>72278</v>
      </c>
      <c r="N130" s="64">
        <v>867336</v>
      </c>
      <c r="O130" s="58"/>
    </row>
    <row r="131" spans="2:15" ht="13.8" thickBot="1">
      <c r="B131" s="238"/>
      <c r="C131" s="238" t="s">
        <v>238</v>
      </c>
      <c r="D131" s="61" t="s">
        <v>239</v>
      </c>
      <c r="E131" s="238" t="s">
        <v>240</v>
      </c>
      <c r="F131" s="238" t="s">
        <v>205</v>
      </c>
      <c r="G131" s="238" t="s">
        <v>206</v>
      </c>
      <c r="H131" s="238">
        <v>1</v>
      </c>
      <c r="I131" s="238">
        <v>12</v>
      </c>
      <c r="J131" s="240" t="s">
        <v>207</v>
      </c>
      <c r="K131" s="242">
        <v>53233</v>
      </c>
      <c r="L131" s="242">
        <v>53233</v>
      </c>
      <c r="M131" s="244"/>
      <c r="N131" s="244"/>
      <c r="O131" s="58"/>
    </row>
    <row r="132" spans="2:15" ht="23.4" thickBot="1">
      <c r="B132" s="239"/>
      <c r="C132" s="239"/>
      <c r="D132" s="61" t="s">
        <v>236</v>
      </c>
      <c r="E132" s="239"/>
      <c r="F132" s="239"/>
      <c r="G132" s="239"/>
      <c r="H132" s="239"/>
      <c r="I132" s="239"/>
      <c r="J132" s="241"/>
      <c r="K132" s="243"/>
      <c r="L132" s="243"/>
      <c r="M132" s="245"/>
      <c r="N132" s="245"/>
      <c r="O132" s="58"/>
    </row>
    <row r="133" spans="2:15" ht="13.8" thickBot="1">
      <c r="B133" s="59"/>
      <c r="C133" s="61" t="s">
        <v>210</v>
      </c>
      <c r="D133" s="61" t="s">
        <v>211</v>
      </c>
      <c r="E133" s="61" t="s">
        <v>212</v>
      </c>
      <c r="F133" s="61" t="s">
        <v>205</v>
      </c>
      <c r="G133" s="61" t="s">
        <v>213</v>
      </c>
      <c r="H133" s="61">
        <v>1</v>
      </c>
      <c r="I133" s="61">
        <v>12</v>
      </c>
      <c r="J133" s="63" t="s">
        <v>207</v>
      </c>
      <c r="K133" s="61">
        <v>843</v>
      </c>
      <c r="L133" s="61">
        <v>843</v>
      </c>
      <c r="M133" s="62"/>
      <c r="N133" s="62"/>
      <c r="O133" s="58"/>
    </row>
    <row r="134" spans="2:15" ht="13.8" thickBot="1">
      <c r="B134" s="59"/>
      <c r="C134" s="61" t="s">
        <v>214</v>
      </c>
      <c r="D134" s="61" t="s">
        <v>215</v>
      </c>
      <c r="E134" s="61" t="s">
        <v>216</v>
      </c>
      <c r="F134" s="61" t="s">
        <v>205</v>
      </c>
      <c r="G134" s="61" t="s">
        <v>217</v>
      </c>
      <c r="H134" s="61">
        <v>1</v>
      </c>
      <c r="I134" s="61">
        <v>12</v>
      </c>
      <c r="J134" s="63" t="s">
        <v>207</v>
      </c>
      <c r="K134" s="64">
        <v>2335</v>
      </c>
      <c r="L134" s="64">
        <v>2335</v>
      </c>
      <c r="M134" s="62"/>
      <c r="N134" s="62"/>
      <c r="O134" s="58"/>
    </row>
    <row r="135" spans="2:15" ht="13.8" thickBot="1">
      <c r="B135" s="59"/>
      <c r="C135" s="61" t="s">
        <v>218</v>
      </c>
      <c r="D135" s="61" t="s">
        <v>219</v>
      </c>
      <c r="E135" s="61" t="s">
        <v>216</v>
      </c>
      <c r="F135" s="61" t="s">
        <v>205</v>
      </c>
      <c r="G135" s="61" t="s">
        <v>217</v>
      </c>
      <c r="H135" s="61">
        <v>1</v>
      </c>
      <c r="I135" s="61">
        <v>12</v>
      </c>
      <c r="J135" s="63" t="s">
        <v>207</v>
      </c>
      <c r="K135" s="64">
        <v>1579</v>
      </c>
      <c r="L135" s="64">
        <v>1579</v>
      </c>
      <c r="M135" s="62"/>
      <c r="N135" s="62"/>
      <c r="O135" s="58"/>
    </row>
    <row r="136" spans="2:15" ht="13.8" thickBot="1">
      <c r="B136" s="59"/>
      <c r="C136" s="61" t="s">
        <v>220</v>
      </c>
      <c r="D136" s="61" t="s">
        <v>221</v>
      </c>
      <c r="E136" s="61" t="s">
        <v>222</v>
      </c>
      <c r="F136" s="61" t="s">
        <v>205</v>
      </c>
      <c r="G136" s="61" t="s">
        <v>223</v>
      </c>
      <c r="H136" s="61">
        <v>1</v>
      </c>
      <c r="I136" s="61">
        <v>12</v>
      </c>
      <c r="J136" s="63" t="s">
        <v>207</v>
      </c>
      <c r="K136" s="64">
        <v>2241</v>
      </c>
      <c r="L136" s="64">
        <v>2241</v>
      </c>
      <c r="M136" s="62"/>
      <c r="N136" s="62"/>
      <c r="O136" s="58"/>
    </row>
    <row r="137" spans="2:15" ht="23.4" thickBot="1">
      <c r="B137" s="59"/>
      <c r="C137" s="61" t="s">
        <v>224</v>
      </c>
      <c r="D137" s="61" t="s">
        <v>225</v>
      </c>
      <c r="E137" s="61" t="s">
        <v>224</v>
      </c>
      <c r="F137" s="61" t="s">
        <v>226</v>
      </c>
      <c r="G137" s="61" t="s">
        <v>217</v>
      </c>
      <c r="H137" s="61">
        <v>1</v>
      </c>
      <c r="I137" s="61">
        <v>12</v>
      </c>
      <c r="J137" s="63" t="s">
        <v>227</v>
      </c>
      <c r="K137" s="64">
        <v>12047</v>
      </c>
      <c r="L137" s="64">
        <v>12047</v>
      </c>
      <c r="M137" s="62"/>
      <c r="N137" s="62"/>
      <c r="O137" s="58"/>
    </row>
    <row r="138" spans="2:15" ht="34.799999999999997" thickBot="1">
      <c r="B138" s="59">
        <v>4</v>
      </c>
      <c r="C138" s="61" t="s">
        <v>241</v>
      </c>
      <c r="D138" s="61"/>
      <c r="E138" s="61"/>
      <c r="F138" s="61"/>
      <c r="G138" s="61"/>
      <c r="H138" s="61">
        <v>4</v>
      </c>
      <c r="I138" s="61"/>
      <c r="J138" s="61"/>
      <c r="K138" s="62"/>
      <c r="L138" s="62"/>
      <c r="M138" s="64">
        <v>72278</v>
      </c>
      <c r="N138" s="64">
        <v>289112</v>
      </c>
      <c r="O138" s="58"/>
    </row>
    <row r="139" spans="2:15" ht="13.8" thickBot="1">
      <c r="B139" s="238"/>
      <c r="C139" s="238" t="s">
        <v>238</v>
      </c>
      <c r="D139" s="61" t="s">
        <v>239</v>
      </c>
      <c r="E139" s="238" t="s">
        <v>240</v>
      </c>
      <c r="F139" s="238" t="s">
        <v>205</v>
      </c>
      <c r="G139" s="238" t="s">
        <v>206</v>
      </c>
      <c r="H139" s="238">
        <v>1</v>
      </c>
      <c r="I139" s="238">
        <v>4</v>
      </c>
      <c r="J139" s="240" t="s">
        <v>207</v>
      </c>
      <c r="K139" s="242">
        <v>53233</v>
      </c>
      <c r="L139" s="242">
        <v>53233</v>
      </c>
      <c r="M139" s="244"/>
      <c r="N139" s="244"/>
      <c r="O139" s="58"/>
    </row>
    <row r="140" spans="2:15" ht="23.4" thickBot="1">
      <c r="B140" s="239"/>
      <c r="C140" s="239"/>
      <c r="D140" s="61" t="s">
        <v>236</v>
      </c>
      <c r="E140" s="239"/>
      <c r="F140" s="239"/>
      <c r="G140" s="239"/>
      <c r="H140" s="239"/>
      <c r="I140" s="239"/>
      <c r="J140" s="241"/>
      <c r="K140" s="243"/>
      <c r="L140" s="243"/>
      <c r="M140" s="245"/>
      <c r="N140" s="245"/>
      <c r="O140" s="58"/>
    </row>
    <row r="141" spans="2:15" ht="13.8" thickBot="1">
      <c r="B141" s="59"/>
      <c r="C141" s="61" t="s">
        <v>210</v>
      </c>
      <c r="D141" s="61" t="s">
        <v>211</v>
      </c>
      <c r="E141" s="61" t="s">
        <v>212</v>
      </c>
      <c r="F141" s="61" t="s">
        <v>205</v>
      </c>
      <c r="G141" s="61" t="s">
        <v>213</v>
      </c>
      <c r="H141" s="61">
        <v>1</v>
      </c>
      <c r="I141" s="61">
        <v>4</v>
      </c>
      <c r="J141" s="63" t="s">
        <v>207</v>
      </c>
      <c r="K141" s="61">
        <v>843</v>
      </c>
      <c r="L141" s="61">
        <v>843</v>
      </c>
      <c r="M141" s="62"/>
      <c r="N141" s="62"/>
      <c r="O141" s="58"/>
    </row>
    <row r="142" spans="2:15" ht="13.8" thickBot="1">
      <c r="B142" s="59"/>
      <c r="C142" s="61" t="s">
        <v>214</v>
      </c>
      <c r="D142" s="61" t="s">
        <v>215</v>
      </c>
      <c r="E142" s="61" t="s">
        <v>216</v>
      </c>
      <c r="F142" s="61" t="s">
        <v>205</v>
      </c>
      <c r="G142" s="61" t="s">
        <v>217</v>
      </c>
      <c r="H142" s="61">
        <v>1</v>
      </c>
      <c r="I142" s="61">
        <v>4</v>
      </c>
      <c r="J142" s="63" t="s">
        <v>207</v>
      </c>
      <c r="K142" s="64">
        <v>2335</v>
      </c>
      <c r="L142" s="64">
        <v>2335</v>
      </c>
      <c r="M142" s="62"/>
      <c r="N142" s="62"/>
      <c r="O142" s="58"/>
    </row>
    <row r="143" spans="2:15" ht="13.8" thickBot="1">
      <c r="B143" s="59"/>
      <c r="C143" s="61" t="s">
        <v>218</v>
      </c>
      <c r="D143" s="61" t="s">
        <v>219</v>
      </c>
      <c r="E143" s="61" t="s">
        <v>216</v>
      </c>
      <c r="F143" s="61" t="s">
        <v>205</v>
      </c>
      <c r="G143" s="61" t="s">
        <v>217</v>
      </c>
      <c r="H143" s="61">
        <v>1</v>
      </c>
      <c r="I143" s="61">
        <v>4</v>
      </c>
      <c r="J143" s="63" t="s">
        <v>207</v>
      </c>
      <c r="K143" s="64">
        <v>1579</v>
      </c>
      <c r="L143" s="64">
        <v>1579</v>
      </c>
      <c r="M143" s="62"/>
      <c r="N143" s="62"/>
      <c r="O143" s="58"/>
    </row>
    <row r="144" spans="2:15" ht="13.8" thickBot="1">
      <c r="B144" s="59"/>
      <c r="C144" s="61" t="s">
        <v>220</v>
      </c>
      <c r="D144" s="61" t="s">
        <v>221</v>
      </c>
      <c r="E144" s="61" t="s">
        <v>222</v>
      </c>
      <c r="F144" s="61" t="s">
        <v>205</v>
      </c>
      <c r="G144" s="61" t="s">
        <v>223</v>
      </c>
      <c r="H144" s="61">
        <v>1</v>
      </c>
      <c r="I144" s="61">
        <v>4</v>
      </c>
      <c r="J144" s="63" t="s">
        <v>207</v>
      </c>
      <c r="K144" s="64">
        <v>2241</v>
      </c>
      <c r="L144" s="64">
        <v>2241</v>
      </c>
      <c r="M144" s="62"/>
      <c r="N144" s="62"/>
      <c r="O144" s="58"/>
    </row>
    <row r="145" spans="2:15" ht="23.4" thickBot="1">
      <c r="B145" s="59"/>
      <c r="C145" s="61" t="s">
        <v>224</v>
      </c>
      <c r="D145" s="61" t="s">
        <v>225</v>
      </c>
      <c r="E145" s="61" t="s">
        <v>224</v>
      </c>
      <c r="F145" s="61" t="s">
        <v>226</v>
      </c>
      <c r="G145" s="61" t="s">
        <v>217</v>
      </c>
      <c r="H145" s="61">
        <v>1</v>
      </c>
      <c r="I145" s="61">
        <v>4</v>
      </c>
      <c r="J145" s="63" t="s">
        <v>227</v>
      </c>
      <c r="K145" s="64">
        <v>12047</v>
      </c>
      <c r="L145" s="64">
        <v>12047</v>
      </c>
      <c r="M145" s="62"/>
      <c r="N145" s="62"/>
      <c r="O145" s="58"/>
    </row>
    <row r="146" spans="2:15" ht="33.6" thickBot="1">
      <c r="B146" s="59" t="s">
        <v>242</v>
      </c>
      <c r="C146" s="63" t="s">
        <v>243</v>
      </c>
      <c r="D146" s="61"/>
      <c r="E146" s="61"/>
      <c r="F146" s="61"/>
      <c r="G146" s="61"/>
      <c r="H146" s="61"/>
      <c r="I146" s="61"/>
      <c r="J146" s="61"/>
      <c r="K146" s="62"/>
      <c r="L146" s="62"/>
      <c r="M146" s="62"/>
      <c r="N146" s="62"/>
      <c r="O146" s="58"/>
    </row>
    <row r="147" spans="2:15" ht="22.2" thickBot="1">
      <c r="B147" s="65" t="s">
        <v>244</v>
      </c>
      <c r="C147" s="63" t="s">
        <v>245</v>
      </c>
      <c r="D147" s="61"/>
      <c r="E147" s="61"/>
      <c r="F147" s="61"/>
      <c r="G147" s="61"/>
      <c r="H147" s="61"/>
      <c r="I147" s="61"/>
      <c r="J147" s="61"/>
      <c r="K147" s="62"/>
      <c r="L147" s="62"/>
      <c r="M147" s="62"/>
      <c r="N147" s="62"/>
      <c r="O147" s="58"/>
    </row>
    <row r="148" spans="2:15" ht="88.2" thickBot="1">
      <c r="B148" s="59">
        <v>1</v>
      </c>
      <c r="C148" s="63" t="s">
        <v>246</v>
      </c>
      <c r="D148" s="63" t="s">
        <v>247</v>
      </c>
      <c r="E148" s="63" t="s">
        <v>248</v>
      </c>
      <c r="F148" s="63" t="s">
        <v>249</v>
      </c>
      <c r="G148" s="61" t="s">
        <v>217</v>
      </c>
      <c r="H148" s="61"/>
      <c r="I148" s="61"/>
      <c r="J148" s="61"/>
      <c r="K148" s="62"/>
      <c r="L148" s="62"/>
      <c r="M148" s="62"/>
      <c r="N148" s="62"/>
      <c r="O148" s="58"/>
    </row>
    <row r="149" spans="2:15" ht="13.8" thickBot="1">
      <c r="B149" s="59">
        <v>2</v>
      </c>
      <c r="C149" s="63" t="s">
        <v>250</v>
      </c>
      <c r="D149" s="61"/>
      <c r="E149" s="61"/>
      <c r="F149" s="61"/>
      <c r="G149" s="61"/>
      <c r="H149" s="61"/>
      <c r="I149" s="61"/>
      <c r="J149" s="61"/>
      <c r="K149" s="62"/>
      <c r="L149" s="62"/>
      <c r="M149" s="62"/>
      <c r="N149" s="62"/>
      <c r="O149" s="58"/>
    </row>
    <row r="150" spans="2:15" ht="13.8" thickBot="1">
      <c r="B150" s="59">
        <v>2.1</v>
      </c>
      <c r="C150" s="63" t="s">
        <v>251</v>
      </c>
      <c r="D150" s="61"/>
      <c r="E150" s="61"/>
      <c r="F150" s="61"/>
      <c r="G150" s="61"/>
      <c r="H150" s="61">
        <v>2</v>
      </c>
      <c r="I150" s="61"/>
      <c r="J150" s="61"/>
      <c r="K150" s="62"/>
      <c r="L150" s="62"/>
      <c r="M150" s="64">
        <v>174013</v>
      </c>
      <c r="N150" s="64">
        <v>348026</v>
      </c>
      <c r="O150" s="58"/>
    </row>
    <row r="151" spans="2:15" ht="34.799999999999997" thickBot="1">
      <c r="B151" s="238"/>
      <c r="C151" s="238" t="s">
        <v>252</v>
      </c>
      <c r="D151" s="61" t="s">
        <v>253</v>
      </c>
      <c r="E151" s="238" t="s">
        <v>254</v>
      </c>
      <c r="F151" s="238" t="s">
        <v>205</v>
      </c>
      <c r="G151" s="238" t="s">
        <v>206</v>
      </c>
      <c r="H151" s="238">
        <v>1</v>
      </c>
      <c r="I151" s="238">
        <v>2</v>
      </c>
      <c r="J151" s="240" t="s">
        <v>207</v>
      </c>
      <c r="K151" s="244"/>
      <c r="L151" s="242">
        <v>114884</v>
      </c>
      <c r="M151" s="244"/>
      <c r="N151" s="244"/>
      <c r="O151" s="58"/>
    </row>
    <row r="152" spans="2:15" ht="34.799999999999997" thickBot="1">
      <c r="B152" s="239"/>
      <c r="C152" s="239"/>
      <c r="D152" s="61" t="s">
        <v>255</v>
      </c>
      <c r="E152" s="239"/>
      <c r="F152" s="239"/>
      <c r="G152" s="239"/>
      <c r="H152" s="239"/>
      <c r="I152" s="239"/>
      <c r="J152" s="241"/>
      <c r="K152" s="245"/>
      <c r="L152" s="243"/>
      <c r="M152" s="245"/>
      <c r="N152" s="245"/>
      <c r="O152" s="58"/>
    </row>
    <row r="153" spans="2:15" ht="13.8" thickBot="1">
      <c r="B153" s="238"/>
      <c r="C153" s="238" t="s">
        <v>256</v>
      </c>
      <c r="D153" s="61" t="s">
        <v>257</v>
      </c>
      <c r="E153" s="238" t="s">
        <v>258</v>
      </c>
      <c r="F153" s="238" t="s">
        <v>205</v>
      </c>
      <c r="G153" s="238" t="s">
        <v>206</v>
      </c>
      <c r="H153" s="238">
        <v>1</v>
      </c>
      <c r="I153" s="238">
        <v>2</v>
      </c>
      <c r="J153" s="240" t="s">
        <v>207</v>
      </c>
      <c r="K153" s="242">
        <v>46196</v>
      </c>
      <c r="L153" s="242">
        <v>46196</v>
      </c>
      <c r="M153" s="244"/>
      <c r="N153" s="244"/>
      <c r="O153" s="58"/>
    </row>
    <row r="154" spans="2:15" ht="23.4" thickBot="1">
      <c r="B154" s="239"/>
      <c r="C154" s="239"/>
      <c r="D154" s="61" t="s">
        <v>236</v>
      </c>
      <c r="E154" s="239"/>
      <c r="F154" s="239"/>
      <c r="G154" s="239"/>
      <c r="H154" s="239"/>
      <c r="I154" s="239"/>
      <c r="J154" s="241"/>
      <c r="K154" s="243"/>
      <c r="L154" s="243"/>
      <c r="M154" s="245"/>
      <c r="N154" s="245"/>
      <c r="O154" s="58"/>
    </row>
    <row r="155" spans="2:15" ht="22.2" thickBot="1">
      <c r="B155" s="59"/>
      <c r="C155" s="63" t="s">
        <v>259</v>
      </c>
      <c r="D155" s="63" t="s">
        <v>259</v>
      </c>
      <c r="E155" s="62"/>
      <c r="F155" s="63" t="s">
        <v>249</v>
      </c>
      <c r="G155" s="61" t="s">
        <v>217</v>
      </c>
      <c r="H155" s="61">
        <v>1</v>
      </c>
      <c r="I155" s="61">
        <v>2</v>
      </c>
      <c r="J155" s="63" t="s">
        <v>207</v>
      </c>
      <c r="K155" s="61">
        <v>730</v>
      </c>
      <c r="L155" s="61">
        <v>730</v>
      </c>
      <c r="M155" s="62"/>
      <c r="N155" s="62"/>
      <c r="O155" s="58"/>
    </row>
    <row r="156" spans="2:15" ht="22.2" thickBot="1">
      <c r="B156" s="59"/>
      <c r="C156" s="63" t="s">
        <v>260</v>
      </c>
      <c r="D156" s="61"/>
      <c r="E156" s="61" t="s">
        <v>261</v>
      </c>
      <c r="F156" s="61" t="s">
        <v>205</v>
      </c>
      <c r="G156" s="61" t="s">
        <v>217</v>
      </c>
      <c r="H156" s="61">
        <v>1</v>
      </c>
      <c r="I156" s="61">
        <v>2</v>
      </c>
      <c r="J156" s="63" t="s">
        <v>207</v>
      </c>
      <c r="K156" s="61">
        <v>156</v>
      </c>
      <c r="L156" s="61">
        <v>156</v>
      </c>
      <c r="M156" s="62"/>
      <c r="N156" s="62"/>
      <c r="O156" s="58"/>
    </row>
    <row r="157" spans="2:15" ht="23.4" thickBot="1">
      <c r="B157" s="59"/>
      <c r="C157" s="61" t="s">
        <v>224</v>
      </c>
      <c r="D157" s="61" t="s">
        <v>225</v>
      </c>
      <c r="E157" s="61" t="s">
        <v>224</v>
      </c>
      <c r="F157" s="61" t="s">
        <v>226</v>
      </c>
      <c r="G157" s="61" t="s">
        <v>217</v>
      </c>
      <c r="H157" s="61">
        <v>1</v>
      </c>
      <c r="I157" s="61">
        <v>2</v>
      </c>
      <c r="J157" s="63" t="s">
        <v>227</v>
      </c>
      <c r="K157" s="64">
        <v>12047</v>
      </c>
      <c r="L157" s="64">
        <v>12047</v>
      </c>
      <c r="M157" s="62"/>
      <c r="N157" s="62"/>
      <c r="O157" s="58"/>
    </row>
    <row r="158" spans="2:15" ht="13.8" thickBot="1">
      <c r="B158" s="59">
        <v>2.2000000000000002</v>
      </c>
      <c r="C158" s="63" t="s">
        <v>123</v>
      </c>
      <c r="D158" s="61"/>
      <c r="E158" s="61"/>
      <c r="F158" s="61"/>
      <c r="G158" s="61"/>
      <c r="H158" s="61">
        <v>7</v>
      </c>
      <c r="I158" s="61"/>
      <c r="J158" s="61"/>
      <c r="K158" s="62"/>
      <c r="L158" s="62"/>
      <c r="M158" s="64">
        <v>56800</v>
      </c>
      <c r="N158" s="64">
        <v>397600</v>
      </c>
      <c r="O158" s="58"/>
    </row>
    <row r="159" spans="2:15" ht="23.4" thickBot="1">
      <c r="B159" s="238"/>
      <c r="C159" s="238" t="s">
        <v>256</v>
      </c>
      <c r="D159" s="61" t="s">
        <v>262</v>
      </c>
      <c r="E159" s="238" t="s">
        <v>258</v>
      </c>
      <c r="F159" s="238" t="s">
        <v>205</v>
      </c>
      <c r="G159" s="238" t="s">
        <v>206</v>
      </c>
      <c r="H159" s="238">
        <v>1</v>
      </c>
      <c r="I159" s="238">
        <v>7</v>
      </c>
      <c r="J159" s="240" t="s">
        <v>207</v>
      </c>
      <c r="K159" s="242">
        <v>43867</v>
      </c>
      <c r="L159" s="242">
        <v>43867</v>
      </c>
      <c r="M159" s="244"/>
      <c r="N159" s="244"/>
      <c r="O159" s="58"/>
    </row>
    <row r="160" spans="2:15" ht="23.4" thickBot="1">
      <c r="B160" s="239"/>
      <c r="C160" s="239"/>
      <c r="D160" s="61" t="s">
        <v>236</v>
      </c>
      <c r="E160" s="239"/>
      <c r="F160" s="239"/>
      <c r="G160" s="239"/>
      <c r="H160" s="239"/>
      <c r="I160" s="239"/>
      <c r="J160" s="241"/>
      <c r="K160" s="243"/>
      <c r="L160" s="243"/>
      <c r="M160" s="245"/>
      <c r="N160" s="245"/>
      <c r="O160" s="58"/>
    </row>
    <row r="161" spans="2:15" ht="22.2" thickBot="1">
      <c r="B161" s="59"/>
      <c r="C161" s="63" t="s">
        <v>259</v>
      </c>
      <c r="D161" s="63" t="s">
        <v>259</v>
      </c>
      <c r="E161" s="62"/>
      <c r="F161" s="63" t="s">
        <v>249</v>
      </c>
      <c r="G161" s="61" t="s">
        <v>217</v>
      </c>
      <c r="H161" s="61">
        <v>1</v>
      </c>
      <c r="I161" s="61">
        <v>7</v>
      </c>
      <c r="J161" s="63" t="s">
        <v>207</v>
      </c>
      <c r="K161" s="61">
        <v>730</v>
      </c>
      <c r="L161" s="61">
        <v>730</v>
      </c>
      <c r="M161" s="62"/>
      <c r="N161" s="62"/>
      <c r="O161" s="58"/>
    </row>
    <row r="162" spans="2:15" ht="22.2" thickBot="1">
      <c r="B162" s="59"/>
      <c r="C162" s="63" t="s">
        <v>260</v>
      </c>
      <c r="D162" s="61"/>
      <c r="E162" s="61" t="s">
        <v>261</v>
      </c>
      <c r="F162" s="61" t="s">
        <v>205</v>
      </c>
      <c r="G162" s="61" t="s">
        <v>217</v>
      </c>
      <c r="H162" s="61">
        <v>1</v>
      </c>
      <c r="I162" s="61">
        <v>7</v>
      </c>
      <c r="J162" s="63" t="s">
        <v>207</v>
      </c>
      <c r="K162" s="61">
        <v>156</v>
      </c>
      <c r="L162" s="61">
        <v>156</v>
      </c>
      <c r="M162" s="62"/>
      <c r="N162" s="62"/>
      <c r="O162" s="58"/>
    </row>
    <row r="163" spans="2:15" ht="23.4" thickBot="1">
      <c r="B163" s="59"/>
      <c r="C163" s="61" t="s">
        <v>224</v>
      </c>
      <c r="D163" s="61" t="s">
        <v>225</v>
      </c>
      <c r="E163" s="61" t="s">
        <v>224</v>
      </c>
      <c r="F163" s="61" t="s">
        <v>226</v>
      </c>
      <c r="G163" s="61" t="s">
        <v>217</v>
      </c>
      <c r="H163" s="61">
        <v>1</v>
      </c>
      <c r="I163" s="61">
        <v>7</v>
      </c>
      <c r="J163" s="63" t="s">
        <v>227</v>
      </c>
      <c r="K163" s="64">
        <v>12047</v>
      </c>
      <c r="L163" s="64">
        <v>12047</v>
      </c>
      <c r="M163" s="62"/>
      <c r="N163" s="62"/>
      <c r="O163" s="58"/>
    </row>
    <row r="164" spans="2:15" ht="13.8" thickBot="1">
      <c r="B164" s="59">
        <v>2.2999999999999998</v>
      </c>
      <c r="C164" s="63" t="s">
        <v>263</v>
      </c>
      <c r="D164" s="61"/>
      <c r="E164" s="61"/>
      <c r="F164" s="61"/>
      <c r="G164" s="61"/>
      <c r="H164" s="61">
        <v>3</v>
      </c>
      <c r="I164" s="61"/>
      <c r="J164" s="61"/>
      <c r="K164" s="62"/>
      <c r="L164" s="62"/>
      <c r="M164" s="64">
        <v>51508</v>
      </c>
      <c r="N164" s="64">
        <v>154524</v>
      </c>
      <c r="O164" s="58"/>
    </row>
    <row r="165" spans="2:15" ht="23.4" thickBot="1">
      <c r="B165" s="238"/>
      <c r="C165" s="238" t="s">
        <v>256</v>
      </c>
      <c r="D165" s="61" t="s">
        <v>264</v>
      </c>
      <c r="E165" s="238" t="s">
        <v>258</v>
      </c>
      <c r="F165" s="238" t="s">
        <v>205</v>
      </c>
      <c r="G165" s="238" t="s">
        <v>206</v>
      </c>
      <c r="H165" s="238">
        <v>1</v>
      </c>
      <c r="I165" s="238">
        <v>3</v>
      </c>
      <c r="J165" s="240" t="s">
        <v>207</v>
      </c>
      <c r="K165" s="242">
        <v>38575</v>
      </c>
      <c r="L165" s="242">
        <v>38575</v>
      </c>
      <c r="M165" s="244"/>
      <c r="N165" s="244"/>
      <c r="O165" s="58"/>
    </row>
    <row r="166" spans="2:15" ht="23.4" thickBot="1">
      <c r="B166" s="239"/>
      <c r="C166" s="239"/>
      <c r="D166" s="61" t="s">
        <v>236</v>
      </c>
      <c r="E166" s="239"/>
      <c r="F166" s="239"/>
      <c r="G166" s="239"/>
      <c r="H166" s="239"/>
      <c r="I166" s="239"/>
      <c r="J166" s="241"/>
      <c r="K166" s="243"/>
      <c r="L166" s="243"/>
      <c r="M166" s="245"/>
      <c r="N166" s="245"/>
      <c r="O166" s="58"/>
    </row>
    <row r="167" spans="2:15" ht="22.2" thickBot="1">
      <c r="B167" s="59"/>
      <c r="C167" s="63" t="s">
        <v>259</v>
      </c>
      <c r="D167" s="63" t="s">
        <v>259</v>
      </c>
      <c r="E167" s="62"/>
      <c r="F167" s="63" t="s">
        <v>249</v>
      </c>
      <c r="G167" s="61" t="s">
        <v>217</v>
      </c>
      <c r="H167" s="61">
        <v>1</v>
      </c>
      <c r="I167" s="61">
        <v>3</v>
      </c>
      <c r="J167" s="63" t="s">
        <v>207</v>
      </c>
      <c r="K167" s="61">
        <v>730</v>
      </c>
      <c r="L167" s="61">
        <v>730</v>
      </c>
      <c r="M167" s="62"/>
      <c r="N167" s="62"/>
      <c r="O167" s="58"/>
    </row>
    <row r="168" spans="2:15" ht="22.2" thickBot="1">
      <c r="B168" s="59"/>
      <c r="C168" s="63" t="s">
        <v>260</v>
      </c>
      <c r="D168" s="61"/>
      <c r="E168" s="61" t="s">
        <v>261</v>
      </c>
      <c r="F168" s="61" t="s">
        <v>205</v>
      </c>
      <c r="G168" s="61" t="s">
        <v>217</v>
      </c>
      <c r="H168" s="61">
        <v>1</v>
      </c>
      <c r="I168" s="61">
        <v>3</v>
      </c>
      <c r="J168" s="63" t="s">
        <v>207</v>
      </c>
      <c r="K168" s="61">
        <v>156</v>
      </c>
      <c r="L168" s="61">
        <v>156</v>
      </c>
      <c r="M168" s="62"/>
      <c r="N168" s="62"/>
      <c r="O168" s="58"/>
    </row>
    <row r="169" spans="2:15" ht="23.4" thickBot="1">
      <c r="B169" s="59"/>
      <c r="C169" s="61" t="s">
        <v>224</v>
      </c>
      <c r="D169" s="61" t="s">
        <v>225</v>
      </c>
      <c r="E169" s="61" t="s">
        <v>224</v>
      </c>
      <c r="F169" s="61" t="s">
        <v>226</v>
      </c>
      <c r="G169" s="61" t="s">
        <v>217</v>
      </c>
      <c r="H169" s="61">
        <v>1</v>
      </c>
      <c r="I169" s="61">
        <v>3</v>
      </c>
      <c r="J169" s="63" t="s">
        <v>227</v>
      </c>
      <c r="K169" s="64">
        <v>12047</v>
      </c>
      <c r="L169" s="64">
        <v>12047</v>
      </c>
      <c r="M169" s="62"/>
      <c r="N169" s="62"/>
      <c r="O169" s="58"/>
    </row>
    <row r="170" spans="2:15" ht="13.8" thickBot="1">
      <c r="B170" s="59">
        <v>2.4</v>
      </c>
      <c r="C170" s="63" t="s">
        <v>265</v>
      </c>
      <c r="D170" s="61"/>
      <c r="E170" s="61"/>
      <c r="F170" s="61"/>
      <c r="G170" s="61"/>
      <c r="H170" s="61">
        <v>1</v>
      </c>
      <c r="I170" s="61"/>
      <c r="J170" s="61"/>
      <c r="K170" s="62"/>
      <c r="L170" s="62"/>
      <c r="M170" s="64">
        <v>88533</v>
      </c>
      <c r="N170" s="64">
        <v>88533</v>
      </c>
      <c r="O170" s="58"/>
    </row>
    <row r="171" spans="2:15" ht="23.4" thickBot="1">
      <c r="B171" s="238"/>
      <c r="C171" s="238" t="s">
        <v>256</v>
      </c>
      <c r="D171" s="61" t="s">
        <v>266</v>
      </c>
      <c r="E171" s="238" t="s">
        <v>258</v>
      </c>
      <c r="F171" s="238" t="s">
        <v>205</v>
      </c>
      <c r="G171" s="238" t="s">
        <v>206</v>
      </c>
      <c r="H171" s="238">
        <v>2</v>
      </c>
      <c r="I171" s="238">
        <v>2</v>
      </c>
      <c r="J171" s="240" t="s">
        <v>207</v>
      </c>
      <c r="K171" s="242">
        <v>37800</v>
      </c>
      <c r="L171" s="242">
        <v>75600</v>
      </c>
      <c r="M171" s="244"/>
      <c r="N171" s="244"/>
      <c r="O171" s="58"/>
    </row>
    <row r="172" spans="2:15" ht="23.4" thickBot="1">
      <c r="B172" s="239"/>
      <c r="C172" s="239"/>
      <c r="D172" s="61" t="s">
        <v>236</v>
      </c>
      <c r="E172" s="239"/>
      <c r="F172" s="239"/>
      <c r="G172" s="239"/>
      <c r="H172" s="239"/>
      <c r="I172" s="239"/>
      <c r="J172" s="241"/>
      <c r="K172" s="243"/>
      <c r="L172" s="243"/>
      <c r="M172" s="245"/>
      <c r="N172" s="245"/>
      <c r="O172" s="58"/>
    </row>
    <row r="173" spans="2:15" ht="22.2" thickBot="1">
      <c r="B173" s="59"/>
      <c r="C173" s="63" t="s">
        <v>259</v>
      </c>
      <c r="D173" s="63" t="s">
        <v>259</v>
      </c>
      <c r="E173" s="62"/>
      <c r="F173" s="63" t="s">
        <v>249</v>
      </c>
      <c r="G173" s="61" t="s">
        <v>217</v>
      </c>
      <c r="H173" s="61">
        <v>1</v>
      </c>
      <c r="I173" s="61">
        <v>1</v>
      </c>
      <c r="J173" s="63" t="s">
        <v>207</v>
      </c>
      <c r="K173" s="61">
        <v>730</v>
      </c>
      <c r="L173" s="61">
        <v>730</v>
      </c>
      <c r="M173" s="62"/>
      <c r="N173" s="62"/>
      <c r="O173" s="58"/>
    </row>
    <row r="174" spans="2:15" ht="22.2" thickBot="1">
      <c r="B174" s="59"/>
      <c r="C174" s="63" t="s">
        <v>260</v>
      </c>
      <c r="D174" s="61"/>
      <c r="E174" s="61" t="s">
        <v>261</v>
      </c>
      <c r="F174" s="61" t="s">
        <v>205</v>
      </c>
      <c r="G174" s="61" t="s">
        <v>217</v>
      </c>
      <c r="H174" s="61">
        <v>1</v>
      </c>
      <c r="I174" s="61">
        <v>1</v>
      </c>
      <c r="J174" s="63" t="s">
        <v>207</v>
      </c>
      <c r="K174" s="61">
        <v>156</v>
      </c>
      <c r="L174" s="61">
        <v>156</v>
      </c>
      <c r="M174" s="62"/>
      <c r="N174" s="62"/>
      <c r="O174" s="58"/>
    </row>
    <row r="175" spans="2:15" ht="23.4" thickBot="1">
      <c r="B175" s="59"/>
      <c r="C175" s="61" t="s">
        <v>224</v>
      </c>
      <c r="D175" s="61" t="s">
        <v>225</v>
      </c>
      <c r="E175" s="61" t="s">
        <v>224</v>
      </c>
      <c r="F175" s="61" t="s">
        <v>226</v>
      </c>
      <c r="G175" s="61" t="s">
        <v>217</v>
      </c>
      <c r="H175" s="61">
        <v>1</v>
      </c>
      <c r="I175" s="61">
        <v>1</v>
      </c>
      <c r="J175" s="63" t="s">
        <v>227</v>
      </c>
      <c r="K175" s="64">
        <v>12047</v>
      </c>
      <c r="L175" s="64">
        <v>12047</v>
      </c>
      <c r="M175" s="62"/>
      <c r="N175" s="62"/>
      <c r="O175" s="58"/>
    </row>
    <row r="176" spans="2:15" ht="13.8" thickBot="1">
      <c r="B176" s="59">
        <v>2.5</v>
      </c>
      <c r="C176" s="63" t="s">
        <v>142</v>
      </c>
      <c r="D176" s="61"/>
      <c r="E176" s="61"/>
      <c r="F176" s="61"/>
      <c r="G176" s="61"/>
      <c r="H176" s="61">
        <v>1</v>
      </c>
      <c r="I176" s="61"/>
      <c r="J176" s="61"/>
      <c r="K176" s="62"/>
      <c r="L176" s="62"/>
      <c r="M176" s="64">
        <v>61627</v>
      </c>
      <c r="N176" s="64">
        <v>61627</v>
      </c>
      <c r="O176" s="58"/>
    </row>
    <row r="177" spans="2:15" ht="23.4" thickBot="1">
      <c r="B177" s="238"/>
      <c r="C177" s="238" t="s">
        <v>256</v>
      </c>
      <c r="D177" s="61" t="s">
        <v>267</v>
      </c>
      <c r="E177" s="238" t="s">
        <v>258</v>
      </c>
      <c r="F177" s="238" t="s">
        <v>205</v>
      </c>
      <c r="G177" s="238" t="s">
        <v>206</v>
      </c>
      <c r="H177" s="238">
        <v>1</v>
      </c>
      <c r="I177" s="238">
        <v>1</v>
      </c>
      <c r="J177" s="240" t="s">
        <v>207</v>
      </c>
      <c r="K177" s="242">
        <v>48694</v>
      </c>
      <c r="L177" s="242">
        <v>48694</v>
      </c>
      <c r="M177" s="244"/>
      <c r="N177" s="244"/>
      <c r="O177" s="58"/>
    </row>
    <row r="178" spans="2:15" ht="23.4" thickBot="1">
      <c r="B178" s="239"/>
      <c r="C178" s="239"/>
      <c r="D178" s="61" t="s">
        <v>236</v>
      </c>
      <c r="E178" s="239"/>
      <c r="F178" s="239"/>
      <c r="G178" s="239"/>
      <c r="H178" s="239"/>
      <c r="I178" s="239"/>
      <c r="J178" s="241"/>
      <c r="K178" s="243"/>
      <c r="L178" s="243"/>
      <c r="M178" s="245"/>
      <c r="N178" s="245"/>
      <c r="O178" s="58"/>
    </row>
    <row r="179" spans="2:15" ht="22.2" thickBot="1">
      <c r="B179" s="59"/>
      <c r="C179" s="63" t="s">
        <v>259</v>
      </c>
      <c r="D179" s="63" t="s">
        <v>259</v>
      </c>
      <c r="E179" s="62"/>
      <c r="F179" s="63" t="s">
        <v>249</v>
      </c>
      <c r="G179" s="61" t="s">
        <v>217</v>
      </c>
      <c r="H179" s="61">
        <v>1</v>
      </c>
      <c r="I179" s="61">
        <v>1</v>
      </c>
      <c r="J179" s="63" t="s">
        <v>207</v>
      </c>
      <c r="K179" s="61">
        <v>730</v>
      </c>
      <c r="L179" s="61">
        <v>730</v>
      </c>
      <c r="M179" s="62"/>
      <c r="N179" s="62"/>
      <c r="O179" s="58"/>
    </row>
    <row r="180" spans="2:15" ht="22.2" thickBot="1">
      <c r="B180" s="59"/>
      <c r="C180" s="63" t="s">
        <v>260</v>
      </c>
      <c r="D180" s="61"/>
      <c r="E180" s="61" t="s">
        <v>261</v>
      </c>
      <c r="F180" s="61" t="s">
        <v>205</v>
      </c>
      <c r="G180" s="61" t="s">
        <v>217</v>
      </c>
      <c r="H180" s="61">
        <v>1</v>
      </c>
      <c r="I180" s="61">
        <v>1</v>
      </c>
      <c r="J180" s="63" t="s">
        <v>207</v>
      </c>
      <c r="K180" s="61">
        <v>156</v>
      </c>
      <c r="L180" s="61">
        <v>156</v>
      </c>
      <c r="M180" s="62"/>
      <c r="N180" s="62"/>
      <c r="O180" s="58"/>
    </row>
    <row r="181" spans="2:15" ht="23.4" thickBot="1">
      <c r="B181" s="59"/>
      <c r="C181" s="61" t="s">
        <v>224</v>
      </c>
      <c r="D181" s="61" t="s">
        <v>225</v>
      </c>
      <c r="E181" s="61" t="s">
        <v>224</v>
      </c>
      <c r="F181" s="61" t="s">
        <v>226</v>
      </c>
      <c r="G181" s="61" t="s">
        <v>217</v>
      </c>
      <c r="H181" s="61">
        <v>1</v>
      </c>
      <c r="I181" s="61">
        <v>1</v>
      </c>
      <c r="J181" s="63" t="s">
        <v>227</v>
      </c>
      <c r="K181" s="64">
        <v>12047</v>
      </c>
      <c r="L181" s="64">
        <v>12047</v>
      </c>
      <c r="M181" s="62"/>
      <c r="N181" s="62"/>
      <c r="O181" s="58"/>
    </row>
    <row r="182" spans="2:15" ht="22.8" thickBot="1">
      <c r="B182" s="59">
        <v>2.6</v>
      </c>
      <c r="C182" s="61" t="s">
        <v>268</v>
      </c>
      <c r="D182" s="61"/>
      <c r="E182" s="61"/>
      <c r="F182" s="61"/>
      <c r="G182" s="61"/>
      <c r="H182" s="61">
        <v>5</v>
      </c>
      <c r="I182" s="61"/>
      <c r="J182" s="61"/>
      <c r="K182" s="62"/>
      <c r="L182" s="62"/>
      <c r="M182" s="64">
        <v>50045</v>
      </c>
      <c r="N182" s="64">
        <v>250225</v>
      </c>
      <c r="O182" s="58"/>
    </row>
    <row r="183" spans="2:15" ht="23.4" thickBot="1">
      <c r="B183" s="238"/>
      <c r="C183" s="238" t="s">
        <v>256</v>
      </c>
      <c r="D183" s="61" t="s">
        <v>269</v>
      </c>
      <c r="E183" s="238" t="s">
        <v>258</v>
      </c>
      <c r="F183" s="238" t="s">
        <v>205</v>
      </c>
      <c r="G183" s="238" t="s">
        <v>206</v>
      </c>
      <c r="H183" s="238">
        <v>1</v>
      </c>
      <c r="I183" s="238">
        <v>5</v>
      </c>
      <c r="J183" s="240" t="s">
        <v>207</v>
      </c>
      <c r="K183" s="242">
        <v>37112</v>
      </c>
      <c r="L183" s="242">
        <v>37112</v>
      </c>
      <c r="M183" s="244"/>
      <c r="N183" s="244"/>
      <c r="O183" s="58"/>
    </row>
    <row r="184" spans="2:15" ht="23.4" thickBot="1">
      <c r="B184" s="239"/>
      <c r="C184" s="239"/>
      <c r="D184" s="61" t="s">
        <v>236</v>
      </c>
      <c r="E184" s="239"/>
      <c r="F184" s="239"/>
      <c r="G184" s="239"/>
      <c r="H184" s="239"/>
      <c r="I184" s="239"/>
      <c r="J184" s="241"/>
      <c r="K184" s="243"/>
      <c r="L184" s="243"/>
      <c r="M184" s="245"/>
      <c r="N184" s="245"/>
      <c r="O184" s="58"/>
    </row>
    <row r="185" spans="2:15" ht="22.2" thickBot="1">
      <c r="B185" s="59"/>
      <c r="C185" s="63" t="s">
        <v>259</v>
      </c>
      <c r="D185" s="63" t="s">
        <v>259</v>
      </c>
      <c r="E185" s="62"/>
      <c r="F185" s="63" t="s">
        <v>249</v>
      </c>
      <c r="G185" s="61" t="s">
        <v>217</v>
      </c>
      <c r="H185" s="61">
        <v>1</v>
      </c>
      <c r="I185" s="61">
        <v>5</v>
      </c>
      <c r="J185" s="63" t="s">
        <v>207</v>
      </c>
      <c r="K185" s="61">
        <v>730</v>
      </c>
      <c r="L185" s="61">
        <v>730</v>
      </c>
      <c r="M185" s="62"/>
      <c r="N185" s="62"/>
      <c r="O185" s="58"/>
    </row>
    <row r="186" spans="2:15" ht="22.2" thickBot="1">
      <c r="B186" s="59"/>
      <c r="C186" s="63" t="s">
        <v>260</v>
      </c>
      <c r="D186" s="61"/>
      <c r="E186" s="61" t="s">
        <v>261</v>
      </c>
      <c r="F186" s="61" t="s">
        <v>205</v>
      </c>
      <c r="G186" s="61" t="s">
        <v>217</v>
      </c>
      <c r="H186" s="61">
        <v>1</v>
      </c>
      <c r="I186" s="61">
        <v>5</v>
      </c>
      <c r="J186" s="63" t="s">
        <v>207</v>
      </c>
      <c r="K186" s="61">
        <v>156</v>
      </c>
      <c r="L186" s="61">
        <v>156</v>
      </c>
      <c r="M186" s="62"/>
      <c r="N186" s="62"/>
      <c r="O186" s="58"/>
    </row>
    <row r="187" spans="2:15" ht="23.4" thickBot="1">
      <c r="B187" s="59"/>
      <c r="C187" s="61" t="s">
        <v>224</v>
      </c>
      <c r="D187" s="61" t="s">
        <v>225</v>
      </c>
      <c r="E187" s="61" t="s">
        <v>224</v>
      </c>
      <c r="F187" s="61" t="s">
        <v>226</v>
      </c>
      <c r="G187" s="61" t="s">
        <v>217</v>
      </c>
      <c r="H187" s="61">
        <v>1</v>
      </c>
      <c r="I187" s="61">
        <v>5</v>
      </c>
      <c r="J187" s="63" t="s">
        <v>227</v>
      </c>
      <c r="K187" s="64">
        <v>12047</v>
      </c>
      <c r="L187" s="64">
        <v>12047</v>
      </c>
      <c r="M187" s="62"/>
      <c r="N187" s="62"/>
      <c r="O187" s="58"/>
    </row>
    <row r="188" spans="2:15" ht="22.8" thickBot="1">
      <c r="B188" s="59">
        <v>2.7</v>
      </c>
      <c r="C188" s="61" t="s">
        <v>270</v>
      </c>
      <c r="D188" s="61"/>
      <c r="E188" s="61"/>
      <c r="F188" s="61"/>
      <c r="G188" s="61"/>
      <c r="H188" s="61">
        <v>2</v>
      </c>
      <c r="I188" s="61"/>
      <c r="J188" s="61"/>
      <c r="K188" s="62"/>
      <c r="L188" s="62"/>
      <c r="M188" s="64">
        <v>50045</v>
      </c>
      <c r="N188" s="64">
        <v>100090</v>
      </c>
      <c r="O188" s="58"/>
    </row>
    <row r="189" spans="2:15" ht="23.4" thickBot="1">
      <c r="B189" s="238"/>
      <c r="C189" s="238" t="s">
        <v>256</v>
      </c>
      <c r="D189" s="61" t="s">
        <v>269</v>
      </c>
      <c r="E189" s="238" t="s">
        <v>258</v>
      </c>
      <c r="F189" s="238" t="s">
        <v>205</v>
      </c>
      <c r="G189" s="238" t="s">
        <v>206</v>
      </c>
      <c r="H189" s="238">
        <v>1</v>
      </c>
      <c r="I189" s="238">
        <v>2</v>
      </c>
      <c r="J189" s="240" t="s">
        <v>207</v>
      </c>
      <c r="K189" s="242">
        <v>37112</v>
      </c>
      <c r="L189" s="242">
        <v>37112</v>
      </c>
      <c r="M189" s="244"/>
      <c r="N189" s="244"/>
      <c r="O189" s="58"/>
    </row>
    <row r="190" spans="2:15" ht="23.4" thickBot="1">
      <c r="B190" s="239"/>
      <c r="C190" s="239"/>
      <c r="D190" s="61" t="s">
        <v>236</v>
      </c>
      <c r="E190" s="239"/>
      <c r="F190" s="239"/>
      <c r="G190" s="239"/>
      <c r="H190" s="239"/>
      <c r="I190" s="239"/>
      <c r="J190" s="241"/>
      <c r="K190" s="243"/>
      <c r="L190" s="243"/>
      <c r="M190" s="245"/>
      <c r="N190" s="245"/>
      <c r="O190" s="58"/>
    </row>
    <row r="191" spans="2:15" ht="22.2" thickBot="1">
      <c r="B191" s="59"/>
      <c r="C191" s="63" t="s">
        <v>259</v>
      </c>
      <c r="D191" s="63" t="s">
        <v>259</v>
      </c>
      <c r="E191" s="62"/>
      <c r="F191" s="63" t="s">
        <v>249</v>
      </c>
      <c r="G191" s="61" t="s">
        <v>217</v>
      </c>
      <c r="H191" s="61">
        <v>1</v>
      </c>
      <c r="I191" s="61">
        <v>2</v>
      </c>
      <c r="J191" s="63" t="s">
        <v>207</v>
      </c>
      <c r="K191" s="61">
        <v>730</v>
      </c>
      <c r="L191" s="61">
        <v>730</v>
      </c>
      <c r="M191" s="62"/>
      <c r="N191" s="62"/>
      <c r="O191" s="58"/>
    </row>
    <row r="192" spans="2:15" ht="22.2" thickBot="1">
      <c r="B192" s="59"/>
      <c r="C192" s="63" t="s">
        <v>260</v>
      </c>
      <c r="D192" s="61"/>
      <c r="E192" s="61" t="s">
        <v>261</v>
      </c>
      <c r="F192" s="61" t="s">
        <v>205</v>
      </c>
      <c r="G192" s="61" t="s">
        <v>217</v>
      </c>
      <c r="H192" s="61">
        <v>1</v>
      </c>
      <c r="I192" s="61">
        <v>2</v>
      </c>
      <c r="J192" s="63" t="s">
        <v>207</v>
      </c>
      <c r="K192" s="61">
        <v>156</v>
      </c>
      <c r="L192" s="61">
        <v>156</v>
      </c>
      <c r="M192" s="62"/>
      <c r="N192" s="62"/>
      <c r="O192" s="58"/>
    </row>
    <row r="193" spans="2:15" ht="23.4" thickBot="1">
      <c r="B193" s="59"/>
      <c r="C193" s="61" t="s">
        <v>224</v>
      </c>
      <c r="D193" s="61" t="s">
        <v>225</v>
      </c>
      <c r="E193" s="61" t="s">
        <v>224</v>
      </c>
      <c r="F193" s="61" t="s">
        <v>226</v>
      </c>
      <c r="G193" s="61" t="s">
        <v>217</v>
      </c>
      <c r="H193" s="61">
        <v>1</v>
      </c>
      <c r="I193" s="61">
        <v>2</v>
      </c>
      <c r="J193" s="63" t="s">
        <v>227</v>
      </c>
      <c r="K193" s="64">
        <v>12047</v>
      </c>
      <c r="L193" s="64">
        <v>12047</v>
      </c>
      <c r="M193" s="62"/>
      <c r="N193" s="62"/>
      <c r="O193" s="58"/>
    </row>
    <row r="194" spans="2:15" ht="22.8" thickBot="1">
      <c r="B194" s="59">
        <v>2.8</v>
      </c>
      <c r="C194" s="61" t="s">
        <v>271</v>
      </c>
      <c r="D194" s="61"/>
      <c r="E194" s="61"/>
      <c r="F194" s="61"/>
      <c r="G194" s="61"/>
      <c r="H194" s="61">
        <v>2</v>
      </c>
      <c r="I194" s="61"/>
      <c r="J194" s="61"/>
      <c r="K194" s="62"/>
      <c r="L194" s="62"/>
      <c r="M194" s="64">
        <v>50045</v>
      </c>
      <c r="N194" s="67">
        <v>100090</v>
      </c>
      <c r="O194" s="58"/>
    </row>
    <row r="195" spans="2:15" ht="23.4" thickBot="1">
      <c r="B195" s="238"/>
      <c r="C195" s="238" t="s">
        <v>256</v>
      </c>
      <c r="D195" s="61" t="s">
        <v>269</v>
      </c>
      <c r="E195" s="238" t="s">
        <v>258</v>
      </c>
      <c r="F195" s="238" t="s">
        <v>205</v>
      </c>
      <c r="G195" s="238" t="s">
        <v>206</v>
      </c>
      <c r="H195" s="238">
        <v>1</v>
      </c>
      <c r="I195" s="238">
        <v>2</v>
      </c>
      <c r="J195" s="240" t="s">
        <v>207</v>
      </c>
      <c r="K195" s="242">
        <v>37112</v>
      </c>
      <c r="L195" s="242">
        <v>37112</v>
      </c>
      <c r="M195" s="244"/>
      <c r="N195" s="244"/>
      <c r="O195" s="58"/>
    </row>
    <row r="196" spans="2:15" ht="23.4" thickBot="1">
      <c r="B196" s="239"/>
      <c r="C196" s="239"/>
      <c r="D196" s="61" t="s">
        <v>236</v>
      </c>
      <c r="E196" s="239"/>
      <c r="F196" s="239"/>
      <c r="G196" s="239"/>
      <c r="H196" s="239"/>
      <c r="I196" s="239"/>
      <c r="J196" s="241"/>
      <c r="K196" s="243"/>
      <c r="L196" s="243"/>
      <c r="M196" s="245"/>
      <c r="N196" s="245"/>
      <c r="O196" s="58"/>
    </row>
    <row r="197" spans="2:15" ht="22.2" thickBot="1">
      <c r="B197" s="59"/>
      <c r="C197" s="63" t="s">
        <v>259</v>
      </c>
      <c r="D197" s="63" t="s">
        <v>259</v>
      </c>
      <c r="E197" s="62"/>
      <c r="F197" s="63" t="s">
        <v>249</v>
      </c>
      <c r="G197" s="61" t="s">
        <v>217</v>
      </c>
      <c r="H197" s="61">
        <v>1</v>
      </c>
      <c r="I197" s="61">
        <v>2</v>
      </c>
      <c r="J197" s="63" t="s">
        <v>207</v>
      </c>
      <c r="K197" s="61">
        <v>730</v>
      </c>
      <c r="L197" s="61">
        <v>730</v>
      </c>
      <c r="M197" s="62"/>
      <c r="N197" s="62"/>
      <c r="O197" s="58"/>
    </row>
    <row r="198" spans="2:15" ht="22.2" thickBot="1">
      <c r="B198" s="59"/>
      <c r="C198" s="63" t="s">
        <v>260</v>
      </c>
      <c r="D198" s="61"/>
      <c r="E198" s="61" t="s">
        <v>261</v>
      </c>
      <c r="F198" s="61" t="s">
        <v>205</v>
      </c>
      <c r="G198" s="61" t="s">
        <v>217</v>
      </c>
      <c r="H198" s="61">
        <v>1</v>
      </c>
      <c r="I198" s="61">
        <v>2</v>
      </c>
      <c r="J198" s="63" t="s">
        <v>207</v>
      </c>
      <c r="K198" s="61">
        <v>156</v>
      </c>
      <c r="L198" s="61">
        <v>156</v>
      </c>
      <c r="M198" s="62"/>
      <c r="N198" s="62"/>
      <c r="O198" s="58"/>
    </row>
    <row r="199" spans="2:15" ht="23.4" thickBot="1">
      <c r="B199" s="59"/>
      <c r="C199" s="61" t="s">
        <v>224</v>
      </c>
      <c r="D199" s="61" t="s">
        <v>225</v>
      </c>
      <c r="E199" s="61" t="s">
        <v>224</v>
      </c>
      <c r="F199" s="61" t="s">
        <v>226</v>
      </c>
      <c r="G199" s="61" t="s">
        <v>217</v>
      </c>
      <c r="H199" s="61">
        <v>1</v>
      </c>
      <c r="I199" s="61">
        <v>2</v>
      </c>
      <c r="J199" s="63" t="s">
        <v>227</v>
      </c>
      <c r="K199" s="64">
        <v>12047</v>
      </c>
      <c r="L199" s="64">
        <v>12047</v>
      </c>
      <c r="M199" s="62"/>
      <c r="N199" s="62"/>
      <c r="O199" s="58"/>
    </row>
    <row r="200" spans="2:15" ht="22.8" thickBot="1">
      <c r="B200" s="59">
        <v>2.9</v>
      </c>
      <c r="C200" s="61" t="s">
        <v>272</v>
      </c>
      <c r="D200" s="61"/>
      <c r="E200" s="61"/>
      <c r="F200" s="61"/>
      <c r="G200" s="61"/>
      <c r="H200" s="61">
        <v>2</v>
      </c>
      <c r="I200" s="61"/>
      <c r="J200" s="61"/>
      <c r="K200" s="62"/>
      <c r="L200" s="62"/>
      <c r="M200" s="64">
        <v>50045</v>
      </c>
      <c r="N200" s="67">
        <v>100090</v>
      </c>
      <c r="O200" s="58"/>
    </row>
    <row r="201" spans="2:15" ht="23.4" thickBot="1">
      <c r="B201" s="238"/>
      <c r="C201" s="238" t="s">
        <v>256</v>
      </c>
      <c r="D201" s="61" t="s">
        <v>269</v>
      </c>
      <c r="E201" s="238" t="s">
        <v>258</v>
      </c>
      <c r="F201" s="238" t="s">
        <v>205</v>
      </c>
      <c r="G201" s="238" t="s">
        <v>206</v>
      </c>
      <c r="H201" s="238">
        <v>1</v>
      </c>
      <c r="I201" s="238">
        <v>2</v>
      </c>
      <c r="J201" s="240" t="s">
        <v>207</v>
      </c>
      <c r="K201" s="242">
        <v>37112</v>
      </c>
      <c r="L201" s="242">
        <v>37112</v>
      </c>
      <c r="M201" s="244"/>
      <c r="N201" s="244"/>
      <c r="O201" s="58"/>
    </row>
    <row r="202" spans="2:15" ht="23.4" thickBot="1">
      <c r="B202" s="239"/>
      <c r="C202" s="239"/>
      <c r="D202" s="61" t="s">
        <v>236</v>
      </c>
      <c r="E202" s="239"/>
      <c r="F202" s="239"/>
      <c r="G202" s="239"/>
      <c r="H202" s="239"/>
      <c r="I202" s="239"/>
      <c r="J202" s="241"/>
      <c r="K202" s="243"/>
      <c r="L202" s="243"/>
      <c r="M202" s="245"/>
      <c r="N202" s="245"/>
      <c r="O202" s="58"/>
    </row>
    <row r="203" spans="2:15" ht="22.2" thickBot="1">
      <c r="B203" s="59"/>
      <c r="C203" s="63" t="s">
        <v>259</v>
      </c>
      <c r="D203" s="63" t="s">
        <v>259</v>
      </c>
      <c r="E203" s="62"/>
      <c r="F203" s="63" t="s">
        <v>249</v>
      </c>
      <c r="G203" s="61" t="s">
        <v>217</v>
      </c>
      <c r="H203" s="61">
        <v>1</v>
      </c>
      <c r="I203" s="61">
        <v>2</v>
      </c>
      <c r="J203" s="63" t="s">
        <v>207</v>
      </c>
      <c r="K203" s="61">
        <v>730</v>
      </c>
      <c r="L203" s="61">
        <v>730</v>
      </c>
      <c r="M203" s="62"/>
      <c r="N203" s="62"/>
      <c r="O203" s="58"/>
    </row>
    <row r="204" spans="2:15" ht="22.2" thickBot="1">
      <c r="B204" s="59"/>
      <c r="C204" s="63" t="s">
        <v>260</v>
      </c>
      <c r="D204" s="61"/>
      <c r="E204" s="61" t="s">
        <v>261</v>
      </c>
      <c r="F204" s="61" t="s">
        <v>205</v>
      </c>
      <c r="G204" s="61" t="s">
        <v>217</v>
      </c>
      <c r="H204" s="61">
        <v>1</v>
      </c>
      <c r="I204" s="61">
        <v>2</v>
      </c>
      <c r="J204" s="63" t="s">
        <v>207</v>
      </c>
      <c r="K204" s="61">
        <v>156</v>
      </c>
      <c r="L204" s="61">
        <v>156</v>
      </c>
      <c r="M204" s="62"/>
      <c r="N204" s="62"/>
      <c r="O204" s="58"/>
    </row>
    <row r="205" spans="2:15" ht="23.4" thickBot="1">
      <c r="B205" s="59"/>
      <c r="C205" s="61" t="s">
        <v>224</v>
      </c>
      <c r="D205" s="61" t="s">
        <v>225</v>
      </c>
      <c r="E205" s="61" t="s">
        <v>224</v>
      </c>
      <c r="F205" s="61" t="s">
        <v>226</v>
      </c>
      <c r="G205" s="61" t="s">
        <v>217</v>
      </c>
      <c r="H205" s="61">
        <v>1</v>
      </c>
      <c r="I205" s="61">
        <v>2</v>
      </c>
      <c r="J205" s="63" t="s">
        <v>227</v>
      </c>
      <c r="K205" s="64">
        <v>12047</v>
      </c>
      <c r="L205" s="64">
        <v>12047</v>
      </c>
      <c r="M205" s="62"/>
      <c r="N205" s="62"/>
      <c r="O205" s="58"/>
    </row>
    <row r="206" spans="2:15" ht="13.8" thickBot="1">
      <c r="B206" s="59">
        <v>2.1</v>
      </c>
      <c r="C206" s="63" t="s">
        <v>273</v>
      </c>
      <c r="D206" s="63" t="s">
        <v>274</v>
      </c>
      <c r="E206" s="61"/>
      <c r="F206" s="61"/>
      <c r="G206" s="61"/>
      <c r="H206" s="61"/>
      <c r="I206" s="61"/>
      <c r="J206" s="61"/>
      <c r="K206" s="62"/>
      <c r="L206" s="62"/>
      <c r="M206" s="62"/>
      <c r="N206" s="62"/>
      <c r="O206" s="58"/>
    </row>
    <row r="207" spans="2:15" ht="13.8" thickBot="1">
      <c r="B207" s="59">
        <v>2.11</v>
      </c>
      <c r="C207" s="63" t="s">
        <v>275</v>
      </c>
      <c r="D207" s="63" t="s">
        <v>274</v>
      </c>
      <c r="E207" s="61"/>
      <c r="F207" s="61"/>
      <c r="G207" s="61"/>
      <c r="H207" s="61"/>
      <c r="I207" s="61"/>
      <c r="J207" s="61"/>
      <c r="K207" s="62"/>
      <c r="L207" s="62"/>
      <c r="M207" s="62"/>
      <c r="N207" s="62"/>
      <c r="O207" s="58"/>
    </row>
    <row r="208" spans="2:15" ht="54.6" thickBot="1">
      <c r="B208" s="59">
        <v>2.12</v>
      </c>
      <c r="C208" s="63" t="s">
        <v>276</v>
      </c>
      <c r="D208" s="63" t="s">
        <v>277</v>
      </c>
      <c r="E208" s="61"/>
      <c r="F208" s="61"/>
      <c r="G208" s="61"/>
      <c r="H208" s="61"/>
      <c r="I208" s="61"/>
      <c r="J208" s="61"/>
      <c r="K208" s="62"/>
      <c r="L208" s="62"/>
      <c r="M208" s="62"/>
      <c r="N208" s="62"/>
      <c r="O208" s="58"/>
    </row>
    <row r="209" spans="2:15" ht="43.8" thickBot="1">
      <c r="B209" s="59">
        <v>2.13</v>
      </c>
      <c r="C209" s="63" t="s">
        <v>278</v>
      </c>
      <c r="D209" s="63" t="s">
        <v>279</v>
      </c>
      <c r="E209" s="61"/>
      <c r="F209" s="61"/>
      <c r="G209" s="61"/>
      <c r="H209" s="61"/>
      <c r="I209" s="61"/>
      <c r="J209" s="61"/>
      <c r="K209" s="62"/>
      <c r="L209" s="62"/>
      <c r="M209" s="62"/>
      <c r="N209" s="62"/>
      <c r="O209" s="58"/>
    </row>
    <row r="210" spans="2:15" ht="13.8" thickBot="1">
      <c r="B210" s="59">
        <v>2.14</v>
      </c>
      <c r="C210" s="61" t="s">
        <v>280</v>
      </c>
      <c r="D210" s="61"/>
      <c r="E210" s="61"/>
      <c r="F210" s="61"/>
      <c r="G210" s="61"/>
      <c r="H210" s="61">
        <v>2</v>
      </c>
      <c r="I210" s="61"/>
      <c r="J210" s="61"/>
      <c r="K210" s="62"/>
      <c r="L210" s="62"/>
      <c r="M210" s="64">
        <v>27654</v>
      </c>
      <c r="N210" s="64">
        <v>55308</v>
      </c>
      <c r="O210" s="58"/>
    </row>
    <row r="211" spans="2:15" ht="23.4" thickBot="1">
      <c r="B211" s="59"/>
      <c r="C211" s="61" t="s">
        <v>280</v>
      </c>
      <c r="D211" s="61" t="s">
        <v>281</v>
      </c>
      <c r="E211" s="61" t="s">
        <v>108</v>
      </c>
      <c r="F211" s="61" t="s">
        <v>282</v>
      </c>
      <c r="G211" s="61" t="s">
        <v>283</v>
      </c>
      <c r="H211" s="61">
        <v>1</v>
      </c>
      <c r="I211" s="61">
        <v>2</v>
      </c>
      <c r="J211" s="63" t="s">
        <v>207</v>
      </c>
      <c r="K211" s="64">
        <v>18242</v>
      </c>
      <c r="L211" s="64">
        <v>18242</v>
      </c>
      <c r="M211" s="62"/>
      <c r="N211" s="62"/>
      <c r="O211" s="58"/>
    </row>
    <row r="212" spans="2:15" ht="34.799999999999997" thickBot="1">
      <c r="B212" s="59"/>
      <c r="C212" s="61" t="s">
        <v>280</v>
      </c>
      <c r="D212" s="61" t="s">
        <v>284</v>
      </c>
      <c r="E212" s="61" t="s">
        <v>108</v>
      </c>
      <c r="F212" s="61" t="s">
        <v>282</v>
      </c>
      <c r="G212" s="61" t="s">
        <v>283</v>
      </c>
      <c r="H212" s="61">
        <v>1</v>
      </c>
      <c r="I212" s="61">
        <v>2</v>
      </c>
      <c r="J212" s="63" t="s">
        <v>207</v>
      </c>
      <c r="K212" s="64">
        <v>9412</v>
      </c>
      <c r="L212" s="64">
        <v>9412</v>
      </c>
      <c r="M212" s="62"/>
      <c r="N212" s="62"/>
      <c r="O212" s="58"/>
    </row>
    <row r="213" spans="2:15" ht="13.8" thickBot="1">
      <c r="B213" s="59">
        <v>2.15</v>
      </c>
      <c r="C213" s="63" t="s">
        <v>285</v>
      </c>
      <c r="D213" s="61"/>
      <c r="E213" s="61"/>
      <c r="F213" s="61"/>
      <c r="G213" s="61"/>
      <c r="H213" s="61">
        <v>1</v>
      </c>
      <c r="I213" s="61"/>
      <c r="J213" s="61"/>
      <c r="K213" s="62"/>
      <c r="L213" s="62"/>
      <c r="M213" s="64">
        <v>12203</v>
      </c>
      <c r="N213" s="64">
        <v>12203</v>
      </c>
      <c r="O213" s="58"/>
    </row>
    <row r="214" spans="2:15" ht="22.2" thickBot="1">
      <c r="B214" s="59"/>
      <c r="C214" s="63" t="s">
        <v>260</v>
      </c>
      <c r="D214" s="61"/>
      <c r="E214" s="61" t="s">
        <v>261</v>
      </c>
      <c r="F214" s="61" t="s">
        <v>205</v>
      </c>
      <c r="G214" s="61" t="s">
        <v>217</v>
      </c>
      <c r="H214" s="61">
        <v>1</v>
      </c>
      <c r="I214" s="61">
        <v>1</v>
      </c>
      <c r="J214" s="63" t="s">
        <v>207</v>
      </c>
      <c r="K214" s="61">
        <v>156</v>
      </c>
      <c r="L214" s="61">
        <v>156</v>
      </c>
      <c r="M214" s="62"/>
      <c r="N214" s="62"/>
      <c r="O214" s="58"/>
    </row>
    <row r="215" spans="2:15" ht="23.4" thickBot="1">
      <c r="B215" s="59"/>
      <c r="C215" s="61" t="s">
        <v>224</v>
      </c>
      <c r="D215" s="61" t="s">
        <v>225</v>
      </c>
      <c r="E215" s="61" t="s">
        <v>224</v>
      </c>
      <c r="F215" s="61" t="s">
        <v>226</v>
      </c>
      <c r="G215" s="61" t="s">
        <v>217</v>
      </c>
      <c r="H215" s="61">
        <v>1</v>
      </c>
      <c r="I215" s="61">
        <v>1</v>
      </c>
      <c r="J215" s="63" t="s">
        <v>227</v>
      </c>
      <c r="K215" s="64">
        <v>12047</v>
      </c>
      <c r="L215" s="64">
        <v>12047</v>
      </c>
      <c r="M215" s="62"/>
      <c r="N215" s="62"/>
      <c r="O215" s="58"/>
    </row>
    <row r="216" spans="2:15" ht="22.8" thickBot="1">
      <c r="B216" s="65" t="s">
        <v>286</v>
      </c>
      <c r="C216" s="63" t="s">
        <v>287</v>
      </c>
      <c r="D216" s="61"/>
      <c r="E216" s="61"/>
      <c r="F216" s="61"/>
      <c r="G216" s="61"/>
      <c r="H216" s="61"/>
      <c r="I216" s="61"/>
      <c r="J216" s="61"/>
      <c r="K216" s="62"/>
      <c r="L216" s="62"/>
      <c r="M216" s="62"/>
      <c r="N216" s="62"/>
      <c r="O216" s="58"/>
    </row>
    <row r="217" spans="2:15" ht="13.8" thickBot="1">
      <c r="B217" s="59">
        <v>1</v>
      </c>
      <c r="C217" s="61" t="s">
        <v>288</v>
      </c>
      <c r="D217" s="61"/>
      <c r="E217" s="61"/>
      <c r="F217" s="61"/>
      <c r="G217" s="61"/>
      <c r="H217" s="61">
        <v>1</v>
      </c>
      <c r="I217" s="61"/>
      <c r="J217" s="61"/>
      <c r="K217" s="62"/>
      <c r="L217" s="62"/>
      <c r="M217" s="64">
        <v>41877</v>
      </c>
      <c r="N217" s="64">
        <v>41877</v>
      </c>
      <c r="O217" s="58"/>
    </row>
    <row r="218" spans="2:15" ht="13.8" thickBot="1">
      <c r="B218" s="238"/>
      <c r="C218" s="238" t="s">
        <v>289</v>
      </c>
      <c r="D218" s="61" t="s">
        <v>290</v>
      </c>
      <c r="E218" s="238" t="s">
        <v>291</v>
      </c>
      <c r="F218" s="238" t="s">
        <v>47</v>
      </c>
      <c r="G218" s="238" t="s">
        <v>217</v>
      </c>
      <c r="H218" s="238">
        <v>2</v>
      </c>
      <c r="I218" s="238">
        <v>2</v>
      </c>
      <c r="J218" s="240" t="s">
        <v>207</v>
      </c>
      <c r="K218" s="242">
        <v>14915</v>
      </c>
      <c r="L218" s="242">
        <v>29830</v>
      </c>
      <c r="M218" s="244"/>
      <c r="N218" s="244"/>
      <c r="O218" s="58"/>
    </row>
    <row r="219" spans="2:15" ht="13.8" thickBot="1">
      <c r="B219" s="239"/>
      <c r="C219" s="239"/>
      <c r="D219" s="61" t="s">
        <v>292</v>
      </c>
      <c r="E219" s="239"/>
      <c r="F219" s="239"/>
      <c r="G219" s="239"/>
      <c r="H219" s="239"/>
      <c r="I219" s="239"/>
      <c r="J219" s="241"/>
      <c r="K219" s="243"/>
      <c r="L219" s="243"/>
      <c r="M219" s="245"/>
      <c r="N219" s="245"/>
      <c r="O219" s="58"/>
    </row>
    <row r="220" spans="2:15" ht="23.4" thickBot="1">
      <c r="B220" s="59"/>
      <c r="C220" s="61" t="s">
        <v>224</v>
      </c>
      <c r="D220" s="61" t="s">
        <v>293</v>
      </c>
      <c r="E220" s="61" t="s">
        <v>224</v>
      </c>
      <c r="F220" s="61" t="s">
        <v>226</v>
      </c>
      <c r="G220" s="61" t="s">
        <v>217</v>
      </c>
      <c r="H220" s="61">
        <v>1</v>
      </c>
      <c r="I220" s="61">
        <v>1</v>
      </c>
      <c r="J220" s="63" t="s">
        <v>227</v>
      </c>
      <c r="K220" s="64">
        <v>12047</v>
      </c>
      <c r="L220" s="64">
        <v>12047</v>
      </c>
      <c r="M220" s="62"/>
      <c r="N220" s="62"/>
      <c r="O220" s="58"/>
    </row>
    <row r="221" spans="2:15" ht="13.8" thickBot="1">
      <c r="B221" s="238">
        <v>2</v>
      </c>
      <c r="C221" s="238" t="s">
        <v>294</v>
      </c>
      <c r="D221" s="61" t="s">
        <v>290</v>
      </c>
      <c r="E221" s="238" t="s">
        <v>295</v>
      </c>
      <c r="F221" s="238" t="s">
        <v>47</v>
      </c>
      <c r="G221" s="238" t="s">
        <v>217</v>
      </c>
      <c r="H221" s="238">
        <v>5</v>
      </c>
      <c r="I221" s="238">
        <v>5</v>
      </c>
      <c r="J221" s="240" t="s">
        <v>207</v>
      </c>
      <c r="K221" s="242">
        <v>8176</v>
      </c>
      <c r="L221" s="242">
        <v>40880</v>
      </c>
      <c r="M221" s="242">
        <v>8176</v>
      </c>
      <c r="N221" s="242">
        <v>40880</v>
      </c>
      <c r="O221" s="58"/>
    </row>
    <row r="222" spans="2:15" ht="13.8" thickBot="1">
      <c r="B222" s="239"/>
      <c r="C222" s="239"/>
      <c r="D222" s="61" t="s">
        <v>296</v>
      </c>
      <c r="E222" s="239"/>
      <c r="F222" s="239"/>
      <c r="G222" s="239"/>
      <c r="H222" s="239"/>
      <c r="I222" s="239"/>
      <c r="J222" s="241"/>
      <c r="K222" s="243"/>
      <c r="L222" s="243"/>
      <c r="M222" s="243"/>
      <c r="N222" s="243"/>
      <c r="O222" s="58"/>
    </row>
    <row r="223" spans="2:15" ht="13.8" thickBot="1">
      <c r="B223" s="238">
        <v>3</v>
      </c>
      <c r="C223" s="238" t="s">
        <v>297</v>
      </c>
      <c r="D223" s="61" t="s">
        <v>290</v>
      </c>
      <c r="E223" s="238" t="s">
        <v>295</v>
      </c>
      <c r="F223" s="238" t="s">
        <v>47</v>
      </c>
      <c r="G223" s="238" t="s">
        <v>217</v>
      </c>
      <c r="H223" s="238">
        <v>1</v>
      </c>
      <c r="I223" s="238">
        <v>1</v>
      </c>
      <c r="J223" s="240" t="s">
        <v>207</v>
      </c>
      <c r="K223" s="242">
        <v>8176</v>
      </c>
      <c r="L223" s="242">
        <v>8176</v>
      </c>
      <c r="M223" s="242">
        <v>8176</v>
      </c>
      <c r="N223" s="242">
        <v>8176</v>
      </c>
      <c r="O223" s="58"/>
    </row>
    <row r="224" spans="2:15" ht="13.8" thickBot="1">
      <c r="B224" s="239"/>
      <c r="C224" s="239"/>
      <c r="D224" s="61" t="s">
        <v>296</v>
      </c>
      <c r="E224" s="239"/>
      <c r="F224" s="239"/>
      <c r="G224" s="239"/>
      <c r="H224" s="239"/>
      <c r="I224" s="239"/>
      <c r="J224" s="241"/>
      <c r="K224" s="243"/>
      <c r="L224" s="243"/>
      <c r="M224" s="243"/>
      <c r="N224" s="243"/>
      <c r="O224" s="58"/>
    </row>
    <row r="225" spans="2:15" ht="13.8" thickBot="1">
      <c r="B225" s="59">
        <v>4</v>
      </c>
      <c r="C225" s="63" t="s">
        <v>298</v>
      </c>
      <c r="D225" s="63" t="s">
        <v>274</v>
      </c>
      <c r="E225" s="61"/>
      <c r="F225" s="61"/>
      <c r="G225" s="61"/>
      <c r="H225" s="61"/>
      <c r="I225" s="61"/>
      <c r="J225" s="61"/>
      <c r="K225" s="62"/>
      <c r="L225" s="62"/>
      <c r="M225" s="62"/>
      <c r="N225" s="62"/>
      <c r="O225" s="58"/>
    </row>
    <row r="226" spans="2:15" ht="34.799999999999997" thickBot="1">
      <c r="B226" s="59">
        <v>5</v>
      </c>
      <c r="C226" s="63" t="s">
        <v>299</v>
      </c>
      <c r="D226" s="61" t="s">
        <v>300</v>
      </c>
      <c r="E226" s="61" t="s">
        <v>301</v>
      </c>
      <c r="F226" s="61" t="s">
        <v>205</v>
      </c>
      <c r="G226" s="61" t="s">
        <v>206</v>
      </c>
      <c r="H226" s="61">
        <v>2</v>
      </c>
      <c r="I226" s="61"/>
      <c r="J226" s="61"/>
      <c r="K226" s="62"/>
      <c r="L226" s="62"/>
      <c r="M226" s="64">
        <v>110838</v>
      </c>
      <c r="N226" s="64">
        <v>221676</v>
      </c>
      <c r="O226" s="58"/>
    </row>
    <row r="227" spans="2:15" ht="22.8" thickBot="1">
      <c r="B227" s="59">
        <v>6</v>
      </c>
      <c r="C227" s="63" t="s">
        <v>302</v>
      </c>
      <c r="D227" s="63" t="s">
        <v>303</v>
      </c>
      <c r="E227" s="63" t="s">
        <v>304</v>
      </c>
      <c r="F227" s="63" t="s">
        <v>249</v>
      </c>
      <c r="G227" s="61" t="s">
        <v>217</v>
      </c>
      <c r="H227" s="61">
        <v>2</v>
      </c>
      <c r="I227" s="61">
        <v>2</v>
      </c>
      <c r="J227" s="63" t="s">
        <v>207</v>
      </c>
      <c r="K227" s="61">
        <v>522</v>
      </c>
      <c r="L227" s="64">
        <v>1044</v>
      </c>
      <c r="M227" s="61">
        <v>522</v>
      </c>
      <c r="N227" s="64">
        <v>1044</v>
      </c>
      <c r="O227" s="58"/>
    </row>
    <row r="228" spans="2:15" ht="13.8" thickBot="1">
      <c r="B228" s="59">
        <v>7</v>
      </c>
      <c r="C228" s="63" t="s">
        <v>305</v>
      </c>
      <c r="D228" s="61" t="s">
        <v>306</v>
      </c>
      <c r="E228" s="61" t="s">
        <v>307</v>
      </c>
      <c r="F228" s="61" t="s">
        <v>308</v>
      </c>
      <c r="G228" s="61" t="s">
        <v>217</v>
      </c>
      <c r="H228" s="61">
        <v>1</v>
      </c>
      <c r="I228" s="61">
        <v>1</v>
      </c>
      <c r="J228" s="63" t="s">
        <v>207</v>
      </c>
      <c r="K228" s="64">
        <v>12516</v>
      </c>
      <c r="L228" s="64">
        <v>12516</v>
      </c>
      <c r="M228" s="64">
        <v>12516</v>
      </c>
      <c r="N228" s="64">
        <v>12516</v>
      </c>
      <c r="O228" s="58"/>
    </row>
    <row r="229" spans="2:15" ht="13.8" thickBot="1">
      <c r="B229" s="59">
        <v>8</v>
      </c>
      <c r="C229" s="63" t="s">
        <v>305</v>
      </c>
      <c r="D229" s="61" t="s">
        <v>309</v>
      </c>
      <c r="E229" s="61" t="s">
        <v>310</v>
      </c>
      <c r="F229" s="61" t="s">
        <v>308</v>
      </c>
      <c r="G229" s="61" t="s">
        <v>217</v>
      </c>
      <c r="H229" s="61">
        <v>2</v>
      </c>
      <c r="I229" s="61">
        <v>2</v>
      </c>
      <c r="J229" s="63" t="s">
        <v>207</v>
      </c>
      <c r="K229" s="64">
        <v>2608</v>
      </c>
      <c r="L229" s="64">
        <v>5216</v>
      </c>
      <c r="M229" s="64">
        <v>2608</v>
      </c>
      <c r="N229" s="64">
        <v>5216</v>
      </c>
      <c r="O229" s="58"/>
    </row>
    <row r="230" spans="2:15" ht="13.8" thickBot="1">
      <c r="B230" s="59">
        <v>9</v>
      </c>
      <c r="C230" s="63" t="s">
        <v>305</v>
      </c>
      <c r="D230" s="63" t="s">
        <v>311</v>
      </c>
      <c r="E230" s="61" t="s">
        <v>312</v>
      </c>
      <c r="F230" s="61" t="s">
        <v>313</v>
      </c>
      <c r="G230" s="61" t="s">
        <v>217</v>
      </c>
      <c r="H230" s="61">
        <v>1</v>
      </c>
      <c r="I230" s="61">
        <v>1</v>
      </c>
      <c r="J230" s="63" t="s">
        <v>207</v>
      </c>
      <c r="K230" s="64">
        <v>2608</v>
      </c>
      <c r="L230" s="64">
        <v>2608</v>
      </c>
      <c r="M230" s="64">
        <v>2608</v>
      </c>
      <c r="N230" s="64">
        <v>2608</v>
      </c>
      <c r="O230" s="58"/>
    </row>
    <row r="231" spans="2:15" ht="13.8" thickBot="1">
      <c r="B231" s="59">
        <v>10</v>
      </c>
      <c r="C231" s="63" t="s">
        <v>314</v>
      </c>
      <c r="D231" s="63" t="s">
        <v>315</v>
      </c>
      <c r="E231" s="63" t="s">
        <v>315</v>
      </c>
      <c r="F231" s="63" t="s">
        <v>249</v>
      </c>
      <c r="G231" s="61" t="s">
        <v>217</v>
      </c>
      <c r="H231" s="61">
        <v>2</v>
      </c>
      <c r="I231" s="61">
        <v>2</v>
      </c>
      <c r="J231" s="63" t="s">
        <v>207</v>
      </c>
      <c r="K231" s="61">
        <v>313</v>
      </c>
      <c r="L231" s="61">
        <v>626</v>
      </c>
      <c r="M231" s="61">
        <v>313</v>
      </c>
      <c r="N231" s="61">
        <v>626</v>
      </c>
      <c r="O231" s="58"/>
    </row>
    <row r="232" spans="2:15" ht="23.4" thickBot="1">
      <c r="B232" s="59">
        <v>11</v>
      </c>
      <c r="C232" s="61" t="s">
        <v>316</v>
      </c>
      <c r="D232" s="61" t="s">
        <v>62</v>
      </c>
      <c r="E232" s="61" t="s">
        <v>63</v>
      </c>
      <c r="F232" s="61" t="s">
        <v>205</v>
      </c>
      <c r="G232" s="61" t="s">
        <v>206</v>
      </c>
      <c r="H232" s="61">
        <v>1</v>
      </c>
      <c r="I232" s="61">
        <v>1</v>
      </c>
      <c r="J232" s="63" t="s">
        <v>317</v>
      </c>
      <c r="K232" s="62"/>
      <c r="L232" s="62"/>
      <c r="M232" s="64">
        <v>384355</v>
      </c>
      <c r="N232" s="64">
        <v>384355</v>
      </c>
      <c r="O232" s="58"/>
    </row>
    <row r="233" spans="2:15" ht="13.8" thickBot="1">
      <c r="B233" s="59">
        <v>12</v>
      </c>
      <c r="C233" s="63" t="s">
        <v>318</v>
      </c>
      <c r="D233" s="63" t="s">
        <v>319</v>
      </c>
      <c r="E233" s="61" t="s">
        <v>320</v>
      </c>
      <c r="F233" s="63" t="s">
        <v>321</v>
      </c>
      <c r="G233" s="61" t="s">
        <v>217</v>
      </c>
      <c r="H233" s="61">
        <v>2</v>
      </c>
      <c r="I233" s="61">
        <v>2</v>
      </c>
      <c r="J233" s="61"/>
      <c r="K233" s="68">
        <v>5000</v>
      </c>
      <c r="L233" s="68">
        <v>10000</v>
      </c>
      <c r="M233" s="68">
        <v>5000</v>
      </c>
      <c r="N233" s="68">
        <v>10000</v>
      </c>
      <c r="O233" s="58"/>
    </row>
    <row r="234" spans="2:15" ht="13.8" thickBot="1">
      <c r="B234" s="59">
        <v>13</v>
      </c>
      <c r="C234" s="63" t="s">
        <v>322</v>
      </c>
      <c r="D234" s="63" t="s">
        <v>323</v>
      </c>
      <c r="E234" s="61"/>
      <c r="F234" s="61"/>
      <c r="G234" s="61"/>
      <c r="H234" s="61">
        <v>1</v>
      </c>
      <c r="I234" s="61">
        <v>1</v>
      </c>
      <c r="J234" s="61"/>
      <c r="K234" s="62"/>
      <c r="L234" s="62"/>
      <c r="M234" s="62"/>
      <c r="N234" s="62"/>
      <c r="O234" s="58"/>
    </row>
    <row r="235" spans="2:15" ht="13.8" thickBot="1">
      <c r="B235" s="59">
        <v>14</v>
      </c>
      <c r="C235" s="63" t="s">
        <v>324</v>
      </c>
      <c r="D235" s="63" t="s">
        <v>323</v>
      </c>
      <c r="E235" s="61"/>
      <c r="F235" s="61"/>
      <c r="G235" s="61"/>
      <c r="H235" s="61">
        <v>1</v>
      </c>
      <c r="I235" s="61">
        <v>1</v>
      </c>
      <c r="J235" s="61"/>
      <c r="K235" s="62"/>
      <c r="L235" s="62"/>
      <c r="M235" s="62"/>
      <c r="N235" s="62"/>
      <c r="O235" s="58"/>
    </row>
    <row r="236" spans="2:15" ht="13.8" thickBot="1">
      <c r="B236" s="59">
        <v>15</v>
      </c>
      <c r="C236" s="63" t="s">
        <v>325</v>
      </c>
      <c r="D236" s="63" t="s">
        <v>323</v>
      </c>
      <c r="E236" s="61"/>
      <c r="F236" s="61"/>
      <c r="G236" s="61"/>
      <c r="H236" s="61">
        <v>1</v>
      </c>
      <c r="I236" s="61">
        <v>1</v>
      </c>
      <c r="J236" s="61"/>
      <c r="K236" s="62"/>
      <c r="L236" s="62"/>
      <c r="M236" s="62"/>
      <c r="N236" s="62"/>
      <c r="O236" s="58"/>
    </row>
    <row r="237" spans="2:15" ht="13.8" thickBot="1">
      <c r="B237" s="65" t="s">
        <v>326</v>
      </c>
      <c r="C237" s="63" t="s">
        <v>327</v>
      </c>
      <c r="D237" s="61"/>
      <c r="E237" s="61"/>
      <c r="F237" s="61"/>
      <c r="G237" s="61"/>
      <c r="H237" s="61">
        <v>2</v>
      </c>
      <c r="I237" s="61"/>
      <c r="J237" s="61"/>
      <c r="K237" s="62"/>
      <c r="L237" s="62"/>
      <c r="M237" s="64">
        <v>101339</v>
      </c>
      <c r="N237" s="64">
        <v>202678</v>
      </c>
      <c r="O237" s="58"/>
    </row>
    <row r="238" spans="2:15" ht="34.799999999999997" thickBot="1">
      <c r="B238" s="59"/>
      <c r="C238" s="61" t="s">
        <v>328</v>
      </c>
      <c r="D238" s="61" t="s">
        <v>329</v>
      </c>
      <c r="E238" s="61" t="s">
        <v>108</v>
      </c>
      <c r="F238" s="61" t="s">
        <v>282</v>
      </c>
      <c r="G238" s="61" t="s">
        <v>283</v>
      </c>
      <c r="H238" s="61">
        <v>1</v>
      </c>
      <c r="I238" s="61">
        <v>2</v>
      </c>
      <c r="J238" s="63" t="s">
        <v>207</v>
      </c>
      <c r="K238" s="64">
        <v>10237</v>
      </c>
      <c r="L238" s="64">
        <v>10237</v>
      </c>
      <c r="M238" s="62"/>
      <c r="N238" s="62"/>
      <c r="O238" s="58"/>
    </row>
    <row r="239" spans="2:15" ht="34.799999999999997" thickBot="1">
      <c r="B239" s="59"/>
      <c r="C239" s="61" t="s">
        <v>328</v>
      </c>
      <c r="D239" s="61" t="s">
        <v>330</v>
      </c>
      <c r="E239" s="61" t="s">
        <v>331</v>
      </c>
      <c r="F239" s="61" t="s">
        <v>282</v>
      </c>
      <c r="G239" s="61" t="s">
        <v>283</v>
      </c>
      <c r="H239" s="61">
        <v>5</v>
      </c>
      <c r="I239" s="61">
        <v>10</v>
      </c>
      <c r="J239" s="63" t="s">
        <v>207</v>
      </c>
      <c r="K239" s="64">
        <v>15811</v>
      </c>
      <c r="L239" s="64">
        <v>79055</v>
      </c>
      <c r="M239" s="62"/>
      <c r="N239" s="62"/>
      <c r="O239" s="58"/>
    </row>
    <row r="240" spans="2:15" ht="23.4" thickBot="1">
      <c r="B240" s="59"/>
      <c r="C240" s="61" t="s">
        <v>224</v>
      </c>
      <c r="D240" s="61" t="s">
        <v>225</v>
      </c>
      <c r="E240" s="61" t="s">
        <v>224</v>
      </c>
      <c r="F240" s="61" t="s">
        <v>226</v>
      </c>
      <c r="G240" s="61" t="s">
        <v>217</v>
      </c>
      <c r="H240" s="61">
        <v>1</v>
      </c>
      <c r="I240" s="61">
        <v>2</v>
      </c>
      <c r="J240" s="63" t="s">
        <v>227</v>
      </c>
      <c r="K240" s="64">
        <v>12047</v>
      </c>
      <c r="L240" s="64">
        <v>12047</v>
      </c>
      <c r="M240" s="62"/>
      <c r="N240" s="62"/>
      <c r="O240" s="58"/>
    </row>
    <row r="241" spans="2:15" ht="13.8" thickBot="1">
      <c r="B241" s="65" t="s">
        <v>332</v>
      </c>
      <c r="C241" s="63" t="s">
        <v>333</v>
      </c>
      <c r="D241" s="63" t="s">
        <v>323</v>
      </c>
      <c r="E241" s="61"/>
      <c r="F241" s="61"/>
      <c r="G241" s="61"/>
      <c r="H241" s="61"/>
      <c r="I241" s="61"/>
      <c r="J241" s="61"/>
      <c r="K241" s="62"/>
      <c r="L241" s="62"/>
      <c r="M241" s="62"/>
      <c r="N241" s="62"/>
      <c r="O241" s="58"/>
    </row>
    <row r="242" spans="2:15" ht="22.2" thickBot="1">
      <c r="B242" s="65" t="s">
        <v>334</v>
      </c>
      <c r="C242" s="63" t="s">
        <v>335</v>
      </c>
      <c r="D242" s="63" t="s">
        <v>336</v>
      </c>
      <c r="E242" s="61"/>
      <c r="F242" s="61"/>
      <c r="G242" s="61"/>
      <c r="H242" s="61"/>
      <c r="I242" s="61"/>
      <c r="J242" s="61"/>
      <c r="K242" s="62"/>
      <c r="L242" s="62"/>
      <c r="M242" s="62"/>
      <c r="N242" s="62"/>
      <c r="O242" s="58"/>
    </row>
    <row r="243" spans="2:15" ht="13.8" thickBot="1">
      <c r="B243" s="65" t="s">
        <v>337</v>
      </c>
      <c r="C243" s="63" t="s">
        <v>338</v>
      </c>
      <c r="D243" s="61"/>
      <c r="E243" s="61"/>
      <c r="F243" s="61"/>
      <c r="G243" s="61"/>
      <c r="H243" s="61">
        <v>1</v>
      </c>
      <c r="I243" s="61"/>
      <c r="J243" s="61"/>
      <c r="K243" s="62"/>
      <c r="L243" s="62"/>
      <c r="M243" s="64">
        <v>10430</v>
      </c>
      <c r="N243" s="64">
        <v>10430</v>
      </c>
      <c r="O243" s="58"/>
    </row>
    <row r="244" spans="2:15" ht="13.8" thickBot="1">
      <c r="B244" s="59"/>
      <c r="C244" s="63" t="s">
        <v>338</v>
      </c>
      <c r="D244" s="61" t="s">
        <v>339</v>
      </c>
      <c r="E244" s="63" t="s">
        <v>340</v>
      </c>
      <c r="F244" s="63" t="s">
        <v>249</v>
      </c>
      <c r="G244" s="61" t="s">
        <v>217</v>
      </c>
      <c r="H244" s="61">
        <v>2</v>
      </c>
      <c r="I244" s="61">
        <v>2</v>
      </c>
      <c r="J244" s="63" t="s">
        <v>317</v>
      </c>
      <c r="K244" s="64">
        <v>5215</v>
      </c>
      <c r="L244" s="64">
        <v>10430</v>
      </c>
      <c r="M244" s="62"/>
      <c r="N244" s="62"/>
      <c r="O244" s="58"/>
    </row>
    <row r="245" spans="2:15" ht="13.8" thickBot="1">
      <c r="B245" s="65" t="s">
        <v>341</v>
      </c>
      <c r="C245" s="61" t="s">
        <v>342</v>
      </c>
      <c r="D245" s="61"/>
      <c r="E245" s="61"/>
      <c r="F245" s="61"/>
      <c r="G245" s="61"/>
      <c r="H245" s="61">
        <v>1</v>
      </c>
      <c r="I245" s="61"/>
      <c r="J245" s="61"/>
      <c r="K245" s="62"/>
      <c r="L245" s="62"/>
      <c r="M245" s="61">
        <v>81</v>
      </c>
      <c r="N245" s="61">
        <v>81</v>
      </c>
      <c r="O245" s="58"/>
    </row>
    <row r="246" spans="2:15" ht="13.8" thickBot="1">
      <c r="B246" s="59"/>
      <c r="C246" s="61" t="s">
        <v>342</v>
      </c>
      <c r="D246" s="61" t="s">
        <v>343</v>
      </c>
      <c r="E246" s="61" t="s">
        <v>344</v>
      </c>
      <c r="F246" s="63" t="s">
        <v>249</v>
      </c>
      <c r="G246" s="61" t="s">
        <v>217</v>
      </c>
      <c r="H246" s="61">
        <v>1</v>
      </c>
      <c r="I246" s="61">
        <v>1</v>
      </c>
      <c r="J246" s="63" t="s">
        <v>317</v>
      </c>
      <c r="K246" s="61">
        <v>81</v>
      </c>
      <c r="L246" s="61">
        <v>81</v>
      </c>
      <c r="M246" s="62"/>
      <c r="N246" s="62"/>
      <c r="O246" s="58"/>
    </row>
    <row r="247" spans="2:15" ht="34.5" customHeight="1" thickBot="1">
      <c r="B247" s="59" t="s">
        <v>345</v>
      </c>
      <c r="C247" s="254" t="s">
        <v>346</v>
      </c>
      <c r="D247" s="255"/>
      <c r="E247" s="61"/>
      <c r="F247" s="61"/>
      <c r="G247" s="61"/>
      <c r="H247" s="61"/>
      <c r="I247" s="61"/>
      <c r="J247" s="61"/>
      <c r="K247" s="61"/>
      <c r="L247" s="62"/>
      <c r="M247" s="62"/>
      <c r="N247" s="62"/>
      <c r="O247" s="58"/>
    </row>
    <row r="248" spans="2:15" ht="22.5" customHeight="1">
      <c r="B248" s="238">
        <v>1</v>
      </c>
      <c r="C248" s="246" t="s">
        <v>347</v>
      </c>
      <c r="D248" s="247"/>
      <c r="E248" s="238"/>
      <c r="F248" s="238"/>
      <c r="G248" s="238"/>
      <c r="H248" s="238">
        <v>2</v>
      </c>
      <c r="I248" s="238"/>
      <c r="J248" s="238"/>
      <c r="K248" s="238"/>
      <c r="L248" s="244"/>
      <c r="M248" s="252">
        <v>34934</v>
      </c>
      <c r="N248" s="242">
        <v>69868</v>
      </c>
      <c r="O248" s="58"/>
    </row>
    <row r="249" spans="2:15" ht="13.8" thickBot="1">
      <c r="B249" s="239"/>
      <c r="C249" s="248"/>
      <c r="D249" s="249"/>
      <c r="E249" s="239"/>
      <c r="F249" s="239"/>
      <c r="G249" s="239"/>
      <c r="H249" s="239"/>
      <c r="I249" s="239"/>
      <c r="J249" s="239"/>
      <c r="K249" s="239"/>
      <c r="L249" s="245"/>
      <c r="M249" s="253"/>
      <c r="N249" s="243"/>
      <c r="O249" s="58"/>
    </row>
    <row r="250" spans="2:15" ht="13.8" thickBot="1">
      <c r="B250" s="59"/>
      <c r="C250" s="61" t="s">
        <v>348</v>
      </c>
      <c r="D250" s="61">
        <v>50</v>
      </c>
      <c r="E250" s="61" t="s">
        <v>349</v>
      </c>
      <c r="F250" s="61" t="s">
        <v>205</v>
      </c>
      <c r="G250" s="61" t="s">
        <v>206</v>
      </c>
      <c r="H250" s="61">
        <v>1</v>
      </c>
      <c r="I250" s="61">
        <v>2</v>
      </c>
      <c r="J250" s="63" t="s">
        <v>207</v>
      </c>
      <c r="K250" s="64">
        <v>15889</v>
      </c>
      <c r="L250" s="64">
        <v>15889</v>
      </c>
      <c r="M250" s="62"/>
      <c r="N250" s="62"/>
      <c r="O250" s="58"/>
    </row>
    <row r="251" spans="2:15" ht="13.8" thickBot="1">
      <c r="B251" s="59"/>
      <c r="C251" s="61" t="s">
        <v>210</v>
      </c>
      <c r="D251" s="61" t="s">
        <v>211</v>
      </c>
      <c r="E251" s="61" t="s">
        <v>212</v>
      </c>
      <c r="F251" s="61" t="s">
        <v>205</v>
      </c>
      <c r="G251" s="61" t="s">
        <v>213</v>
      </c>
      <c r="H251" s="61">
        <v>1</v>
      </c>
      <c r="I251" s="61">
        <v>2</v>
      </c>
      <c r="J251" s="63" t="s">
        <v>207</v>
      </c>
      <c r="K251" s="61">
        <v>843</v>
      </c>
      <c r="L251" s="61">
        <v>843</v>
      </c>
      <c r="M251" s="62"/>
      <c r="N251" s="62"/>
      <c r="O251" s="58"/>
    </row>
    <row r="252" spans="2:15" ht="13.8" thickBot="1">
      <c r="B252" s="59"/>
      <c r="C252" s="61" t="s">
        <v>214</v>
      </c>
      <c r="D252" s="61" t="s">
        <v>215</v>
      </c>
      <c r="E252" s="61" t="s">
        <v>216</v>
      </c>
      <c r="F252" s="61" t="s">
        <v>205</v>
      </c>
      <c r="G252" s="61" t="s">
        <v>217</v>
      </c>
      <c r="H252" s="61">
        <v>1</v>
      </c>
      <c r="I252" s="61">
        <v>2</v>
      </c>
      <c r="J252" s="63" t="s">
        <v>207</v>
      </c>
      <c r="K252" s="64">
        <v>2335</v>
      </c>
      <c r="L252" s="64">
        <v>2335</v>
      </c>
      <c r="M252" s="62"/>
      <c r="N252" s="62"/>
      <c r="O252" s="58"/>
    </row>
    <row r="253" spans="2:15" ht="13.8" thickBot="1">
      <c r="B253" s="59"/>
      <c r="C253" s="61" t="s">
        <v>218</v>
      </c>
      <c r="D253" s="61" t="s">
        <v>219</v>
      </c>
      <c r="E253" s="61" t="s">
        <v>216</v>
      </c>
      <c r="F253" s="61" t="s">
        <v>205</v>
      </c>
      <c r="G253" s="61" t="s">
        <v>217</v>
      </c>
      <c r="H253" s="61">
        <v>1</v>
      </c>
      <c r="I253" s="61">
        <v>2</v>
      </c>
      <c r="J253" s="63" t="s">
        <v>207</v>
      </c>
      <c r="K253" s="64">
        <v>1579</v>
      </c>
      <c r="L253" s="64">
        <v>1579</v>
      </c>
      <c r="M253" s="62"/>
      <c r="N253" s="62"/>
      <c r="O253" s="58"/>
    </row>
    <row r="254" spans="2:15" ht="13.8" thickBot="1">
      <c r="B254" s="59"/>
      <c r="C254" s="61" t="s">
        <v>220</v>
      </c>
      <c r="D254" s="61" t="s">
        <v>221</v>
      </c>
      <c r="E254" s="61" t="s">
        <v>222</v>
      </c>
      <c r="F254" s="61" t="s">
        <v>205</v>
      </c>
      <c r="G254" s="61" t="s">
        <v>223</v>
      </c>
      <c r="H254" s="61">
        <v>1</v>
      </c>
      <c r="I254" s="61">
        <v>2</v>
      </c>
      <c r="J254" s="63" t="s">
        <v>207</v>
      </c>
      <c r="K254" s="64">
        <v>2241</v>
      </c>
      <c r="L254" s="64">
        <v>2241</v>
      </c>
      <c r="M254" s="62"/>
      <c r="N254" s="62"/>
      <c r="O254" s="58"/>
    </row>
    <row r="255" spans="2:15" ht="23.4" thickBot="1">
      <c r="B255" s="59"/>
      <c r="C255" s="61" t="s">
        <v>224</v>
      </c>
      <c r="D255" s="61" t="s">
        <v>225</v>
      </c>
      <c r="E255" s="61" t="s">
        <v>224</v>
      </c>
      <c r="F255" s="61" t="s">
        <v>226</v>
      </c>
      <c r="G255" s="61" t="s">
        <v>217</v>
      </c>
      <c r="H255" s="61">
        <v>1</v>
      </c>
      <c r="I255" s="61">
        <v>2</v>
      </c>
      <c r="J255" s="63" t="s">
        <v>227</v>
      </c>
      <c r="K255" s="64">
        <v>12047</v>
      </c>
      <c r="L255" s="64">
        <v>12047</v>
      </c>
      <c r="M255" s="62"/>
      <c r="N255" s="62"/>
      <c r="O255" s="58"/>
    </row>
    <row r="256" spans="2:15">
      <c r="B256" s="238">
        <v>2</v>
      </c>
      <c r="C256" s="246" t="s">
        <v>350</v>
      </c>
      <c r="D256" s="247"/>
      <c r="E256" s="238"/>
      <c r="F256" s="238"/>
      <c r="G256" s="238"/>
      <c r="H256" s="238">
        <v>2</v>
      </c>
      <c r="I256" s="238"/>
      <c r="J256" s="238"/>
      <c r="K256" s="238"/>
      <c r="L256" s="244"/>
      <c r="M256" s="242">
        <v>34934</v>
      </c>
      <c r="N256" s="252">
        <v>69868</v>
      </c>
      <c r="O256" s="58"/>
    </row>
    <row r="257" spans="2:15" ht="13.8" thickBot="1">
      <c r="B257" s="239"/>
      <c r="C257" s="248"/>
      <c r="D257" s="249"/>
      <c r="E257" s="239"/>
      <c r="F257" s="239"/>
      <c r="G257" s="239"/>
      <c r="H257" s="239"/>
      <c r="I257" s="239"/>
      <c r="J257" s="239"/>
      <c r="K257" s="239"/>
      <c r="L257" s="245"/>
      <c r="M257" s="243"/>
      <c r="N257" s="253"/>
      <c r="O257" s="58"/>
    </row>
    <row r="258" spans="2:15" ht="13.8" thickBot="1">
      <c r="B258" s="59"/>
      <c r="C258" s="61" t="s">
        <v>348</v>
      </c>
      <c r="D258" s="61">
        <v>50</v>
      </c>
      <c r="E258" s="61" t="s">
        <v>349</v>
      </c>
      <c r="F258" s="61" t="s">
        <v>205</v>
      </c>
      <c r="G258" s="61" t="s">
        <v>206</v>
      </c>
      <c r="H258" s="61">
        <v>1</v>
      </c>
      <c r="I258" s="61">
        <v>2</v>
      </c>
      <c r="J258" s="63" t="s">
        <v>207</v>
      </c>
      <c r="K258" s="64">
        <v>15889</v>
      </c>
      <c r="L258" s="64">
        <v>15889</v>
      </c>
      <c r="M258" s="62"/>
      <c r="N258" s="62"/>
      <c r="O258" s="58"/>
    </row>
    <row r="259" spans="2:15" ht="13.8" thickBot="1">
      <c r="B259" s="59"/>
      <c r="C259" s="61" t="s">
        <v>210</v>
      </c>
      <c r="D259" s="61" t="s">
        <v>211</v>
      </c>
      <c r="E259" s="61" t="s">
        <v>212</v>
      </c>
      <c r="F259" s="61" t="s">
        <v>205</v>
      </c>
      <c r="G259" s="61" t="s">
        <v>213</v>
      </c>
      <c r="H259" s="61">
        <v>1</v>
      </c>
      <c r="I259" s="61">
        <v>2</v>
      </c>
      <c r="J259" s="63" t="s">
        <v>207</v>
      </c>
      <c r="K259" s="61">
        <v>843</v>
      </c>
      <c r="L259" s="61">
        <v>843</v>
      </c>
      <c r="M259" s="62"/>
      <c r="N259" s="62"/>
      <c r="O259" s="58"/>
    </row>
    <row r="260" spans="2:15" ht="13.8" thickBot="1">
      <c r="B260" s="59"/>
      <c r="C260" s="61" t="s">
        <v>214</v>
      </c>
      <c r="D260" s="61" t="s">
        <v>215</v>
      </c>
      <c r="E260" s="61" t="s">
        <v>216</v>
      </c>
      <c r="F260" s="61" t="s">
        <v>205</v>
      </c>
      <c r="G260" s="61" t="s">
        <v>217</v>
      </c>
      <c r="H260" s="61">
        <v>1</v>
      </c>
      <c r="I260" s="61">
        <v>2</v>
      </c>
      <c r="J260" s="63" t="s">
        <v>207</v>
      </c>
      <c r="K260" s="64">
        <v>2335</v>
      </c>
      <c r="L260" s="64">
        <v>2335</v>
      </c>
      <c r="M260" s="62"/>
      <c r="N260" s="62"/>
      <c r="O260" s="58"/>
    </row>
    <row r="261" spans="2:15" ht="13.8" thickBot="1">
      <c r="B261" s="59"/>
      <c r="C261" s="61" t="s">
        <v>218</v>
      </c>
      <c r="D261" s="61" t="s">
        <v>219</v>
      </c>
      <c r="E261" s="61" t="s">
        <v>216</v>
      </c>
      <c r="F261" s="61" t="s">
        <v>205</v>
      </c>
      <c r="G261" s="61" t="s">
        <v>217</v>
      </c>
      <c r="H261" s="61">
        <v>1</v>
      </c>
      <c r="I261" s="61">
        <v>2</v>
      </c>
      <c r="J261" s="63" t="s">
        <v>207</v>
      </c>
      <c r="K261" s="64">
        <v>1579</v>
      </c>
      <c r="L261" s="64">
        <v>1579</v>
      </c>
      <c r="M261" s="62"/>
      <c r="N261" s="62"/>
      <c r="O261" s="58"/>
    </row>
    <row r="262" spans="2:15" ht="13.8" thickBot="1">
      <c r="B262" s="59"/>
      <c r="C262" s="61" t="s">
        <v>220</v>
      </c>
      <c r="D262" s="61" t="s">
        <v>221</v>
      </c>
      <c r="E262" s="61" t="s">
        <v>222</v>
      </c>
      <c r="F262" s="61" t="s">
        <v>205</v>
      </c>
      <c r="G262" s="61" t="s">
        <v>223</v>
      </c>
      <c r="H262" s="61">
        <v>1</v>
      </c>
      <c r="I262" s="61">
        <v>2</v>
      </c>
      <c r="J262" s="63" t="s">
        <v>207</v>
      </c>
      <c r="K262" s="64">
        <v>2241</v>
      </c>
      <c r="L262" s="64">
        <v>2241</v>
      </c>
      <c r="M262" s="62"/>
      <c r="N262" s="62"/>
      <c r="O262" s="58"/>
    </row>
    <row r="263" spans="2:15" ht="23.4" thickBot="1">
      <c r="B263" s="59"/>
      <c r="C263" s="61" t="s">
        <v>224</v>
      </c>
      <c r="D263" s="61" t="s">
        <v>225</v>
      </c>
      <c r="E263" s="61" t="s">
        <v>224</v>
      </c>
      <c r="F263" s="61" t="s">
        <v>226</v>
      </c>
      <c r="G263" s="61" t="s">
        <v>217</v>
      </c>
      <c r="H263" s="61">
        <v>1</v>
      </c>
      <c r="I263" s="61">
        <v>2</v>
      </c>
      <c r="J263" s="63" t="s">
        <v>227</v>
      </c>
      <c r="K263" s="64">
        <v>12047</v>
      </c>
      <c r="L263" s="64">
        <v>12047</v>
      </c>
      <c r="M263" s="62"/>
      <c r="N263" s="62"/>
      <c r="O263" s="58"/>
    </row>
    <row r="264" spans="2:15" ht="46.5" customHeight="1">
      <c r="B264" s="238">
        <v>3</v>
      </c>
      <c r="C264" s="246" t="s">
        <v>351</v>
      </c>
      <c r="D264" s="247"/>
      <c r="E264" s="238"/>
      <c r="F264" s="238"/>
      <c r="G264" s="238"/>
      <c r="H264" s="238">
        <v>2</v>
      </c>
      <c r="I264" s="238"/>
      <c r="J264" s="238"/>
      <c r="K264" s="238"/>
      <c r="L264" s="244"/>
      <c r="M264" s="242">
        <v>281269</v>
      </c>
      <c r="N264" s="252">
        <v>562538</v>
      </c>
      <c r="O264" s="58"/>
    </row>
    <row r="265" spans="2:15" ht="13.8" thickBot="1">
      <c r="B265" s="239"/>
      <c r="C265" s="248"/>
      <c r="D265" s="249"/>
      <c r="E265" s="239"/>
      <c r="F265" s="239"/>
      <c r="G265" s="239"/>
      <c r="H265" s="239"/>
      <c r="I265" s="239"/>
      <c r="J265" s="239"/>
      <c r="K265" s="239"/>
      <c r="L265" s="245"/>
      <c r="M265" s="243"/>
      <c r="N265" s="253"/>
      <c r="O265" s="58"/>
    </row>
    <row r="266" spans="2:15" ht="34.799999999999997" thickBot="1">
      <c r="B266" s="59"/>
      <c r="C266" s="61" t="s">
        <v>352</v>
      </c>
      <c r="D266" s="61" t="s">
        <v>353</v>
      </c>
      <c r="E266" s="61" t="s">
        <v>354</v>
      </c>
      <c r="F266" s="61" t="s">
        <v>205</v>
      </c>
      <c r="G266" s="61" t="s">
        <v>206</v>
      </c>
      <c r="H266" s="61">
        <v>1</v>
      </c>
      <c r="I266" s="61">
        <v>2</v>
      </c>
      <c r="J266" s="63" t="s">
        <v>207</v>
      </c>
      <c r="K266" s="64">
        <v>231086</v>
      </c>
      <c r="L266" s="64">
        <v>231086</v>
      </c>
      <c r="M266" s="62"/>
      <c r="N266" s="62"/>
      <c r="O266" s="58"/>
    </row>
    <row r="267" spans="2:15" ht="13.8" thickBot="1">
      <c r="B267" s="59"/>
      <c r="C267" s="61" t="s">
        <v>210</v>
      </c>
      <c r="D267" s="61" t="s">
        <v>211</v>
      </c>
      <c r="E267" s="61" t="s">
        <v>212</v>
      </c>
      <c r="F267" s="61" t="s">
        <v>205</v>
      </c>
      <c r="G267" s="61" t="s">
        <v>213</v>
      </c>
      <c r="H267" s="61">
        <v>12</v>
      </c>
      <c r="I267" s="61">
        <v>24</v>
      </c>
      <c r="J267" s="63" t="s">
        <v>207</v>
      </c>
      <c r="K267" s="61">
        <v>843</v>
      </c>
      <c r="L267" s="64">
        <v>10116</v>
      </c>
      <c r="M267" s="62"/>
      <c r="N267" s="62"/>
      <c r="O267" s="58"/>
    </row>
    <row r="268" spans="2:15" ht="13.8" thickBot="1">
      <c r="B268" s="59"/>
      <c r="C268" s="61" t="s">
        <v>214</v>
      </c>
      <c r="D268" s="61" t="s">
        <v>215</v>
      </c>
      <c r="E268" s="61" t="s">
        <v>216</v>
      </c>
      <c r="F268" s="61" t="s">
        <v>205</v>
      </c>
      <c r="G268" s="61" t="s">
        <v>217</v>
      </c>
      <c r="H268" s="61">
        <v>12</v>
      </c>
      <c r="I268" s="61">
        <v>24</v>
      </c>
      <c r="J268" s="63" t="s">
        <v>207</v>
      </c>
      <c r="K268" s="64">
        <v>2335</v>
      </c>
      <c r="L268" s="64">
        <v>28020</v>
      </c>
      <c r="M268" s="62"/>
      <c r="N268" s="62"/>
      <c r="O268" s="58"/>
    </row>
    <row r="269" spans="2:15" ht="23.4" thickBot="1">
      <c r="B269" s="59"/>
      <c r="C269" s="61" t="s">
        <v>224</v>
      </c>
      <c r="D269" s="61" t="s">
        <v>225</v>
      </c>
      <c r="E269" s="61" t="s">
        <v>224</v>
      </c>
      <c r="F269" s="61" t="s">
        <v>226</v>
      </c>
      <c r="G269" s="61" t="s">
        <v>217</v>
      </c>
      <c r="H269" s="61">
        <v>1</v>
      </c>
      <c r="I269" s="61">
        <v>2</v>
      </c>
      <c r="J269" s="63" t="s">
        <v>227</v>
      </c>
      <c r="K269" s="64">
        <v>12047</v>
      </c>
      <c r="L269" s="64">
        <v>12047</v>
      </c>
      <c r="M269" s="62"/>
      <c r="N269" s="62"/>
      <c r="O269" s="58"/>
    </row>
    <row r="270" spans="2:15" ht="46.5" customHeight="1">
      <c r="B270" s="238">
        <v>4</v>
      </c>
      <c r="C270" s="246" t="s">
        <v>355</v>
      </c>
      <c r="D270" s="247"/>
      <c r="E270" s="238"/>
      <c r="F270" s="238"/>
      <c r="G270" s="238"/>
      <c r="H270" s="238">
        <v>2</v>
      </c>
      <c r="I270" s="238"/>
      <c r="J270" s="238"/>
      <c r="K270" s="238"/>
      <c r="L270" s="244"/>
      <c r="M270" s="242">
        <v>302996</v>
      </c>
      <c r="N270" s="242">
        <v>605992</v>
      </c>
      <c r="O270" s="58"/>
    </row>
    <row r="271" spans="2:15" ht="13.8" thickBot="1">
      <c r="B271" s="239"/>
      <c r="C271" s="248"/>
      <c r="D271" s="249"/>
      <c r="E271" s="239"/>
      <c r="F271" s="239"/>
      <c r="G271" s="239"/>
      <c r="H271" s="239"/>
      <c r="I271" s="239"/>
      <c r="J271" s="239"/>
      <c r="K271" s="239"/>
      <c r="L271" s="245"/>
      <c r="M271" s="243"/>
      <c r="N271" s="243"/>
      <c r="O271" s="58"/>
    </row>
    <row r="272" spans="2:15" ht="34.799999999999997" thickBot="1">
      <c r="B272" s="59"/>
      <c r="C272" s="61" t="s">
        <v>352</v>
      </c>
      <c r="D272" s="61" t="s">
        <v>356</v>
      </c>
      <c r="E272" s="61" t="s">
        <v>354</v>
      </c>
      <c r="F272" s="61" t="s">
        <v>205</v>
      </c>
      <c r="G272" s="61" t="s">
        <v>206</v>
      </c>
      <c r="H272" s="61">
        <v>1</v>
      </c>
      <c r="I272" s="61">
        <v>2</v>
      </c>
      <c r="J272" s="63" t="s">
        <v>207</v>
      </c>
      <c r="K272" s="64">
        <v>246457</v>
      </c>
      <c r="L272" s="64">
        <v>246457</v>
      </c>
      <c r="M272" s="62"/>
      <c r="N272" s="62"/>
      <c r="O272" s="58"/>
    </row>
    <row r="273" spans="2:15" ht="13.8" thickBot="1">
      <c r="B273" s="59"/>
      <c r="C273" s="61" t="s">
        <v>210</v>
      </c>
      <c r="D273" s="61" t="s">
        <v>211</v>
      </c>
      <c r="E273" s="61" t="s">
        <v>212</v>
      </c>
      <c r="F273" s="61" t="s">
        <v>205</v>
      </c>
      <c r="G273" s="61" t="s">
        <v>213</v>
      </c>
      <c r="H273" s="61">
        <v>14</v>
      </c>
      <c r="I273" s="61">
        <v>28</v>
      </c>
      <c r="J273" s="63" t="s">
        <v>207</v>
      </c>
      <c r="K273" s="61">
        <v>843</v>
      </c>
      <c r="L273" s="64">
        <v>11802</v>
      </c>
      <c r="M273" s="62"/>
      <c r="N273" s="62"/>
      <c r="O273" s="58"/>
    </row>
    <row r="274" spans="2:15" ht="13.8" thickBot="1">
      <c r="B274" s="59"/>
      <c r="C274" s="61" t="s">
        <v>214</v>
      </c>
      <c r="D274" s="61" t="s">
        <v>215</v>
      </c>
      <c r="E274" s="61" t="s">
        <v>216</v>
      </c>
      <c r="F274" s="61" t="s">
        <v>205</v>
      </c>
      <c r="G274" s="61" t="s">
        <v>217</v>
      </c>
      <c r="H274" s="61">
        <v>14</v>
      </c>
      <c r="I274" s="61">
        <v>28</v>
      </c>
      <c r="J274" s="63" t="s">
        <v>207</v>
      </c>
      <c r="K274" s="64">
        <v>2335</v>
      </c>
      <c r="L274" s="64">
        <v>32690</v>
      </c>
      <c r="M274" s="62"/>
      <c r="N274" s="62"/>
      <c r="O274" s="58"/>
    </row>
    <row r="275" spans="2:15" ht="23.4" thickBot="1">
      <c r="B275" s="59"/>
      <c r="C275" s="61" t="s">
        <v>224</v>
      </c>
      <c r="D275" s="61" t="s">
        <v>225</v>
      </c>
      <c r="E275" s="61" t="s">
        <v>224</v>
      </c>
      <c r="F275" s="61" t="s">
        <v>226</v>
      </c>
      <c r="G275" s="61" t="s">
        <v>217</v>
      </c>
      <c r="H275" s="61">
        <v>1</v>
      </c>
      <c r="I275" s="61">
        <v>2</v>
      </c>
      <c r="J275" s="63" t="s">
        <v>227</v>
      </c>
      <c r="K275" s="64">
        <v>12047</v>
      </c>
      <c r="L275" s="64">
        <v>12047</v>
      </c>
      <c r="M275" s="62"/>
      <c r="N275" s="62"/>
      <c r="O275" s="58"/>
    </row>
    <row r="276" spans="2:15" ht="22.5" customHeight="1">
      <c r="B276" s="238">
        <v>5</v>
      </c>
      <c r="C276" s="246" t="s">
        <v>357</v>
      </c>
      <c r="D276" s="247"/>
      <c r="E276" s="238"/>
      <c r="F276" s="238"/>
      <c r="G276" s="238"/>
      <c r="H276" s="238">
        <v>5</v>
      </c>
      <c r="I276" s="238"/>
      <c r="J276" s="238"/>
      <c r="K276" s="238"/>
      <c r="L276" s="244"/>
      <c r="M276" s="242">
        <v>91844</v>
      </c>
      <c r="N276" s="242">
        <v>459220</v>
      </c>
      <c r="O276" s="58"/>
    </row>
    <row r="277" spans="2:15" ht="13.8" thickBot="1">
      <c r="B277" s="239"/>
      <c r="C277" s="248"/>
      <c r="D277" s="249"/>
      <c r="E277" s="239"/>
      <c r="F277" s="239"/>
      <c r="G277" s="239"/>
      <c r="H277" s="239"/>
      <c r="I277" s="239"/>
      <c r="J277" s="239"/>
      <c r="K277" s="239"/>
      <c r="L277" s="245"/>
      <c r="M277" s="243"/>
      <c r="N277" s="243"/>
      <c r="O277" s="58"/>
    </row>
    <row r="278" spans="2:15" ht="34.799999999999997" thickBot="1">
      <c r="B278" s="59"/>
      <c r="C278" s="61" t="s">
        <v>348</v>
      </c>
      <c r="D278" s="61" t="s">
        <v>358</v>
      </c>
      <c r="E278" s="61" t="s">
        <v>359</v>
      </c>
      <c r="F278" s="61" t="s">
        <v>205</v>
      </c>
      <c r="G278" s="61" t="s">
        <v>206</v>
      </c>
      <c r="H278" s="61">
        <v>1</v>
      </c>
      <c r="I278" s="61">
        <v>5</v>
      </c>
      <c r="J278" s="63" t="s">
        <v>207</v>
      </c>
      <c r="K278" s="64">
        <v>72799</v>
      </c>
      <c r="L278" s="64">
        <v>72799</v>
      </c>
      <c r="M278" s="62"/>
      <c r="N278" s="62"/>
      <c r="O278" s="58"/>
    </row>
    <row r="279" spans="2:15" ht="13.8" thickBot="1">
      <c r="B279" s="59"/>
      <c r="C279" s="61" t="s">
        <v>210</v>
      </c>
      <c r="D279" s="61" t="s">
        <v>211</v>
      </c>
      <c r="E279" s="61" t="s">
        <v>212</v>
      </c>
      <c r="F279" s="61" t="s">
        <v>205</v>
      </c>
      <c r="G279" s="61" t="s">
        <v>213</v>
      </c>
      <c r="H279" s="61">
        <v>1</v>
      </c>
      <c r="I279" s="61">
        <v>5</v>
      </c>
      <c r="J279" s="63" t="s">
        <v>207</v>
      </c>
      <c r="K279" s="61">
        <v>843</v>
      </c>
      <c r="L279" s="61">
        <v>843</v>
      </c>
      <c r="M279" s="62"/>
      <c r="N279" s="62"/>
      <c r="O279" s="58"/>
    </row>
    <row r="280" spans="2:15" ht="13.8" thickBot="1">
      <c r="B280" s="59"/>
      <c r="C280" s="61" t="s">
        <v>214</v>
      </c>
      <c r="D280" s="61" t="s">
        <v>215</v>
      </c>
      <c r="E280" s="61" t="s">
        <v>216</v>
      </c>
      <c r="F280" s="61" t="s">
        <v>205</v>
      </c>
      <c r="G280" s="61" t="s">
        <v>217</v>
      </c>
      <c r="H280" s="61">
        <v>1</v>
      </c>
      <c r="I280" s="61">
        <v>5</v>
      </c>
      <c r="J280" s="63" t="s">
        <v>207</v>
      </c>
      <c r="K280" s="64">
        <v>2335</v>
      </c>
      <c r="L280" s="64">
        <v>2335</v>
      </c>
      <c r="M280" s="62"/>
      <c r="N280" s="62"/>
      <c r="O280" s="58"/>
    </row>
    <row r="281" spans="2:15" ht="13.8" thickBot="1">
      <c r="B281" s="59"/>
      <c r="C281" s="61" t="s">
        <v>218</v>
      </c>
      <c r="D281" s="61" t="s">
        <v>219</v>
      </c>
      <c r="E281" s="61" t="s">
        <v>216</v>
      </c>
      <c r="F281" s="61" t="s">
        <v>205</v>
      </c>
      <c r="G281" s="61" t="s">
        <v>217</v>
      </c>
      <c r="H281" s="61">
        <v>1</v>
      </c>
      <c r="I281" s="61">
        <v>5</v>
      </c>
      <c r="J281" s="63" t="s">
        <v>207</v>
      </c>
      <c r="K281" s="64">
        <v>1579</v>
      </c>
      <c r="L281" s="64">
        <v>1579</v>
      </c>
      <c r="M281" s="62"/>
      <c r="N281" s="62"/>
      <c r="O281" s="58"/>
    </row>
    <row r="282" spans="2:15" ht="13.8" thickBot="1">
      <c r="B282" s="59"/>
      <c r="C282" s="61" t="s">
        <v>220</v>
      </c>
      <c r="D282" s="61" t="s">
        <v>221</v>
      </c>
      <c r="E282" s="61" t="s">
        <v>222</v>
      </c>
      <c r="F282" s="61" t="s">
        <v>205</v>
      </c>
      <c r="G282" s="61" t="s">
        <v>223</v>
      </c>
      <c r="H282" s="61">
        <v>1</v>
      </c>
      <c r="I282" s="61">
        <v>5</v>
      </c>
      <c r="J282" s="63" t="s">
        <v>207</v>
      </c>
      <c r="K282" s="64">
        <v>2241</v>
      </c>
      <c r="L282" s="64">
        <v>2241</v>
      </c>
      <c r="M282" s="62"/>
      <c r="N282" s="62"/>
      <c r="O282" s="58"/>
    </row>
    <row r="283" spans="2:15" ht="23.4" thickBot="1">
      <c r="B283" s="59"/>
      <c r="C283" s="61" t="s">
        <v>224</v>
      </c>
      <c r="D283" s="61" t="s">
        <v>225</v>
      </c>
      <c r="E283" s="61" t="s">
        <v>224</v>
      </c>
      <c r="F283" s="61" t="s">
        <v>226</v>
      </c>
      <c r="G283" s="61" t="s">
        <v>217</v>
      </c>
      <c r="H283" s="61">
        <v>1</v>
      </c>
      <c r="I283" s="61">
        <v>5</v>
      </c>
      <c r="J283" s="63" t="s">
        <v>227</v>
      </c>
      <c r="K283" s="64">
        <v>12047</v>
      </c>
      <c r="L283" s="64">
        <v>12047</v>
      </c>
      <c r="M283" s="62"/>
      <c r="N283" s="62"/>
      <c r="O283" s="58"/>
    </row>
    <row r="284" spans="2:15" ht="22.5" customHeight="1">
      <c r="B284" s="238">
        <v>6</v>
      </c>
      <c r="C284" s="246" t="s">
        <v>360</v>
      </c>
      <c r="D284" s="247"/>
      <c r="E284" s="238"/>
      <c r="F284" s="238"/>
      <c r="G284" s="238"/>
      <c r="H284" s="238">
        <v>5</v>
      </c>
      <c r="I284" s="238"/>
      <c r="J284" s="238"/>
      <c r="K284" s="238"/>
      <c r="L284" s="244"/>
      <c r="M284" s="242">
        <v>83027</v>
      </c>
      <c r="N284" s="242">
        <v>415135</v>
      </c>
      <c r="O284" s="58"/>
    </row>
    <row r="285" spans="2:15" ht="13.8" thickBot="1">
      <c r="B285" s="239"/>
      <c r="C285" s="248"/>
      <c r="D285" s="249"/>
      <c r="E285" s="239"/>
      <c r="F285" s="239"/>
      <c r="G285" s="239"/>
      <c r="H285" s="239"/>
      <c r="I285" s="239"/>
      <c r="J285" s="239"/>
      <c r="K285" s="239"/>
      <c r="L285" s="245"/>
      <c r="M285" s="243"/>
      <c r="N285" s="243"/>
      <c r="O285" s="58"/>
    </row>
    <row r="286" spans="2:15" ht="34.799999999999997" thickBot="1">
      <c r="B286" s="59"/>
      <c r="C286" s="61" t="s">
        <v>348</v>
      </c>
      <c r="D286" s="61" t="s">
        <v>361</v>
      </c>
      <c r="E286" s="61" t="s">
        <v>362</v>
      </c>
      <c r="F286" s="61" t="s">
        <v>205</v>
      </c>
      <c r="G286" s="61" t="s">
        <v>206</v>
      </c>
      <c r="H286" s="61">
        <v>1</v>
      </c>
      <c r="I286" s="61">
        <v>5</v>
      </c>
      <c r="J286" s="63" t="s">
        <v>207</v>
      </c>
      <c r="K286" s="64">
        <v>63982</v>
      </c>
      <c r="L286" s="64">
        <v>63982</v>
      </c>
      <c r="M286" s="62"/>
      <c r="N286" s="62"/>
      <c r="O286" s="58"/>
    </row>
    <row r="287" spans="2:15" ht="13.8" thickBot="1">
      <c r="B287" s="59"/>
      <c r="C287" s="61" t="s">
        <v>210</v>
      </c>
      <c r="D287" s="61" t="s">
        <v>211</v>
      </c>
      <c r="E287" s="61" t="s">
        <v>212</v>
      </c>
      <c r="F287" s="61" t="s">
        <v>205</v>
      </c>
      <c r="G287" s="61" t="s">
        <v>213</v>
      </c>
      <c r="H287" s="61">
        <v>1</v>
      </c>
      <c r="I287" s="61">
        <v>5</v>
      </c>
      <c r="J287" s="63" t="s">
        <v>207</v>
      </c>
      <c r="K287" s="61">
        <v>843</v>
      </c>
      <c r="L287" s="61">
        <v>843</v>
      </c>
      <c r="M287" s="62"/>
      <c r="N287" s="62"/>
      <c r="O287" s="58"/>
    </row>
    <row r="288" spans="2:15" ht="13.8" thickBot="1">
      <c r="B288" s="59"/>
      <c r="C288" s="61" t="s">
        <v>214</v>
      </c>
      <c r="D288" s="61" t="s">
        <v>215</v>
      </c>
      <c r="E288" s="61" t="s">
        <v>216</v>
      </c>
      <c r="F288" s="61" t="s">
        <v>205</v>
      </c>
      <c r="G288" s="61" t="s">
        <v>217</v>
      </c>
      <c r="H288" s="61">
        <v>1</v>
      </c>
      <c r="I288" s="61">
        <v>5</v>
      </c>
      <c r="J288" s="63" t="s">
        <v>207</v>
      </c>
      <c r="K288" s="64">
        <v>2335</v>
      </c>
      <c r="L288" s="64">
        <v>2335</v>
      </c>
      <c r="M288" s="62"/>
      <c r="N288" s="62"/>
      <c r="O288" s="58"/>
    </row>
    <row r="289" spans="2:15" ht="13.8" thickBot="1">
      <c r="B289" s="59"/>
      <c r="C289" s="61" t="s">
        <v>218</v>
      </c>
      <c r="D289" s="61" t="s">
        <v>219</v>
      </c>
      <c r="E289" s="61" t="s">
        <v>216</v>
      </c>
      <c r="F289" s="61" t="s">
        <v>205</v>
      </c>
      <c r="G289" s="61" t="s">
        <v>217</v>
      </c>
      <c r="H289" s="61">
        <v>1</v>
      </c>
      <c r="I289" s="61">
        <v>5</v>
      </c>
      <c r="J289" s="63" t="s">
        <v>207</v>
      </c>
      <c r="K289" s="64">
        <v>1579</v>
      </c>
      <c r="L289" s="64">
        <v>1579</v>
      </c>
      <c r="M289" s="62"/>
      <c r="N289" s="62"/>
      <c r="O289" s="58"/>
    </row>
    <row r="290" spans="2:15" ht="13.8" thickBot="1">
      <c r="B290" s="59"/>
      <c r="C290" s="61" t="s">
        <v>220</v>
      </c>
      <c r="D290" s="61" t="s">
        <v>221</v>
      </c>
      <c r="E290" s="61" t="s">
        <v>222</v>
      </c>
      <c r="F290" s="61" t="s">
        <v>205</v>
      </c>
      <c r="G290" s="61" t="s">
        <v>223</v>
      </c>
      <c r="H290" s="61">
        <v>1</v>
      </c>
      <c r="I290" s="61">
        <v>5</v>
      </c>
      <c r="J290" s="63" t="s">
        <v>207</v>
      </c>
      <c r="K290" s="64">
        <v>2241</v>
      </c>
      <c r="L290" s="64">
        <v>2241</v>
      </c>
      <c r="M290" s="62"/>
      <c r="N290" s="62"/>
      <c r="O290" s="58"/>
    </row>
    <row r="291" spans="2:15" ht="23.4" thickBot="1">
      <c r="B291" s="59"/>
      <c r="C291" s="61" t="s">
        <v>224</v>
      </c>
      <c r="D291" s="61" t="s">
        <v>225</v>
      </c>
      <c r="E291" s="61" t="s">
        <v>224</v>
      </c>
      <c r="F291" s="61" t="s">
        <v>226</v>
      </c>
      <c r="G291" s="61" t="s">
        <v>217</v>
      </c>
      <c r="H291" s="61">
        <v>1</v>
      </c>
      <c r="I291" s="61">
        <v>5</v>
      </c>
      <c r="J291" s="63" t="s">
        <v>227</v>
      </c>
      <c r="K291" s="64">
        <v>12047</v>
      </c>
      <c r="L291" s="64">
        <v>12047</v>
      </c>
      <c r="M291" s="62"/>
      <c r="N291" s="62"/>
      <c r="O291" s="58"/>
    </row>
    <row r="292" spans="2:15">
      <c r="B292" s="238">
        <v>7</v>
      </c>
      <c r="C292" s="246" t="s">
        <v>363</v>
      </c>
      <c r="D292" s="247"/>
      <c r="E292" s="238"/>
      <c r="F292" s="238"/>
      <c r="G292" s="238"/>
      <c r="H292" s="238">
        <v>2</v>
      </c>
      <c r="I292" s="250"/>
      <c r="J292" s="238"/>
      <c r="K292" s="238"/>
      <c r="L292" s="244"/>
      <c r="M292" s="242">
        <v>65912</v>
      </c>
      <c r="N292" s="252">
        <v>131824</v>
      </c>
      <c r="O292" s="58"/>
    </row>
    <row r="293" spans="2:15" ht="13.8" thickBot="1">
      <c r="B293" s="239"/>
      <c r="C293" s="248"/>
      <c r="D293" s="249"/>
      <c r="E293" s="239"/>
      <c r="F293" s="239"/>
      <c r="G293" s="239"/>
      <c r="H293" s="239"/>
      <c r="I293" s="251"/>
      <c r="J293" s="239"/>
      <c r="K293" s="239"/>
      <c r="L293" s="245"/>
      <c r="M293" s="243"/>
      <c r="N293" s="253"/>
      <c r="O293" s="58"/>
    </row>
    <row r="294" spans="2:15" ht="34.799999999999997" thickBot="1">
      <c r="B294" s="238"/>
      <c r="C294" s="238" t="s">
        <v>348</v>
      </c>
      <c r="D294" s="61" t="s">
        <v>364</v>
      </c>
      <c r="E294" s="238" t="s">
        <v>204</v>
      </c>
      <c r="F294" s="238" t="s">
        <v>205</v>
      </c>
      <c r="G294" s="238" t="s">
        <v>206</v>
      </c>
      <c r="H294" s="238">
        <v>1</v>
      </c>
      <c r="I294" s="238">
        <v>2</v>
      </c>
      <c r="J294" s="240" t="s">
        <v>207</v>
      </c>
      <c r="K294" s="242">
        <v>39869</v>
      </c>
      <c r="L294" s="242">
        <v>39869</v>
      </c>
      <c r="M294" s="244"/>
      <c r="N294" s="244"/>
      <c r="O294" s="58"/>
    </row>
    <row r="295" spans="2:15" ht="23.4" thickBot="1">
      <c r="B295" s="239"/>
      <c r="C295" s="239"/>
      <c r="D295" s="61" t="s">
        <v>236</v>
      </c>
      <c r="E295" s="239"/>
      <c r="F295" s="239"/>
      <c r="G295" s="239"/>
      <c r="H295" s="239"/>
      <c r="I295" s="239"/>
      <c r="J295" s="241"/>
      <c r="K295" s="243"/>
      <c r="L295" s="243"/>
      <c r="M295" s="245"/>
      <c r="N295" s="245"/>
      <c r="O295" s="58"/>
    </row>
    <row r="296" spans="2:15" ht="13.8" thickBot="1">
      <c r="B296" s="59"/>
      <c r="C296" s="61" t="s">
        <v>210</v>
      </c>
      <c r="D296" s="61" t="s">
        <v>211</v>
      </c>
      <c r="E296" s="61" t="s">
        <v>212</v>
      </c>
      <c r="F296" s="61" t="s">
        <v>205</v>
      </c>
      <c r="G296" s="61" t="s">
        <v>213</v>
      </c>
      <c r="H296" s="61">
        <v>2</v>
      </c>
      <c r="I296" s="61">
        <v>4</v>
      </c>
      <c r="J296" s="63" t="s">
        <v>207</v>
      </c>
      <c r="K296" s="61">
        <v>843</v>
      </c>
      <c r="L296" s="64">
        <v>1686</v>
      </c>
      <c r="M296" s="62"/>
      <c r="N296" s="62"/>
      <c r="O296" s="58"/>
    </row>
    <row r="297" spans="2:15" ht="13.8" thickBot="1">
      <c r="B297" s="59"/>
      <c r="C297" s="61" t="s">
        <v>214</v>
      </c>
      <c r="D297" s="61" t="s">
        <v>215</v>
      </c>
      <c r="E297" s="61" t="s">
        <v>216</v>
      </c>
      <c r="F297" s="61" t="s">
        <v>205</v>
      </c>
      <c r="G297" s="61" t="s">
        <v>217</v>
      </c>
      <c r="H297" s="61">
        <v>2</v>
      </c>
      <c r="I297" s="61">
        <v>4</v>
      </c>
      <c r="J297" s="63" t="s">
        <v>207</v>
      </c>
      <c r="K297" s="64">
        <v>2335</v>
      </c>
      <c r="L297" s="64">
        <v>4670</v>
      </c>
      <c r="M297" s="62"/>
      <c r="N297" s="62"/>
      <c r="O297" s="58"/>
    </row>
    <row r="298" spans="2:15" ht="13.8" thickBot="1">
      <c r="B298" s="59"/>
      <c r="C298" s="61" t="s">
        <v>218</v>
      </c>
      <c r="D298" s="61" t="s">
        <v>219</v>
      </c>
      <c r="E298" s="61" t="s">
        <v>216</v>
      </c>
      <c r="F298" s="61" t="s">
        <v>205</v>
      </c>
      <c r="G298" s="61" t="s">
        <v>217</v>
      </c>
      <c r="H298" s="61">
        <v>2</v>
      </c>
      <c r="I298" s="61">
        <v>4</v>
      </c>
      <c r="J298" s="63" t="s">
        <v>207</v>
      </c>
      <c r="K298" s="64">
        <v>1579</v>
      </c>
      <c r="L298" s="64">
        <v>3158</v>
      </c>
      <c r="M298" s="62"/>
      <c r="N298" s="62"/>
      <c r="O298" s="58"/>
    </row>
    <row r="299" spans="2:15" ht="13.8" thickBot="1">
      <c r="B299" s="59"/>
      <c r="C299" s="61" t="s">
        <v>220</v>
      </c>
      <c r="D299" s="61" t="s">
        <v>221</v>
      </c>
      <c r="E299" s="61" t="s">
        <v>222</v>
      </c>
      <c r="F299" s="61" t="s">
        <v>205</v>
      </c>
      <c r="G299" s="61" t="s">
        <v>223</v>
      </c>
      <c r="H299" s="61">
        <v>2</v>
      </c>
      <c r="I299" s="61">
        <v>4</v>
      </c>
      <c r="J299" s="63" t="s">
        <v>207</v>
      </c>
      <c r="K299" s="64">
        <v>2241</v>
      </c>
      <c r="L299" s="64">
        <v>4482</v>
      </c>
      <c r="M299" s="62"/>
      <c r="N299" s="62"/>
      <c r="O299" s="58"/>
    </row>
    <row r="300" spans="2:15" ht="34.799999999999997" thickBot="1">
      <c r="B300" s="59"/>
      <c r="C300" s="61" t="s">
        <v>224</v>
      </c>
      <c r="D300" s="61" t="s">
        <v>365</v>
      </c>
      <c r="E300" s="61" t="s">
        <v>224</v>
      </c>
      <c r="F300" s="61" t="s">
        <v>226</v>
      </c>
      <c r="G300" s="61" t="s">
        <v>217</v>
      </c>
      <c r="H300" s="61">
        <v>1</v>
      </c>
      <c r="I300" s="61">
        <v>2</v>
      </c>
      <c r="J300" s="63" t="s">
        <v>227</v>
      </c>
      <c r="K300" s="64">
        <v>12047</v>
      </c>
      <c r="L300" s="64">
        <v>12047</v>
      </c>
      <c r="M300" s="62"/>
      <c r="N300" s="62"/>
      <c r="O300" s="58"/>
    </row>
    <row r="301" spans="2:15">
      <c r="B301" s="238">
        <v>8</v>
      </c>
      <c r="C301" s="246" t="s">
        <v>366</v>
      </c>
      <c r="D301" s="247"/>
      <c r="E301" s="238"/>
      <c r="F301" s="238"/>
      <c r="G301" s="238"/>
      <c r="H301" s="238">
        <v>1</v>
      </c>
      <c r="I301" s="238"/>
      <c r="J301" s="238"/>
      <c r="K301" s="238"/>
      <c r="L301" s="244"/>
      <c r="M301" s="242">
        <v>177536</v>
      </c>
      <c r="N301" s="242">
        <v>177536</v>
      </c>
      <c r="O301" s="58"/>
    </row>
    <row r="302" spans="2:15" ht="13.8" thickBot="1">
      <c r="B302" s="239"/>
      <c r="C302" s="248"/>
      <c r="D302" s="249"/>
      <c r="E302" s="239"/>
      <c r="F302" s="239"/>
      <c r="G302" s="239"/>
      <c r="H302" s="239"/>
      <c r="I302" s="239"/>
      <c r="J302" s="239"/>
      <c r="K302" s="239"/>
      <c r="L302" s="245"/>
      <c r="M302" s="243"/>
      <c r="N302" s="243"/>
      <c r="O302" s="58"/>
    </row>
    <row r="303" spans="2:15" ht="23.4" thickBot="1">
      <c r="B303" s="59"/>
      <c r="C303" s="61" t="s">
        <v>367</v>
      </c>
      <c r="D303" s="61" t="s">
        <v>368</v>
      </c>
      <c r="E303" s="61" t="s">
        <v>369</v>
      </c>
      <c r="F303" s="63" t="s">
        <v>370</v>
      </c>
      <c r="G303" s="61" t="s">
        <v>217</v>
      </c>
      <c r="H303" s="61">
        <v>2</v>
      </c>
      <c r="I303" s="61">
        <v>2</v>
      </c>
      <c r="J303" s="63" t="s">
        <v>207</v>
      </c>
      <c r="K303" s="64">
        <v>62580</v>
      </c>
      <c r="L303" s="64">
        <v>125160</v>
      </c>
      <c r="M303" s="62"/>
      <c r="N303" s="62"/>
      <c r="O303" s="58"/>
    </row>
    <row r="304" spans="2:15" ht="13.8" thickBot="1">
      <c r="B304" s="238"/>
      <c r="C304" s="238" t="s">
        <v>371</v>
      </c>
      <c r="D304" s="61" t="s">
        <v>372</v>
      </c>
      <c r="E304" s="238" t="s">
        <v>373</v>
      </c>
      <c r="F304" s="238" t="s">
        <v>374</v>
      </c>
      <c r="G304" s="238" t="s">
        <v>217</v>
      </c>
      <c r="H304" s="238">
        <v>1</v>
      </c>
      <c r="I304" s="238">
        <v>1</v>
      </c>
      <c r="J304" s="240" t="s">
        <v>207</v>
      </c>
      <c r="K304" s="242">
        <v>6780</v>
      </c>
      <c r="L304" s="242">
        <v>6780</v>
      </c>
      <c r="M304" s="244"/>
      <c r="N304" s="244"/>
      <c r="O304" s="58"/>
    </row>
    <row r="305" spans="2:15" ht="13.8" thickBot="1">
      <c r="B305" s="239"/>
      <c r="C305" s="239"/>
      <c r="D305" s="61" t="s">
        <v>375</v>
      </c>
      <c r="E305" s="239"/>
      <c r="F305" s="239"/>
      <c r="G305" s="239"/>
      <c r="H305" s="239"/>
      <c r="I305" s="239"/>
      <c r="J305" s="241"/>
      <c r="K305" s="243"/>
      <c r="L305" s="243"/>
      <c r="M305" s="245"/>
      <c r="N305" s="245"/>
      <c r="O305" s="58"/>
    </row>
    <row r="306" spans="2:15" ht="46.2" thickBot="1">
      <c r="B306" s="59"/>
      <c r="C306" s="61" t="s">
        <v>376</v>
      </c>
      <c r="D306" s="61" t="s">
        <v>377</v>
      </c>
      <c r="E306" s="61" t="s">
        <v>108</v>
      </c>
      <c r="F306" s="61" t="s">
        <v>282</v>
      </c>
      <c r="G306" s="61" t="s">
        <v>283</v>
      </c>
      <c r="H306" s="61">
        <v>2</v>
      </c>
      <c r="I306" s="61">
        <v>2</v>
      </c>
      <c r="J306" s="63" t="s">
        <v>207</v>
      </c>
      <c r="K306" s="64">
        <v>10751</v>
      </c>
      <c r="L306" s="64">
        <v>21502</v>
      </c>
      <c r="M306" s="62"/>
      <c r="N306" s="62"/>
      <c r="O306" s="58"/>
    </row>
    <row r="307" spans="2:15" ht="34.799999999999997" thickBot="1">
      <c r="B307" s="59"/>
      <c r="C307" s="61" t="s">
        <v>224</v>
      </c>
      <c r="D307" s="61" t="s">
        <v>365</v>
      </c>
      <c r="E307" s="61" t="s">
        <v>224</v>
      </c>
      <c r="F307" s="61" t="s">
        <v>226</v>
      </c>
      <c r="G307" s="61" t="s">
        <v>217</v>
      </c>
      <c r="H307" s="61">
        <v>2</v>
      </c>
      <c r="I307" s="61">
        <v>2</v>
      </c>
      <c r="J307" s="63" t="s">
        <v>227</v>
      </c>
      <c r="K307" s="64">
        <v>12047</v>
      </c>
      <c r="L307" s="64">
        <v>24094</v>
      </c>
      <c r="M307" s="62"/>
      <c r="N307" s="62"/>
      <c r="O307" s="58"/>
    </row>
    <row r="308" spans="2:15" ht="22.2" thickBot="1">
      <c r="B308" s="59" t="s">
        <v>378</v>
      </c>
      <c r="C308" s="63" t="s">
        <v>379</v>
      </c>
      <c r="D308" s="61"/>
      <c r="E308" s="61"/>
      <c r="F308" s="61"/>
      <c r="G308" s="61"/>
      <c r="H308" s="61"/>
      <c r="I308" s="61"/>
      <c r="J308" s="61"/>
      <c r="K308" s="62"/>
      <c r="L308" s="62"/>
      <c r="M308" s="62"/>
      <c r="N308" s="62"/>
      <c r="O308" s="58"/>
    </row>
    <row r="309" spans="2:15" ht="34.200000000000003" thickBot="1">
      <c r="B309" s="59">
        <v>1</v>
      </c>
      <c r="C309" s="63" t="s">
        <v>380</v>
      </c>
      <c r="D309" s="61" t="s">
        <v>381</v>
      </c>
      <c r="E309" s="61" t="s">
        <v>382</v>
      </c>
      <c r="F309" s="61" t="s">
        <v>383</v>
      </c>
      <c r="G309" s="61" t="s">
        <v>384</v>
      </c>
      <c r="H309" s="61">
        <v>21</v>
      </c>
      <c r="I309" s="61">
        <v>21</v>
      </c>
      <c r="J309" s="63" t="s">
        <v>207</v>
      </c>
      <c r="K309" s="68">
        <v>23661</v>
      </c>
      <c r="L309" s="68">
        <v>496881</v>
      </c>
      <c r="M309" s="68">
        <v>23661</v>
      </c>
      <c r="N309" s="68">
        <v>496881</v>
      </c>
      <c r="O309" s="58"/>
    </row>
    <row r="310" spans="2:15" ht="34.799999999999997" thickBot="1">
      <c r="B310" s="59">
        <v>2</v>
      </c>
      <c r="C310" s="63" t="s">
        <v>385</v>
      </c>
      <c r="D310" s="61" t="s">
        <v>365</v>
      </c>
      <c r="E310" s="61" t="s">
        <v>224</v>
      </c>
      <c r="F310" s="61" t="s">
        <v>226</v>
      </c>
      <c r="G310" s="61" t="s">
        <v>217</v>
      </c>
      <c r="H310" s="61">
        <v>3</v>
      </c>
      <c r="I310" s="61">
        <v>3</v>
      </c>
      <c r="J310" s="63" t="s">
        <v>227</v>
      </c>
      <c r="K310" s="64">
        <v>12047</v>
      </c>
      <c r="L310" s="64">
        <v>36141</v>
      </c>
      <c r="M310" s="64">
        <v>12047</v>
      </c>
      <c r="N310" s="64">
        <v>36141</v>
      </c>
      <c r="O310" s="58"/>
    </row>
    <row r="311" spans="2:15" ht="13.8" thickBot="1">
      <c r="B311" s="59">
        <v>3</v>
      </c>
      <c r="C311" s="63" t="s">
        <v>386</v>
      </c>
      <c r="D311" s="63" t="s">
        <v>387</v>
      </c>
      <c r="E311" s="61"/>
      <c r="F311" s="61"/>
      <c r="G311" s="61"/>
      <c r="H311" s="61">
        <v>0</v>
      </c>
      <c r="I311" s="61">
        <v>0</v>
      </c>
      <c r="J311" s="61"/>
      <c r="K311" s="62"/>
      <c r="L311" s="62"/>
      <c r="M311" s="62"/>
      <c r="N311" s="62"/>
      <c r="O311" s="58"/>
    </row>
    <row r="312" spans="2:15" ht="76.2" thickBot="1">
      <c r="B312" s="59">
        <v>4</v>
      </c>
      <c r="C312" s="63" t="s">
        <v>388</v>
      </c>
      <c r="D312" s="63" t="s">
        <v>389</v>
      </c>
      <c r="E312" s="61"/>
      <c r="F312" s="61"/>
      <c r="G312" s="61"/>
      <c r="H312" s="61"/>
      <c r="I312" s="61"/>
      <c r="J312" s="61"/>
      <c r="K312" s="62"/>
      <c r="L312" s="62"/>
      <c r="M312" s="62"/>
      <c r="N312" s="62"/>
      <c r="O312" s="58"/>
    </row>
    <row r="313" spans="2:15" ht="44.4" thickBot="1">
      <c r="B313" s="59">
        <v>5</v>
      </c>
      <c r="C313" s="63" t="s">
        <v>390</v>
      </c>
      <c r="D313" s="61"/>
      <c r="E313" s="61"/>
      <c r="F313" s="61"/>
      <c r="G313" s="61"/>
      <c r="H313" s="61">
        <v>1</v>
      </c>
      <c r="I313" s="61"/>
      <c r="J313" s="61"/>
      <c r="K313" s="62"/>
      <c r="L313" s="62"/>
      <c r="M313" s="64">
        <v>40200</v>
      </c>
      <c r="N313" s="64">
        <v>40200</v>
      </c>
      <c r="O313" s="58"/>
    </row>
    <row r="314" spans="2:15" ht="13.8" thickBot="1">
      <c r="B314" s="59"/>
      <c r="C314" s="63" t="s">
        <v>175</v>
      </c>
      <c r="D314" s="61" t="s">
        <v>391</v>
      </c>
      <c r="E314" s="61" t="s">
        <v>392</v>
      </c>
      <c r="F314" s="63" t="s">
        <v>249</v>
      </c>
      <c r="G314" s="61" t="s">
        <v>217</v>
      </c>
      <c r="H314" s="61">
        <v>4000</v>
      </c>
      <c r="I314" s="61">
        <v>4000</v>
      </c>
      <c r="J314" s="63" t="s">
        <v>393</v>
      </c>
      <c r="K314" s="61">
        <v>5</v>
      </c>
      <c r="L314" s="64">
        <v>20000</v>
      </c>
      <c r="M314" s="62"/>
      <c r="N314" s="62"/>
      <c r="O314" s="58"/>
    </row>
    <row r="315" spans="2:15" ht="22.2" thickBot="1">
      <c r="B315" s="59"/>
      <c r="C315" s="63" t="s">
        <v>394</v>
      </c>
      <c r="D315" s="63" t="s">
        <v>395</v>
      </c>
      <c r="E315" s="63" t="s">
        <v>394</v>
      </c>
      <c r="F315" s="63" t="s">
        <v>249</v>
      </c>
      <c r="G315" s="61" t="s">
        <v>217</v>
      </c>
      <c r="H315" s="61">
        <v>1000</v>
      </c>
      <c r="I315" s="61">
        <v>1000</v>
      </c>
      <c r="J315" s="63" t="s">
        <v>393</v>
      </c>
      <c r="K315" s="61">
        <v>3</v>
      </c>
      <c r="L315" s="64">
        <v>3000</v>
      </c>
      <c r="M315" s="62"/>
      <c r="N315" s="62"/>
      <c r="O315" s="58"/>
    </row>
    <row r="316" spans="2:15" ht="13.8" thickBot="1">
      <c r="B316" s="59"/>
      <c r="C316" s="63" t="s">
        <v>396</v>
      </c>
      <c r="D316" s="61" t="s">
        <v>397</v>
      </c>
      <c r="E316" s="61" t="s">
        <v>398</v>
      </c>
      <c r="F316" s="63" t="s">
        <v>249</v>
      </c>
      <c r="G316" s="61" t="s">
        <v>217</v>
      </c>
      <c r="H316" s="61">
        <v>1500</v>
      </c>
      <c r="I316" s="61">
        <v>1500</v>
      </c>
      <c r="J316" s="63" t="s">
        <v>393</v>
      </c>
      <c r="K316" s="61">
        <v>2</v>
      </c>
      <c r="L316" s="64">
        <v>3000</v>
      </c>
      <c r="M316" s="62"/>
      <c r="N316" s="62"/>
      <c r="O316" s="58"/>
    </row>
    <row r="317" spans="2:15" ht="13.8" thickBot="1">
      <c r="B317" s="59"/>
      <c r="C317" s="63" t="s">
        <v>179</v>
      </c>
      <c r="D317" s="61" t="s">
        <v>399</v>
      </c>
      <c r="E317" s="63" t="s">
        <v>400</v>
      </c>
      <c r="F317" s="63" t="s">
        <v>249</v>
      </c>
      <c r="G317" s="61" t="s">
        <v>217</v>
      </c>
      <c r="H317" s="61">
        <v>20</v>
      </c>
      <c r="I317" s="61">
        <v>20</v>
      </c>
      <c r="J317" s="63" t="s">
        <v>401</v>
      </c>
      <c r="K317" s="61">
        <v>52</v>
      </c>
      <c r="L317" s="64">
        <v>1040</v>
      </c>
      <c r="M317" s="62"/>
      <c r="N317" s="62"/>
      <c r="O317" s="58"/>
    </row>
    <row r="318" spans="2:15" ht="13.8" thickBot="1">
      <c r="B318" s="59"/>
      <c r="C318" s="63" t="s">
        <v>179</v>
      </c>
      <c r="D318" s="61" t="s">
        <v>399</v>
      </c>
      <c r="E318" s="63" t="s">
        <v>400</v>
      </c>
      <c r="F318" s="63" t="s">
        <v>249</v>
      </c>
      <c r="G318" s="61" t="s">
        <v>217</v>
      </c>
      <c r="H318" s="61">
        <v>20</v>
      </c>
      <c r="I318" s="61">
        <v>20</v>
      </c>
      <c r="J318" s="63" t="s">
        <v>401</v>
      </c>
      <c r="K318" s="61">
        <v>52</v>
      </c>
      <c r="L318" s="64">
        <v>1040</v>
      </c>
      <c r="M318" s="62"/>
      <c r="N318" s="62"/>
      <c r="O318" s="58"/>
    </row>
    <row r="319" spans="2:15" ht="13.8" thickBot="1">
      <c r="B319" s="59"/>
      <c r="C319" s="63" t="s">
        <v>179</v>
      </c>
      <c r="D319" s="61" t="s">
        <v>399</v>
      </c>
      <c r="E319" s="63" t="s">
        <v>400</v>
      </c>
      <c r="F319" s="63" t="s">
        <v>249</v>
      </c>
      <c r="G319" s="61" t="s">
        <v>217</v>
      </c>
      <c r="H319" s="61">
        <v>20</v>
      </c>
      <c r="I319" s="61">
        <v>20</v>
      </c>
      <c r="J319" s="63" t="s">
        <v>401</v>
      </c>
      <c r="K319" s="61">
        <v>52</v>
      </c>
      <c r="L319" s="64">
        <v>1040</v>
      </c>
      <c r="M319" s="62"/>
      <c r="N319" s="62"/>
      <c r="O319" s="58"/>
    </row>
    <row r="320" spans="2:15" ht="13.8" thickBot="1">
      <c r="B320" s="59"/>
      <c r="C320" s="61" t="s">
        <v>342</v>
      </c>
      <c r="D320" s="61" t="s">
        <v>343</v>
      </c>
      <c r="E320" s="61" t="s">
        <v>344</v>
      </c>
      <c r="F320" s="63" t="s">
        <v>249</v>
      </c>
      <c r="G320" s="61" t="s">
        <v>217</v>
      </c>
      <c r="H320" s="61">
        <v>80</v>
      </c>
      <c r="I320" s="61">
        <v>80</v>
      </c>
      <c r="J320" s="63" t="s">
        <v>402</v>
      </c>
      <c r="K320" s="61">
        <v>81</v>
      </c>
      <c r="L320" s="64">
        <v>6480</v>
      </c>
      <c r="M320" s="62"/>
      <c r="N320" s="62"/>
      <c r="O320" s="58"/>
    </row>
    <row r="321" spans="2:15" ht="13.8" thickBot="1">
      <c r="B321" s="59"/>
      <c r="C321" s="63" t="s">
        <v>403</v>
      </c>
      <c r="D321" s="61"/>
      <c r="E321" s="61"/>
      <c r="F321" s="63" t="s">
        <v>249</v>
      </c>
      <c r="G321" s="61" t="s">
        <v>217</v>
      </c>
      <c r="H321" s="61">
        <v>4</v>
      </c>
      <c r="I321" s="61">
        <v>4</v>
      </c>
      <c r="J321" s="63" t="s">
        <v>207</v>
      </c>
      <c r="K321" s="64">
        <v>1150</v>
      </c>
      <c r="L321" s="64">
        <v>4600</v>
      </c>
      <c r="M321" s="61"/>
      <c r="N321" s="61"/>
      <c r="O321" s="58"/>
    </row>
    <row r="322" spans="2:15" ht="22.2" thickBot="1">
      <c r="B322" s="59" t="s">
        <v>404</v>
      </c>
      <c r="C322" s="63" t="s">
        <v>405</v>
      </c>
      <c r="D322" s="61"/>
      <c r="E322" s="61"/>
      <c r="F322" s="61"/>
      <c r="G322" s="61"/>
      <c r="H322" s="61"/>
      <c r="I322" s="61"/>
      <c r="J322" s="61"/>
      <c r="K322" s="62"/>
      <c r="L322" s="62"/>
      <c r="M322" s="62"/>
      <c r="N322" s="62"/>
      <c r="O322" s="58"/>
    </row>
    <row r="323" spans="2:15" ht="13.8" thickBot="1">
      <c r="B323" s="59">
        <v>1</v>
      </c>
      <c r="C323" s="63" t="s">
        <v>97</v>
      </c>
      <c r="D323" s="61"/>
      <c r="E323" s="61"/>
      <c r="F323" s="61"/>
      <c r="G323" s="61"/>
      <c r="H323" s="61">
        <v>2</v>
      </c>
      <c r="I323" s="61"/>
      <c r="J323" s="61"/>
      <c r="K323" s="62"/>
      <c r="L323" s="62"/>
      <c r="M323" s="64">
        <v>34167</v>
      </c>
      <c r="N323" s="64">
        <v>68334</v>
      </c>
      <c r="O323" s="58"/>
    </row>
    <row r="324" spans="2:15" ht="23.4" thickBot="1">
      <c r="B324" s="59"/>
      <c r="C324" s="63" t="s">
        <v>406</v>
      </c>
      <c r="D324" s="63" t="s">
        <v>407</v>
      </c>
      <c r="E324" s="61" t="s">
        <v>408</v>
      </c>
      <c r="F324" s="63" t="s">
        <v>409</v>
      </c>
      <c r="G324" s="61" t="s">
        <v>217</v>
      </c>
      <c r="H324" s="61">
        <v>2</v>
      </c>
      <c r="I324" s="61">
        <v>4</v>
      </c>
      <c r="J324" s="63" t="s">
        <v>207</v>
      </c>
      <c r="K324" s="64">
        <v>4694</v>
      </c>
      <c r="L324" s="64">
        <v>9388</v>
      </c>
      <c r="M324" s="62"/>
      <c r="N324" s="62"/>
      <c r="O324" s="58"/>
    </row>
    <row r="325" spans="2:15" ht="13.8" thickBot="1">
      <c r="B325" s="59"/>
      <c r="C325" s="63" t="s">
        <v>124</v>
      </c>
      <c r="D325" s="63" t="s">
        <v>410</v>
      </c>
      <c r="E325" s="61" t="s">
        <v>125</v>
      </c>
      <c r="F325" s="63" t="s">
        <v>411</v>
      </c>
      <c r="G325" s="61" t="s">
        <v>217</v>
      </c>
      <c r="H325" s="61">
        <v>9</v>
      </c>
      <c r="I325" s="61">
        <v>18</v>
      </c>
      <c r="J325" s="63" t="s">
        <v>207</v>
      </c>
      <c r="K325" s="61">
        <v>372</v>
      </c>
      <c r="L325" s="64">
        <v>3348</v>
      </c>
      <c r="M325" s="62"/>
      <c r="N325" s="62"/>
      <c r="O325" s="58"/>
    </row>
    <row r="326" spans="2:15" ht="13.8" thickBot="1">
      <c r="B326" s="59"/>
      <c r="C326" s="63" t="s">
        <v>412</v>
      </c>
      <c r="D326" s="63" t="s">
        <v>410</v>
      </c>
      <c r="E326" s="61" t="s">
        <v>127</v>
      </c>
      <c r="F326" s="63" t="s">
        <v>411</v>
      </c>
      <c r="G326" s="61" t="s">
        <v>217</v>
      </c>
      <c r="H326" s="61">
        <v>6</v>
      </c>
      <c r="I326" s="61">
        <v>12</v>
      </c>
      <c r="J326" s="63" t="s">
        <v>207</v>
      </c>
      <c r="K326" s="61">
        <v>372</v>
      </c>
      <c r="L326" s="64">
        <v>2232</v>
      </c>
      <c r="M326" s="62"/>
      <c r="N326" s="62"/>
      <c r="O326" s="58"/>
    </row>
    <row r="327" spans="2:15" ht="13.8" thickBot="1">
      <c r="B327" s="59"/>
      <c r="C327" s="63" t="s">
        <v>413</v>
      </c>
      <c r="D327" s="61" t="s">
        <v>414</v>
      </c>
      <c r="E327" s="61" t="s">
        <v>415</v>
      </c>
      <c r="F327" s="63" t="s">
        <v>411</v>
      </c>
      <c r="G327" s="61" t="s">
        <v>217</v>
      </c>
      <c r="H327" s="61">
        <v>3</v>
      </c>
      <c r="I327" s="61">
        <v>6</v>
      </c>
      <c r="J327" s="63" t="s">
        <v>207</v>
      </c>
      <c r="K327" s="64">
        <v>1192</v>
      </c>
      <c r="L327" s="64">
        <v>3576</v>
      </c>
      <c r="M327" s="62"/>
      <c r="N327" s="62"/>
      <c r="O327" s="58"/>
    </row>
    <row r="328" spans="2:15" ht="13.8" thickBot="1">
      <c r="B328" s="59"/>
      <c r="C328" s="63" t="s">
        <v>416</v>
      </c>
      <c r="D328" s="61" t="s">
        <v>414</v>
      </c>
      <c r="E328" s="61" t="s">
        <v>415</v>
      </c>
      <c r="F328" s="63" t="s">
        <v>411</v>
      </c>
      <c r="G328" s="61" t="s">
        <v>217</v>
      </c>
      <c r="H328" s="61">
        <v>3</v>
      </c>
      <c r="I328" s="61">
        <v>6</v>
      </c>
      <c r="J328" s="63" t="s">
        <v>207</v>
      </c>
      <c r="K328" s="64">
        <v>1192</v>
      </c>
      <c r="L328" s="64">
        <v>3576</v>
      </c>
      <c r="M328" s="62"/>
      <c r="N328" s="62"/>
      <c r="O328" s="58"/>
    </row>
    <row r="329" spans="2:15" ht="23.4" thickBot="1">
      <c r="B329" s="59"/>
      <c r="C329" s="61" t="s">
        <v>224</v>
      </c>
      <c r="D329" s="61" t="s">
        <v>225</v>
      </c>
      <c r="E329" s="61" t="s">
        <v>224</v>
      </c>
      <c r="F329" s="61" t="s">
        <v>226</v>
      </c>
      <c r="G329" s="61" t="s">
        <v>217</v>
      </c>
      <c r="H329" s="61">
        <v>1</v>
      </c>
      <c r="I329" s="61">
        <v>2</v>
      </c>
      <c r="J329" s="63" t="s">
        <v>227</v>
      </c>
      <c r="K329" s="64">
        <v>12047</v>
      </c>
      <c r="L329" s="64">
        <v>12047</v>
      </c>
      <c r="M329" s="62"/>
      <c r="N329" s="62"/>
      <c r="O329" s="58"/>
    </row>
    <row r="330" spans="2:15" ht="13.8" thickBot="1">
      <c r="B330" s="59">
        <v>2</v>
      </c>
      <c r="C330" s="63" t="s">
        <v>99</v>
      </c>
      <c r="D330" s="61"/>
      <c r="E330" s="61"/>
      <c r="F330" s="61"/>
      <c r="G330" s="61"/>
      <c r="H330" s="61">
        <v>1</v>
      </c>
      <c r="I330" s="61"/>
      <c r="J330" s="61"/>
      <c r="K330" s="62"/>
      <c r="L330" s="62"/>
      <c r="M330" s="64">
        <v>21357</v>
      </c>
      <c r="N330" s="64">
        <v>21357</v>
      </c>
      <c r="O330" s="58"/>
    </row>
    <row r="331" spans="2:15" ht="23.4" thickBot="1">
      <c r="B331" s="59"/>
      <c r="C331" s="63" t="s">
        <v>406</v>
      </c>
      <c r="D331" s="63" t="s">
        <v>407</v>
      </c>
      <c r="E331" s="61" t="s">
        <v>408</v>
      </c>
      <c r="F331" s="63" t="s">
        <v>409</v>
      </c>
      <c r="G331" s="61" t="s">
        <v>217</v>
      </c>
      <c r="H331" s="61">
        <v>1</v>
      </c>
      <c r="I331" s="61">
        <v>1</v>
      </c>
      <c r="J331" s="63" t="s">
        <v>207</v>
      </c>
      <c r="K331" s="64">
        <v>4694</v>
      </c>
      <c r="L331" s="64">
        <v>4694</v>
      </c>
      <c r="M331" s="62"/>
      <c r="N331" s="62"/>
      <c r="O331" s="58"/>
    </row>
    <row r="332" spans="2:15" ht="13.8" thickBot="1">
      <c r="B332" s="59"/>
      <c r="C332" s="63" t="s">
        <v>124</v>
      </c>
      <c r="D332" s="63" t="s">
        <v>410</v>
      </c>
      <c r="E332" s="61" t="s">
        <v>125</v>
      </c>
      <c r="F332" s="63" t="s">
        <v>411</v>
      </c>
      <c r="G332" s="61" t="s">
        <v>217</v>
      </c>
      <c r="H332" s="61">
        <v>3</v>
      </c>
      <c r="I332" s="61">
        <v>3</v>
      </c>
      <c r="J332" s="63" t="s">
        <v>207</v>
      </c>
      <c r="K332" s="61">
        <v>372</v>
      </c>
      <c r="L332" s="64">
        <v>1116</v>
      </c>
      <c r="M332" s="62"/>
      <c r="N332" s="62"/>
      <c r="O332" s="58"/>
    </row>
    <row r="333" spans="2:15" ht="13.8" thickBot="1">
      <c r="B333" s="59"/>
      <c r="C333" s="63" t="s">
        <v>412</v>
      </c>
      <c r="D333" s="63" t="s">
        <v>410</v>
      </c>
      <c r="E333" s="61" t="s">
        <v>127</v>
      </c>
      <c r="F333" s="63" t="s">
        <v>411</v>
      </c>
      <c r="G333" s="61" t="s">
        <v>217</v>
      </c>
      <c r="H333" s="61">
        <v>3</v>
      </c>
      <c r="I333" s="61">
        <v>3</v>
      </c>
      <c r="J333" s="63" t="s">
        <v>207</v>
      </c>
      <c r="K333" s="61">
        <v>372</v>
      </c>
      <c r="L333" s="64">
        <v>1116</v>
      </c>
      <c r="M333" s="62"/>
      <c r="N333" s="62"/>
      <c r="O333" s="58"/>
    </row>
    <row r="334" spans="2:15" ht="13.8" thickBot="1">
      <c r="B334" s="59"/>
      <c r="C334" s="63" t="s">
        <v>413</v>
      </c>
      <c r="D334" s="61" t="s">
        <v>414</v>
      </c>
      <c r="E334" s="61" t="s">
        <v>415</v>
      </c>
      <c r="F334" s="63" t="s">
        <v>411</v>
      </c>
      <c r="G334" s="61" t="s">
        <v>217</v>
      </c>
      <c r="H334" s="61">
        <v>1</v>
      </c>
      <c r="I334" s="61">
        <v>1</v>
      </c>
      <c r="J334" s="63" t="s">
        <v>207</v>
      </c>
      <c r="K334" s="64">
        <v>1192</v>
      </c>
      <c r="L334" s="64">
        <v>1192</v>
      </c>
      <c r="M334" s="62"/>
      <c r="N334" s="62"/>
      <c r="O334" s="58"/>
    </row>
    <row r="335" spans="2:15" ht="13.8" thickBot="1">
      <c r="B335" s="59"/>
      <c r="C335" s="63" t="s">
        <v>416</v>
      </c>
      <c r="D335" s="61" t="s">
        <v>414</v>
      </c>
      <c r="E335" s="61" t="s">
        <v>415</v>
      </c>
      <c r="F335" s="63" t="s">
        <v>411</v>
      </c>
      <c r="G335" s="61" t="s">
        <v>217</v>
      </c>
      <c r="H335" s="61">
        <v>1</v>
      </c>
      <c r="I335" s="61">
        <v>1</v>
      </c>
      <c r="J335" s="63" t="s">
        <v>207</v>
      </c>
      <c r="K335" s="64">
        <v>1192</v>
      </c>
      <c r="L335" s="64">
        <v>1192</v>
      </c>
      <c r="M335" s="62"/>
      <c r="N335" s="62"/>
      <c r="O335" s="58"/>
    </row>
    <row r="336" spans="2:15" ht="23.4" thickBot="1">
      <c r="B336" s="59"/>
      <c r="C336" s="61" t="s">
        <v>224</v>
      </c>
      <c r="D336" s="61" t="s">
        <v>225</v>
      </c>
      <c r="E336" s="61" t="s">
        <v>224</v>
      </c>
      <c r="F336" s="61" t="s">
        <v>226</v>
      </c>
      <c r="G336" s="61" t="s">
        <v>217</v>
      </c>
      <c r="H336" s="61">
        <v>1</v>
      </c>
      <c r="I336" s="61">
        <v>1</v>
      </c>
      <c r="J336" s="63" t="s">
        <v>227</v>
      </c>
      <c r="K336" s="64">
        <v>12047</v>
      </c>
      <c r="L336" s="64">
        <v>12047</v>
      </c>
      <c r="M336" s="62"/>
      <c r="N336" s="62"/>
      <c r="O336" s="58"/>
    </row>
    <row r="337" spans="2:15" ht="23.4" thickBot="1">
      <c r="B337" s="59">
        <v>3</v>
      </c>
      <c r="C337" s="63" t="s">
        <v>417</v>
      </c>
      <c r="D337" s="61" t="s">
        <v>418</v>
      </c>
      <c r="E337" s="63" t="s">
        <v>419</v>
      </c>
      <c r="F337" s="63" t="s">
        <v>249</v>
      </c>
      <c r="G337" s="61" t="s">
        <v>217</v>
      </c>
      <c r="H337" s="61">
        <v>1</v>
      </c>
      <c r="I337" s="61">
        <v>1</v>
      </c>
      <c r="J337" s="63" t="s">
        <v>207</v>
      </c>
      <c r="K337" s="64">
        <v>18774</v>
      </c>
      <c r="L337" s="64">
        <v>18774</v>
      </c>
      <c r="M337" s="64">
        <v>18774</v>
      </c>
      <c r="N337" s="64">
        <v>18774</v>
      </c>
      <c r="O337" s="58"/>
    </row>
    <row r="338" spans="2:15" ht="22.2" thickBot="1">
      <c r="B338" s="59">
        <v>4</v>
      </c>
      <c r="C338" s="63" t="s">
        <v>420</v>
      </c>
      <c r="D338" s="61" t="s">
        <v>421</v>
      </c>
      <c r="E338" s="63" t="s">
        <v>422</v>
      </c>
      <c r="F338" s="63" t="s">
        <v>249</v>
      </c>
      <c r="G338" s="61" t="s">
        <v>217</v>
      </c>
      <c r="H338" s="61">
        <v>2</v>
      </c>
      <c r="I338" s="61">
        <v>2</v>
      </c>
      <c r="J338" s="63" t="s">
        <v>227</v>
      </c>
      <c r="K338" s="64">
        <v>39634</v>
      </c>
      <c r="L338" s="64">
        <v>79268</v>
      </c>
      <c r="M338" s="64">
        <v>39634</v>
      </c>
      <c r="N338" s="64">
        <v>79268</v>
      </c>
      <c r="O338" s="58"/>
    </row>
    <row r="339" spans="2:15" ht="13.8" thickBot="1">
      <c r="B339" s="59">
        <v>5</v>
      </c>
      <c r="C339" s="63" t="s">
        <v>423</v>
      </c>
      <c r="D339" s="61"/>
      <c r="E339" s="61"/>
      <c r="F339" s="61"/>
      <c r="G339" s="61"/>
      <c r="H339" s="61">
        <v>2</v>
      </c>
      <c r="I339" s="61"/>
      <c r="J339" s="61"/>
      <c r="K339" s="62"/>
      <c r="L339" s="62"/>
      <c r="M339" s="64">
        <v>100677</v>
      </c>
      <c r="N339" s="64">
        <v>201354</v>
      </c>
      <c r="O339" s="58"/>
    </row>
    <row r="340" spans="2:15" ht="23.4" thickBot="1">
      <c r="B340" s="59"/>
      <c r="C340" s="61" t="s">
        <v>367</v>
      </c>
      <c r="D340" s="61" t="s">
        <v>368</v>
      </c>
      <c r="E340" s="61" t="s">
        <v>369</v>
      </c>
      <c r="F340" s="63" t="s">
        <v>370</v>
      </c>
      <c r="G340" s="61" t="s">
        <v>217</v>
      </c>
      <c r="H340" s="61">
        <v>1</v>
      </c>
      <c r="I340" s="61">
        <v>2</v>
      </c>
      <c r="J340" s="63" t="s">
        <v>207</v>
      </c>
      <c r="K340" s="64">
        <v>62580</v>
      </c>
      <c r="L340" s="64">
        <v>62580</v>
      </c>
      <c r="M340" s="62"/>
      <c r="N340" s="62"/>
      <c r="O340" s="58"/>
    </row>
    <row r="341" spans="2:15" ht="13.8" thickBot="1">
      <c r="B341" s="238"/>
      <c r="C341" s="238" t="s">
        <v>371</v>
      </c>
      <c r="D341" s="61" t="s">
        <v>372</v>
      </c>
      <c r="E341" s="238" t="s">
        <v>373</v>
      </c>
      <c r="F341" s="238" t="s">
        <v>374</v>
      </c>
      <c r="G341" s="238" t="s">
        <v>217</v>
      </c>
      <c r="H341" s="238">
        <v>1</v>
      </c>
      <c r="I341" s="238">
        <v>2</v>
      </c>
      <c r="J341" s="240" t="s">
        <v>207</v>
      </c>
      <c r="K341" s="242">
        <v>6780</v>
      </c>
      <c r="L341" s="242">
        <v>6780</v>
      </c>
      <c r="M341" s="244"/>
      <c r="N341" s="244"/>
      <c r="O341" s="58"/>
    </row>
    <row r="342" spans="2:15" ht="13.8" thickBot="1">
      <c r="B342" s="239"/>
      <c r="C342" s="239"/>
      <c r="D342" s="61" t="s">
        <v>375</v>
      </c>
      <c r="E342" s="239"/>
      <c r="F342" s="239"/>
      <c r="G342" s="239"/>
      <c r="H342" s="239"/>
      <c r="I342" s="239"/>
      <c r="J342" s="241"/>
      <c r="K342" s="243"/>
      <c r="L342" s="243"/>
      <c r="M342" s="245"/>
      <c r="N342" s="245"/>
      <c r="O342" s="58"/>
    </row>
    <row r="343" spans="2:15" ht="46.2" thickBot="1">
      <c r="B343" s="59"/>
      <c r="C343" s="61" t="s">
        <v>376</v>
      </c>
      <c r="D343" s="61" t="s">
        <v>424</v>
      </c>
      <c r="E343" s="61" t="s">
        <v>108</v>
      </c>
      <c r="F343" s="61" t="s">
        <v>282</v>
      </c>
      <c r="G343" s="61" t="s">
        <v>283</v>
      </c>
      <c r="H343" s="61">
        <v>2</v>
      </c>
      <c r="I343" s="61">
        <v>4</v>
      </c>
      <c r="J343" s="63" t="s">
        <v>207</v>
      </c>
      <c r="K343" s="64">
        <v>9635</v>
      </c>
      <c r="L343" s="64">
        <v>19270</v>
      </c>
      <c r="M343" s="62"/>
      <c r="N343" s="62"/>
      <c r="O343" s="58"/>
    </row>
    <row r="344" spans="2:15" ht="23.4" thickBot="1">
      <c r="B344" s="59"/>
      <c r="C344" s="61" t="s">
        <v>224</v>
      </c>
      <c r="D344" s="61" t="s">
        <v>225</v>
      </c>
      <c r="E344" s="61" t="s">
        <v>224</v>
      </c>
      <c r="F344" s="61" t="s">
        <v>226</v>
      </c>
      <c r="G344" s="61" t="s">
        <v>217</v>
      </c>
      <c r="H344" s="61">
        <v>1</v>
      </c>
      <c r="I344" s="61">
        <v>2</v>
      </c>
      <c r="J344" s="63" t="s">
        <v>227</v>
      </c>
      <c r="K344" s="64">
        <v>12047</v>
      </c>
      <c r="L344" s="64">
        <v>12047</v>
      </c>
      <c r="M344" s="62"/>
      <c r="N344" s="62"/>
      <c r="O344" s="58"/>
    </row>
    <row r="345" spans="2:15" ht="22.2" thickBot="1">
      <c r="B345" s="59">
        <v>6</v>
      </c>
      <c r="C345" s="63" t="s">
        <v>110</v>
      </c>
      <c r="D345" s="61"/>
      <c r="E345" s="61"/>
      <c r="F345" s="61"/>
      <c r="G345" s="61"/>
      <c r="H345" s="61">
        <v>1</v>
      </c>
      <c r="I345" s="61"/>
      <c r="J345" s="61"/>
      <c r="K345" s="62"/>
      <c r="L345" s="62"/>
      <c r="M345" s="64">
        <v>100677</v>
      </c>
      <c r="N345" s="64">
        <v>100677</v>
      </c>
      <c r="O345" s="58"/>
    </row>
    <row r="346" spans="2:15" ht="46.2" thickBot="1">
      <c r="B346" s="59"/>
      <c r="C346" s="61" t="s">
        <v>367</v>
      </c>
      <c r="D346" s="61" t="s">
        <v>425</v>
      </c>
      <c r="E346" s="61" t="s">
        <v>369</v>
      </c>
      <c r="F346" s="63" t="s">
        <v>370</v>
      </c>
      <c r="G346" s="61" t="s">
        <v>217</v>
      </c>
      <c r="H346" s="61">
        <v>1</v>
      </c>
      <c r="I346" s="61">
        <v>1</v>
      </c>
      <c r="J346" s="63" t="s">
        <v>207</v>
      </c>
      <c r="K346" s="64">
        <v>62580</v>
      </c>
      <c r="L346" s="64">
        <v>62580</v>
      </c>
      <c r="M346" s="62"/>
      <c r="N346" s="62"/>
      <c r="O346" s="58"/>
    </row>
    <row r="347" spans="2:15" ht="13.8" thickBot="1">
      <c r="B347" s="238"/>
      <c r="C347" s="238" t="s">
        <v>371</v>
      </c>
      <c r="D347" s="61" t="s">
        <v>372</v>
      </c>
      <c r="E347" s="238" t="s">
        <v>373</v>
      </c>
      <c r="F347" s="238" t="s">
        <v>374</v>
      </c>
      <c r="G347" s="238" t="s">
        <v>217</v>
      </c>
      <c r="H347" s="238">
        <v>1</v>
      </c>
      <c r="I347" s="238">
        <v>1</v>
      </c>
      <c r="J347" s="240" t="s">
        <v>207</v>
      </c>
      <c r="K347" s="242">
        <v>6780</v>
      </c>
      <c r="L347" s="242">
        <v>6780</v>
      </c>
      <c r="M347" s="244"/>
      <c r="N347" s="244"/>
      <c r="O347" s="58"/>
    </row>
    <row r="348" spans="2:15" ht="13.8" thickBot="1">
      <c r="B348" s="239"/>
      <c r="C348" s="239"/>
      <c r="D348" s="61" t="s">
        <v>375</v>
      </c>
      <c r="E348" s="239"/>
      <c r="F348" s="239"/>
      <c r="G348" s="239"/>
      <c r="H348" s="239"/>
      <c r="I348" s="239"/>
      <c r="J348" s="241"/>
      <c r="K348" s="243"/>
      <c r="L348" s="243"/>
      <c r="M348" s="245"/>
      <c r="N348" s="245"/>
      <c r="O348" s="58"/>
    </row>
    <row r="349" spans="2:15" ht="46.2" thickBot="1">
      <c r="B349" s="59"/>
      <c r="C349" s="61" t="s">
        <v>376</v>
      </c>
      <c r="D349" s="61" t="s">
        <v>424</v>
      </c>
      <c r="E349" s="61" t="s">
        <v>108</v>
      </c>
      <c r="F349" s="61" t="s">
        <v>282</v>
      </c>
      <c r="G349" s="61" t="s">
        <v>283</v>
      </c>
      <c r="H349" s="61">
        <v>2</v>
      </c>
      <c r="I349" s="61">
        <v>2</v>
      </c>
      <c r="J349" s="63" t="s">
        <v>207</v>
      </c>
      <c r="K349" s="64">
        <v>9635</v>
      </c>
      <c r="L349" s="64">
        <v>19270</v>
      </c>
      <c r="M349" s="62"/>
      <c r="N349" s="62"/>
      <c r="O349" s="58"/>
    </row>
    <row r="350" spans="2:15" ht="23.4" thickBot="1">
      <c r="B350" s="59"/>
      <c r="C350" s="61" t="s">
        <v>224</v>
      </c>
      <c r="D350" s="61" t="s">
        <v>225</v>
      </c>
      <c r="E350" s="61" t="s">
        <v>224</v>
      </c>
      <c r="F350" s="61" t="s">
        <v>226</v>
      </c>
      <c r="G350" s="61" t="s">
        <v>217</v>
      </c>
      <c r="H350" s="61">
        <v>1</v>
      </c>
      <c r="I350" s="61">
        <v>1</v>
      </c>
      <c r="J350" s="63" t="s">
        <v>227</v>
      </c>
      <c r="K350" s="64">
        <v>12047</v>
      </c>
      <c r="L350" s="64">
        <v>12047</v>
      </c>
      <c r="M350" s="62"/>
      <c r="N350" s="62"/>
      <c r="O350" s="58"/>
    </row>
    <row r="351" spans="2:15" ht="22.2" thickBot="1">
      <c r="B351" s="59">
        <v>7</v>
      </c>
      <c r="C351" s="63" t="s">
        <v>426</v>
      </c>
      <c r="D351" s="61"/>
      <c r="E351" s="61"/>
      <c r="F351" s="61"/>
      <c r="G351" s="61"/>
      <c r="H351" s="61">
        <v>2</v>
      </c>
      <c r="I351" s="61"/>
      <c r="J351" s="61"/>
      <c r="K351" s="62"/>
      <c r="L351" s="62"/>
      <c r="M351" s="64">
        <v>21435</v>
      </c>
      <c r="N351" s="67">
        <v>42870</v>
      </c>
      <c r="O351" s="58"/>
    </row>
    <row r="352" spans="2:15" ht="23.4" thickBot="1">
      <c r="B352" s="59"/>
      <c r="C352" s="63" t="s">
        <v>406</v>
      </c>
      <c r="D352" s="63" t="s">
        <v>407</v>
      </c>
      <c r="E352" s="61" t="s">
        <v>408</v>
      </c>
      <c r="F352" s="63" t="s">
        <v>409</v>
      </c>
      <c r="G352" s="61" t="s">
        <v>217</v>
      </c>
      <c r="H352" s="61">
        <v>2</v>
      </c>
      <c r="I352" s="61">
        <v>4</v>
      </c>
      <c r="J352" s="63" t="s">
        <v>207</v>
      </c>
      <c r="K352" s="64">
        <v>4694</v>
      </c>
      <c r="L352" s="64">
        <v>9388</v>
      </c>
      <c r="M352" s="62"/>
      <c r="N352" s="62"/>
      <c r="O352" s="58"/>
    </row>
    <row r="353" spans="2:15" ht="23.4" thickBot="1">
      <c r="B353" s="59"/>
      <c r="C353" s="61" t="s">
        <v>224</v>
      </c>
      <c r="D353" s="61" t="s">
        <v>225</v>
      </c>
      <c r="E353" s="61" t="s">
        <v>224</v>
      </c>
      <c r="F353" s="61" t="s">
        <v>226</v>
      </c>
      <c r="G353" s="61" t="s">
        <v>217</v>
      </c>
      <c r="H353" s="61">
        <v>1</v>
      </c>
      <c r="I353" s="61">
        <v>2</v>
      </c>
      <c r="J353" s="63" t="s">
        <v>227</v>
      </c>
      <c r="K353" s="64">
        <v>12047</v>
      </c>
      <c r="L353" s="64">
        <v>12047</v>
      </c>
      <c r="M353" s="62"/>
      <c r="N353" s="62"/>
      <c r="O353" s="58"/>
    </row>
    <row r="354" spans="2:15" ht="14.4" thickBot="1">
      <c r="B354" s="66"/>
      <c r="C354" s="233" t="s">
        <v>427</v>
      </c>
      <c r="D354" s="234"/>
      <c r="E354" s="235">
        <v>8012635</v>
      </c>
      <c r="F354" s="236"/>
      <c r="G354" s="236"/>
      <c r="H354" s="236"/>
      <c r="I354" s="236"/>
      <c r="J354" s="236"/>
      <c r="K354" s="236"/>
      <c r="L354" s="236"/>
      <c r="M354" s="236"/>
      <c r="N354" s="237"/>
      <c r="O354" s="58"/>
    </row>
  </sheetData>
  <mergeCells count="388">
    <mergeCell ref="B30:B52"/>
    <mergeCell ref="C30:C32"/>
    <mergeCell ref="C33:C36"/>
    <mergeCell ref="C37:C39"/>
    <mergeCell ref="C40:C44"/>
    <mergeCell ref="C45:C49"/>
    <mergeCell ref="C50:C51"/>
    <mergeCell ref="I8:I9"/>
    <mergeCell ref="J8:J9"/>
    <mergeCell ref="B17:B20"/>
    <mergeCell ref="C17:C20"/>
    <mergeCell ref="B21:B27"/>
    <mergeCell ref="C21:C27"/>
    <mergeCell ref="J21:J27"/>
    <mergeCell ref="B8:B9"/>
    <mergeCell ref="D8:D9"/>
    <mergeCell ref="E8:E9"/>
    <mergeCell ref="F8:F9"/>
    <mergeCell ref="G8:G9"/>
    <mergeCell ref="H8:H9"/>
    <mergeCell ref="B69:B71"/>
    <mergeCell ref="C69:C71"/>
    <mergeCell ref="B76:B82"/>
    <mergeCell ref="C76:C82"/>
    <mergeCell ref="D76:D82"/>
    <mergeCell ref="E76:E82"/>
    <mergeCell ref="B53:B58"/>
    <mergeCell ref="C53:C58"/>
    <mergeCell ref="J53:J57"/>
    <mergeCell ref="B59:B64"/>
    <mergeCell ref="C59:C64"/>
    <mergeCell ref="J59:J64"/>
    <mergeCell ref="G76:G82"/>
    <mergeCell ref="H76:H82"/>
    <mergeCell ref="I76:I82"/>
    <mergeCell ref="J76:J82"/>
    <mergeCell ref="B83:H83"/>
    <mergeCell ref="B112:B113"/>
    <mergeCell ref="C112:C113"/>
    <mergeCell ref="E112:E113"/>
    <mergeCell ref="F112:F113"/>
    <mergeCell ref="G112:G113"/>
    <mergeCell ref="N112:N113"/>
    <mergeCell ref="B120:B121"/>
    <mergeCell ref="C120:C121"/>
    <mergeCell ref="E120:E121"/>
    <mergeCell ref="F120:F121"/>
    <mergeCell ref="G120:G121"/>
    <mergeCell ref="H120:H121"/>
    <mergeCell ref="I120:I121"/>
    <mergeCell ref="J120:J121"/>
    <mergeCell ref="K120:K121"/>
    <mergeCell ref="H112:H113"/>
    <mergeCell ref="I112:I113"/>
    <mergeCell ref="J112:J113"/>
    <mergeCell ref="K112:K113"/>
    <mergeCell ref="L112:L113"/>
    <mergeCell ref="M112:M113"/>
    <mergeCell ref="L120:L121"/>
    <mergeCell ref="M120:M121"/>
    <mergeCell ref="N120:N121"/>
    <mergeCell ref="B131:B132"/>
    <mergeCell ref="C131:C132"/>
    <mergeCell ref="E131:E132"/>
    <mergeCell ref="F131:F132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B139:B140"/>
    <mergeCell ref="C139:C140"/>
    <mergeCell ref="E139:E140"/>
    <mergeCell ref="F139:F140"/>
    <mergeCell ref="G139:G140"/>
    <mergeCell ref="N139:N140"/>
    <mergeCell ref="B151:B152"/>
    <mergeCell ref="C151:C152"/>
    <mergeCell ref="E151:E152"/>
    <mergeCell ref="F151:F152"/>
    <mergeCell ref="G151:G152"/>
    <mergeCell ref="H151:H152"/>
    <mergeCell ref="I151:I152"/>
    <mergeCell ref="J151:J152"/>
    <mergeCell ref="K151:K152"/>
    <mergeCell ref="H139:H140"/>
    <mergeCell ref="I139:I140"/>
    <mergeCell ref="J139:J140"/>
    <mergeCell ref="K139:K140"/>
    <mergeCell ref="L139:L140"/>
    <mergeCell ref="M139:M140"/>
    <mergeCell ref="L151:L152"/>
    <mergeCell ref="M151:M152"/>
    <mergeCell ref="N151:N152"/>
    <mergeCell ref="L153:L154"/>
    <mergeCell ref="M153:M154"/>
    <mergeCell ref="N153:N154"/>
    <mergeCell ref="B159:B160"/>
    <mergeCell ref="C159:C160"/>
    <mergeCell ref="E159:E160"/>
    <mergeCell ref="F159:F160"/>
    <mergeCell ref="G159:G160"/>
    <mergeCell ref="N159:N160"/>
    <mergeCell ref="H159:H160"/>
    <mergeCell ref="I159:I160"/>
    <mergeCell ref="J159:J160"/>
    <mergeCell ref="K159:K160"/>
    <mergeCell ref="L159:L160"/>
    <mergeCell ref="M159:M160"/>
    <mergeCell ref="B153:B154"/>
    <mergeCell ref="C153:C154"/>
    <mergeCell ref="E153:E154"/>
    <mergeCell ref="F153:F154"/>
    <mergeCell ref="G153:G154"/>
    <mergeCell ref="H153:H154"/>
    <mergeCell ref="I153:I154"/>
    <mergeCell ref="J153:J154"/>
    <mergeCell ref="K153:K154"/>
    <mergeCell ref="L165:L166"/>
    <mergeCell ref="M165:M166"/>
    <mergeCell ref="N165:N166"/>
    <mergeCell ref="B171:B172"/>
    <mergeCell ref="C171:C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B165:B166"/>
    <mergeCell ref="C165:C166"/>
    <mergeCell ref="E165:E166"/>
    <mergeCell ref="F165:F166"/>
    <mergeCell ref="G165:G166"/>
    <mergeCell ref="H165:H166"/>
    <mergeCell ref="I165:I166"/>
    <mergeCell ref="J165:J166"/>
    <mergeCell ref="K165:K166"/>
    <mergeCell ref="B177:B178"/>
    <mergeCell ref="C177:C178"/>
    <mergeCell ref="E177:E178"/>
    <mergeCell ref="F177:F178"/>
    <mergeCell ref="G177:G178"/>
    <mergeCell ref="N177:N178"/>
    <mergeCell ref="B183:B184"/>
    <mergeCell ref="C183:C184"/>
    <mergeCell ref="E183:E184"/>
    <mergeCell ref="F183:F184"/>
    <mergeCell ref="G183:G184"/>
    <mergeCell ref="H183:H184"/>
    <mergeCell ref="I183:I184"/>
    <mergeCell ref="J183:J184"/>
    <mergeCell ref="K183:K184"/>
    <mergeCell ref="H177:H178"/>
    <mergeCell ref="I177:I178"/>
    <mergeCell ref="J177:J178"/>
    <mergeCell ref="K177:K178"/>
    <mergeCell ref="L177:L178"/>
    <mergeCell ref="M177:M178"/>
    <mergeCell ref="L183:L184"/>
    <mergeCell ref="M183:M184"/>
    <mergeCell ref="N183:N184"/>
    <mergeCell ref="L189:L190"/>
    <mergeCell ref="M189:M190"/>
    <mergeCell ref="N189:N190"/>
    <mergeCell ref="B195:B196"/>
    <mergeCell ref="C195:C196"/>
    <mergeCell ref="E195:E196"/>
    <mergeCell ref="F195:F196"/>
    <mergeCell ref="G195:G196"/>
    <mergeCell ref="N195:N196"/>
    <mergeCell ref="H195:H196"/>
    <mergeCell ref="I195:I196"/>
    <mergeCell ref="J195:J196"/>
    <mergeCell ref="K195:K196"/>
    <mergeCell ref="L195:L196"/>
    <mergeCell ref="M195:M196"/>
    <mergeCell ref="B189:B190"/>
    <mergeCell ref="C189:C190"/>
    <mergeCell ref="E189:E190"/>
    <mergeCell ref="F189:F190"/>
    <mergeCell ref="G189:G190"/>
    <mergeCell ref="H189:H190"/>
    <mergeCell ref="I189:I190"/>
    <mergeCell ref="J189:J190"/>
    <mergeCell ref="K189:K190"/>
    <mergeCell ref="L201:L202"/>
    <mergeCell ref="M201:M202"/>
    <mergeCell ref="N201:N202"/>
    <mergeCell ref="B218:B219"/>
    <mergeCell ref="C218:C219"/>
    <mergeCell ref="E218:E219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B201:B202"/>
    <mergeCell ref="C201:C202"/>
    <mergeCell ref="E201:E202"/>
    <mergeCell ref="F201:F202"/>
    <mergeCell ref="G201:G202"/>
    <mergeCell ref="H201:H202"/>
    <mergeCell ref="I201:I202"/>
    <mergeCell ref="J201:J202"/>
    <mergeCell ref="K201:K202"/>
    <mergeCell ref="N221:N222"/>
    <mergeCell ref="B223:B224"/>
    <mergeCell ref="C223:C224"/>
    <mergeCell ref="E223:E224"/>
    <mergeCell ref="F223:F224"/>
    <mergeCell ref="G223:G224"/>
    <mergeCell ref="H223:H224"/>
    <mergeCell ref="I223:I224"/>
    <mergeCell ref="J223:J224"/>
    <mergeCell ref="K223:K224"/>
    <mergeCell ref="H221:H222"/>
    <mergeCell ref="I221:I222"/>
    <mergeCell ref="J221:J222"/>
    <mergeCell ref="K221:K222"/>
    <mergeCell ref="L221:L222"/>
    <mergeCell ref="M221:M222"/>
    <mergeCell ref="L223:L224"/>
    <mergeCell ref="B221:B222"/>
    <mergeCell ref="C221:C222"/>
    <mergeCell ref="E221:E222"/>
    <mergeCell ref="F221:F222"/>
    <mergeCell ref="G221:G222"/>
    <mergeCell ref="M223:M224"/>
    <mergeCell ref="N223:N224"/>
    <mergeCell ref="I256:I257"/>
    <mergeCell ref="J256:J257"/>
    <mergeCell ref="K256:K257"/>
    <mergeCell ref="L256:L257"/>
    <mergeCell ref="M256:M257"/>
    <mergeCell ref="N256:N257"/>
    <mergeCell ref="B256:B257"/>
    <mergeCell ref="C256:D257"/>
    <mergeCell ref="E256:E257"/>
    <mergeCell ref="F256:F257"/>
    <mergeCell ref="G256:G257"/>
    <mergeCell ref="H256:H257"/>
    <mergeCell ref="H248:H249"/>
    <mergeCell ref="I248:I249"/>
    <mergeCell ref="J248:J249"/>
    <mergeCell ref="K248:K249"/>
    <mergeCell ref="L248:L249"/>
    <mergeCell ref="M248:M249"/>
    <mergeCell ref="N248:N249"/>
    <mergeCell ref="C247:D247"/>
    <mergeCell ref="B248:B249"/>
    <mergeCell ref="C248:D249"/>
    <mergeCell ref="E248:E249"/>
    <mergeCell ref="F248:F249"/>
    <mergeCell ref="G248:G249"/>
    <mergeCell ref="I264:I265"/>
    <mergeCell ref="J264:J265"/>
    <mergeCell ref="K264:K265"/>
    <mergeCell ref="L264:L265"/>
    <mergeCell ref="M264:M265"/>
    <mergeCell ref="N264:N265"/>
    <mergeCell ref="B264:B265"/>
    <mergeCell ref="C264:D265"/>
    <mergeCell ref="E264:E265"/>
    <mergeCell ref="F264:F265"/>
    <mergeCell ref="G264:G265"/>
    <mergeCell ref="H264:H265"/>
    <mergeCell ref="I270:I271"/>
    <mergeCell ref="J270:J271"/>
    <mergeCell ref="K270:K271"/>
    <mergeCell ref="L270:L271"/>
    <mergeCell ref="M270:M271"/>
    <mergeCell ref="N270:N271"/>
    <mergeCell ref="B270:B271"/>
    <mergeCell ref="C270:D271"/>
    <mergeCell ref="E270:E271"/>
    <mergeCell ref="F270:F271"/>
    <mergeCell ref="G270:G271"/>
    <mergeCell ref="H270:H271"/>
    <mergeCell ref="I276:I277"/>
    <mergeCell ref="J276:J277"/>
    <mergeCell ref="K276:K277"/>
    <mergeCell ref="L276:L277"/>
    <mergeCell ref="M276:M277"/>
    <mergeCell ref="N276:N277"/>
    <mergeCell ref="B276:B277"/>
    <mergeCell ref="C276:D277"/>
    <mergeCell ref="E276:E277"/>
    <mergeCell ref="F276:F277"/>
    <mergeCell ref="G276:G277"/>
    <mergeCell ref="H276:H277"/>
    <mergeCell ref="I284:I285"/>
    <mergeCell ref="J284:J285"/>
    <mergeCell ref="K284:K285"/>
    <mergeCell ref="L284:L285"/>
    <mergeCell ref="M284:M285"/>
    <mergeCell ref="N284:N285"/>
    <mergeCell ref="B284:B285"/>
    <mergeCell ref="C284:D285"/>
    <mergeCell ref="E284:E285"/>
    <mergeCell ref="F284:F285"/>
    <mergeCell ref="G284:G285"/>
    <mergeCell ref="H284:H285"/>
    <mergeCell ref="I292:I293"/>
    <mergeCell ref="J292:J293"/>
    <mergeCell ref="K292:K293"/>
    <mergeCell ref="L292:L293"/>
    <mergeCell ref="M292:M293"/>
    <mergeCell ref="N292:N293"/>
    <mergeCell ref="B292:B293"/>
    <mergeCell ref="C292:D293"/>
    <mergeCell ref="E292:E293"/>
    <mergeCell ref="F292:F293"/>
    <mergeCell ref="G292:G293"/>
    <mergeCell ref="H292:H293"/>
    <mergeCell ref="I294:I295"/>
    <mergeCell ref="J294:J295"/>
    <mergeCell ref="K294:K295"/>
    <mergeCell ref="L294:L295"/>
    <mergeCell ref="M294:M295"/>
    <mergeCell ref="N294:N295"/>
    <mergeCell ref="B294:B295"/>
    <mergeCell ref="C294:C295"/>
    <mergeCell ref="E294:E295"/>
    <mergeCell ref="F294:F295"/>
    <mergeCell ref="G294:G295"/>
    <mergeCell ref="H294:H295"/>
    <mergeCell ref="I301:I302"/>
    <mergeCell ref="J301:J302"/>
    <mergeCell ref="K301:K302"/>
    <mergeCell ref="L301:L302"/>
    <mergeCell ref="M301:M302"/>
    <mergeCell ref="N301:N302"/>
    <mergeCell ref="B301:B302"/>
    <mergeCell ref="C301:D302"/>
    <mergeCell ref="E301:E302"/>
    <mergeCell ref="F301:F302"/>
    <mergeCell ref="G301:G302"/>
    <mergeCell ref="H301:H302"/>
    <mergeCell ref="I304:I305"/>
    <mergeCell ref="J304:J305"/>
    <mergeCell ref="K304:K305"/>
    <mergeCell ref="L304:L305"/>
    <mergeCell ref="M304:M305"/>
    <mergeCell ref="N304:N305"/>
    <mergeCell ref="B304:B305"/>
    <mergeCell ref="C304:C305"/>
    <mergeCell ref="E304:E305"/>
    <mergeCell ref="F304:F305"/>
    <mergeCell ref="G304:G305"/>
    <mergeCell ref="H304:H305"/>
    <mergeCell ref="I341:I342"/>
    <mergeCell ref="J341:J342"/>
    <mergeCell ref="K341:K342"/>
    <mergeCell ref="L341:L342"/>
    <mergeCell ref="M341:M342"/>
    <mergeCell ref="N341:N342"/>
    <mergeCell ref="B341:B342"/>
    <mergeCell ref="C341:C342"/>
    <mergeCell ref="E341:E342"/>
    <mergeCell ref="F341:F342"/>
    <mergeCell ref="G341:G342"/>
    <mergeCell ref="H341:H342"/>
    <mergeCell ref="C354:D354"/>
    <mergeCell ref="E354:N354"/>
    <mergeCell ref="I347:I348"/>
    <mergeCell ref="J347:J348"/>
    <mergeCell ref="K347:K348"/>
    <mergeCell ref="L347:L348"/>
    <mergeCell ref="M347:M348"/>
    <mergeCell ref="N347:N348"/>
    <mergeCell ref="B347:B348"/>
    <mergeCell ref="C347:C348"/>
    <mergeCell ref="E347:E348"/>
    <mergeCell ref="F347:F348"/>
    <mergeCell ref="G347:G348"/>
    <mergeCell ref="H347:H348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D22C-CDDA-4356-A194-0679C6E24F33}">
  <dimension ref="B3:C15"/>
  <sheetViews>
    <sheetView workbookViewId="0">
      <selection activeCell="B4" sqref="B4"/>
    </sheetView>
  </sheetViews>
  <sheetFormatPr defaultColWidth="8.88671875" defaultRowHeight="13.2"/>
  <cols>
    <col min="1" max="2" width="8.88671875" style="106"/>
    <col min="3" max="3" width="15.5546875" style="106" customWidth="1"/>
    <col min="4" max="16384" width="8.88671875" style="106"/>
  </cols>
  <sheetData>
    <row r="3" spans="2:3">
      <c r="B3" s="107"/>
      <c r="C3" s="108"/>
    </row>
    <row r="4" spans="2:3">
      <c r="B4" s="107"/>
      <c r="C4" s="108"/>
    </row>
    <row r="5" spans="2:3">
      <c r="B5" s="107"/>
      <c r="C5" s="108"/>
    </row>
    <row r="6" spans="2:3">
      <c r="B6" s="107"/>
      <c r="C6" s="108"/>
    </row>
    <row r="7" spans="2:3">
      <c r="B7" s="107"/>
      <c r="C7" s="108"/>
    </row>
    <row r="8" spans="2:3">
      <c r="B8" s="107"/>
      <c r="C8" s="108"/>
    </row>
    <row r="9" spans="2:3">
      <c r="B9" s="107"/>
      <c r="C9" s="108"/>
    </row>
    <row r="10" spans="2:3">
      <c r="B10" s="107"/>
      <c r="C10" s="108"/>
    </row>
    <row r="11" spans="2:3">
      <c r="B11" s="107"/>
      <c r="C11" s="108"/>
    </row>
    <row r="12" spans="2:3">
      <c r="B12" s="107"/>
      <c r="C12" s="108"/>
    </row>
    <row r="13" spans="2:3">
      <c r="B13" s="107"/>
      <c r="C13" s="108"/>
    </row>
    <row r="14" spans="2:3">
      <c r="B14" s="107"/>
      <c r="C14" s="108"/>
    </row>
    <row r="15" spans="2:3">
      <c r="B15" s="107"/>
      <c r="C15" s="108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905c3888-6285-45d0-bd76-60a9ac2d738c">false</MarketSpecific>
    <ApprovalStatus xmlns="905c3888-6285-45d0-bd76-60a9ac2d738c">InProgress</ApprovalStatus>
    <LocComments xmlns="905c3888-6285-45d0-bd76-60a9ac2d738c" xsi:nil="true"/>
    <DirectSourceMarket xmlns="905c3888-6285-45d0-bd76-60a9ac2d738c">english</DirectSourceMarket>
    <ThumbnailAssetId xmlns="905c3888-6285-45d0-bd76-60a9ac2d738c" xsi:nil="true"/>
    <PrimaryImageGen xmlns="905c3888-6285-45d0-bd76-60a9ac2d738c">false</PrimaryImageGen>
    <LegacyData xmlns="905c3888-6285-45d0-bd76-60a9ac2d738c" xsi:nil="true"/>
    <TPFriendlyName xmlns="905c3888-6285-45d0-bd76-60a9ac2d738c" xsi:nil="true"/>
    <NumericId xmlns="905c3888-6285-45d0-bd76-60a9ac2d738c" xsi:nil="true"/>
    <LocRecommendedHandoff xmlns="905c3888-6285-45d0-bd76-60a9ac2d738c" xsi:nil="true"/>
    <BlockPublish xmlns="905c3888-6285-45d0-bd76-60a9ac2d738c">false</BlockPublish>
    <BusinessGroup xmlns="905c3888-6285-45d0-bd76-60a9ac2d738c" xsi:nil="true"/>
    <OpenTemplate xmlns="905c3888-6285-45d0-bd76-60a9ac2d738c">true</OpenTemplate>
    <SourceTitle xmlns="905c3888-6285-45d0-bd76-60a9ac2d738c" xsi:nil="true"/>
    <APEditor xmlns="905c3888-6285-45d0-bd76-60a9ac2d738c">
      <UserInfo>
        <DisplayName/>
        <AccountId xsi:nil="true"/>
        <AccountType/>
      </UserInfo>
    </APEditor>
    <UALocComments xmlns="905c3888-6285-45d0-bd76-60a9ac2d738c" xsi:nil="true"/>
    <FeatureTagsTaxHTField0 xmlns="905c3888-6285-45d0-bd76-60a9ac2d738c">
      <Terms xmlns="http://schemas.microsoft.com/office/infopath/2007/PartnerControls"/>
    </FeatureTagsTaxHTField0>
    <IntlLangReviewDate xmlns="905c3888-6285-45d0-bd76-60a9ac2d738c" xsi:nil="true"/>
    <PublishStatusLookup xmlns="905c3888-6285-45d0-bd76-60a9ac2d738c">
      <Value>477983</Value>
    </PublishStatusLookup>
    <ParentAssetId xmlns="905c3888-6285-45d0-bd76-60a9ac2d738c" xsi:nil="true"/>
    <MachineTranslated xmlns="905c3888-6285-45d0-bd76-60a9ac2d738c">false</MachineTranslated>
    <Providers xmlns="905c3888-6285-45d0-bd76-60a9ac2d738c" xsi:nil="true"/>
    <OriginalSourceMarket xmlns="905c3888-6285-45d0-bd76-60a9ac2d738c">english</OriginalSourceMarket>
    <APDescription xmlns="905c3888-6285-45d0-bd76-60a9ac2d738c" xsi:nil="true"/>
    <ContentItem xmlns="905c3888-6285-45d0-bd76-60a9ac2d738c" xsi:nil="true"/>
    <ClipArtFilename xmlns="905c3888-6285-45d0-bd76-60a9ac2d738c" xsi:nil="true"/>
    <TPInstallLocation xmlns="905c3888-6285-45d0-bd76-60a9ac2d738c" xsi:nil="true"/>
    <TimesCloned xmlns="905c3888-6285-45d0-bd76-60a9ac2d738c" xsi:nil="true"/>
    <PublishTargets xmlns="905c3888-6285-45d0-bd76-60a9ac2d738c">OfficeOnlineVNext</PublishTargets>
    <AcquiredFrom xmlns="905c3888-6285-45d0-bd76-60a9ac2d738c">Internal MS</AcquiredFrom>
    <AssetStart xmlns="905c3888-6285-45d0-bd76-60a9ac2d738c">2012-06-28T22:28:00+00:00</AssetStart>
    <FriendlyTitle xmlns="905c3888-6285-45d0-bd76-60a9ac2d738c" xsi:nil="true"/>
    <Provider xmlns="905c3888-6285-45d0-bd76-60a9ac2d738c" xsi:nil="true"/>
    <LastHandOff xmlns="905c3888-6285-45d0-bd76-60a9ac2d738c" xsi:nil="true"/>
    <Manager xmlns="905c3888-6285-45d0-bd76-60a9ac2d738c" xsi:nil="true"/>
    <UALocRecommendation xmlns="905c3888-6285-45d0-bd76-60a9ac2d738c">Localize</UALocRecommendation>
    <ArtSampleDocs xmlns="905c3888-6285-45d0-bd76-60a9ac2d738c" xsi:nil="true"/>
    <UACurrentWords xmlns="905c3888-6285-45d0-bd76-60a9ac2d738c" xsi:nil="true"/>
    <TPClientViewer xmlns="905c3888-6285-45d0-bd76-60a9ac2d738c" xsi:nil="true"/>
    <TemplateStatus xmlns="905c3888-6285-45d0-bd76-60a9ac2d738c">Complete</TemplateStatus>
    <ShowIn xmlns="905c3888-6285-45d0-bd76-60a9ac2d738c">Show everywhere</ShowIn>
    <CSXHash xmlns="905c3888-6285-45d0-bd76-60a9ac2d738c" xsi:nil="true"/>
    <Downloads xmlns="905c3888-6285-45d0-bd76-60a9ac2d738c">0</Downloads>
    <VoteCount xmlns="905c3888-6285-45d0-bd76-60a9ac2d738c" xsi:nil="true"/>
    <OOCacheId xmlns="905c3888-6285-45d0-bd76-60a9ac2d738c" xsi:nil="true"/>
    <IsDeleted xmlns="905c3888-6285-45d0-bd76-60a9ac2d738c">false</IsDeleted>
    <InternalTagsTaxHTField0 xmlns="905c3888-6285-45d0-bd76-60a9ac2d738c">
      <Terms xmlns="http://schemas.microsoft.com/office/infopath/2007/PartnerControls"/>
    </InternalTagsTaxHTField0>
    <UANotes xmlns="905c3888-6285-45d0-bd76-60a9ac2d738c" xsi:nil="true"/>
    <AssetExpire xmlns="905c3888-6285-45d0-bd76-60a9ac2d738c">2029-01-01T08:00:00+00:00</AssetExpire>
    <CSXSubmissionMarket xmlns="905c3888-6285-45d0-bd76-60a9ac2d738c" xsi:nil="true"/>
    <DSATActionTaken xmlns="905c3888-6285-45d0-bd76-60a9ac2d738c" xsi:nil="true"/>
    <SubmitterId xmlns="905c3888-6285-45d0-bd76-60a9ac2d738c" xsi:nil="true"/>
    <EditorialTags xmlns="905c3888-6285-45d0-bd76-60a9ac2d738c" xsi:nil="true"/>
    <TPExecutable xmlns="905c3888-6285-45d0-bd76-60a9ac2d738c" xsi:nil="true"/>
    <CSXSubmissionDate xmlns="905c3888-6285-45d0-bd76-60a9ac2d738c" xsi:nil="true"/>
    <CSXUpdate xmlns="905c3888-6285-45d0-bd76-60a9ac2d738c">false</CSXUpdate>
    <AssetType xmlns="905c3888-6285-45d0-bd76-60a9ac2d738c">TP</AssetType>
    <ApprovalLog xmlns="905c3888-6285-45d0-bd76-60a9ac2d738c" xsi:nil="true"/>
    <BugNumber xmlns="905c3888-6285-45d0-bd76-60a9ac2d738c" xsi:nil="true"/>
    <OriginAsset xmlns="905c3888-6285-45d0-bd76-60a9ac2d738c" xsi:nil="true"/>
    <TPComponent xmlns="905c3888-6285-45d0-bd76-60a9ac2d738c" xsi:nil="true"/>
    <Milestone xmlns="905c3888-6285-45d0-bd76-60a9ac2d738c" xsi:nil="true"/>
    <RecommendationsModifier xmlns="905c3888-6285-45d0-bd76-60a9ac2d738c" xsi:nil="true"/>
    <AssetId xmlns="905c3888-6285-45d0-bd76-60a9ac2d738c">TP102929982</AssetId>
    <PolicheckWords xmlns="905c3888-6285-45d0-bd76-60a9ac2d738c" xsi:nil="true"/>
    <TPLaunchHelpLink xmlns="905c3888-6285-45d0-bd76-60a9ac2d738c" xsi:nil="true"/>
    <IntlLocPriority xmlns="905c3888-6285-45d0-bd76-60a9ac2d738c" xsi:nil="true"/>
    <TPApplication xmlns="905c3888-6285-45d0-bd76-60a9ac2d738c" xsi:nil="true"/>
    <CrawlForDependencies xmlns="905c3888-6285-45d0-bd76-60a9ac2d738c">false</CrawlForDependencies>
    <IntlLangReviewer xmlns="905c3888-6285-45d0-bd76-60a9ac2d738c" xsi:nil="true"/>
    <HandoffToMSDN xmlns="905c3888-6285-45d0-bd76-60a9ac2d738c" xsi:nil="true"/>
    <PlannedPubDate xmlns="905c3888-6285-45d0-bd76-60a9ac2d738c" xsi:nil="true"/>
    <LocLastLocAttemptVersionLookup xmlns="905c3888-6285-45d0-bd76-60a9ac2d738c">845888</LocLastLocAttemptVersionLookup>
    <TrustLevel xmlns="905c3888-6285-45d0-bd76-60a9ac2d738c">1 Microsoft Managed Content</TrustLevel>
    <CampaignTagsTaxHTField0 xmlns="905c3888-6285-45d0-bd76-60a9ac2d738c">
      <Terms xmlns="http://schemas.microsoft.com/office/infopath/2007/PartnerControls"/>
    </CampaignTagsTaxHTField0>
    <TPNamespace xmlns="905c3888-6285-45d0-bd76-60a9ac2d738c" xsi:nil="true"/>
    <TaxCatchAll xmlns="905c3888-6285-45d0-bd76-60a9ac2d738c"/>
    <IsSearchable xmlns="905c3888-6285-45d0-bd76-60a9ac2d738c">false</IsSearchable>
    <TemplateTemplateType xmlns="905c3888-6285-45d0-bd76-60a9ac2d738c">Excel Spreadsheet Template</TemplateTemplateType>
    <Markets xmlns="905c3888-6285-45d0-bd76-60a9ac2d738c"/>
    <IntlLangReview xmlns="905c3888-6285-45d0-bd76-60a9ac2d738c">false</IntlLangReview>
    <UAProjectedTotalWords xmlns="905c3888-6285-45d0-bd76-60a9ac2d738c" xsi:nil="true"/>
    <OutputCachingOn xmlns="905c3888-6285-45d0-bd76-60a9ac2d738c">false</OutputCachingOn>
    <LocMarketGroupTiers2 xmlns="905c3888-6285-45d0-bd76-60a9ac2d738c" xsi:nil="true"/>
    <AverageRating xmlns="905c3888-6285-45d0-bd76-60a9ac2d738c" xsi:nil="true"/>
    <APAuthor xmlns="905c3888-6285-45d0-bd76-60a9ac2d738c">
      <UserInfo>
        <DisplayName>REDMOND\v-aptall</DisplayName>
        <AccountId>2566</AccountId>
        <AccountType/>
      </UserInfo>
    </APAuthor>
    <TPCommandLine xmlns="905c3888-6285-45d0-bd76-60a9ac2d738c" xsi:nil="true"/>
    <LocManualTestRequired xmlns="905c3888-6285-45d0-bd76-60a9ac2d738c">false</LocManualTestRequired>
    <TPAppVersion xmlns="905c3888-6285-45d0-bd76-60a9ac2d738c" xsi:nil="true"/>
    <EditorialStatus xmlns="905c3888-6285-45d0-bd76-60a9ac2d738c" xsi:nil="true"/>
    <LastModifiedDateTime xmlns="905c3888-6285-45d0-bd76-60a9ac2d738c" xsi:nil="true"/>
    <TPLaunchHelpLinkType xmlns="905c3888-6285-45d0-bd76-60a9ac2d738c">Template</TPLaunchHelpLinkType>
    <OriginalRelease xmlns="905c3888-6285-45d0-bd76-60a9ac2d738c">15</OriginalRelease>
    <ScenarioTagsTaxHTField0 xmlns="905c3888-6285-45d0-bd76-60a9ac2d738c">
      <Terms xmlns="http://schemas.microsoft.com/office/infopath/2007/PartnerControls"/>
    </ScenarioTagsTaxHTField0>
    <LocalizationTagsTaxHTField0 xmlns="905c3888-6285-45d0-bd76-60a9ac2d738c">
      <Terms xmlns="http://schemas.microsoft.com/office/infopath/2007/PartnerControls"/>
    </LocalizationTagsTaxHTField0>
    <Description0 xmlns="a0b64b53-fba7-43ca-b952-90e5e74773dd" xsi:nil="true"/>
    <Component0 xmlns="a0b64b53-fba7-43ca-b952-90e5e74773d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www.w3.org/2000/xmlns/"/>
    <ds:schemaRef ds:uri="905c3888-6285-45d0-bd76-60a9ac2d738c"/>
    <ds:schemaRef ds:uri="http://www.w3.org/2001/XMLSchema-instance"/>
    <ds:schemaRef ds:uri="http://schemas.microsoft.com/office/infopath/2007/PartnerControls"/>
    <ds:schemaRef ds:uri="a0b64b53-fba7-43ca-b952-90e5e74773dd"/>
  </ds:schemaRefs>
</ds:datastoreItem>
</file>

<file path=customXml/itemProps2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E799A5-854F-40C8-AFAE-FB08473D271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05c3888-6285-45d0-bd76-60a9ac2d738c"/>
    <ds:schemaRef ds:uri="a0b64b53-fba7-43ca-b952-90e5e74773d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3</vt:i4>
      </vt:variant>
    </vt:vector>
  </HeadingPairs>
  <TitlesOfParts>
    <vt:vector size="12" baseType="lpstr">
      <vt:lpstr>Sheet5 (3)</vt:lpstr>
      <vt:lpstr>Sheet5 (2)</vt:lpstr>
      <vt:lpstr>Sheet1 (3)</vt:lpstr>
      <vt:lpstr>Sheet5</vt:lpstr>
      <vt:lpstr>Sheet1 (2)</vt:lpstr>
      <vt:lpstr>Sheet1</vt:lpstr>
      <vt:lpstr>Sheet2</vt:lpstr>
      <vt:lpstr>Sheet3</vt:lpstr>
      <vt:lpstr>Sheet6</vt:lpstr>
      <vt:lpstr>'Sheet5 (2)'!_FilterDatabase</vt:lpstr>
      <vt:lpstr>'Sheet5 (3)'!_FilterDatabase</vt:lpstr>
      <vt:lpstr>Sheet2!OLE_LINK1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Yao</dc:creator>
  <cp:lastModifiedBy>Wang Yao</cp:lastModifiedBy>
  <cp:lastPrinted>2022-10-17T07:14:22Z</cp:lastPrinted>
  <dcterms:created xsi:type="dcterms:W3CDTF">2012-04-24T19:52:37Z</dcterms:created>
  <dcterms:modified xsi:type="dcterms:W3CDTF">2023-05-21T03:47:00Z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