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4" i="1" l="1"/>
  <c r="I25" i="1"/>
  <c r="I26" i="1"/>
  <c r="I27" i="1"/>
  <c r="I28" i="1"/>
  <c r="I29" i="1"/>
  <c r="I30" i="1"/>
  <c r="I31" i="1"/>
  <c r="I32" i="1"/>
  <c r="I33" i="1"/>
  <c r="I34" i="1"/>
  <c r="I35" i="1"/>
  <c r="I23" i="1"/>
  <c r="F24" i="1"/>
  <c r="F25" i="1"/>
  <c r="F26" i="1"/>
  <c r="F27" i="1"/>
  <c r="F28" i="1"/>
  <c r="F29" i="1"/>
  <c r="F30" i="1"/>
  <c r="F31" i="1"/>
  <c r="F32" i="1"/>
  <c r="F33" i="1"/>
  <c r="F34" i="1"/>
  <c r="F35" i="1"/>
  <c r="F23" i="1"/>
  <c r="G34" i="1"/>
  <c r="M34" i="1"/>
  <c r="M33" i="1"/>
  <c r="J32" i="1"/>
  <c r="G32" i="1"/>
  <c r="M30" i="1"/>
  <c r="M29" i="1"/>
  <c r="G28" i="1"/>
  <c r="M26" i="1"/>
  <c r="M25" i="1"/>
  <c r="G24" i="1"/>
  <c r="J23" i="1"/>
  <c r="J19" i="1"/>
  <c r="J17" i="1"/>
  <c r="I6" i="1"/>
  <c r="I7" i="1"/>
  <c r="I8" i="1"/>
  <c r="I9" i="1"/>
  <c r="I10" i="1"/>
  <c r="I11" i="1"/>
  <c r="I12" i="1"/>
  <c r="I13" i="1"/>
  <c r="I14" i="1"/>
  <c r="I15" i="1"/>
  <c r="I16" i="1"/>
  <c r="I5" i="1"/>
  <c r="I4" i="1"/>
  <c r="M6" i="1"/>
  <c r="M7" i="1"/>
  <c r="M9" i="1"/>
  <c r="M10" i="1"/>
  <c r="M11" i="1"/>
  <c r="M12" i="1"/>
  <c r="M14" i="1"/>
  <c r="M15" i="1"/>
  <c r="M4" i="1"/>
  <c r="G6" i="1"/>
  <c r="G7" i="1"/>
  <c r="G9" i="1"/>
  <c r="G10" i="1"/>
  <c r="G11" i="1"/>
  <c r="G12" i="1"/>
  <c r="G14" i="1"/>
  <c r="G15" i="1"/>
  <c r="G4" i="1"/>
  <c r="J6" i="1"/>
  <c r="J10" i="1"/>
  <c r="J14" i="1"/>
  <c r="F5" i="1"/>
  <c r="J5" i="1" s="1"/>
  <c r="F6" i="1"/>
  <c r="F7" i="1"/>
  <c r="F8" i="1"/>
  <c r="M8" i="1" s="1"/>
  <c r="F9" i="1"/>
  <c r="F10" i="1"/>
  <c r="F11" i="1"/>
  <c r="F12" i="1"/>
  <c r="F13" i="1"/>
  <c r="F14" i="1"/>
  <c r="F15" i="1"/>
  <c r="F16" i="1"/>
  <c r="G16" i="1" s="1"/>
  <c r="F4" i="1"/>
  <c r="J35" i="1" l="1"/>
  <c r="J31" i="1"/>
  <c r="J27" i="1"/>
  <c r="J24" i="1"/>
  <c r="J28" i="1"/>
  <c r="G33" i="1"/>
  <c r="G30" i="1"/>
  <c r="G26" i="1"/>
  <c r="G29" i="1"/>
  <c r="G25" i="1"/>
  <c r="M23" i="1"/>
  <c r="L36" i="1"/>
  <c r="G23" i="1"/>
  <c r="M24" i="1"/>
  <c r="J25" i="1"/>
  <c r="G27" i="1"/>
  <c r="M28" i="1"/>
  <c r="J29" i="1"/>
  <c r="G31" i="1"/>
  <c r="M32" i="1"/>
  <c r="J33" i="1"/>
  <c r="G35" i="1"/>
  <c r="F36" i="1"/>
  <c r="M27" i="1"/>
  <c r="M31" i="1"/>
  <c r="M35" i="1"/>
  <c r="J26" i="1"/>
  <c r="J30" i="1"/>
  <c r="J34" i="1"/>
  <c r="J9" i="1"/>
  <c r="J13" i="1"/>
  <c r="M13" i="1"/>
  <c r="G13" i="1"/>
  <c r="G17" i="1" s="1"/>
  <c r="M16" i="1"/>
  <c r="G8" i="1"/>
  <c r="G5" i="1"/>
  <c r="M5" i="1"/>
  <c r="M17" i="1" s="1"/>
  <c r="N17" i="1" s="1"/>
  <c r="L17" i="1"/>
  <c r="J16" i="1"/>
  <c r="J12" i="1"/>
  <c r="J8" i="1"/>
  <c r="J15" i="1"/>
  <c r="J11" i="1"/>
  <c r="J7" i="1"/>
  <c r="J4" i="1"/>
  <c r="F17" i="1"/>
  <c r="G36" i="1" l="1"/>
  <c r="J36" i="1"/>
  <c r="J38" i="1" s="1"/>
  <c r="M36" i="1"/>
  <c r="N36" i="1" s="1"/>
</calcChain>
</file>

<file path=xl/sharedStrings.xml><?xml version="1.0" encoding="utf-8"?>
<sst xmlns="http://schemas.openxmlformats.org/spreadsheetml/2006/main" count="25" uniqueCount="13">
  <si>
    <t>sigma</t>
  </si>
  <si>
    <t>mu</t>
  </si>
  <si>
    <t>reference</t>
  </si>
  <si>
    <t>prediction</t>
  </si>
  <si>
    <t>diff</t>
  </si>
  <si>
    <t>diff^2</t>
  </si>
  <si>
    <t>mean(diff)</t>
  </si>
  <si>
    <t>(diff-mean)^2</t>
  </si>
  <si>
    <t>RMSE</t>
  </si>
  <si>
    <t>median</t>
  </si>
  <si>
    <t>diff-median</t>
  </si>
  <si>
    <t>NMAD</t>
  </si>
  <si>
    <t>sigma^2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</si>
</sst>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N39"/>
  <sheetViews>
    <sheetView tabSelected="1" topLeftCell="A19" workbookViewId="0">
      <selection activeCell="L39" sqref="L39"/>
    </sheetView>
  </sheetViews>
  <sheetFormatPr defaultRowHeight="14.5" x14ac:dyDescent="0.35"/>
  <cols>
    <col min="6" max="6" width="7.90625" customWidth="1"/>
    <col min="9" max="9" width="10.26953125" customWidth="1"/>
    <col min="10" max="10" width="12.90625" customWidth="1"/>
    <col min="13" max="13" width="10.6328125" customWidth="1"/>
  </cols>
  <sheetData>
    <row r="3" spans="2:13" x14ac:dyDescent="0.35">
      <c r="C3" t="s">
        <v>2</v>
      </c>
      <c r="D3" t="s">
        <v>3</v>
      </c>
      <c r="F3" t="s">
        <v>4</v>
      </c>
      <c r="G3" t="s">
        <v>5</v>
      </c>
      <c r="I3" t="s">
        <v>6</v>
      </c>
      <c r="J3" t="s">
        <v>7</v>
      </c>
      <c r="M3" t="s">
        <v>10</v>
      </c>
    </row>
    <row r="4" spans="2:13" x14ac:dyDescent="0.35">
      <c r="B4">
        <v>17</v>
      </c>
      <c r="C4" s="1">
        <v>15</v>
      </c>
      <c r="D4" s="1">
        <v>15.05</v>
      </c>
      <c r="E4" s="1"/>
      <c r="F4">
        <f>ABS(D4-C4)</f>
        <v>5.0000000000000711E-2</v>
      </c>
      <c r="G4">
        <f>F4^2</f>
        <v>2.5000000000000712E-3</v>
      </c>
      <c r="I4">
        <f>0.73692</f>
        <v>0.73692000000000002</v>
      </c>
      <c r="J4">
        <f>(F4-I4)^2</f>
        <v>0.47185908639999907</v>
      </c>
      <c r="M4">
        <f>ABS(F4-0.39)</f>
        <v>0.3399999999999993</v>
      </c>
    </row>
    <row r="5" spans="2:13" x14ac:dyDescent="0.35">
      <c r="B5">
        <v>18</v>
      </c>
      <c r="C5" s="1">
        <v>19</v>
      </c>
      <c r="D5" s="1">
        <v>18.21</v>
      </c>
      <c r="E5" s="1"/>
      <c r="F5">
        <f>ABS(D5-C5)</f>
        <v>0.78999999999999915</v>
      </c>
      <c r="G5">
        <f t="shared" ref="G5:G16" si="0">F5^2</f>
        <v>0.62409999999999866</v>
      </c>
      <c r="I5">
        <f>0.73692</f>
        <v>0.73692000000000002</v>
      </c>
      <c r="J5">
        <f>(F5-I5)^2</f>
        <v>2.8174863999999075E-3</v>
      </c>
      <c r="M5">
        <f>ABS(F5-0.39)</f>
        <v>0.39999999999999913</v>
      </c>
    </row>
    <row r="6" spans="2:13" x14ac:dyDescent="0.35">
      <c r="B6">
        <v>19</v>
      </c>
      <c r="C6" s="1">
        <v>15</v>
      </c>
      <c r="D6" s="1">
        <v>16.13</v>
      </c>
      <c r="E6" s="1"/>
      <c r="F6">
        <f>ABS(D6-C6)</f>
        <v>1.129999999999999</v>
      </c>
      <c r="G6">
        <f t="shared" si="0"/>
        <v>1.2768999999999977</v>
      </c>
      <c r="I6">
        <f t="shared" ref="I6:I16" si="1">0.73692</f>
        <v>0.73692000000000002</v>
      </c>
      <c r="J6">
        <f>(F6-I6)^2</f>
        <v>0.15451188639999922</v>
      </c>
      <c r="M6">
        <f t="shared" ref="M6:M16" si="2">ABS(F6-0.39)</f>
        <v>0.73999999999999899</v>
      </c>
    </row>
    <row r="7" spans="2:13" x14ac:dyDescent="0.35">
      <c r="B7">
        <v>21</v>
      </c>
      <c r="C7" s="1">
        <v>15.5</v>
      </c>
      <c r="D7" s="1">
        <v>15.33</v>
      </c>
      <c r="E7" s="1"/>
      <c r="F7">
        <f>ABS(D7-C7)</f>
        <v>0.16999999999999993</v>
      </c>
      <c r="G7">
        <f t="shared" si="0"/>
        <v>2.8899999999999974E-2</v>
      </c>
      <c r="I7">
        <f t="shared" si="1"/>
        <v>0.73692000000000002</v>
      </c>
      <c r="J7">
        <f>(F7-I7)^2</f>
        <v>0.32139828640000012</v>
      </c>
      <c r="M7">
        <f t="shared" si="2"/>
        <v>0.22000000000000008</v>
      </c>
    </row>
    <row r="8" spans="2:13" x14ac:dyDescent="0.35">
      <c r="B8">
        <v>22</v>
      </c>
      <c r="C8" s="1">
        <v>15.6</v>
      </c>
      <c r="D8" s="1">
        <v>14.87</v>
      </c>
      <c r="E8" s="1"/>
      <c r="F8">
        <f>ABS(D8-C8)</f>
        <v>0.73000000000000043</v>
      </c>
      <c r="G8">
        <f t="shared" si="0"/>
        <v>0.5329000000000006</v>
      </c>
      <c r="I8">
        <f t="shared" si="1"/>
        <v>0.73692000000000002</v>
      </c>
      <c r="J8">
        <f>(F8-I8)^2</f>
        <v>4.7886399999994372E-5</v>
      </c>
      <c r="M8">
        <f t="shared" si="2"/>
        <v>0.34000000000000041</v>
      </c>
    </row>
    <row r="9" spans="2:13" x14ac:dyDescent="0.35">
      <c r="B9">
        <v>23</v>
      </c>
      <c r="C9" s="1">
        <v>20</v>
      </c>
      <c r="D9" s="1">
        <v>21.8</v>
      </c>
      <c r="E9" s="1"/>
      <c r="F9">
        <f>ABS(D9-C9)</f>
        <v>1.8000000000000007</v>
      </c>
      <c r="G9">
        <f t="shared" si="0"/>
        <v>3.2400000000000024</v>
      </c>
      <c r="I9">
        <f t="shared" si="1"/>
        <v>0.73692000000000002</v>
      </c>
      <c r="J9">
        <f>(F9-I9)^2</f>
        <v>1.1301390864000014</v>
      </c>
      <c r="M9">
        <f t="shared" si="2"/>
        <v>1.4100000000000006</v>
      </c>
    </row>
    <row r="10" spans="2:13" x14ac:dyDescent="0.35">
      <c r="B10">
        <v>24</v>
      </c>
      <c r="C10" s="1">
        <v>16.2</v>
      </c>
      <c r="D10" s="1">
        <v>17.03</v>
      </c>
      <c r="E10" s="1"/>
      <c r="F10">
        <f>ABS(D10-C10)</f>
        <v>0.83000000000000185</v>
      </c>
      <c r="G10">
        <f t="shared" si="0"/>
        <v>0.68890000000000307</v>
      </c>
      <c r="I10">
        <f t="shared" si="1"/>
        <v>0.73692000000000002</v>
      </c>
      <c r="J10">
        <f>(F10-I10)^2</f>
        <v>8.663886400000341E-3</v>
      </c>
      <c r="M10">
        <f t="shared" si="2"/>
        <v>0.44000000000000183</v>
      </c>
    </row>
    <row r="11" spans="2:13" x14ac:dyDescent="0.35">
      <c r="B11">
        <v>25</v>
      </c>
      <c r="C11" s="1">
        <v>17.399999999999999</v>
      </c>
      <c r="D11" s="1">
        <v>18.02</v>
      </c>
      <c r="E11" s="1"/>
      <c r="F11">
        <f>ABS(D11-C11)</f>
        <v>0.62000000000000099</v>
      </c>
      <c r="G11">
        <f t="shared" si="0"/>
        <v>0.38440000000000124</v>
      </c>
      <c r="I11">
        <f t="shared" si="1"/>
        <v>0.73692000000000002</v>
      </c>
      <c r="J11">
        <f>(F11-I11)^2</f>
        <v>1.3670286399999771E-2</v>
      </c>
      <c r="M11">
        <f t="shared" si="2"/>
        <v>0.23000000000000098</v>
      </c>
    </row>
    <row r="12" spans="2:13" x14ac:dyDescent="0.35">
      <c r="B12">
        <v>26</v>
      </c>
      <c r="C12" s="1">
        <v>16.8</v>
      </c>
      <c r="D12" s="1">
        <v>17.190000000000001</v>
      </c>
      <c r="E12" s="1"/>
      <c r="F12">
        <f>ABS(D12-C12)</f>
        <v>0.39000000000000057</v>
      </c>
      <c r="G12">
        <f t="shared" si="0"/>
        <v>0.15210000000000046</v>
      </c>
      <c r="I12">
        <f t="shared" si="1"/>
        <v>0.73692000000000002</v>
      </c>
      <c r="J12">
        <f>(F12-I12)^2</f>
        <v>0.12035348639999961</v>
      </c>
      <c r="M12">
        <f t="shared" si="2"/>
        <v>5.5511151231257827E-16</v>
      </c>
    </row>
    <row r="13" spans="2:13" x14ac:dyDescent="0.35">
      <c r="B13">
        <v>27</v>
      </c>
      <c r="C13" s="1">
        <v>15</v>
      </c>
      <c r="D13" s="1">
        <v>13.88</v>
      </c>
      <c r="E13" s="1"/>
      <c r="F13">
        <f>ABS(D13-C13)</f>
        <v>1.1199999999999992</v>
      </c>
      <c r="G13">
        <f t="shared" si="0"/>
        <v>1.2543999999999982</v>
      </c>
      <c r="I13">
        <f t="shared" si="1"/>
        <v>0.73692000000000002</v>
      </c>
      <c r="J13">
        <f>(F13-I13)^2</f>
        <v>0.14675028639999937</v>
      </c>
      <c r="M13">
        <f t="shared" si="2"/>
        <v>0.72999999999999921</v>
      </c>
    </row>
    <row r="14" spans="2:13" x14ac:dyDescent="0.35">
      <c r="B14">
        <v>28</v>
      </c>
      <c r="C14" s="1">
        <v>16.8</v>
      </c>
      <c r="D14" s="1">
        <v>17.11</v>
      </c>
      <c r="E14" s="1"/>
      <c r="F14">
        <f>ABS(D14-C14)</f>
        <v>0.30999999999999872</v>
      </c>
      <c r="G14">
        <f t="shared" si="0"/>
        <v>9.6099999999999214E-2</v>
      </c>
      <c r="I14">
        <f t="shared" si="1"/>
        <v>0.73692000000000002</v>
      </c>
      <c r="J14">
        <f>(F14-I14)^2</f>
        <v>0.18226068640000112</v>
      </c>
      <c r="M14">
        <f t="shared" si="2"/>
        <v>8.0000000000001292E-2</v>
      </c>
    </row>
    <row r="15" spans="2:13" x14ac:dyDescent="0.35">
      <c r="B15">
        <v>29</v>
      </c>
      <c r="C15" s="1">
        <v>14.7</v>
      </c>
      <c r="D15" s="1">
        <v>15.54</v>
      </c>
      <c r="E15" s="1"/>
      <c r="F15">
        <f>ABS(D15-C15)</f>
        <v>0.83999999999999986</v>
      </c>
      <c r="G15">
        <f t="shared" si="0"/>
        <v>0.70559999999999978</v>
      </c>
      <c r="I15">
        <f t="shared" si="1"/>
        <v>0.73692000000000002</v>
      </c>
      <c r="J15">
        <f>(F15-I15)^2</f>
        <v>1.0625486399999967E-2</v>
      </c>
      <c r="M15">
        <f t="shared" si="2"/>
        <v>0.44999999999999984</v>
      </c>
    </row>
    <row r="16" spans="2:13" x14ac:dyDescent="0.35">
      <c r="B16">
        <v>30</v>
      </c>
      <c r="C16" s="1">
        <v>16.8</v>
      </c>
      <c r="D16" s="1">
        <v>16</v>
      </c>
      <c r="E16" s="1"/>
      <c r="F16">
        <f>ABS(D16-C16)</f>
        <v>0.80000000000000071</v>
      </c>
      <c r="G16">
        <f t="shared" si="0"/>
        <v>0.64000000000000112</v>
      </c>
      <c r="I16">
        <f t="shared" si="1"/>
        <v>0.73692000000000002</v>
      </c>
      <c r="J16">
        <f>(F16-I16)^2</f>
        <v>3.9790864000000875E-3</v>
      </c>
      <c r="M16">
        <f t="shared" si="2"/>
        <v>0.4100000000000007</v>
      </c>
    </row>
    <row r="17" spans="2:14" x14ac:dyDescent="0.35">
      <c r="F17">
        <f>AVERAGE(F4:F16)</f>
        <v>0.73692307692307701</v>
      </c>
      <c r="G17">
        <f>AVERAGE(G4:G16)</f>
        <v>0.74052307692307717</v>
      </c>
      <c r="J17">
        <f>AVERAGE(J4:J16)</f>
        <v>0.1974674556307692</v>
      </c>
      <c r="L17">
        <f>MEDIAN(F4:F16)</f>
        <v>0.78999999999999915</v>
      </c>
      <c r="M17">
        <f>MEDIAN(M4:M16)</f>
        <v>0.39999999999999913</v>
      </c>
      <c r="N17">
        <f>1.4826*M17</f>
        <v>0.59303999999999868</v>
      </c>
    </row>
    <row r="18" spans="2:14" x14ac:dyDescent="0.35">
      <c r="F18" t="s">
        <v>1</v>
      </c>
      <c r="G18" t="s">
        <v>8</v>
      </c>
      <c r="J18" t="s">
        <v>12</v>
      </c>
      <c r="L18" t="s">
        <v>9</v>
      </c>
      <c r="N18" t="s">
        <v>11</v>
      </c>
    </row>
    <row r="19" spans="2:14" x14ac:dyDescent="0.35">
      <c r="J19">
        <f>SQRT(J17)</f>
        <v>0.44437310408120922</v>
      </c>
    </row>
    <row r="22" spans="2:14" x14ac:dyDescent="0.35">
      <c r="C22" t="s">
        <v>2</v>
      </c>
      <c r="D22" t="s">
        <v>3</v>
      </c>
      <c r="F22" t="s">
        <v>4</v>
      </c>
      <c r="G22" t="s">
        <v>5</v>
      </c>
      <c r="I22" t="s">
        <v>6</v>
      </c>
      <c r="J22" t="s">
        <v>7</v>
      </c>
      <c r="M22" t="s">
        <v>10</v>
      </c>
    </row>
    <row r="23" spans="2:14" x14ac:dyDescent="0.35">
      <c r="B23">
        <v>17</v>
      </c>
      <c r="C23" s="1">
        <v>11</v>
      </c>
      <c r="D23">
        <v>11.29</v>
      </c>
      <c r="E23" s="1"/>
      <c r="F23">
        <f>ABS(D23-C23)</f>
        <v>0.28999999999999915</v>
      </c>
      <c r="G23">
        <f>F23^2</f>
        <v>8.4099999999999508E-2</v>
      </c>
      <c r="I23">
        <f>0.99538</f>
        <v>0.99538000000000004</v>
      </c>
      <c r="J23">
        <f>(F23-I23)^2</f>
        <v>0.49756094440000126</v>
      </c>
      <c r="M23">
        <f>ABS(F23-0.39)</f>
        <v>0.10000000000000087</v>
      </c>
    </row>
    <row r="24" spans="2:14" x14ac:dyDescent="0.35">
      <c r="B24">
        <v>18</v>
      </c>
      <c r="C24" s="1">
        <v>15</v>
      </c>
      <c r="D24">
        <v>13.38</v>
      </c>
      <c r="E24" s="1"/>
      <c r="F24">
        <f t="shared" ref="F24:F35" si="3">ABS(D24-C24)</f>
        <v>1.6199999999999992</v>
      </c>
      <c r="G24">
        <f t="shared" ref="G24:G35" si="4">F24^2</f>
        <v>2.6243999999999974</v>
      </c>
      <c r="I24">
        <f t="shared" ref="I24:I35" si="5">0.99538</f>
        <v>0.99538000000000004</v>
      </c>
      <c r="J24">
        <f>(F24-I24)^2</f>
        <v>0.39015014439999895</v>
      </c>
      <c r="M24">
        <f>ABS(F24-0.39)</f>
        <v>1.2299999999999991</v>
      </c>
    </row>
    <row r="25" spans="2:14" x14ac:dyDescent="0.35">
      <c r="B25">
        <v>19</v>
      </c>
      <c r="C25" s="1">
        <v>11</v>
      </c>
      <c r="D25">
        <v>12.52</v>
      </c>
      <c r="E25" s="1"/>
      <c r="F25">
        <f t="shared" si="3"/>
        <v>1.5199999999999996</v>
      </c>
      <c r="G25">
        <f t="shared" si="4"/>
        <v>2.3103999999999987</v>
      </c>
      <c r="I25">
        <f t="shared" si="5"/>
        <v>0.99538000000000004</v>
      </c>
      <c r="J25">
        <f>(F25-I25)^2</f>
        <v>0.27522614439999948</v>
      </c>
      <c r="M25">
        <f t="shared" ref="M25:M35" si="6">ABS(F25-0.39)</f>
        <v>1.1299999999999994</v>
      </c>
    </row>
    <row r="26" spans="2:14" x14ac:dyDescent="0.35">
      <c r="B26">
        <v>21</v>
      </c>
      <c r="C26" s="1">
        <v>11.9</v>
      </c>
      <c r="D26">
        <v>12.21</v>
      </c>
      <c r="E26" s="1"/>
      <c r="F26">
        <f t="shared" si="3"/>
        <v>0.3100000000000005</v>
      </c>
      <c r="G26">
        <f t="shared" si="4"/>
        <v>9.610000000000031E-2</v>
      </c>
      <c r="I26">
        <f t="shared" si="5"/>
        <v>0.99538000000000004</v>
      </c>
      <c r="J26">
        <f>(F26-I26)^2</f>
        <v>0.46974574439999939</v>
      </c>
      <c r="M26">
        <f t="shared" si="6"/>
        <v>7.9999999999999516E-2</v>
      </c>
    </row>
    <row r="27" spans="2:14" x14ac:dyDescent="0.35">
      <c r="B27">
        <v>22</v>
      </c>
      <c r="C27" s="1">
        <v>11.5</v>
      </c>
      <c r="D27">
        <v>11.87</v>
      </c>
      <c r="E27" s="1"/>
      <c r="F27">
        <f t="shared" si="3"/>
        <v>0.36999999999999922</v>
      </c>
      <c r="G27">
        <f t="shared" si="4"/>
        <v>0.13689999999999941</v>
      </c>
      <c r="I27">
        <f t="shared" si="5"/>
        <v>0.99538000000000004</v>
      </c>
      <c r="J27">
        <f>(F27-I27)^2</f>
        <v>0.39110014440000102</v>
      </c>
      <c r="M27">
        <f t="shared" si="6"/>
        <v>2.0000000000000795E-2</v>
      </c>
    </row>
    <row r="28" spans="2:14" x14ac:dyDescent="0.35">
      <c r="B28">
        <v>23</v>
      </c>
      <c r="C28" s="1">
        <v>16.5</v>
      </c>
      <c r="D28">
        <v>17.350000000000001</v>
      </c>
      <c r="E28" s="1"/>
      <c r="F28">
        <f t="shared" si="3"/>
        <v>0.85000000000000142</v>
      </c>
      <c r="G28">
        <f t="shared" si="4"/>
        <v>0.72250000000000236</v>
      </c>
      <c r="I28">
        <f t="shared" si="5"/>
        <v>0.99538000000000004</v>
      </c>
      <c r="J28">
        <f>(F28-I28)^2</f>
        <v>2.11353443999996E-2</v>
      </c>
      <c r="M28">
        <f t="shared" si="6"/>
        <v>0.46000000000000141</v>
      </c>
    </row>
    <row r="29" spans="2:14" x14ac:dyDescent="0.35">
      <c r="B29">
        <v>24</v>
      </c>
      <c r="C29" s="1">
        <v>12.3</v>
      </c>
      <c r="D29">
        <v>11.03</v>
      </c>
      <c r="E29" s="1"/>
      <c r="F29">
        <f t="shared" si="3"/>
        <v>1.2700000000000014</v>
      </c>
      <c r="G29">
        <f t="shared" si="4"/>
        <v>1.6129000000000033</v>
      </c>
      <c r="I29">
        <f t="shared" si="5"/>
        <v>0.99538000000000004</v>
      </c>
      <c r="J29">
        <f>(F29-I29)^2</f>
        <v>7.5416144400000718E-2</v>
      </c>
      <c r="M29">
        <f t="shared" si="6"/>
        <v>0.88000000000000134</v>
      </c>
    </row>
    <row r="30" spans="2:14" x14ac:dyDescent="0.35">
      <c r="B30">
        <v>25</v>
      </c>
      <c r="C30" s="1">
        <v>13.6</v>
      </c>
      <c r="D30">
        <v>13.58</v>
      </c>
      <c r="E30" s="1"/>
      <c r="F30">
        <f t="shared" si="3"/>
        <v>1.9999999999999574E-2</v>
      </c>
      <c r="G30">
        <f t="shared" si="4"/>
        <v>3.9999999999998294E-4</v>
      </c>
      <c r="I30">
        <f t="shared" si="5"/>
        <v>0.99538000000000004</v>
      </c>
      <c r="J30">
        <f>(F30-I30)^2</f>
        <v>0.95136614440000089</v>
      </c>
      <c r="M30">
        <f t="shared" si="6"/>
        <v>0.37000000000000044</v>
      </c>
    </row>
    <row r="31" spans="2:14" x14ac:dyDescent="0.35">
      <c r="B31">
        <v>26</v>
      </c>
      <c r="C31" s="1">
        <v>12.5</v>
      </c>
      <c r="D31">
        <v>10.54</v>
      </c>
      <c r="E31" s="1"/>
      <c r="F31">
        <f t="shared" si="3"/>
        <v>1.9600000000000009</v>
      </c>
      <c r="G31">
        <f t="shared" si="4"/>
        <v>3.8416000000000032</v>
      </c>
      <c r="I31">
        <f t="shared" si="5"/>
        <v>0.99538000000000004</v>
      </c>
      <c r="J31">
        <f>(F31-I31)^2</f>
        <v>0.9304917444000016</v>
      </c>
      <c r="M31">
        <f t="shared" si="6"/>
        <v>1.5700000000000007</v>
      </c>
    </row>
    <row r="32" spans="2:14" x14ac:dyDescent="0.35">
      <c r="B32">
        <v>27</v>
      </c>
      <c r="C32" s="1">
        <v>10.9</v>
      </c>
      <c r="D32">
        <v>10.49</v>
      </c>
      <c r="E32" s="1"/>
      <c r="F32">
        <f t="shared" si="3"/>
        <v>0.41000000000000014</v>
      </c>
      <c r="G32">
        <f t="shared" si="4"/>
        <v>0.16810000000000011</v>
      </c>
      <c r="I32">
        <f t="shared" si="5"/>
        <v>0.99538000000000004</v>
      </c>
      <c r="J32">
        <f>(F32-I32)^2</f>
        <v>0.34266974439999986</v>
      </c>
      <c r="M32">
        <f t="shared" si="6"/>
        <v>2.0000000000000129E-2</v>
      </c>
    </row>
    <row r="33" spans="2:14" x14ac:dyDescent="0.35">
      <c r="B33">
        <v>28</v>
      </c>
      <c r="C33" s="1">
        <v>12.5</v>
      </c>
      <c r="D33">
        <v>10.41</v>
      </c>
      <c r="E33" s="1"/>
      <c r="F33">
        <f t="shared" si="3"/>
        <v>2.09</v>
      </c>
      <c r="G33">
        <f t="shared" si="4"/>
        <v>4.3680999999999992</v>
      </c>
      <c r="I33">
        <f t="shared" si="5"/>
        <v>0.99538000000000004</v>
      </c>
      <c r="J33">
        <f>(F33-I33)^2</f>
        <v>1.1981929443999999</v>
      </c>
      <c r="M33">
        <f t="shared" si="6"/>
        <v>1.6999999999999997</v>
      </c>
    </row>
    <row r="34" spans="2:14" x14ac:dyDescent="0.35">
      <c r="B34">
        <v>29</v>
      </c>
      <c r="C34" s="1">
        <v>10.7</v>
      </c>
      <c r="D34">
        <v>10.46</v>
      </c>
      <c r="E34" s="1"/>
      <c r="F34">
        <f t="shared" si="3"/>
        <v>0.23999999999999844</v>
      </c>
      <c r="G34">
        <f t="shared" si="4"/>
        <v>5.7599999999999249E-2</v>
      </c>
      <c r="I34">
        <f t="shared" si="5"/>
        <v>0.99538000000000004</v>
      </c>
      <c r="J34">
        <f>(F34-I34)^2</f>
        <v>0.57059894440000247</v>
      </c>
      <c r="M34">
        <f t="shared" si="6"/>
        <v>0.15000000000000158</v>
      </c>
    </row>
    <row r="35" spans="2:14" x14ac:dyDescent="0.35">
      <c r="B35">
        <v>30</v>
      </c>
      <c r="C35" s="1">
        <v>12.5</v>
      </c>
      <c r="D35">
        <v>10.51</v>
      </c>
      <c r="E35" s="1"/>
      <c r="F35">
        <f t="shared" si="3"/>
        <v>1.9900000000000002</v>
      </c>
      <c r="G35">
        <f t="shared" si="4"/>
        <v>3.9601000000000011</v>
      </c>
      <c r="I35">
        <f t="shared" si="5"/>
        <v>0.99538000000000004</v>
      </c>
      <c r="J35">
        <f>(F35-I35)^2</f>
        <v>0.98926894440000035</v>
      </c>
      <c r="M35">
        <f t="shared" si="6"/>
        <v>1.6</v>
      </c>
    </row>
    <row r="36" spans="2:14" x14ac:dyDescent="0.35">
      <c r="F36">
        <f>AVERAGE(F23:F35)</f>
        <v>0.99538461538461531</v>
      </c>
      <c r="G36">
        <f>AVERAGE(G23:G35)</f>
        <v>1.5371692307692313</v>
      </c>
      <c r="J36">
        <f>AVERAGE(J23:J35)</f>
        <v>0.54637869824615426</v>
      </c>
      <c r="L36">
        <f>MEDIAN(F23:F35)</f>
        <v>0.85000000000000142</v>
      </c>
      <c r="M36">
        <f>MEDIAN(M23:M35)</f>
        <v>0.46000000000000141</v>
      </c>
      <c r="N36">
        <f>1.4826*M36</f>
        <v>0.68199600000000205</v>
      </c>
    </row>
    <row r="37" spans="2:14" x14ac:dyDescent="0.35">
      <c r="F37" t="s">
        <v>1</v>
      </c>
      <c r="G37" t="s">
        <v>8</v>
      </c>
      <c r="J37" t="s">
        <v>12</v>
      </c>
      <c r="L37" t="s">
        <v>9</v>
      </c>
      <c r="N37" t="s">
        <v>11</v>
      </c>
    </row>
    <row r="38" spans="2:14" x14ac:dyDescent="0.35">
      <c r="J38">
        <f>SQRT(J36)</f>
        <v>0.73917433548937173</v>
      </c>
    </row>
    <row r="39" spans="2:14" x14ac:dyDescent="0.35">
      <c r="J39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2021-02-10T23:03:34Z</dcterms:modified>
</cp:coreProperties>
</file>