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wangyong/Desktop/"/>
    </mc:Choice>
  </mc:AlternateContent>
  <xr:revisionPtr revIDLastSave="0" documentId="13_ncr:1_{4F49CD37-9C8C-194E-90AB-16D9323958CC}" xr6:coauthVersionLast="47" xr6:coauthVersionMax="47" xr10:uidLastSave="{00000000-0000-0000-0000-000000000000}"/>
  <bookViews>
    <workbookView xWindow="1200" yWindow="500" windowWidth="35480" windowHeight="19480" xr2:uid="{00000000-000D-0000-FFFF-FFFF00000000}"/>
  </bookViews>
  <sheets>
    <sheet name="公式1" sheetId="2" r:id="rId1"/>
    <sheet name="Shee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2" l="1"/>
  <c r="F43" i="2"/>
  <c r="D34" i="2"/>
  <c r="E34" i="2" s="1"/>
  <c r="F34" i="2" s="1"/>
  <c r="D35" i="2"/>
  <c r="E35" i="2" s="1"/>
  <c r="F35" i="2" s="1"/>
  <c r="D33" i="2"/>
  <c r="D27" i="2"/>
  <c r="D28" i="2"/>
  <c r="D29" i="2"/>
  <c r="E43" i="2"/>
  <c r="D43" i="2"/>
  <c r="B43" i="2"/>
  <c r="C43" i="2"/>
  <c r="D22" i="2"/>
  <c r="D23" i="2"/>
  <c r="D21" i="2"/>
  <c r="D16" i="2"/>
  <c r="D17" i="2"/>
  <c r="D15" i="2"/>
  <c r="E15" i="2" s="1"/>
  <c r="F15" i="2" s="1"/>
  <c r="D9" i="2"/>
  <c r="D10" i="2"/>
  <c r="D11" i="2"/>
  <c r="D4" i="2"/>
  <c r="D5" i="2"/>
  <c r="D3" i="2"/>
  <c r="J3" i="1"/>
  <c r="J7" i="1" s="1"/>
  <c r="J11" i="1" s="1"/>
  <c r="I3" i="1"/>
  <c r="I7" i="1" s="1"/>
  <c r="I11" i="1" s="1"/>
  <c r="H3" i="1"/>
  <c r="H7" i="1" s="1"/>
  <c r="H11" i="1" s="1"/>
  <c r="G4" i="1"/>
  <c r="G8" i="1" s="1"/>
  <c r="G12" i="1" s="1"/>
  <c r="G3" i="1"/>
  <c r="G7" i="1" s="1"/>
  <c r="G11" i="1" s="1"/>
  <c r="G5" i="1"/>
  <c r="G9" i="1" s="1"/>
  <c r="G13" i="1" s="1"/>
  <c r="J5" i="1"/>
  <c r="J9" i="1" s="1"/>
  <c r="J13" i="1" s="1"/>
  <c r="J4" i="1"/>
  <c r="J8" i="1" s="1"/>
  <c r="J12" i="1" s="1"/>
  <c r="H4" i="1"/>
  <c r="H8" i="1" s="1"/>
  <c r="H12" i="1" s="1"/>
  <c r="I5" i="1"/>
  <c r="I9" i="1" s="1"/>
  <c r="I13" i="1" s="1"/>
  <c r="I4" i="1"/>
  <c r="I8" i="1" s="1"/>
  <c r="I12" i="1" s="1"/>
  <c r="H5" i="1"/>
  <c r="H9" i="1" s="1"/>
  <c r="H13" i="1" s="1"/>
  <c r="E33" i="2" l="1"/>
  <c r="F33" i="2" s="1"/>
  <c r="E16" i="2"/>
  <c r="F16" i="2" s="1"/>
  <c r="E29" i="2"/>
  <c r="F29" i="2" s="1"/>
  <c r="E17" i="2"/>
  <c r="F17" i="2" s="1"/>
  <c r="E27" i="2"/>
  <c r="F27" i="2" s="1"/>
  <c r="D44" i="2"/>
  <c r="E21" i="2"/>
  <c r="F21" i="2" s="1"/>
  <c r="E23" i="2"/>
  <c r="F23" i="2" s="1"/>
  <c r="E22" i="2"/>
  <c r="F22" i="2" s="1"/>
  <c r="E28" i="2"/>
  <c r="F28" i="2" s="1"/>
  <c r="E4" i="2"/>
  <c r="F4" i="2" s="1"/>
  <c r="E11" i="2"/>
  <c r="F11" i="2" s="1"/>
  <c r="E10" i="2"/>
  <c r="F10" i="2" s="1"/>
  <c r="F45" i="2" l="1"/>
  <c r="F44" i="2"/>
  <c r="G45" i="2"/>
  <c r="G44" i="2"/>
  <c r="D45" i="2"/>
  <c r="E44" i="2"/>
  <c r="E45" i="2"/>
  <c r="E3" i="2"/>
  <c r="F3" i="2" s="1"/>
  <c r="E9" i="2"/>
  <c r="F9" i="2" s="1"/>
  <c r="E5" i="2"/>
  <c r="F5" i="2" s="1"/>
  <c r="C45" i="2" l="1"/>
  <c r="C44" i="2"/>
  <c r="B45" i="2"/>
  <c r="B44" i="2"/>
</calcChain>
</file>

<file path=xl/sharedStrings.xml><?xml version="1.0" encoding="utf-8"?>
<sst xmlns="http://schemas.openxmlformats.org/spreadsheetml/2006/main" count="147" uniqueCount="28">
  <si>
    <t>Sample Name</t>
  </si>
  <si>
    <t>Target Name</t>
  </si>
  <si>
    <t>CT</t>
  </si>
  <si>
    <t>△CT</t>
    <phoneticPr fontId="1" type="noConversion"/>
  </si>
  <si>
    <t>2^(-△△CT)</t>
    <phoneticPr fontId="1" type="noConversion"/>
  </si>
  <si>
    <t>2^(-△CT)</t>
    <phoneticPr fontId="1" type="noConversion"/>
  </si>
  <si>
    <t>NC-SH</t>
  </si>
  <si>
    <t>T6</t>
  </si>
  <si>
    <t>AC</t>
  </si>
  <si>
    <t>SH</t>
  </si>
  <si>
    <t>NC-OV</t>
  </si>
  <si>
    <t>OV</t>
  </si>
  <si>
    <t>△△CT</t>
    <phoneticPr fontId="1" type="noConversion"/>
  </si>
  <si>
    <t>result</t>
    <phoneticPr fontId="1" type="noConversion"/>
  </si>
  <si>
    <t>结果及图表</t>
    <phoneticPr fontId="1" type="noConversion"/>
  </si>
  <si>
    <t>数据初分析</t>
    <phoneticPr fontId="1" type="noConversion"/>
  </si>
  <si>
    <t>均值</t>
  </si>
  <si>
    <t>标准差</t>
    <phoneticPr fontId="1" type="noConversion"/>
  </si>
  <si>
    <t xml:space="preserve"> </t>
    <phoneticPr fontId="1" type="noConversion"/>
  </si>
  <si>
    <t>实验2</t>
  </si>
  <si>
    <t>实验2</t>
    <phoneticPr fontId="1" type="noConversion"/>
  </si>
  <si>
    <t>实验3</t>
  </si>
  <si>
    <t>实验3</t>
    <phoneticPr fontId="1" type="noConversion"/>
  </si>
  <si>
    <t>实验4</t>
  </si>
  <si>
    <t>实验0</t>
  </si>
  <si>
    <t>实验1</t>
  </si>
  <si>
    <t>实验5</t>
  </si>
  <si>
    <t>实验5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</si>
</sst>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"/>
    <numFmt numFmtId="177" formatCode="#,##0.0000000000000_ "/>
    <numFmt numFmtId="178" formatCode="0.000_);[Red]\(0.000\)"/>
    <numFmt numFmtId="179" formatCode="#,##0.00000000000000_ "/>
    <numFmt numFmtId="180" formatCode="0.000000000000000000_);[Red]\(0.000000000000000000\)"/>
    <numFmt numFmtId="181" formatCode="0.0000000000000000_);[Red]\(0.0000000000000000\)"/>
    <numFmt numFmtId="183" formatCode="#,##0.00000000000000000_ "/>
    <numFmt numFmtId="184" formatCode="#,##0.0000000000000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76159230096237"/>
          <c:y val="2.5428331875182269E-2"/>
          <c:w val="0.84023840769903757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公式1!$A$44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公式1!$B$45:$G$45</c:f>
                <c:numCache>
                  <c:formatCode>General</c:formatCode>
                  <c:ptCount val="6"/>
                  <c:pt idx="0">
                    <c:v>8.1162228314755169E-2</c:v>
                  </c:pt>
                  <c:pt idx="1">
                    <c:v>0.1029316212029926</c:v>
                  </c:pt>
                  <c:pt idx="2">
                    <c:v>0.12907093721499865</c:v>
                  </c:pt>
                  <c:pt idx="3">
                    <c:v>2.670486528477007E-2</c:v>
                  </c:pt>
                  <c:pt idx="4">
                    <c:v>8.3230472011904311E-2</c:v>
                  </c:pt>
                  <c:pt idx="5">
                    <c:v>5.3896226060026933E-2</c:v>
                  </c:pt>
                </c:numCache>
              </c:numRef>
            </c:plus>
            <c:minus>
              <c:numRef>
                <c:f>公式1!$B$45:$G$45</c:f>
                <c:numCache>
                  <c:formatCode>General</c:formatCode>
                  <c:ptCount val="6"/>
                  <c:pt idx="0">
                    <c:v>8.1162228314755169E-2</c:v>
                  </c:pt>
                  <c:pt idx="1">
                    <c:v>0.1029316212029926</c:v>
                  </c:pt>
                  <c:pt idx="2">
                    <c:v>0.12907093721499865</c:v>
                  </c:pt>
                  <c:pt idx="3">
                    <c:v>2.670486528477007E-2</c:v>
                  </c:pt>
                  <c:pt idx="4">
                    <c:v>8.3230472011904311E-2</c:v>
                  </c:pt>
                  <c:pt idx="5">
                    <c:v>5.3896226060026933E-2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公式1!$B$43:$G$43</c:f>
              <c:strCache>
                <c:ptCount val="6"/>
                <c:pt idx="0">
                  <c:v>实验0</c:v>
                </c:pt>
                <c:pt idx="1">
                  <c:v>实验1</c:v>
                </c:pt>
                <c:pt idx="2">
                  <c:v>实验2</c:v>
                </c:pt>
                <c:pt idx="3">
                  <c:v>实验3</c:v>
                </c:pt>
                <c:pt idx="4">
                  <c:v>实验4</c:v>
                </c:pt>
                <c:pt idx="5">
                  <c:v>实验5</c:v>
                </c:pt>
              </c:strCache>
            </c:strRef>
          </c:cat>
          <c:val>
            <c:numRef>
              <c:f>公式1!$B$44:$G$44</c:f>
              <c:numCache>
                <c:formatCode>0.000_);[Red]\(0.000\)</c:formatCode>
                <c:ptCount val="6"/>
                <c:pt idx="0">
                  <c:v>1.0021920481244788</c:v>
                </c:pt>
                <c:pt idx="1">
                  <c:v>1.4078736437195207</c:v>
                </c:pt>
                <c:pt idx="2">
                  <c:v>1.1309404004625438</c:v>
                </c:pt>
                <c:pt idx="3">
                  <c:v>1.0151830651373599</c:v>
                </c:pt>
                <c:pt idx="4">
                  <c:v>1.2373632801390071</c:v>
                </c:pt>
                <c:pt idx="5">
                  <c:v>1.3080662552503945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4-4135-A32E-E2D35836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603808"/>
        <c:axId val="892604224"/>
        <c:extLst/>
      </c:barChart>
      <c:catAx>
        <c:axId val="892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604224"/>
        <c:crosses val="autoZero"/>
        <c:auto val="1"/>
        <c:lblAlgn val="ctr"/>
        <c:lblOffset val="100"/>
        <c:noMultiLvlLbl val="0"/>
      </c:catAx>
      <c:valAx>
        <c:axId val="8926042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518884</xdr:colOff>
      <xdr:row>0</xdr:row>
      <xdr:rowOff>326571</xdr:rowOff>
    </xdr:from>
    <xdr:to>
      <xdr:col>12</xdr:col>
      <xdr:colOff>685800</xdr:colOff>
      <xdr:row>11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59D5A7-B9C8-42A2-A317-830C63BA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4893-8ECB-4A24-A62D-01EFC1FB4CCC}">
  <dimension ref="A1:G46"/>
  <sheetViews>
    <sheetView tabSelected="1" workbookViewId="0">
      <selection activeCell="O22" sqref="O22"/>
    </sheetView>
  </sheetViews>
  <sheetFormatPr baseColWidth="10" defaultColWidth="9.1640625" defaultRowHeight="15"/>
  <cols>
    <col min="1" max="1" width="17.83203125" style="8" customWidth="1"/>
    <col min="2" max="2" width="13" style="8" customWidth="1"/>
    <col min="3" max="3" width="10" style="8" customWidth="1"/>
    <col min="4" max="4" width="20.5" style="8" customWidth="1"/>
    <col min="5" max="5" width="19.5" style="8" customWidth="1"/>
    <col min="6" max="6" width="24.5" style="8" customWidth="1"/>
    <col min="7" max="16384" width="9.1640625" style="8"/>
  </cols>
  <sheetData>
    <row r="1" spans="1:6" ht="33.5" customHeight="1">
      <c r="A1" s="14" t="s">
        <v>15</v>
      </c>
    </row>
    <row r="2" spans="1:6" ht="16.25" customHeight="1">
      <c r="A2" s="8" t="s">
        <v>0</v>
      </c>
      <c r="B2" s="8" t="s">
        <v>1</v>
      </c>
      <c r="C2" s="8" t="s">
        <v>2</v>
      </c>
      <c r="D2" s="8" t="s">
        <v>3</v>
      </c>
      <c r="E2" s="8" t="s">
        <v>12</v>
      </c>
      <c r="F2" s="8" t="s">
        <v>13</v>
      </c>
    </row>
    <row r="3" spans="1:6">
      <c r="A3" s="8" t="s">
        <v>24</v>
      </c>
      <c r="B3" s="8" t="s">
        <v>7</v>
      </c>
      <c r="C3" s="1">
        <v>24.983928680419922</v>
      </c>
      <c r="D3" s="10">
        <f>C3-AVERAGE($C$6:$C$8)</f>
        <v>7.9270108540852853</v>
      </c>
      <c r="E3" s="10">
        <f>D3-AVERAGE($D$3:$D$5)</f>
        <v>-0.11661720275878906</v>
      </c>
      <c r="F3" s="13">
        <f>2^(-E3)</f>
        <v>1.0841896973874297</v>
      </c>
    </row>
    <row r="4" spans="1:6">
      <c r="A4" s="8" t="s">
        <v>24</v>
      </c>
      <c r="B4" s="8" t="s">
        <v>7</v>
      </c>
      <c r="C4" s="1">
        <v>25.099832534790039</v>
      </c>
      <c r="D4" s="10">
        <f t="shared" ref="D4:D5" si="0">C4-AVERAGE($C$6:$C$8)</f>
        <v>8.0429147084554025</v>
      </c>
      <c r="E4" s="10">
        <f t="shared" ref="E4:E5" si="1">D4-AVERAGE($D$3:$D$5)</f>
        <v>-7.13348388671875E-4</v>
      </c>
      <c r="F4" s="13">
        <f t="shared" ref="F4:F5" si="2">2^(-E4)</f>
        <v>1.0004945776875986</v>
      </c>
    </row>
    <row r="5" spans="1:6">
      <c r="A5" s="8" t="s">
        <v>24</v>
      </c>
      <c r="B5" s="8" t="s">
        <v>7</v>
      </c>
      <c r="C5" s="1">
        <v>25.217876434326172</v>
      </c>
      <c r="D5" s="10">
        <f t="shared" si="0"/>
        <v>8.1609586079915353</v>
      </c>
      <c r="E5" s="10">
        <f t="shared" si="1"/>
        <v>0.11733055114746094</v>
      </c>
      <c r="F5" s="13">
        <f t="shared" si="2"/>
        <v>0.92189186929840827</v>
      </c>
    </row>
    <row r="6" spans="1:6">
      <c r="A6" s="8" t="s">
        <v>24</v>
      </c>
      <c r="B6" s="8" t="s">
        <v>8</v>
      </c>
      <c r="C6" s="1">
        <v>17.033884048461914</v>
      </c>
    </row>
    <row r="7" spans="1:6">
      <c r="A7" s="8" t="s">
        <v>24</v>
      </c>
      <c r="B7" s="8" t="s">
        <v>8</v>
      </c>
      <c r="C7" s="1">
        <v>17.021533966064453</v>
      </c>
      <c r="D7" s="9"/>
    </row>
    <row r="8" spans="1:6">
      <c r="A8" s="8" t="s">
        <v>24</v>
      </c>
      <c r="B8" s="8" t="s">
        <v>8</v>
      </c>
      <c r="C8" s="1">
        <v>17.115335464477539</v>
      </c>
    </row>
    <row r="9" spans="1:6">
      <c r="A9" s="8" t="s">
        <v>25</v>
      </c>
      <c r="B9" s="8" t="s">
        <v>7</v>
      </c>
      <c r="C9" s="1">
        <v>24.497692108154297</v>
      </c>
      <c r="D9" s="11">
        <f>C9-AVERAGE($C$12:$C$14)</f>
        <v>7.4374275207519531</v>
      </c>
      <c r="E9" s="11">
        <f>D9-AVERAGE($D$3:$D$5)</f>
        <v>-0.60620053609212121</v>
      </c>
      <c r="F9" s="12">
        <f>2^(-E9)</f>
        <v>1.5222449597467034</v>
      </c>
    </row>
    <row r="10" spans="1:6">
      <c r="A10" s="8" t="s">
        <v>25</v>
      </c>
      <c r="B10" s="8" t="s">
        <v>7</v>
      </c>
      <c r="C10" s="1">
        <v>24.640590667724609</v>
      </c>
      <c r="D10" s="11">
        <f t="shared" ref="D10:D11" si="3">C10-AVERAGE($C$12:$C$14)</f>
        <v>7.5803260803222656</v>
      </c>
      <c r="E10" s="11">
        <f t="shared" ref="E10:E11" si="4">D10-AVERAGE($D$3:$D$5)</f>
        <v>-0.46330197652180871</v>
      </c>
      <c r="F10" s="12">
        <f t="shared" ref="F10:F11" si="5">2^(-E10)</f>
        <v>1.3786937029103523</v>
      </c>
    </row>
    <row r="11" spans="1:6">
      <c r="A11" s="8" t="s">
        <v>25</v>
      </c>
      <c r="B11" s="8" t="s">
        <v>7</v>
      </c>
      <c r="C11" s="1">
        <v>24.70042610168457</v>
      </c>
      <c r="D11" s="11">
        <f t="shared" si="3"/>
        <v>7.6401615142822266</v>
      </c>
      <c r="E11" s="11">
        <f t="shared" si="4"/>
        <v>-0.40346654256184777</v>
      </c>
      <c r="F11" s="12">
        <f t="shared" si="5"/>
        <v>1.3226822685015067</v>
      </c>
    </row>
    <row r="12" spans="1:6">
      <c r="A12" s="8" t="s">
        <v>25</v>
      </c>
      <c r="B12" s="8" t="s">
        <v>8</v>
      </c>
      <c r="C12" s="1">
        <v>17.058116912841797</v>
      </c>
    </row>
    <row r="13" spans="1:6">
      <c r="A13" s="8" t="s">
        <v>25</v>
      </c>
      <c r="B13" s="8" t="s">
        <v>8</v>
      </c>
      <c r="C13" s="1">
        <v>17.123636245727539</v>
      </c>
      <c r="D13" s="9"/>
    </row>
    <row r="14" spans="1:6">
      <c r="A14" s="8" t="s">
        <v>25</v>
      </c>
      <c r="B14" s="8" t="s">
        <v>8</v>
      </c>
      <c r="C14" s="1">
        <v>16.999040603637695</v>
      </c>
    </row>
    <row r="15" spans="1:6">
      <c r="A15" s="8" t="s">
        <v>20</v>
      </c>
      <c r="B15" s="8" t="s">
        <v>7</v>
      </c>
      <c r="C15" s="1">
        <v>25.494050979614258</v>
      </c>
      <c r="D15" s="11">
        <f>C15-AVERAGE($C$18:$C$20)</f>
        <v>7.8281339009602853</v>
      </c>
      <c r="E15" s="11">
        <f>D15-AVERAGE($D$3:$D$5)</f>
        <v>-0.21549415588378906</v>
      </c>
      <c r="F15" s="12">
        <f>2^(-E15)</f>
        <v>1.1611015499849719</v>
      </c>
    </row>
    <row r="16" spans="1:6">
      <c r="A16" s="8" t="s">
        <v>20</v>
      </c>
      <c r="B16" s="8" t="s">
        <v>7</v>
      </c>
      <c r="C16" s="1">
        <v>25.396577835083008</v>
      </c>
      <c r="D16" s="11">
        <f t="shared" ref="D16:D17" si="6">C16-AVERAGE($C$18:$C$20)</f>
        <v>7.7306607564290353</v>
      </c>
      <c r="E16" s="11">
        <f t="shared" ref="E16:E17" si="7">D16-AVERAGE($D$3:$D$5)</f>
        <v>-0.31296730041503906</v>
      </c>
      <c r="F16" s="12">
        <f t="shared" ref="F16:F17" si="8">2^(-E16)</f>
        <v>1.2422601248630505</v>
      </c>
    </row>
    <row r="17" spans="1:6">
      <c r="A17" s="8" t="s">
        <v>19</v>
      </c>
      <c r="B17" s="8" t="s">
        <v>7</v>
      </c>
      <c r="C17" s="1">
        <v>25.724832534790039</v>
      </c>
      <c r="D17" s="11">
        <f t="shared" si="6"/>
        <v>8.0589154561360665</v>
      </c>
      <c r="E17" s="11">
        <f t="shared" si="7"/>
        <v>1.5287399291992188E-2</v>
      </c>
      <c r="F17" s="12">
        <f t="shared" si="8"/>
        <v>0.98945952653960956</v>
      </c>
    </row>
    <row r="18" spans="1:6">
      <c r="A18" s="8" t="s">
        <v>19</v>
      </c>
      <c r="B18" s="8" t="s">
        <v>8</v>
      </c>
      <c r="C18" s="1">
        <v>17.697137832641602</v>
      </c>
    </row>
    <row r="19" spans="1:6">
      <c r="A19" s="8" t="s">
        <v>19</v>
      </c>
      <c r="B19" s="8" t="s">
        <v>8</v>
      </c>
      <c r="C19" s="1">
        <v>17.657625198364258</v>
      </c>
      <c r="D19" s="9"/>
    </row>
    <row r="20" spans="1:6">
      <c r="A20" s="8" t="s">
        <v>19</v>
      </c>
      <c r="B20" s="8" t="s">
        <v>8</v>
      </c>
      <c r="C20" s="1">
        <v>17.642988204956055</v>
      </c>
    </row>
    <row r="21" spans="1:6">
      <c r="A21" s="8" t="s">
        <v>22</v>
      </c>
      <c r="B21" s="8" t="s">
        <v>7</v>
      </c>
      <c r="C21" s="1">
        <v>25.478113174438477</v>
      </c>
      <c r="D21" s="11">
        <f>C21-AVERAGE(C$24:C$26)</f>
        <v>7.9901822408040353</v>
      </c>
      <c r="E21" s="11">
        <f>D21-AVERAGE($D$3:$D$5)</f>
        <v>-5.3445816040039062E-2</v>
      </c>
      <c r="F21" s="12">
        <f>2^(-E21)</f>
        <v>1.0377405655980603</v>
      </c>
    </row>
    <row r="22" spans="1:6">
      <c r="A22" s="8" t="s">
        <v>22</v>
      </c>
      <c r="B22" s="8" t="s">
        <v>7</v>
      </c>
      <c r="C22" s="1">
        <v>25.500005722045898</v>
      </c>
      <c r="D22" s="11">
        <f t="shared" ref="D22:D23" si="9">C22-AVERAGE(C$24:C$26)</f>
        <v>8.0120747884114571</v>
      </c>
      <c r="E22" s="11">
        <f t="shared" ref="E22:E23" si="10">D22-AVERAGE($D$3:$D$5)</f>
        <v>-3.1553268432617188E-2</v>
      </c>
      <c r="F22" s="12">
        <f t="shared" ref="F22:F23" si="11">2^(-E22)</f>
        <v>1.0221119838847195</v>
      </c>
    </row>
    <row r="23" spans="1:6">
      <c r="A23" s="8" t="s">
        <v>21</v>
      </c>
      <c r="B23" s="8" t="s">
        <v>7</v>
      </c>
      <c r="C23" s="1">
        <v>25.552343368530273</v>
      </c>
      <c r="D23" s="11">
        <f t="shared" si="9"/>
        <v>8.0644124348958321</v>
      </c>
      <c r="E23" s="11">
        <f t="shared" si="10"/>
        <v>2.0784378051757812E-2</v>
      </c>
      <c r="F23" s="12">
        <f t="shared" si="11"/>
        <v>0.98569664592930029</v>
      </c>
    </row>
    <row r="24" spans="1:6">
      <c r="A24" s="8" t="s">
        <v>21</v>
      </c>
      <c r="B24" s="8" t="s">
        <v>8</v>
      </c>
      <c r="C24" s="1">
        <v>17.504568099975586</v>
      </c>
    </row>
    <row r="25" spans="1:6">
      <c r="A25" s="8" t="s">
        <v>21</v>
      </c>
      <c r="B25" s="8" t="s">
        <v>8</v>
      </c>
      <c r="C25" s="1">
        <v>17.516687393188477</v>
      </c>
      <c r="D25" s="9"/>
    </row>
    <row r="26" spans="1:6">
      <c r="A26" s="8" t="s">
        <v>21</v>
      </c>
      <c r="B26" s="8" t="s">
        <v>8</v>
      </c>
      <c r="C26" s="1">
        <v>17.442537307739258</v>
      </c>
    </row>
    <row r="27" spans="1:6">
      <c r="A27" s="8" t="s">
        <v>23</v>
      </c>
      <c r="B27" s="8" t="s">
        <v>7</v>
      </c>
      <c r="C27" s="1">
        <v>25.153167724609375</v>
      </c>
      <c r="D27" s="11">
        <f>C27-AVERAGE(C$30:C$32)</f>
        <v>7.8466396331787109</v>
      </c>
      <c r="E27" s="11">
        <f>D27-AVERAGE($D$3:$D$5)</f>
        <v>-0.1969884236653634</v>
      </c>
      <c r="F27" s="12">
        <f>2^(-E27)</f>
        <v>1.1463029876374136</v>
      </c>
    </row>
    <row r="28" spans="1:6">
      <c r="A28" s="8" t="s">
        <v>23</v>
      </c>
      <c r="B28" s="8" t="s">
        <v>7</v>
      </c>
      <c r="C28" s="1">
        <v>25.202402114868164</v>
      </c>
      <c r="D28" s="11">
        <f t="shared" ref="D28:D29" si="12">C28-AVERAGE(C$24:C$26)</f>
        <v>7.7144711812337228</v>
      </c>
      <c r="E28" s="11">
        <f t="shared" ref="E28:E29" si="13">D28-AVERAGE($D$3:$D$5)</f>
        <v>-0.32915687561035156</v>
      </c>
      <c r="F28" s="12">
        <f t="shared" ref="F28:F29" si="14">2^(-E28)</f>
        <v>1.256278978838379</v>
      </c>
    </row>
    <row r="29" spans="1:6">
      <c r="A29" s="8" t="s">
        <v>23</v>
      </c>
      <c r="B29" s="8" t="s">
        <v>7</v>
      </c>
      <c r="C29" s="1">
        <v>25.142534255981445</v>
      </c>
      <c r="D29" s="11">
        <f t="shared" si="12"/>
        <v>7.654603322347004</v>
      </c>
      <c r="E29" s="11">
        <f t="shared" si="13"/>
        <v>-0.38902473449707031</v>
      </c>
      <c r="F29" s="12">
        <f t="shared" si="14"/>
        <v>1.3095078739412289</v>
      </c>
    </row>
    <row r="30" spans="1:6">
      <c r="A30" s="8" t="s">
        <v>23</v>
      </c>
      <c r="B30" s="8" t="s">
        <v>8</v>
      </c>
      <c r="C30" s="1">
        <v>17.313348770141602</v>
      </c>
    </row>
    <row r="31" spans="1:6">
      <c r="A31" s="8" t="s">
        <v>23</v>
      </c>
      <c r="B31" s="8" t="s">
        <v>8</v>
      </c>
      <c r="C31" s="1">
        <v>17.333847045898438</v>
      </c>
      <c r="D31" s="9"/>
    </row>
    <row r="32" spans="1:6">
      <c r="A32" s="8" t="s">
        <v>23</v>
      </c>
      <c r="B32" s="8" t="s">
        <v>8</v>
      </c>
      <c r="C32" s="1">
        <v>17.272388458251953</v>
      </c>
    </row>
    <row r="33" spans="1:7">
      <c r="A33" s="8" t="s">
        <v>27</v>
      </c>
      <c r="B33" s="8" t="s">
        <v>7</v>
      </c>
      <c r="C33" s="1">
        <v>25.484254837036133</v>
      </c>
      <c r="D33" s="11">
        <f>C33-AVERAGE(C$36:C$38)</f>
        <v>7.6614761352539062</v>
      </c>
      <c r="E33" s="11">
        <f>D33-AVERAGE($D$3:$D$5)</f>
        <v>-0.38215192159016809</v>
      </c>
      <c r="F33" s="12">
        <f>2^(-E33)</f>
        <v>1.30328438322475</v>
      </c>
    </row>
    <row r="34" spans="1:7">
      <c r="A34" s="8" t="s">
        <v>27</v>
      </c>
      <c r="B34" s="8" t="s">
        <v>7</v>
      </c>
      <c r="C34" s="1">
        <v>25.418357849121094</v>
      </c>
      <c r="D34" s="11">
        <f t="shared" ref="D34:D35" si="15">C34-AVERAGE(C$36:C$38)</f>
        <v>7.5955791473388672</v>
      </c>
      <c r="E34" s="11">
        <f t="shared" ref="E34:E35" si="16">D34-AVERAGE($D$3:$D$5)</f>
        <v>-0.44804890950520715</v>
      </c>
      <c r="F34" s="12">
        <f t="shared" ref="F34:F35" si="17">2^(-E34)</f>
        <v>1.3641940823015091</v>
      </c>
    </row>
    <row r="35" spans="1:7">
      <c r="A35" s="8" t="s">
        <v>26</v>
      </c>
      <c r="B35" s="8" t="s">
        <v>7</v>
      </c>
      <c r="C35" s="1">
        <v>25.5367431640625</v>
      </c>
      <c r="D35" s="11">
        <f t="shared" si="15"/>
        <v>7.7139644622802734</v>
      </c>
      <c r="E35" s="11">
        <f t="shared" si="16"/>
        <v>-0.3296635945638009</v>
      </c>
      <c r="F35" s="12">
        <f t="shared" si="17"/>
        <v>1.2567203002249245</v>
      </c>
    </row>
    <row r="36" spans="1:7">
      <c r="A36" s="8" t="s">
        <v>26</v>
      </c>
      <c r="B36" s="8" t="s">
        <v>8</v>
      </c>
      <c r="C36" s="1">
        <v>17.913948059082031</v>
      </c>
    </row>
    <row r="37" spans="1:7">
      <c r="A37" s="8" t="s">
        <v>26</v>
      </c>
      <c r="B37" s="8" t="s">
        <v>8</v>
      </c>
      <c r="C37" s="1">
        <v>17.77192497253418</v>
      </c>
      <c r="D37" s="9"/>
    </row>
    <row r="38" spans="1:7">
      <c r="A38" s="8" t="s">
        <v>26</v>
      </c>
      <c r="B38" s="8" t="s">
        <v>8</v>
      </c>
      <c r="C38" s="1">
        <v>17.782463073730469</v>
      </c>
    </row>
    <row r="39" spans="1:7">
      <c r="C39" s="1"/>
    </row>
    <row r="42" spans="1:7" ht="32.25" customHeight="1">
      <c r="A42" s="14" t="s">
        <v>14</v>
      </c>
      <c r="E42" s="8" t="s">
        <v>18</v>
      </c>
    </row>
    <row r="43" spans="1:7">
      <c r="B43" s="8" t="str">
        <f>A3</f>
        <v>实验0</v>
      </c>
      <c r="C43" s="8" t="str">
        <f>A9</f>
        <v>实验1</v>
      </c>
      <c r="D43" s="8" t="str">
        <f>A15</f>
        <v>实验2</v>
      </c>
      <c r="E43" s="8" t="str">
        <f>A21</f>
        <v>实验3</v>
      </c>
      <c r="F43" s="8" t="str">
        <f>A27</f>
        <v>实验4</v>
      </c>
      <c r="G43" s="8" t="str">
        <f>A33</f>
        <v>实验5</v>
      </c>
    </row>
    <row r="44" spans="1:7">
      <c r="A44" s="13" t="s">
        <v>16</v>
      </c>
      <c r="B44" s="15">
        <f>AVERAGE(F3:F5)</f>
        <v>1.0021920481244788</v>
      </c>
      <c r="C44" s="15">
        <f>AVERAGE($F9:$F11)</f>
        <v>1.4078736437195207</v>
      </c>
      <c r="D44" s="15">
        <f>AVERAGE($F15:$F17)</f>
        <v>1.1309404004625438</v>
      </c>
      <c r="E44" s="15">
        <f>AVERAGE(F21:F23)</f>
        <v>1.0151830651373599</v>
      </c>
      <c r="F44" s="15">
        <f>AVERAGE($F27:$F29)</f>
        <v>1.2373632801390071</v>
      </c>
      <c r="G44" s="15">
        <f>AVERAGE($F33:$F35)</f>
        <v>1.3080662552503945</v>
      </c>
    </row>
    <row r="45" spans="1:7">
      <c r="A45" s="13" t="s">
        <v>17</v>
      </c>
      <c r="B45" s="15">
        <f>STDEV(F3:F5)</f>
        <v>8.1162228314755169E-2</v>
      </c>
      <c r="C45" s="15">
        <f>STDEV(F9:F11)</f>
        <v>0.1029316212029926</v>
      </c>
      <c r="D45" s="15">
        <f>STDEV(F15:F17)</f>
        <v>0.12907093721499865</v>
      </c>
      <c r="E45" s="15">
        <f>STDEV(F21:F23)</f>
        <v>2.670486528477007E-2</v>
      </c>
      <c r="F45" s="15">
        <f>STDEV(F27:F29)</f>
        <v>8.3230472011904311E-2</v>
      </c>
      <c r="G45" s="15">
        <f>STDEV(F33:F35)</f>
        <v>5.3896226060026933E-2</v>
      </c>
    </row>
    <row r="46" spans="1:7">
      <c r="A46" s="13"/>
      <c r="B46" s="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3F7A-F7CC-AA4B-9564-6D21CD157717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opLeftCell="B1" workbookViewId="0">
      <selection activeCell="H11" sqref="H11"/>
    </sheetView>
  </sheetViews>
  <sheetFormatPr baseColWidth="10" defaultColWidth="8.83203125" defaultRowHeight="15"/>
  <cols>
    <col min="1" max="1" width="15" customWidth="1"/>
    <col min="2" max="2" width="14.1640625" customWidth="1"/>
    <col min="5" max="5" width="14" customWidth="1"/>
    <col min="7" max="7" width="37.83203125" customWidth="1"/>
    <col min="8" max="8" width="21.83203125" customWidth="1"/>
    <col min="9" max="9" width="21.5" bestFit="1" customWidth="1"/>
    <col min="10" max="10" width="21.6640625" bestFit="1" customWidth="1"/>
    <col min="11" max="11" width="22.83203125" customWidth="1"/>
    <col min="12" max="12" width="24.1640625" customWidth="1"/>
    <col min="13" max="13" width="23" customWidth="1"/>
    <col min="14" max="14" width="21.83203125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6</v>
      </c>
      <c r="B2" t="s">
        <v>7</v>
      </c>
      <c r="C2" s="1">
        <v>31.045793533325195</v>
      </c>
      <c r="D2" s="1"/>
      <c r="G2" t="s">
        <v>6</v>
      </c>
      <c r="H2" t="s">
        <v>9</v>
      </c>
      <c r="I2" t="s">
        <v>10</v>
      </c>
      <c r="J2" t="s">
        <v>11</v>
      </c>
    </row>
    <row r="3" spans="1:12">
      <c r="A3" t="s">
        <v>6</v>
      </c>
      <c r="B3" t="s">
        <v>7</v>
      </c>
      <c r="C3" s="1">
        <v>32.987709045410156</v>
      </c>
      <c r="D3" s="1"/>
      <c r="E3" t="s">
        <v>3</v>
      </c>
      <c r="G3" s="3">
        <f>C2-C5</f>
        <v>12.520347595214844</v>
      </c>
      <c r="H3" s="3">
        <f>C8-C11</f>
        <v>13.467319488525391</v>
      </c>
      <c r="I3" s="3">
        <f>C14-C17</f>
        <v>12.963268280029297</v>
      </c>
      <c r="J3" s="3">
        <f>C20-C23</f>
        <v>5.34686279296875</v>
      </c>
      <c r="K3" s="3"/>
      <c r="L3" s="3"/>
    </row>
    <row r="4" spans="1:12">
      <c r="A4" t="s">
        <v>6</v>
      </c>
      <c r="B4" t="s">
        <v>7</v>
      </c>
      <c r="C4" s="1">
        <v>32.505043029785156</v>
      </c>
      <c r="D4" s="1"/>
      <c r="G4" s="3">
        <f>C3-C6</f>
        <v>14.449995040893555</v>
      </c>
      <c r="H4" s="3">
        <f>C9-C12</f>
        <v>13.953403472900391</v>
      </c>
      <c r="I4" s="3">
        <f>C15-C18</f>
        <v>12.920551300048828</v>
      </c>
      <c r="J4" s="3">
        <f>C21-C24</f>
        <v>5.3916034698486328</v>
      </c>
      <c r="K4" s="3"/>
      <c r="L4" s="3"/>
    </row>
    <row r="5" spans="1:12">
      <c r="A5" t="s">
        <v>6</v>
      </c>
      <c r="B5" t="s">
        <v>8</v>
      </c>
      <c r="C5" s="1">
        <v>18.525445938110352</v>
      </c>
      <c r="D5" s="1"/>
      <c r="G5" s="2">
        <f>C4-C7</f>
        <v>13.988613128662109</v>
      </c>
      <c r="H5" s="4">
        <f>C10-C13</f>
        <v>14.781856536865234</v>
      </c>
      <c r="I5" s="2">
        <f>C16-C19</f>
        <v>12.824766159057617</v>
      </c>
      <c r="J5" s="2">
        <f>C22-C25</f>
        <v>5.6348896026611328</v>
      </c>
    </row>
    <row r="6" spans="1:12">
      <c r="A6" t="s">
        <v>6</v>
      </c>
      <c r="B6" t="s">
        <v>8</v>
      </c>
      <c r="C6" s="1">
        <v>18.537714004516602</v>
      </c>
      <c r="D6" s="1"/>
    </row>
    <row r="7" spans="1:12">
      <c r="A7" t="s">
        <v>6</v>
      </c>
      <c r="B7" t="s">
        <v>8</v>
      </c>
      <c r="C7" s="1">
        <v>18.516429901123047</v>
      </c>
      <c r="D7" s="1"/>
      <c r="E7" t="s">
        <v>5</v>
      </c>
      <c r="G7" s="5">
        <f>2^(-G3)</f>
        <v>1.7021577938985724E-4</v>
      </c>
      <c r="H7" s="6">
        <f>2^(-H3)</f>
        <v>8.8294341668559986E-5</v>
      </c>
      <c r="I7" s="5">
        <f t="shared" ref="I7" si="0">2^(-I3)</f>
        <v>1.2521818538784773E-4</v>
      </c>
      <c r="J7" s="5">
        <f>2^-J3</f>
        <v>2.4571627144678865E-2</v>
      </c>
    </row>
    <row r="8" spans="1:12">
      <c r="A8" t="s">
        <v>9</v>
      </c>
      <c r="B8" t="s">
        <v>7</v>
      </c>
      <c r="C8" s="1">
        <v>29.712440490722656</v>
      </c>
      <c r="D8" s="1"/>
      <c r="G8" s="5">
        <f t="shared" ref="G8" si="1">2^(-G4)</f>
        <v>4.4680503191795617E-5</v>
      </c>
      <c r="H8" s="6">
        <f t="shared" ref="H8:I9" si="2">2^(-H4)</f>
        <v>6.3038665832935515E-5</v>
      </c>
      <c r="I8" s="5">
        <f t="shared" si="2"/>
        <v>1.2898122524785513E-4</v>
      </c>
      <c r="J8" s="5">
        <f t="shared" ref="J8:J9" si="3">2^-J4</f>
        <v>2.3821309450741377E-2</v>
      </c>
      <c r="K8" s="3"/>
      <c r="L8" s="3"/>
    </row>
    <row r="9" spans="1:12">
      <c r="A9" t="s">
        <v>9</v>
      </c>
      <c r="B9" t="s">
        <v>7</v>
      </c>
      <c r="C9" s="1">
        <v>30.235822677612305</v>
      </c>
      <c r="D9" s="1"/>
      <c r="G9" s="5">
        <f>2^(-G5)</f>
        <v>6.1518799306861966E-5</v>
      </c>
      <c r="H9" s="6">
        <f t="shared" si="2"/>
        <v>3.5499136633216318E-5</v>
      </c>
      <c r="I9" s="5">
        <f t="shared" si="2"/>
        <v>1.3783537709666669E-4</v>
      </c>
      <c r="J9" s="5">
        <f t="shared" si="3"/>
        <v>2.0124690375763022E-2</v>
      </c>
      <c r="K9" s="3"/>
      <c r="L9" s="3"/>
    </row>
    <row r="10" spans="1:12">
      <c r="A10" t="s">
        <v>9</v>
      </c>
      <c r="B10" t="s">
        <v>7</v>
      </c>
      <c r="C10" s="1">
        <v>31.031974792480469</v>
      </c>
      <c r="D10" s="1"/>
    </row>
    <row r="11" spans="1:12">
      <c r="A11" t="s">
        <v>9</v>
      </c>
      <c r="B11" t="s">
        <v>8</v>
      </c>
      <c r="C11" s="1">
        <v>16.245121002197266</v>
      </c>
      <c r="D11" s="1"/>
      <c r="E11" t="s">
        <v>4</v>
      </c>
      <c r="F11">
        <v>1.30678262577457E-4</v>
      </c>
      <c r="G11">
        <f>G7/F11</f>
        <v>1.3025561867182398</v>
      </c>
      <c r="H11">
        <f>H7/F11</f>
        <v>0.67566204146787789</v>
      </c>
      <c r="I11">
        <f>I7/F11</f>
        <v>0.95821740294126645</v>
      </c>
      <c r="J11">
        <f>J7/F11</f>
        <v>188.03148021741191</v>
      </c>
    </row>
    <row r="12" spans="1:12">
      <c r="A12" t="s">
        <v>9</v>
      </c>
      <c r="B12" t="s">
        <v>8</v>
      </c>
      <c r="C12" s="1">
        <v>16.282419204711914</v>
      </c>
      <c r="D12" s="1"/>
      <c r="G12">
        <f>G8/F11</f>
        <v>0.34191228373052573</v>
      </c>
      <c r="H12">
        <f>H8/F11</f>
        <v>0.48239595927877121</v>
      </c>
      <c r="I12">
        <f>I8/F11</f>
        <v>0.98701362188224706</v>
      </c>
      <c r="J12">
        <f>J8/F11</f>
        <v>182.28976251212217</v>
      </c>
    </row>
    <row r="13" spans="1:12">
      <c r="A13" t="s">
        <v>9</v>
      </c>
      <c r="B13" t="s">
        <v>8</v>
      </c>
      <c r="C13" s="1">
        <v>16.250118255615234</v>
      </c>
      <c r="D13" s="1"/>
      <c r="G13">
        <f>G9/F11</f>
        <v>0.47076535985009671</v>
      </c>
      <c r="H13">
        <f>H9/F11</f>
        <v>0.27165295844192061</v>
      </c>
      <c r="I13">
        <f>I9/F11</f>
        <v>1.0547689751764755</v>
      </c>
      <c r="J13">
        <f>J9/F11</f>
        <v>154.00182079888384</v>
      </c>
    </row>
    <row r="14" spans="1:12">
      <c r="A14" t="s">
        <v>10</v>
      </c>
      <c r="B14" t="s">
        <v>7</v>
      </c>
      <c r="C14" s="1">
        <v>29.211963653564453</v>
      </c>
      <c r="D14" s="1"/>
      <c r="G14" s="3"/>
      <c r="H14" s="3"/>
      <c r="I14" s="3"/>
      <c r="J14" s="3"/>
      <c r="K14" s="3"/>
      <c r="L14" s="3"/>
    </row>
    <row r="15" spans="1:12">
      <c r="A15" t="s">
        <v>10</v>
      </c>
      <c r="B15" t="s">
        <v>7</v>
      </c>
      <c r="C15" s="1">
        <v>29.185216903686523</v>
      </c>
      <c r="D15" s="1"/>
      <c r="G15" s="3"/>
      <c r="H15" s="3"/>
      <c r="I15" s="3"/>
      <c r="J15" s="3"/>
      <c r="K15" s="3"/>
      <c r="L15" s="3"/>
    </row>
    <row r="16" spans="1:12">
      <c r="A16" t="s">
        <v>10</v>
      </c>
      <c r="B16" t="s">
        <v>7</v>
      </c>
      <c r="C16" s="1">
        <v>29.114004135131836</v>
      </c>
      <c r="D16" s="1"/>
    </row>
    <row r="17" spans="1:12">
      <c r="A17" t="s">
        <v>10</v>
      </c>
      <c r="B17" t="s">
        <v>8</v>
      </c>
      <c r="C17" s="1">
        <v>16.248695373535156</v>
      </c>
      <c r="D17" s="1"/>
    </row>
    <row r="18" spans="1:12">
      <c r="A18" t="s">
        <v>10</v>
      </c>
      <c r="B18" t="s">
        <v>8</v>
      </c>
      <c r="C18" s="1">
        <v>16.264665603637695</v>
      </c>
      <c r="D18" s="1"/>
      <c r="G18" s="3"/>
      <c r="H18" s="3"/>
      <c r="I18" s="3"/>
      <c r="J18" s="3"/>
      <c r="K18" s="3"/>
      <c r="L18" s="3"/>
    </row>
    <row r="19" spans="1:12">
      <c r="A19" t="s">
        <v>10</v>
      </c>
      <c r="B19" t="s">
        <v>8</v>
      </c>
      <c r="C19" s="1">
        <v>16.289237976074219</v>
      </c>
      <c r="D19" s="1"/>
      <c r="G19" t="s">
        <v>6</v>
      </c>
      <c r="H19" t="s">
        <v>9</v>
      </c>
      <c r="I19" s="7" t="s">
        <v>10</v>
      </c>
      <c r="J19" s="7" t="s">
        <v>11</v>
      </c>
      <c r="K19" s="3"/>
      <c r="L19" s="3"/>
    </row>
    <row r="20" spans="1:12">
      <c r="A20" t="s">
        <v>11</v>
      </c>
      <c r="B20" t="s">
        <v>7</v>
      </c>
      <c r="C20" s="1">
        <v>21.459697723388672</v>
      </c>
      <c r="D20" s="1"/>
      <c r="G20">
        <v>1.8473931837609656</v>
      </c>
      <c r="H20">
        <v>0.9582799288517615</v>
      </c>
      <c r="I20" s="7">
        <v>0.95821740294126645</v>
      </c>
      <c r="J20" s="7">
        <v>188.03148021741191</v>
      </c>
    </row>
    <row r="21" spans="1:12">
      <c r="A21" t="s">
        <v>11</v>
      </c>
      <c r="B21" t="s">
        <v>7</v>
      </c>
      <c r="C21" s="1">
        <v>21.602926254272461</v>
      </c>
      <c r="D21" s="1"/>
      <c r="G21">
        <v>0.48492835000026913</v>
      </c>
      <c r="H21">
        <v>0.68417394668457954</v>
      </c>
      <c r="I21" s="7">
        <v>0.98701362188224706</v>
      </c>
      <c r="J21" s="7">
        <v>182.28976251212217</v>
      </c>
    </row>
    <row r="22" spans="1:12">
      <c r="A22" t="s">
        <v>11</v>
      </c>
      <c r="B22" t="s">
        <v>7</v>
      </c>
      <c r="C22" s="1">
        <v>21.891202926635742</v>
      </c>
      <c r="D22" s="1"/>
      <c r="G22">
        <v>0.66767846623876348</v>
      </c>
      <c r="H22">
        <v>0.38528074941512047</v>
      </c>
      <c r="I22" s="7">
        <v>1.0547689751764755</v>
      </c>
      <c r="J22" s="7">
        <v>154.00182079888384</v>
      </c>
    </row>
    <row r="23" spans="1:12">
      <c r="A23" t="s">
        <v>11</v>
      </c>
      <c r="B23" t="s">
        <v>8</v>
      </c>
      <c r="C23" s="1">
        <v>16.112834930419922</v>
      </c>
      <c r="D23" s="1"/>
    </row>
    <row r="24" spans="1:12">
      <c r="A24" t="s">
        <v>11</v>
      </c>
      <c r="B24" t="s">
        <v>8</v>
      </c>
      <c r="C24" s="1">
        <v>16.211322784423828</v>
      </c>
      <c r="D24" s="1"/>
      <c r="I24" s="3"/>
      <c r="J24" s="3"/>
    </row>
    <row r="25" spans="1:12">
      <c r="A25" t="s">
        <v>11</v>
      </c>
      <c r="B25" t="s">
        <v>8</v>
      </c>
      <c r="C25" s="1">
        <v>16.256313323974609</v>
      </c>
      <c r="D25" s="1"/>
      <c r="G25" s="3"/>
      <c r="H25" s="3"/>
    </row>
    <row r="26" spans="1:12">
      <c r="C26" s="1"/>
    </row>
    <row r="27" spans="1:12">
      <c r="C27" s="1"/>
    </row>
    <row r="28" spans="1:12">
      <c r="C28" s="1"/>
    </row>
    <row r="29" spans="1:12">
      <c r="C29" s="1"/>
      <c r="J29" s="3"/>
    </row>
    <row r="30" spans="1:12">
      <c r="C30" s="1"/>
    </row>
    <row r="31" spans="1:12">
      <c r="C31" s="1"/>
      <c r="F31" s="7" t="s">
        <v>10</v>
      </c>
      <c r="G31" s="7">
        <v>0.95821740294126645</v>
      </c>
      <c r="H31" s="7">
        <v>0.98701362188224706</v>
      </c>
      <c r="I31" s="7">
        <v>1.0547689751764755</v>
      </c>
    </row>
    <row r="32" spans="1:12">
      <c r="C32" s="1"/>
      <c r="F32" s="7" t="s">
        <v>11</v>
      </c>
      <c r="G32" s="7">
        <v>188.03148021741191</v>
      </c>
      <c r="H32" s="7">
        <v>182.28976251212217</v>
      </c>
      <c r="I32" s="7">
        <v>154.00182079888384</v>
      </c>
    </row>
    <row r="33" spans="3:14">
      <c r="C33" s="1"/>
    </row>
    <row r="34" spans="3:14">
      <c r="C34" s="1"/>
    </row>
    <row r="35" spans="3:14">
      <c r="C35" s="1"/>
      <c r="G35" s="5"/>
      <c r="H35" s="6"/>
      <c r="I35" s="5"/>
      <c r="J35" s="5"/>
      <c r="K35" s="5"/>
      <c r="L35" s="6"/>
      <c r="M35" s="5"/>
      <c r="N35" s="5"/>
    </row>
    <row r="36" spans="3:14">
      <c r="C36" s="1"/>
      <c r="G36" s="5"/>
      <c r="H36" s="6"/>
      <c r="I36" s="5"/>
      <c r="J36" s="5"/>
      <c r="K36" s="5"/>
      <c r="L36" s="6"/>
      <c r="M36" s="5"/>
      <c r="N36" s="5"/>
    </row>
    <row r="37" spans="3:14">
      <c r="C37" s="1"/>
      <c r="G37" s="5"/>
      <c r="H37" s="6"/>
      <c r="I37" s="5"/>
      <c r="J37" s="5"/>
      <c r="K37" s="5"/>
      <c r="L37" s="6"/>
      <c r="M37" s="5"/>
      <c r="N37" s="5"/>
    </row>
    <row r="38" spans="3:14">
      <c r="C38" s="1"/>
    </row>
    <row r="39" spans="3:14">
      <c r="C39" s="1"/>
    </row>
    <row r="40" spans="3:14">
      <c r="C40" s="1"/>
    </row>
    <row r="41" spans="3:14">
      <c r="C41" s="1"/>
    </row>
    <row r="42" spans="3:14">
      <c r="C42" s="1"/>
    </row>
    <row r="43" spans="3:14">
      <c r="C43" s="1"/>
    </row>
    <row r="44" spans="3:14">
      <c r="C44" s="1"/>
    </row>
    <row r="45" spans="3:14">
      <c r="C45" s="1"/>
    </row>
    <row r="46" spans="3:14">
      <c r="C46" s="1"/>
    </row>
    <row r="47" spans="3:14">
      <c r="C47" s="1"/>
    </row>
    <row r="48" spans="3:14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yong wang</cp:lastModifiedBy>
  <dcterms:created xsi:type="dcterms:W3CDTF">2015-06-05T18:19:34Z</dcterms:created>
  <dcterms:modified xsi:type="dcterms:W3CDTF">2023-12-18T08:47:44Z</dcterms:modified>
</cp:coreProperties>
</file>