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unliu/Desktop/"/>
    </mc:Choice>
  </mc:AlternateContent>
  <bookViews>
    <workbookView xWindow="14760" yWindow="460" windowWidth="18740" windowHeight="17600" tabRatio="50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Sheet1!$A$1:$E$24</definedName>
    <definedName name="_xlnm.Criteria" localSheetId="0">Sheet1!$C$2:$C$24</definedName>
    <definedName name="_xlnm.Extract" localSheetId="0">Sheet1!#REF!</definedName>
  </definedNames>
  <calcPr calcId="150000" calcMode="manual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4" l="1"/>
  <c r="C15" i="4"/>
  <c r="C16" i="4"/>
  <c r="C17" i="4"/>
  <c r="C18" i="4"/>
  <c r="C19" i="4"/>
  <c r="C20" i="4"/>
  <c r="C22" i="4"/>
  <c r="C23" i="4"/>
  <c r="C24" i="4"/>
  <c r="C25" i="4"/>
  <c r="C26" i="4"/>
  <c r="C27" i="4"/>
  <c r="C28" i="4"/>
  <c r="C29" i="4"/>
  <c r="C30" i="4"/>
  <c r="C6" i="4"/>
  <c r="C7" i="4"/>
  <c r="C8" i="4"/>
  <c r="C9" i="4"/>
  <c r="C10" i="4"/>
  <c r="C11" i="4"/>
  <c r="C12" i="4"/>
  <c r="C13" i="4"/>
  <c r="C14" i="4"/>
  <c r="C5" i="4"/>
  <c r="C4" i="4"/>
  <c r="C3" i="4"/>
  <c r="B8" i="2"/>
  <c r="B9" i="3"/>
  <c r="F12" i="3"/>
  <c r="E12" i="3"/>
  <c r="F11" i="3"/>
  <c r="E11" i="3"/>
  <c r="B10" i="3"/>
  <c r="B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F3" i="2"/>
  <c r="F4" i="2"/>
  <c r="F5" i="2"/>
  <c r="F6" i="2"/>
  <c r="F7" i="2"/>
  <c r="F8" i="2"/>
  <c r="F9" i="2"/>
  <c r="F10" i="2"/>
  <c r="F11" i="2"/>
  <c r="F12" i="2"/>
  <c r="E6" i="2"/>
  <c r="E7" i="2"/>
  <c r="E8" i="2"/>
  <c r="E9" i="2"/>
  <c r="E10" i="2"/>
  <c r="E11" i="2"/>
  <c r="E12" i="2"/>
  <c r="E4" i="2"/>
  <c r="E5" i="2"/>
  <c r="E3" i="2"/>
  <c r="F2" i="2"/>
  <c r="E2" i="2"/>
  <c r="B9" i="2"/>
  <c r="B10" i="2"/>
  <c r="B11" i="2"/>
  <c r="C15" i="1"/>
  <c r="D15" i="1"/>
  <c r="E15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" i="1"/>
  <c r="D2" i="1"/>
  <c r="E2" i="1"/>
</calcChain>
</file>

<file path=xl/sharedStrings.xml><?xml version="1.0" encoding="utf-8"?>
<sst xmlns="http://schemas.openxmlformats.org/spreadsheetml/2006/main" count="139" uniqueCount="103">
  <si>
    <t>姓名</t>
  </si>
  <si>
    <t>同学1</t>
  </si>
  <si>
    <t>同学2</t>
  </si>
  <si>
    <t>同学3</t>
  </si>
  <si>
    <t>同学4</t>
  </si>
  <si>
    <t>同学5</t>
  </si>
  <si>
    <t>同学6</t>
  </si>
  <si>
    <t>同学7</t>
  </si>
  <si>
    <t>同学8</t>
  </si>
  <si>
    <t>同学9</t>
  </si>
  <si>
    <t>同学10</t>
  </si>
  <si>
    <t>同学11</t>
  </si>
  <si>
    <t>同学12</t>
  </si>
  <si>
    <t>同学13</t>
  </si>
  <si>
    <t>同学14</t>
  </si>
  <si>
    <t>同学15</t>
  </si>
  <si>
    <t>同学16</t>
  </si>
  <si>
    <t>同学17</t>
  </si>
  <si>
    <t>同学18</t>
  </si>
  <si>
    <t>同学19</t>
  </si>
  <si>
    <t>同学20</t>
  </si>
  <si>
    <t>同学21</t>
  </si>
  <si>
    <t>同学22</t>
  </si>
  <si>
    <t>同学23</t>
  </si>
  <si>
    <t>语文</t>
  </si>
  <si>
    <t>数学</t>
  </si>
  <si>
    <t>总成绩</t>
  </si>
  <si>
    <t>项目     序号</t>
  </si>
  <si>
    <t>房屋价格</t>
  </si>
  <si>
    <t>首付款</t>
  </si>
  <si>
    <t>贷款期限</t>
  </si>
  <si>
    <t>年利率</t>
  </si>
  <si>
    <t>贷款总额</t>
  </si>
  <si>
    <t>月付款</t>
  </si>
  <si>
    <t>付款总额</t>
  </si>
  <si>
    <t>总利息</t>
  </si>
  <si>
    <t>还款期数</t>
  </si>
  <si>
    <t>本金</t>
  </si>
  <si>
    <t>利息</t>
  </si>
  <si>
    <t>订单编号</t>
  </si>
  <si>
    <t>日期</t>
  </si>
  <si>
    <t>书店名称</t>
  </si>
  <si>
    <t>图书编号</t>
  </si>
  <si>
    <t>BH-08001</t>
  </si>
  <si>
    <t>BH-08002</t>
  </si>
  <si>
    <t>BH-08003</t>
  </si>
  <si>
    <t>BH-08004</t>
  </si>
  <si>
    <t>BH-08005</t>
  </si>
  <si>
    <t>BH-08006</t>
  </si>
  <si>
    <t>BH-08007</t>
  </si>
  <si>
    <t>BH-08008</t>
  </si>
  <si>
    <t>BH-08009</t>
  </si>
  <si>
    <t>BH-08010</t>
  </si>
  <si>
    <t>BH-08011</t>
  </si>
  <si>
    <t>BH-08012</t>
  </si>
  <si>
    <t>BH-08013</t>
  </si>
  <si>
    <t>BH-08014</t>
  </si>
  <si>
    <t>BH-08015</t>
  </si>
  <si>
    <t>BH-08016</t>
  </si>
  <si>
    <t>BH-08017</t>
  </si>
  <si>
    <t>BH-08018</t>
  </si>
  <si>
    <t>BH-08019</t>
  </si>
  <si>
    <t>BH-08020</t>
  </si>
  <si>
    <t>BH-08021</t>
  </si>
  <si>
    <t>BH-08022</t>
  </si>
  <si>
    <t>BH-08023</t>
  </si>
  <si>
    <t>BH-08024</t>
  </si>
  <si>
    <t>BH-08025</t>
  </si>
  <si>
    <t>BH-08026</t>
  </si>
  <si>
    <t>BH-08027</t>
  </si>
  <si>
    <t>BH-08028</t>
  </si>
  <si>
    <t>新华书店</t>
  </si>
  <si>
    <t>百汇书店</t>
  </si>
  <si>
    <t>SH-83021</t>
  </si>
  <si>
    <t>SH-83022</t>
  </si>
  <si>
    <t>SH-83023</t>
  </si>
  <si>
    <t>SH-83024</t>
  </si>
  <si>
    <t>SH-83025</t>
  </si>
  <si>
    <t>SH-83026</t>
  </si>
  <si>
    <t>SH-83027</t>
  </si>
  <si>
    <t>SH-83028</t>
  </si>
  <si>
    <t>SH-83029</t>
  </si>
  <si>
    <t>SH-83030</t>
  </si>
  <si>
    <t>SH-83031</t>
  </si>
  <si>
    <t>SH-83032</t>
  </si>
  <si>
    <t>SH-83033</t>
  </si>
  <si>
    <t>SH-83034</t>
  </si>
  <si>
    <t>SH-83035</t>
  </si>
  <si>
    <t>SH-83036</t>
  </si>
  <si>
    <t>SH-83037</t>
  </si>
  <si>
    <t>SH-83038</t>
  </si>
  <si>
    <t>SH-83039</t>
  </si>
  <si>
    <t>SH-83040</t>
  </si>
  <si>
    <t>SH-83041</t>
  </si>
  <si>
    <t>SH-83042</t>
  </si>
  <si>
    <t>SH-83043</t>
  </si>
  <si>
    <t>SH-83044</t>
  </si>
  <si>
    <t>SH-83045</t>
  </si>
  <si>
    <t>SH-83046</t>
  </si>
  <si>
    <t>SH-83047</t>
  </si>
  <si>
    <t>SH-83048</t>
  </si>
  <si>
    <t>佳美书店</t>
  </si>
  <si>
    <t>是否周末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</si>
</sst>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7" formatCode="[$-F800]dddd\,\ mmmm\ dd\,\ 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10" fontId="0" fillId="0" borderId="0" xfId="0" applyNumberFormat="1"/>
    <xf numFmtId="8" fontId="0" fillId="0" borderId="0" xfId="0" applyNumberFormat="1"/>
    <xf numFmtId="4" fontId="0" fillId="0" borderId="0" xfId="0" applyNumberFormat="1"/>
    <xf numFmtId="9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B28" sqref="B28"/>
    </sheetView>
  </sheetViews>
  <sheetFormatPr baseColWidth="10" defaultRowHeight="16" x14ac:dyDescent="0.2"/>
  <sheetData>
    <row r="1" spans="1:5" ht="20" customHeight="1" x14ac:dyDescent="0.2">
      <c r="A1" s="2" t="s">
        <v>27</v>
      </c>
      <c r="B1" s="1" t="s">
        <v>0</v>
      </c>
      <c r="C1" s="1" t="s">
        <v>24</v>
      </c>
      <c r="D1" s="1" t="s">
        <v>25</v>
      </c>
      <c r="E1" s="1" t="s">
        <v>26</v>
      </c>
    </row>
    <row r="2" spans="1:5" x14ac:dyDescent="0.2">
      <c r="A2" s="1">
        <v>1</v>
      </c>
      <c r="B2" s="1" t="s">
        <v>1</v>
      </c>
      <c r="C2" s="1">
        <f ca="1">RANDBETWEEN(40,100)</f>
        <v>83</v>
      </c>
      <c r="D2" s="1">
        <f ca="1">RANDBETWEEN(40,100)</f>
        <v>52</v>
      </c>
      <c r="E2" s="1">
        <f ca="1">SUM(C2,D2)</f>
        <v>135</v>
      </c>
    </row>
    <row r="3" spans="1:5" x14ac:dyDescent="0.2">
      <c r="A3" s="1">
        <v>2</v>
      </c>
      <c r="B3" s="1" t="s">
        <v>2</v>
      </c>
      <c r="C3" s="1">
        <f ca="1">RANDBETWEEN(40,100)</f>
        <v>82</v>
      </c>
      <c r="D3" s="1">
        <f ca="1">RANDBETWEEN(40,100)</f>
        <v>42</v>
      </c>
      <c r="E3" s="1">
        <f ca="1">SUM(C3,D3)</f>
        <v>124</v>
      </c>
    </row>
    <row r="4" spans="1:5" x14ac:dyDescent="0.2">
      <c r="A4" s="1">
        <v>3</v>
      </c>
      <c r="B4" s="1" t="s">
        <v>3</v>
      </c>
      <c r="C4" s="1">
        <f ca="1">RANDBETWEEN(40,100)</f>
        <v>67</v>
      </c>
      <c r="D4" s="1">
        <f ca="1">RANDBETWEEN(40,100)</f>
        <v>49</v>
      </c>
      <c r="E4" s="1">
        <f ca="1">SUM(C4,D4)</f>
        <v>116</v>
      </c>
    </row>
    <row r="5" spans="1:5" x14ac:dyDescent="0.2">
      <c r="A5" s="1">
        <v>4</v>
      </c>
      <c r="B5" s="1" t="s">
        <v>4</v>
      </c>
      <c r="C5" s="1">
        <f ca="1">RANDBETWEEN(40,100)</f>
        <v>96</v>
      </c>
      <c r="D5" s="1">
        <f ca="1">RANDBETWEEN(40,100)</f>
        <v>59</v>
      </c>
      <c r="E5" s="1">
        <f ca="1">SUM(C5,D5)</f>
        <v>155</v>
      </c>
    </row>
    <row r="6" spans="1:5" x14ac:dyDescent="0.2">
      <c r="A6" s="1">
        <v>5</v>
      </c>
      <c r="B6" s="1" t="s">
        <v>5</v>
      </c>
      <c r="C6" s="1">
        <f ca="1">RANDBETWEEN(40,100)</f>
        <v>68</v>
      </c>
      <c r="D6" s="1">
        <f ca="1">RANDBETWEEN(40,100)</f>
        <v>68</v>
      </c>
      <c r="E6" s="1">
        <f ca="1">SUM(C6,D6)</f>
        <v>136</v>
      </c>
    </row>
    <row r="7" spans="1:5" x14ac:dyDescent="0.2">
      <c r="A7" s="1">
        <v>6</v>
      </c>
      <c r="B7" s="1" t="s">
        <v>6</v>
      </c>
      <c r="C7" s="1">
        <f ca="1">RANDBETWEEN(40,100)</f>
        <v>68</v>
      </c>
      <c r="D7" s="1">
        <f ca="1">RANDBETWEEN(40,100)</f>
        <v>74</v>
      </c>
      <c r="E7" s="1">
        <f ca="1">SUM(C7,D7)</f>
        <v>142</v>
      </c>
    </row>
    <row r="8" spans="1:5" x14ac:dyDescent="0.2">
      <c r="A8" s="1">
        <v>7</v>
      </c>
      <c r="B8" s="1" t="s">
        <v>7</v>
      </c>
      <c r="C8" s="1">
        <f ca="1">RANDBETWEEN(40,100)</f>
        <v>56</v>
      </c>
      <c r="D8" s="1">
        <f ca="1">RANDBETWEEN(40,100)</f>
        <v>60</v>
      </c>
      <c r="E8" s="1">
        <f ca="1">SUM(C8,D8)</f>
        <v>116</v>
      </c>
    </row>
    <row r="9" spans="1:5" x14ac:dyDescent="0.2">
      <c r="A9" s="1">
        <v>8</v>
      </c>
      <c r="B9" s="1" t="s">
        <v>8</v>
      </c>
      <c r="C9" s="1">
        <f ca="1">RANDBETWEEN(40,100)</f>
        <v>41</v>
      </c>
      <c r="D9" s="1">
        <f ca="1">RANDBETWEEN(40,100)</f>
        <v>46</v>
      </c>
      <c r="E9" s="1">
        <f ca="1">SUM(C9,D9)</f>
        <v>87</v>
      </c>
    </row>
    <row r="10" spans="1:5" x14ac:dyDescent="0.2">
      <c r="A10" s="1">
        <v>9</v>
      </c>
      <c r="B10" s="1" t="s">
        <v>9</v>
      </c>
      <c r="C10" s="1">
        <f ca="1">RANDBETWEEN(40,100)</f>
        <v>61</v>
      </c>
      <c r="D10" s="1">
        <f ca="1">RANDBETWEEN(40,100)</f>
        <v>92</v>
      </c>
      <c r="E10" s="1">
        <f ca="1">SUM(C10,D10)</f>
        <v>153</v>
      </c>
    </row>
    <row r="11" spans="1:5" x14ac:dyDescent="0.2">
      <c r="A11" s="1">
        <v>10</v>
      </c>
      <c r="B11" s="1" t="s">
        <v>10</v>
      </c>
      <c r="C11" s="1">
        <f ca="1">RANDBETWEEN(40,100)</f>
        <v>80</v>
      </c>
      <c r="D11" s="1">
        <f ca="1">RANDBETWEEN(40,100)</f>
        <v>75</v>
      </c>
      <c r="E11" s="1">
        <f ca="1">SUM(C11,D11)</f>
        <v>155</v>
      </c>
    </row>
    <row r="12" spans="1:5" x14ac:dyDescent="0.2">
      <c r="A12" s="1">
        <v>11</v>
      </c>
      <c r="B12" s="1" t="s">
        <v>11</v>
      </c>
      <c r="C12" s="1">
        <f ca="1">RANDBETWEEN(40,100)</f>
        <v>47</v>
      </c>
      <c r="D12" s="1">
        <f ca="1">RANDBETWEEN(40,100)</f>
        <v>75</v>
      </c>
      <c r="E12" s="1">
        <f ca="1">SUM(C12,D12)</f>
        <v>122</v>
      </c>
    </row>
    <row r="13" spans="1:5" x14ac:dyDescent="0.2">
      <c r="A13" s="1">
        <v>12</v>
      </c>
      <c r="B13" s="1" t="s">
        <v>12</v>
      </c>
      <c r="C13" s="1">
        <f ca="1">RANDBETWEEN(40,100)</f>
        <v>52</v>
      </c>
      <c r="D13" s="1">
        <f ca="1">RANDBETWEEN(40,100)</f>
        <v>63</v>
      </c>
      <c r="E13" s="1">
        <f ca="1">SUM(C13,D13)</f>
        <v>115</v>
      </c>
    </row>
    <row r="14" spans="1:5" x14ac:dyDescent="0.2">
      <c r="A14" s="1">
        <v>13</v>
      </c>
      <c r="B14" s="1" t="s">
        <v>13</v>
      </c>
      <c r="C14" s="1">
        <f ca="1">RANDBETWEEN(40,100)</f>
        <v>67</v>
      </c>
      <c r="D14" s="1">
        <f ca="1">RANDBETWEEN(40,100)</f>
        <v>70</v>
      </c>
      <c r="E14" s="1">
        <f ca="1">SUM(C14,D14)</f>
        <v>137</v>
      </c>
    </row>
    <row r="15" spans="1:5" x14ac:dyDescent="0.2">
      <c r="A15" s="1">
        <v>14</v>
      </c>
      <c r="B15" s="1" t="s">
        <v>14</v>
      </c>
      <c r="C15" s="1">
        <f ca="1">RANDBETWEEN(40,100)</f>
        <v>77</v>
      </c>
      <c r="D15" s="1">
        <f ca="1">RANDBETWEEN(40,100)</f>
        <v>78</v>
      </c>
      <c r="E15" s="1">
        <f ca="1">SUM(C15,D15)</f>
        <v>155</v>
      </c>
    </row>
    <row r="16" spans="1:5" x14ac:dyDescent="0.2">
      <c r="A16" s="1">
        <v>15</v>
      </c>
      <c r="B16" s="1" t="s">
        <v>15</v>
      </c>
      <c r="C16" s="1">
        <f ca="1">RANDBETWEEN(40,100)</f>
        <v>52</v>
      </c>
      <c r="D16" s="1">
        <f ca="1">RANDBETWEEN(40,100)</f>
        <v>61</v>
      </c>
      <c r="E16" s="1">
        <f ca="1">SUM(C16,D16)</f>
        <v>113</v>
      </c>
    </row>
    <row r="17" spans="1:5" x14ac:dyDescent="0.2">
      <c r="A17" s="1">
        <v>16</v>
      </c>
      <c r="B17" s="1" t="s">
        <v>16</v>
      </c>
      <c r="C17" s="1">
        <f ca="1">RANDBETWEEN(40,100)</f>
        <v>57</v>
      </c>
      <c r="D17" s="1">
        <f ca="1">RANDBETWEEN(40,100)</f>
        <v>83</v>
      </c>
      <c r="E17" s="1">
        <f ca="1">SUM(C17,D17)</f>
        <v>140</v>
      </c>
    </row>
    <row r="18" spans="1:5" x14ac:dyDescent="0.2">
      <c r="A18" s="1">
        <v>17</v>
      </c>
      <c r="B18" s="1" t="s">
        <v>17</v>
      </c>
      <c r="C18" s="1">
        <f ca="1">RANDBETWEEN(40,100)</f>
        <v>59</v>
      </c>
      <c r="D18" s="1">
        <f ca="1">RANDBETWEEN(40,100)</f>
        <v>67</v>
      </c>
      <c r="E18" s="1">
        <f ca="1">SUM(C18,D18)</f>
        <v>126</v>
      </c>
    </row>
    <row r="19" spans="1:5" x14ac:dyDescent="0.2">
      <c r="A19" s="1">
        <v>18</v>
      </c>
      <c r="B19" s="1" t="s">
        <v>18</v>
      </c>
      <c r="C19" s="1">
        <f ca="1">RANDBETWEEN(40,100)</f>
        <v>73</v>
      </c>
      <c r="D19" s="1">
        <f ca="1">RANDBETWEEN(40,100)</f>
        <v>94</v>
      </c>
      <c r="E19" s="1">
        <f ca="1">SUM(C19,D19)</f>
        <v>167</v>
      </c>
    </row>
    <row r="20" spans="1:5" x14ac:dyDescent="0.2">
      <c r="A20" s="1">
        <v>19</v>
      </c>
      <c r="B20" s="1" t="s">
        <v>19</v>
      </c>
      <c r="C20" s="1">
        <f ca="1">RANDBETWEEN(40,100)</f>
        <v>43</v>
      </c>
      <c r="D20" s="1">
        <f ca="1">RANDBETWEEN(40,100)</f>
        <v>50</v>
      </c>
      <c r="E20" s="1">
        <f ca="1">SUM(C20,D20)</f>
        <v>93</v>
      </c>
    </row>
    <row r="21" spans="1:5" x14ac:dyDescent="0.2">
      <c r="A21" s="1">
        <v>20</v>
      </c>
      <c r="B21" s="1" t="s">
        <v>20</v>
      </c>
      <c r="C21" s="1">
        <f ca="1">RANDBETWEEN(40,100)</f>
        <v>51</v>
      </c>
      <c r="D21" s="1">
        <f ca="1">RANDBETWEEN(40,100)</f>
        <v>60</v>
      </c>
      <c r="E21" s="1">
        <f ca="1">SUM(C21,D21)</f>
        <v>111</v>
      </c>
    </row>
    <row r="22" spans="1:5" x14ac:dyDescent="0.2">
      <c r="A22" s="1">
        <v>21</v>
      </c>
      <c r="B22" s="1" t="s">
        <v>21</v>
      </c>
      <c r="C22" s="1">
        <f ca="1">RANDBETWEEN(40,100)</f>
        <v>94</v>
      </c>
      <c r="D22" s="1">
        <f ca="1">RANDBETWEEN(40,100)</f>
        <v>47</v>
      </c>
      <c r="E22" s="1">
        <f ca="1">SUM(C22,D22)</f>
        <v>141</v>
      </c>
    </row>
    <row r="23" spans="1:5" x14ac:dyDescent="0.2">
      <c r="A23" s="1">
        <v>22</v>
      </c>
      <c r="B23" s="1" t="s">
        <v>22</v>
      </c>
      <c r="C23" s="1">
        <f ca="1">RANDBETWEEN(40,100)</f>
        <v>56</v>
      </c>
      <c r="D23" s="1">
        <f ca="1">RANDBETWEEN(40,100)</f>
        <v>70</v>
      </c>
      <c r="E23" s="1">
        <f ca="1">SUM(C23,D23)</f>
        <v>126</v>
      </c>
    </row>
    <row r="24" spans="1:5" x14ac:dyDescent="0.2">
      <c r="A24" s="1">
        <v>23</v>
      </c>
      <c r="B24" s="1" t="s">
        <v>23</v>
      </c>
      <c r="C24" s="1">
        <f ca="1">RANDBETWEEN(40,100)</f>
        <v>88</v>
      </c>
      <c r="D24" s="1">
        <f ca="1">RANDBETWEEN(40,100)</f>
        <v>94</v>
      </c>
      <c r="E24" s="1">
        <f ca="1">SUM(C24,D24)</f>
        <v>182</v>
      </c>
    </row>
  </sheetData>
  <autoFilter ref="A1:E24"/>
  <sortState ref="A2:E24">
    <sortCondition ref="A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9" sqref="B9"/>
    </sheetView>
  </sheetViews>
  <sheetFormatPr baseColWidth="10" defaultRowHeight="16" x14ac:dyDescent="0.2"/>
  <cols>
    <col min="2" max="2" width="11.83203125" customWidth="1"/>
  </cols>
  <sheetData>
    <row r="1" spans="1:6" x14ac:dyDescent="0.2">
      <c r="D1" t="s">
        <v>36</v>
      </c>
      <c r="E1" t="s">
        <v>37</v>
      </c>
      <c r="F1" t="s">
        <v>38</v>
      </c>
    </row>
    <row r="2" spans="1:6" x14ac:dyDescent="0.2">
      <c r="A2" t="s">
        <v>28</v>
      </c>
      <c r="B2">
        <v>355974.34395841527</v>
      </c>
      <c r="D2">
        <v>1</v>
      </c>
      <c r="E2" s="4">
        <f>PPMT($B$5/12,D2,$B$4,-$B$8,0,0)</f>
        <v>257.44450951353355</v>
      </c>
      <c r="F2" s="4">
        <f>IPMT($B$5/12,D2,$B$4,-$B$8)</f>
        <v>1542.5554904864662</v>
      </c>
    </row>
    <row r="3" spans="1:6" x14ac:dyDescent="0.2">
      <c r="A3" t="s">
        <v>29</v>
      </c>
      <c r="B3" s="6">
        <v>0.2</v>
      </c>
      <c r="D3">
        <v>2</v>
      </c>
      <c r="E3" s="4">
        <f>PPMT($B$5/12,D3,$B$4,-$B$8,0,0)</f>
        <v>258.83900060673176</v>
      </c>
      <c r="F3" s="4">
        <f t="shared" ref="F3:F12" si="0">IPMT($B$5/12,D3,$B$4,-$B$8)</f>
        <v>1541.160999393268</v>
      </c>
    </row>
    <row r="4" spans="1:6" x14ac:dyDescent="0.2">
      <c r="A4" t="s">
        <v>30</v>
      </c>
      <c r="B4">
        <v>360</v>
      </c>
      <c r="D4">
        <v>3</v>
      </c>
      <c r="E4" s="4">
        <f t="shared" ref="E4:E12" si="1">PPMT($B$5/12,D4,$B$4,-$B$8,0,0)</f>
        <v>260.24104519335162</v>
      </c>
      <c r="F4" s="4">
        <f t="shared" si="0"/>
        <v>1539.758954806648</v>
      </c>
    </row>
    <row r="5" spans="1:6" x14ac:dyDescent="0.2">
      <c r="A5" t="s">
        <v>31</v>
      </c>
      <c r="B5" s="3">
        <v>6.5000000000000002E-2</v>
      </c>
      <c r="D5">
        <v>4</v>
      </c>
      <c r="E5" s="4">
        <f t="shared" si="1"/>
        <v>261.65068418814894</v>
      </c>
      <c r="F5" s="4">
        <f t="shared" si="0"/>
        <v>1538.3493158118506</v>
      </c>
    </row>
    <row r="6" spans="1:6" x14ac:dyDescent="0.2">
      <c r="D6">
        <v>5</v>
      </c>
      <c r="E6" s="4">
        <f t="shared" si="1"/>
        <v>263.06795872750143</v>
      </c>
      <c r="F6" s="4">
        <f t="shared" si="0"/>
        <v>1536.9320412724983</v>
      </c>
    </row>
    <row r="7" spans="1:6" x14ac:dyDescent="0.2">
      <c r="D7">
        <v>6</v>
      </c>
      <c r="E7" s="4">
        <f t="shared" si="1"/>
        <v>264.49291017060864</v>
      </c>
      <c r="F7" s="4">
        <f t="shared" si="0"/>
        <v>1535.5070898293911</v>
      </c>
    </row>
    <row r="8" spans="1:6" x14ac:dyDescent="0.2">
      <c r="A8" t="s">
        <v>32</v>
      </c>
      <c r="B8" s="5">
        <f>B2*(1-B3)</f>
        <v>284779.47516673221</v>
      </c>
      <c r="D8">
        <v>7</v>
      </c>
      <c r="E8" s="4">
        <f t="shared" si="1"/>
        <v>265.92558010069951</v>
      </c>
      <c r="F8" s="4">
        <f t="shared" si="0"/>
        <v>1534.0744198993002</v>
      </c>
    </row>
    <row r="9" spans="1:6" x14ac:dyDescent="0.2">
      <c r="A9" t="s">
        <v>33</v>
      </c>
      <c r="B9" s="4">
        <f>PMT(B5/12,B4,-B8)</f>
        <v>1799.9999999999998</v>
      </c>
      <c r="D9">
        <v>8</v>
      </c>
      <c r="E9" s="4">
        <f t="shared" si="1"/>
        <v>267.36601032624498</v>
      </c>
      <c r="F9" s="4">
        <f t="shared" si="0"/>
        <v>1532.633989673755</v>
      </c>
    </row>
    <row r="10" spans="1:6" x14ac:dyDescent="0.2">
      <c r="A10" t="s">
        <v>34</v>
      </c>
      <c r="B10" s="4">
        <f>B9*B4</f>
        <v>647999.99999999988</v>
      </c>
      <c r="D10">
        <v>9</v>
      </c>
      <c r="E10" s="4">
        <f t="shared" si="1"/>
        <v>268.8142428821788</v>
      </c>
      <c r="F10" s="4">
        <f t="shared" si="0"/>
        <v>1531.1857571178211</v>
      </c>
    </row>
    <row r="11" spans="1:6" x14ac:dyDescent="0.2">
      <c r="A11" t="s">
        <v>35</v>
      </c>
      <c r="B11" s="4">
        <f>B10-B8</f>
        <v>363220.52483326767</v>
      </c>
      <c r="D11">
        <v>10</v>
      </c>
      <c r="E11" s="4">
        <f t="shared" si="1"/>
        <v>270.27032003112396</v>
      </c>
      <c r="F11" s="4">
        <f t="shared" si="0"/>
        <v>1529.7296799688759</v>
      </c>
    </row>
    <row r="12" spans="1:6" x14ac:dyDescent="0.2">
      <c r="D12">
        <v>11</v>
      </c>
      <c r="E12" s="4">
        <f t="shared" si="1"/>
        <v>271.73428426462578</v>
      </c>
      <c r="F12" s="4">
        <f t="shared" si="0"/>
        <v>1528.265715735374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XFD1048576"/>
    </sheetView>
  </sheetViews>
  <sheetFormatPr baseColWidth="10" defaultRowHeight="16" x14ac:dyDescent="0.2"/>
  <cols>
    <col min="2" max="2" width="25.33203125" customWidth="1"/>
  </cols>
  <sheetData>
    <row r="1" spans="1:6" x14ac:dyDescent="0.2">
      <c r="D1" t="s">
        <v>36</v>
      </c>
      <c r="E1" t="s">
        <v>37</v>
      </c>
      <c r="F1" t="s">
        <v>38</v>
      </c>
    </row>
    <row r="2" spans="1:6" x14ac:dyDescent="0.2">
      <c r="A2" t="s">
        <v>28</v>
      </c>
      <c r="B2">
        <v>20000</v>
      </c>
      <c r="D2">
        <v>1</v>
      </c>
      <c r="E2" s="4">
        <f>PPMT($B$5/12,D2,$B$4,-$B$8,0,0)</f>
        <v>66.66666744713838</v>
      </c>
      <c r="F2" s="4">
        <f>IPMT($B$5/12,D2,$B$4,-$B$8)</f>
        <v>1733.3333333333335</v>
      </c>
    </row>
    <row r="3" spans="1:6" x14ac:dyDescent="0.2">
      <c r="A3" t="s">
        <v>29</v>
      </c>
      <c r="B3" s="6">
        <v>0.2</v>
      </c>
      <c r="D3">
        <v>2</v>
      </c>
      <c r="E3" s="4">
        <f>PPMT($B$5/12,D3,$B$4,-$B$8,0,0)</f>
        <v>67.027778562477067</v>
      </c>
      <c r="F3" s="4">
        <f t="shared" ref="F3:F12" si="0">IPMT($B$5/12,D3,$B$4,-$B$8)</f>
        <v>1732.9722222179944</v>
      </c>
    </row>
    <row r="4" spans="1:6" x14ac:dyDescent="0.2">
      <c r="A4" t="s">
        <v>30</v>
      </c>
      <c r="B4">
        <v>610.10862330435396</v>
      </c>
      <c r="D4">
        <v>3</v>
      </c>
      <c r="E4" s="4">
        <f t="shared" ref="E4:E12" si="1">PPMT($B$5/12,D4,$B$4,-$B$8,0,0)</f>
        <v>67.390845696357147</v>
      </c>
      <c r="F4" s="4">
        <f t="shared" si="0"/>
        <v>1732.6091550841145</v>
      </c>
    </row>
    <row r="5" spans="1:6" x14ac:dyDescent="0.2">
      <c r="A5" t="s">
        <v>31</v>
      </c>
      <c r="B5" s="3">
        <v>6.5000000000000002E-2</v>
      </c>
      <c r="D5">
        <v>4</v>
      </c>
      <c r="E5" s="4">
        <f t="shared" si="1"/>
        <v>67.755879443879053</v>
      </c>
      <c r="F5" s="4">
        <f t="shared" si="0"/>
        <v>1732.2441213365928</v>
      </c>
    </row>
    <row r="6" spans="1:6" x14ac:dyDescent="0.2">
      <c r="D6">
        <v>5</v>
      </c>
      <c r="E6" s="4">
        <f t="shared" si="1"/>
        <v>68.122890457533401</v>
      </c>
      <c r="F6" s="4">
        <f t="shared" si="0"/>
        <v>1731.8771103229383</v>
      </c>
    </row>
    <row r="7" spans="1:6" x14ac:dyDescent="0.2">
      <c r="D7">
        <v>6</v>
      </c>
      <c r="E7" s="4">
        <f t="shared" si="1"/>
        <v>68.49188944751171</v>
      </c>
      <c r="F7" s="4">
        <f t="shared" si="0"/>
        <v>1731.5081113329602</v>
      </c>
    </row>
    <row r="8" spans="1:6" x14ac:dyDescent="0.2">
      <c r="A8" t="s">
        <v>32</v>
      </c>
      <c r="B8" s="5">
        <v>320000</v>
      </c>
      <c r="D8">
        <v>7</v>
      </c>
      <c r="E8" s="4">
        <f t="shared" si="1"/>
        <v>68.862887182019065</v>
      </c>
      <c r="F8" s="4">
        <f t="shared" si="0"/>
        <v>1731.1371135984525</v>
      </c>
    </row>
    <row r="9" spans="1:6" x14ac:dyDescent="0.2">
      <c r="A9" t="s">
        <v>33</v>
      </c>
      <c r="B9" s="4">
        <f>PMT(B5/12,B4,-B8)</f>
        <v>1800.0000007804717</v>
      </c>
      <c r="D9">
        <v>8</v>
      </c>
      <c r="E9" s="4">
        <f t="shared" si="1"/>
        <v>69.23589448758834</v>
      </c>
      <c r="F9" s="4">
        <f t="shared" si="0"/>
        <v>1730.7641062928835</v>
      </c>
    </row>
    <row r="10" spans="1:6" x14ac:dyDescent="0.2">
      <c r="A10" t="s">
        <v>34</v>
      </c>
      <c r="B10" s="4">
        <f>B9*B4</f>
        <v>1098195.5224240096</v>
      </c>
      <c r="D10">
        <v>9</v>
      </c>
      <c r="E10" s="4">
        <f t="shared" si="1"/>
        <v>69.610922249396111</v>
      </c>
      <c r="F10" s="4">
        <f t="shared" si="0"/>
        <v>1730.3890785310757</v>
      </c>
    </row>
    <row r="11" spans="1:6" x14ac:dyDescent="0.2">
      <c r="A11" t="s">
        <v>35</v>
      </c>
      <c r="B11" s="4">
        <f>B10-B8</f>
        <v>778195.52242400963</v>
      </c>
      <c r="D11">
        <v>10</v>
      </c>
      <c r="E11" s="4">
        <f t="shared" si="1"/>
        <v>69.98798141158035</v>
      </c>
      <c r="F11" s="4">
        <f t="shared" si="0"/>
        <v>1730.0120193688913</v>
      </c>
    </row>
    <row r="12" spans="1:6" x14ac:dyDescent="0.2">
      <c r="D12">
        <v>11</v>
      </c>
      <c r="E12" s="4">
        <f t="shared" si="1"/>
        <v>70.367082977559747</v>
      </c>
      <c r="F12" s="4">
        <f t="shared" si="0"/>
        <v>1729.6329178029118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workbookViewId="0">
      <selection activeCell="C16" sqref="C16"/>
    </sheetView>
  </sheetViews>
  <sheetFormatPr baseColWidth="10" defaultRowHeight="16" x14ac:dyDescent="0.2"/>
  <cols>
    <col min="2" max="2" width="26.5" customWidth="1"/>
    <col min="3" max="3" width="11" customWidth="1"/>
  </cols>
  <sheetData>
    <row r="2" spans="1:5" x14ac:dyDescent="0.2">
      <c r="A2" t="s">
        <v>39</v>
      </c>
      <c r="B2" t="s">
        <v>40</v>
      </c>
      <c r="C2" t="s">
        <v>102</v>
      </c>
      <c r="D2" t="s">
        <v>41</v>
      </c>
      <c r="E2" t="s">
        <v>42</v>
      </c>
    </row>
    <row r="3" spans="1:5" x14ac:dyDescent="0.2">
      <c r="A3" t="s">
        <v>43</v>
      </c>
      <c r="B3" s="7">
        <v>42371</v>
      </c>
      <c r="C3" s="7" t="str">
        <f>IF(WEEKDAY(B3,2)&gt;5,"yes","no")</f>
        <v>yes</v>
      </c>
      <c r="D3" t="s">
        <v>71</v>
      </c>
      <c r="E3" t="s">
        <v>73</v>
      </c>
    </row>
    <row r="4" spans="1:5" x14ac:dyDescent="0.2">
      <c r="A4" t="s">
        <v>44</v>
      </c>
      <c r="B4" s="7">
        <v>42372</v>
      </c>
      <c r="C4" s="7" t="str">
        <f>IF(WEEKDAY(B4,2)&gt;5,"yes","no")</f>
        <v>yes</v>
      </c>
      <c r="D4" t="s">
        <v>71</v>
      </c>
      <c r="E4" t="s">
        <v>74</v>
      </c>
    </row>
    <row r="5" spans="1:5" x14ac:dyDescent="0.2">
      <c r="A5" t="s">
        <v>45</v>
      </c>
      <c r="B5" s="7">
        <v>42373</v>
      </c>
      <c r="C5" s="7" t="str">
        <f>IF(WEEKDAY(B5,2)&gt;5,"yes","no")</f>
        <v>no</v>
      </c>
      <c r="D5" t="s">
        <v>71</v>
      </c>
      <c r="E5" t="s">
        <v>75</v>
      </c>
    </row>
    <row r="6" spans="1:5" x14ac:dyDescent="0.2">
      <c r="A6" t="s">
        <v>46</v>
      </c>
      <c r="B6" s="7">
        <v>42374</v>
      </c>
      <c r="C6" s="7" t="str">
        <f t="shared" ref="C6:C30" si="0">IF(WEEKDAY(B6,2)&gt;5,"yes","no")</f>
        <v>no</v>
      </c>
      <c r="D6" t="s">
        <v>71</v>
      </c>
      <c r="E6" t="s">
        <v>76</v>
      </c>
    </row>
    <row r="7" spans="1:5" x14ac:dyDescent="0.2">
      <c r="A7" t="s">
        <v>47</v>
      </c>
      <c r="B7" s="7">
        <v>42375</v>
      </c>
      <c r="C7" s="7" t="str">
        <f t="shared" si="0"/>
        <v>no</v>
      </c>
      <c r="D7" t="s">
        <v>71</v>
      </c>
      <c r="E7" t="s">
        <v>77</v>
      </c>
    </row>
    <row r="8" spans="1:5" x14ac:dyDescent="0.2">
      <c r="A8" t="s">
        <v>48</v>
      </c>
      <c r="B8" s="7">
        <v>42376</v>
      </c>
      <c r="C8" s="7" t="str">
        <f t="shared" si="0"/>
        <v>no</v>
      </c>
      <c r="D8" t="s">
        <v>71</v>
      </c>
      <c r="E8" t="s">
        <v>78</v>
      </c>
    </row>
    <row r="9" spans="1:5" x14ac:dyDescent="0.2">
      <c r="A9" t="s">
        <v>49</v>
      </c>
      <c r="B9" s="7">
        <v>42377</v>
      </c>
      <c r="C9" s="7" t="str">
        <f t="shared" si="0"/>
        <v>no</v>
      </c>
      <c r="D9" t="s">
        <v>71</v>
      </c>
      <c r="E9" t="s">
        <v>79</v>
      </c>
    </row>
    <row r="10" spans="1:5" x14ac:dyDescent="0.2">
      <c r="A10" t="s">
        <v>50</v>
      </c>
      <c r="B10" s="7">
        <v>42378</v>
      </c>
      <c r="C10" s="7" t="str">
        <f t="shared" si="0"/>
        <v>yes</v>
      </c>
      <c r="D10" t="s">
        <v>71</v>
      </c>
      <c r="E10" t="s">
        <v>80</v>
      </c>
    </row>
    <row r="11" spans="1:5" x14ac:dyDescent="0.2">
      <c r="A11" t="s">
        <v>51</v>
      </c>
      <c r="B11" s="7">
        <v>42379</v>
      </c>
      <c r="C11" s="7" t="str">
        <f t="shared" si="0"/>
        <v>yes</v>
      </c>
      <c r="D11" t="s">
        <v>71</v>
      </c>
      <c r="E11" t="s">
        <v>81</v>
      </c>
    </row>
    <row r="12" spans="1:5" x14ac:dyDescent="0.2">
      <c r="A12" t="s">
        <v>52</v>
      </c>
      <c r="B12" s="7">
        <v>42380</v>
      </c>
      <c r="C12" s="7" t="str">
        <f t="shared" si="0"/>
        <v>no</v>
      </c>
      <c r="D12" t="s">
        <v>71</v>
      </c>
      <c r="E12" t="s">
        <v>82</v>
      </c>
    </row>
    <row r="13" spans="1:5" x14ac:dyDescent="0.2">
      <c r="A13" t="s">
        <v>53</v>
      </c>
      <c r="B13" s="7">
        <v>42381</v>
      </c>
      <c r="C13" s="7" t="str">
        <f t="shared" si="0"/>
        <v>no</v>
      </c>
      <c r="D13" t="s">
        <v>71</v>
      </c>
      <c r="E13" t="s">
        <v>83</v>
      </c>
    </row>
    <row r="14" spans="1:5" x14ac:dyDescent="0.2">
      <c r="A14" t="s">
        <v>54</v>
      </c>
      <c r="B14" s="7">
        <v>42382</v>
      </c>
      <c r="C14" s="7" t="str">
        <f t="shared" si="0"/>
        <v>no</v>
      </c>
      <c r="D14" t="s">
        <v>71</v>
      </c>
      <c r="E14" t="s">
        <v>84</v>
      </c>
    </row>
    <row r="15" spans="1:5" x14ac:dyDescent="0.2">
      <c r="A15" t="s">
        <v>55</v>
      </c>
      <c r="B15" s="7">
        <v>42383</v>
      </c>
      <c r="C15" s="7" t="str">
        <f t="shared" ref="C15:C30" si="1">IF(WEEKDAY(B15,2)&gt;5,"yes","no")</f>
        <v>no</v>
      </c>
      <c r="D15" t="s">
        <v>72</v>
      </c>
      <c r="E15" t="s">
        <v>85</v>
      </c>
    </row>
    <row r="16" spans="1:5" x14ac:dyDescent="0.2">
      <c r="A16" t="s">
        <v>56</v>
      </c>
      <c r="B16" s="7">
        <v>42384</v>
      </c>
      <c r="C16" s="7" t="str">
        <f t="shared" si="1"/>
        <v>no</v>
      </c>
      <c r="D16" t="s">
        <v>72</v>
      </c>
      <c r="E16" t="s">
        <v>86</v>
      </c>
    </row>
    <row r="17" spans="1:5" x14ac:dyDescent="0.2">
      <c r="A17" t="s">
        <v>57</v>
      </c>
      <c r="B17" s="7">
        <v>42385</v>
      </c>
      <c r="C17" s="7" t="str">
        <f t="shared" si="1"/>
        <v>yes</v>
      </c>
      <c r="D17" t="s">
        <v>72</v>
      </c>
      <c r="E17" t="s">
        <v>87</v>
      </c>
    </row>
    <row r="18" spans="1:5" x14ac:dyDescent="0.2">
      <c r="A18" t="s">
        <v>58</v>
      </c>
      <c r="B18" s="7">
        <v>42386</v>
      </c>
      <c r="C18" s="7" t="str">
        <f t="shared" si="1"/>
        <v>yes</v>
      </c>
      <c r="D18" t="s">
        <v>72</v>
      </c>
      <c r="E18" t="s">
        <v>88</v>
      </c>
    </row>
    <row r="19" spans="1:5" x14ac:dyDescent="0.2">
      <c r="A19" t="s">
        <v>59</v>
      </c>
      <c r="B19" s="7">
        <v>42387</v>
      </c>
      <c r="C19" s="7" t="str">
        <f t="shared" si="1"/>
        <v>no</v>
      </c>
      <c r="D19" t="s">
        <v>72</v>
      </c>
      <c r="E19" t="s">
        <v>89</v>
      </c>
    </row>
    <row r="20" spans="1:5" x14ac:dyDescent="0.2">
      <c r="A20" t="s">
        <v>60</v>
      </c>
      <c r="B20" s="7">
        <v>42388</v>
      </c>
      <c r="C20" s="7" t="str">
        <f t="shared" si="1"/>
        <v>no</v>
      </c>
      <c r="D20" t="s">
        <v>72</v>
      </c>
      <c r="E20" t="s">
        <v>90</v>
      </c>
    </row>
    <row r="21" spans="1:5" x14ac:dyDescent="0.2">
      <c r="A21" t="s">
        <v>61</v>
      </c>
      <c r="B21" s="7">
        <v>42389</v>
      </c>
      <c r="C21" s="7" t="str">
        <f>IF(WEEKDAY(B21,2)&gt;5,"yes","no")</f>
        <v>no</v>
      </c>
      <c r="D21" t="s">
        <v>72</v>
      </c>
      <c r="E21" t="s">
        <v>91</v>
      </c>
    </row>
    <row r="22" spans="1:5" x14ac:dyDescent="0.2">
      <c r="A22" t="s">
        <v>62</v>
      </c>
      <c r="B22" s="7">
        <v>42390</v>
      </c>
      <c r="C22" s="7" t="str">
        <f t="shared" si="1"/>
        <v>no</v>
      </c>
      <c r="D22" t="s">
        <v>72</v>
      </c>
      <c r="E22" t="s">
        <v>92</v>
      </c>
    </row>
    <row r="23" spans="1:5" x14ac:dyDescent="0.2">
      <c r="A23" t="s">
        <v>63</v>
      </c>
      <c r="B23" s="7">
        <v>42391</v>
      </c>
      <c r="C23" s="7" t="str">
        <f t="shared" si="1"/>
        <v>no</v>
      </c>
      <c r="D23" t="s">
        <v>72</v>
      </c>
      <c r="E23" t="s">
        <v>93</v>
      </c>
    </row>
    <row r="24" spans="1:5" x14ac:dyDescent="0.2">
      <c r="A24" t="s">
        <v>64</v>
      </c>
      <c r="B24" s="7">
        <v>42392</v>
      </c>
      <c r="C24" s="7" t="str">
        <f t="shared" si="1"/>
        <v>yes</v>
      </c>
      <c r="D24" t="s">
        <v>72</v>
      </c>
      <c r="E24" t="s">
        <v>94</v>
      </c>
    </row>
    <row r="25" spans="1:5" x14ac:dyDescent="0.2">
      <c r="A25" t="s">
        <v>65</v>
      </c>
      <c r="B25" s="7">
        <v>42393</v>
      </c>
      <c r="C25" s="7" t="str">
        <f t="shared" si="1"/>
        <v>yes</v>
      </c>
      <c r="D25" t="s">
        <v>72</v>
      </c>
      <c r="E25" t="s">
        <v>95</v>
      </c>
    </row>
    <row r="26" spans="1:5" x14ac:dyDescent="0.2">
      <c r="A26" t="s">
        <v>66</v>
      </c>
      <c r="B26" s="7">
        <v>42394</v>
      </c>
      <c r="C26" s="7" t="str">
        <f t="shared" si="1"/>
        <v>no</v>
      </c>
      <c r="D26" t="s">
        <v>101</v>
      </c>
      <c r="E26" t="s">
        <v>96</v>
      </c>
    </row>
    <row r="27" spans="1:5" x14ac:dyDescent="0.2">
      <c r="A27" t="s">
        <v>67</v>
      </c>
      <c r="B27" s="7">
        <v>42395</v>
      </c>
      <c r="C27" s="7" t="str">
        <f t="shared" si="1"/>
        <v>no</v>
      </c>
      <c r="D27" t="s">
        <v>101</v>
      </c>
      <c r="E27" t="s">
        <v>97</v>
      </c>
    </row>
    <row r="28" spans="1:5" x14ac:dyDescent="0.2">
      <c r="A28" t="s">
        <v>68</v>
      </c>
      <c r="B28" s="7">
        <v>42396</v>
      </c>
      <c r="C28" s="7" t="str">
        <f t="shared" si="1"/>
        <v>no</v>
      </c>
      <c r="D28" t="s">
        <v>101</v>
      </c>
      <c r="E28" t="s">
        <v>98</v>
      </c>
    </row>
    <row r="29" spans="1:5" x14ac:dyDescent="0.2">
      <c r="A29" t="s">
        <v>69</v>
      </c>
      <c r="B29" s="7">
        <v>42397</v>
      </c>
      <c r="C29" s="7" t="str">
        <f t="shared" si="1"/>
        <v>no</v>
      </c>
      <c r="D29" t="s">
        <v>101</v>
      </c>
      <c r="E29" t="s">
        <v>99</v>
      </c>
    </row>
    <row r="30" spans="1:5" x14ac:dyDescent="0.2">
      <c r="A30" t="s">
        <v>70</v>
      </c>
      <c r="B30" s="7">
        <v>42398</v>
      </c>
      <c r="C30" s="7" t="str">
        <f t="shared" si="1"/>
        <v>no</v>
      </c>
      <c r="D30" t="s">
        <v>101</v>
      </c>
      <c r="E30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2024-03-04T02:37:28Z</dcterms:created>
  <dcterms:modified xsi:type="dcterms:W3CDTF">2024-03-04T05:11:57Z</dcterms:modified>
</cp:coreProperties>
</file>