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6x\Desktop\research\truckChoice\truckChoice3.0\code_ver3\scenario_generator\no_incentive\"/>
    </mc:Choice>
  </mc:AlternateContent>
  <xr:revisionPtr revIDLastSave="0" documentId="13_ncr:1_{2673DCED-FD04-4DF8-85F4-B56E697D1C05}" xr6:coauthVersionLast="46" xr6:coauthVersionMax="46" xr10:uidLastSave="{00000000-0000-0000-0000-000000000000}"/>
  <bookViews>
    <workbookView xWindow="-110" yWindow="-110" windowWidth="19420" windowHeight="12420" tabRatio="808" firstSheet="8" activeTab="14" xr2:uid="{00000000-000D-0000-FFFF-FFFF00000000}"/>
  </bookViews>
  <sheets>
    <sheet name="input" sheetId="1" r:id="rId1"/>
    <sheet name="segments" sheetId="2" r:id="rId2"/>
    <sheet name="carbon_intensity" sheetId="11" r:id="rId3"/>
    <sheet name="capital" sheetId="3" r:id="rId4"/>
    <sheet name="fuel_prices" sheetId="4" r:id="rId5"/>
    <sheet name="BEV_range" sheetId="15" r:id="rId6"/>
    <sheet name="BEV_queue_time" sheetId="14" r:id="rId7"/>
    <sheet name="BEV_charging_power" sheetId="13" r:id="rId8"/>
    <sheet name="BEV_consumption" sheetId="5" r:id="rId9"/>
    <sheet name="DV_consumption" sheetId="6" r:id="rId10"/>
    <sheet name="DV_idling_consumption" sheetId="12" r:id="rId11"/>
    <sheet name="BEV_price" sheetId="7" r:id="rId12"/>
    <sheet name="DV_price" sheetId="8" r:id="rId13"/>
    <sheet name="BEV_incentive" sheetId="9" r:id="rId14"/>
    <sheet name="charging_incentive" sheetId="1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5" l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C19" i="15"/>
  <c r="D19" i="15"/>
  <c r="C20" i="15"/>
  <c r="D20" i="15"/>
  <c r="C21" i="15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D21" i="15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C18" i="15"/>
  <c r="D18" i="15"/>
  <c r="B18" i="15"/>
  <c r="B3" i="15"/>
  <c r="C3" i="15"/>
  <c r="D3" i="15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C2" i="15"/>
  <c r="D2" i="15"/>
  <c r="B2" i="15"/>
  <c r="E50" i="1"/>
  <c r="D50" i="1"/>
  <c r="C50" i="1"/>
  <c r="B3" i="14"/>
  <c r="C3" i="14"/>
  <c r="D3" i="14"/>
  <c r="B4" i="14"/>
  <c r="C4" i="14"/>
  <c r="D4" i="14"/>
  <c r="B5" i="14"/>
  <c r="C5" i="14"/>
  <c r="D5" i="14"/>
  <c r="B6" i="14"/>
  <c r="C6" i="14"/>
  <c r="D6" i="14"/>
  <c r="B7" i="14"/>
  <c r="C7" i="14"/>
  <c r="D7" i="14"/>
  <c r="B8" i="14"/>
  <c r="C8" i="14"/>
  <c r="D8" i="14"/>
  <c r="B9" i="14"/>
  <c r="C9" i="14"/>
  <c r="D9" i="14"/>
  <c r="B10" i="14"/>
  <c r="C10" i="14"/>
  <c r="D10" i="14"/>
  <c r="B11" i="14"/>
  <c r="C11" i="14"/>
  <c r="D11" i="14"/>
  <c r="B12" i="14"/>
  <c r="C12" i="14"/>
  <c r="D12" i="14"/>
  <c r="B13" i="14"/>
  <c r="C13" i="14"/>
  <c r="D13" i="14"/>
  <c r="B14" i="14"/>
  <c r="C14" i="14"/>
  <c r="D14" i="14"/>
  <c r="B15" i="14"/>
  <c r="C15" i="14"/>
  <c r="D15" i="14"/>
  <c r="B16" i="14"/>
  <c r="C16" i="14"/>
  <c r="D16" i="14"/>
  <c r="B17" i="14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C2" i="14"/>
  <c r="D2" i="14"/>
  <c r="B2" i="14"/>
  <c r="E46" i="1"/>
  <c r="D46" i="1"/>
  <c r="C46" i="1"/>
  <c r="B3" i="13"/>
  <c r="C3" i="13"/>
  <c r="D3" i="13"/>
  <c r="B4" i="13"/>
  <c r="C4" i="13"/>
  <c r="D4" i="13"/>
  <c r="B5" i="13"/>
  <c r="C5" i="13"/>
  <c r="D5" i="13"/>
  <c r="B6" i="13"/>
  <c r="C6" i="13"/>
  <c r="D6" i="13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C17" i="13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D17" i="13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C2" i="13"/>
  <c r="D2" i="13"/>
  <c r="B2" i="13"/>
  <c r="D42" i="1"/>
  <c r="E42" i="1"/>
  <c r="C42" i="1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B18" i="3" s="1"/>
  <c r="B19" i="3" s="1"/>
  <c r="B20" i="3" s="1"/>
  <c r="B21" i="3" s="1"/>
  <c r="B22" i="3" s="1"/>
  <c r="C17" i="3"/>
  <c r="C18" i="3" s="1"/>
  <c r="C19" i="3" s="1"/>
  <c r="C20" i="3" s="1"/>
  <c r="C21" i="3" s="1"/>
  <c r="C22" i="3" s="1"/>
  <c r="D17" i="3"/>
  <c r="D18" i="3" s="1"/>
  <c r="D19" i="3" s="1"/>
  <c r="D20" i="3" s="1"/>
  <c r="D21" i="3" s="1"/>
  <c r="D22" i="3" s="1"/>
  <c r="C2" i="3"/>
  <c r="D2" i="3"/>
  <c r="B2" i="3"/>
  <c r="G24" i="1"/>
  <c r="H24" i="1"/>
  <c r="I24" i="1"/>
  <c r="G25" i="1"/>
  <c r="H25" i="1"/>
  <c r="I25" i="1"/>
  <c r="H23" i="1"/>
  <c r="I23" i="1"/>
  <c r="G23" i="1"/>
  <c r="D21" i="1"/>
  <c r="E21" i="1"/>
  <c r="C21" i="1"/>
  <c r="D19" i="1"/>
  <c r="D20" i="1"/>
  <c r="E17" i="1"/>
  <c r="E19" i="1"/>
  <c r="E20" i="1"/>
  <c r="C19" i="1"/>
  <c r="C20" i="1"/>
  <c r="B17" i="12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C17" i="12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D17" i="12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B2" i="12"/>
  <c r="C2" i="12"/>
  <c r="D2" i="12"/>
  <c r="B3" i="12"/>
  <c r="C3" i="12"/>
  <c r="D3" i="12"/>
  <c r="B4" i="12"/>
  <c r="C4" i="12"/>
  <c r="D4" i="12"/>
  <c r="B5" i="12"/>
  <c r="C5" i="12"/>
  <c r="D5" i="12"/>
  <c r="B6" i="12"/>
  <c r="C6" i="12"/>
  <c r="D6" i="12"/>
  <c r="B7" i="12"/>
  <c r="C7" i="12"/>
  <c r="D7" i="12"/>
  <c r="B8" i="12"/>
  <c r="C8" i="12"/>
  <c r="D8" i="12"/>
  <c r="B9" i="12"/>
  <c r="C9" i="12"/>
  <c r="D9" i="12"/>
  <c r="B10" i="12"/>
  <c r="C10" i="12"/>
  <c r="D10" i="12"/>
  <c r="B11" i="12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D55" i="1"/>
  <c r="E55" i="1"/>
  <c r="C55" i="1"/>
  <c r="B17" i="1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C17" i="1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B2" i="11"/>
  <c r="C2" i="11"/>
  <c r="B3" i="11"/>
  <c r="C3" i="11"/>
  <c r="B4" i="11"/>
  <c r="C4" i="1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C38" i="1"/>
  <c r="B38" i="1"/>
  <c r="B17" i="8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C17" i="8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D17" i="8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B2" i="8"/>
  <c r="C2" i="8"/>
  <c r="D2" i="8"/>
  <c r="B3" i="8"/>
  <c r="C3" i="8"/>
  <c r="D3" i="8"/>
  <c r="B4" i="8"/>
  <c r="C4" i="8"/>
  <c r="D4" i="8"/>
  <c r="B5" i="8"/>
  <c r="C5" i="8"/>
  <c r="D5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7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C18" i="1"/>
  <c r="C17" i="7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D18" i="1"/>
  <c r="D17" i="7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E18" i="1"/>
  <c r="E32" i="1"/>
  <c r="D32" i="1"/>
  <c r="C32" i="1"/>
  <c r="E31" i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C17" i="6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D17" i="6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B2" i="6"/>
  <c r="C2" i="6"/>
  <c r="D2" i="6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5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C17" i="5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D17" i="5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B2" i="5"/>
  <c r="C2" i="5"/>
  <c r="D2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P14" i="1"/>
  <c r="Q14" i="1"/>
  <c r="O14" i="1"/>
  <c r="P10" i="1"/>
  <c r="Q10" i="1"/>
  <c r="O10" i="1"/>
  <c r="O13" i="1"/>
  <c r="P13" i="1"/>
  <c r="Q13" i="1"/>
  <c r="P12" i="1"/>
  <c r="Q12" i="1"/>
  <c r="O12" i="1"/>
  <c r="O9" i="1"/>
  <c r="P9" i="1"/>
  <c r="Q9" i="1"/>
  <c r="P8" i="1"/>
  <c r="Q8" i="1"/>
  <c r="O8" i="1"/>
  <c r="E13" i="1"/>
  <c r="E9" i="1"/>
  <c r="J3" i="2"/>
  <c r="K3" i="2" s="1"/>
  <c r="J4" i="2"/>
  <c r="K4" i="2" s="1"/>
  <c r="J2" i="2"/>
  <c r="K2" i="2" s="1"/>
  <c r="E4" i="2"/>
  <c r="E3" i="2"/>
  <c r="E2" i="2"/>
  <c r="D4" i="2"/>
  <c r="D3" i="2"/>
  <c r="D2" i="2"/>
  <c r="B3" i="2"/>
  <c r="X3" i="2" s="1"/>
  <c r="B4" i="2"/>
  <c r="X4" i="2" s="1"/>
  <c r="B2" i="2"/>
  <c r="X2" i="2" s="1"/>
  <c r="B23" i="3" l="1"/>
  <c r="B24" i="3" s="1"/>
  <c r="B25" i="3" s="1"/>
  <c r="B26" i="3" s="1"/>
  <c r="B27" i="3" s="1"/>
  <c r="B28" i="3" s="1"/>
  <c r="B29" i="3" s="1"/>
  <c r="B30" i="3" s="1"/>
  <c r="B31" i="3" s="1"/>
  <c r="B32" i="3" s="1"/>
  <c r="D23" i="3"/>
  <c r="D24" i="3" s="1"/>
  <c r="D25" i="3" s="1"/>
  <c r="D26" i="3" s="1"/>
  <c r="D27" i="3" s="1"/>
  <c r="D28" i="3" s="1"/>
  <c r="D29" i="3" s="1"/>
  <c r="D30" i="3" s="1"/>
  <c r="D31" i="3" s="1"/>
  <c r="D32" i="3" s="1"/>
  <c r="C23" i="3"/>
  <c r="C24" i="3" s="1"/>
  <c r="C25" i="3" s="1"/>
  <c r="C26" i="3" s="1"/>
  <c r="C27" i="3" s="1"/>
  <c r="C28" i="3" s="1"/>
  <c r="C29" i="3" s="1"/>
  <c r="C30" i="3" s="1"/>
  <c r="C31" i="3" s="1"/>
  <c r="C32" i="3" s="1"/>
</calcChain>
</file>

<file path=xl/sharedStrings.xml><?xml version="1.0" encoding="utf-8"?>
<sst xmlns="http://schemas.openxmlformats.org/spreadsheetml/2006/main" count="139" uniqueCount="55">
  <si>
    <t>Segment</t>
  </si>
  <si>
    <t>Sale</t>
  </si>
  <si>
    <t>Annual_mile_distribution</t>
  </si>
  <si>
    <t>Annual_mile_avg</t>
  </si>
  <si>
    <t>Annual_mile_STD</t>
  </si>
  <si>
    <t>Discount_rate_distribution</t>
  </si>
  <si>
    <t>Discount_rate_avg</t>
  </si>
  <si>
    <t>Discount_rate_STD</t>
  </si>
  <si>
    <t>Lifetime</t>
  </si>
  <si>
    <t>Maintainence_DV</t>
  </si>
  <si>
    <t>Maintainence_BEV</t>
  </si>
  <si>
    <t>Sample_size</t>
  </si>
  <si>
    <t>Day_cab</t>
  </si>
  <si>
    <t>gamma</t>
  </si>
  <si>
    <t>Bus</t>
  </si>
  <si>
    <t>Year</t>
  </si>
  <si>
    <t>Sleeper</t>
  </si>
  <si>
    <t>diesel</t>
  </si>
  <si>
    <t>electricity</t>
  </si>
  <si>
    <t>Avg_VMT</t>
  </si>
  <si>
    <t>VMT_std</t>
  </si>
  <si>
    <t>maintainence</t>
  </si>
  <si>
    <t>BEV_consumption</t>
  </si>
  <si>
    <t>increment</t>
  </si>
  <si>
    <t>BEV_MPG</t>
  </si>
  <si>
    <t>DV_MPG</t>
  </si>
  <si>
    <t>Low tech</t>
  </si>
  <si>
    <t>high tech</t>
  </si>
  <si>
    <t>DV_consumption</t>
  </si>
  <si>
    <t>BEV_price</t>
  </si>
  <si>
    <t>DV_price</t>
  </si>
  <si>
    <t>carbon intensity</t>
  </si>
  <si>
    <t>kg/DGE</t>
  </si>
  <si>
    <t>kg/kWh</t>
  </si>
  <si>
    <t>Idling_hour</t>
  </si>
  <si>
    <t>idling fuel consumption</t>
  </si>
  <si>
    <t>DGE/hour</t>
  </si>
  <si>
    <t>0.5diff</t>
  </si>
  <si>
    <t>BEV_cost_adjust_2020_distribution</t>
  </si>
  <si>
    <t>BEV_cost_adjust_2020_avg</t>
  </si>
  <si>
    <t>normal</t>
  </si>
  <si>
    <t>BEV_cost_adjust_2020_std</t>
  </si>
  <si>
    <t>refuel_time_avail_distribution</t>
  </si>
  <si>
    <t>refuel_time_avail_avg</t>
  </si>
  <si>
    <t>refuel_time_avail_std</t>
  </si>
  <si>
    <t>time_penalty_distribution</t>
  </si>
  <si>
    <t>time_penalty_avg</t>
  </si>
  <si>
    <t>time_penalty_std</t>
  </si>
  <si>
    <t>Other_incentive_2020</t>
  </si>
  <si>
    <t>Other_incentive_2050</t>
  </si>
  <si>
    <t>captial</t>
  </si>
  <si>
    <t>incremental</t>
  </si>
  <si>
    <t>BEV_charging_power</t>
  </si>
  <si>
    <t>BEV_queue_time</t>
  </si>
  <si>
    <t>BEV_range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</si>
</sst>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5"/>
  <sheetViews>
    <sheetView topLeftCell="A31" workbookViewId="0">
      <selection activeCell="D52" sqref="D52"/>
    </sheetView>
  </sheetViews>
  <sheetFormatPr defaultRowHeight="14.5" x14ac:dyDescent="0.35"/>
  <cols>
    <col min="1" max="1" width="19.08984375" customWidth="1"/>
  </cols>
  <sheetData>
    <row r="2" spans="1:17" x14ac:dyDescent="0.35">
      <c r="A2" t="s">
        <v>0</v>
      </c>
      <c r="C2" t="s">
        <v>12</v>
      </c>
      <c r="D2" t="s">
        <v>16</v>
      </c>
      <c r="E2" t="s">
        <v>14</v>
      </c>
    </row>
    <row r="3" spans="1:17" x14ac:dyDescent="0.35">
      <c r="A3" t="s">
        <v>1</v>
      </c>
      <c r="C3">
        <v>90600</v>
      </c>
      <c r="D3">
        <v>57600</v>
      </c>
      <c r="E3">
        <v>6000</v>
      </c>
    </row>
    <row r="4" spans="1:17" x14ac:dyDescent="0.35">
      <c r="A4" t="s">
        <v>19</v>
      </c>
      <c r="C4">
        <v>57328.849446294131</v>
      </c>
      <c r="D4">
        <v>87254.004011296405</v>
      </c>
      <c r="E4">
        <v>38786.121765003889</v>
      </c>
    </row>
    <row r="5" spans="1:17" x14ac:dyDescent="0.35">
      <c r="A5" t="s">
        <v>20</v>
      </c>
      <c r="C5">
        <v>36267.689987354242</v>
      </c>
      <c r="D5">
        <v>32832.273324082897</v>
      </c>
      <c r="E5">
        <v>10801.611455597653</v>
      </c>
    </row>
    <row r="6" spans="1:17" x14ac:dyDescent="0.35">
      <c r="A6" t="s">
        <v>21</v>
      </c>
      <c r="C6">
        <v>11354.774471870787</v>
      </c>
      <c r="D6">
        <v>21005.073827764416</v>
      </c>
      <c r="E6">
        <v>11354.774471870787</v>
      </c>
    </row>
    <row r="8" spans="1:17" x14ac:dyDescent="0.35">
      <c r="A8" t="s">
        <v>24</v>
      </c>
      <c r="B8">
        <v>2020</v>
      </c>
      <c r="C8">
        <v>11.901953294377487</v>
      </c>
      <c r="D8">
        <v>11.589400574871437</v>
      </c>
      <c r="E8">
        <v>18.785365271903114</v>
      </c>
      <c r="G8" t="s">
        <v>26</v>
      </c>
      <c r="J8" t="s">
        <v>27</v>
      </c>
      <c r="M8" t="s">
        <v>22</v>
      </c>
      <c r="N8">
        <v>2020</v>
      </c>
      <c r="O8">
        <f>1/C8</f>
        <v>8.4019822231398145E-2</v>
      </c>
      <c r="P8">
        <f t="shared" ref="P8:Q8" si="0">1/D8</f>
        <v>8.6285739589348279E-2</v>
      </c>
      <c r="Q8">
        <f t="shared" si="0"/>
        <v>5.3232928161140391E-2</v>
      </c>
    </row>
    <row r="9" spans="1:17" x14ac:dyDescent="0.35">
      <c r="B9">
        <v>2030</v>
      </c>
      <c r="C9">
        <v>13.766043227880452</v>
      </c>
      <c r="D9">
        <v>13.349783635598081</v>
      </c>
      <c r="E9" s="1">
        <f>AVERAGE(C9:D9)/AVERAGE(C8:D8)*E8</f>
        <v>21.683752886926019</v>
      </c>
      <c r="G9">
        <v>13.766043227880452</v>
      </c>
      <c r="H9">
        <v>13.349783635598081</v>
      </c>
      <c r="J9">
        <v>16.660225224703293</v>
      </c>
      <c r="K9">
        <v>16.071721379005741</v>
      </c>
      <c r="N9">
        <v>2030</v>
      </c>
      <c r="O9">
        <f>1/C9</f>
        <v>7.2642514878545048E-2</v>
      </c>
      <c r="P9">
        <f t="shared" ref="P9" si="1">1/D9</f>
        <v>7.4907581073706236E-2</v>
      </c>
      <c r="Q9">
        <f t="shared" ref="Q9" si="2">1/E9</f>
        <v>4.6117478151253929E-2</v>
      </c>
    </row>
    <row r="10" spans="1:17" x14ac:dyDescent="0.35">
      <c r="N10" t="s">
        <v>23</v>
      </c>
      <c r="O10">
        <f>(O9-O8)/10</f>
        <v>-1.1377307352853096E-3</v>
      </c>
      <c r="P10">
        <f t="shared" ref="P10:Q10" si="3">(P9-P8)/10</f>
        <v>-1.1378158515642043E-3</v>
      </c>
      <c r="Q10">
        <f t="shared" si="3"/>
        <v>-7.1154500098864618E-4</v>
      </c>
    </row>
    <row r="12" spans="1:17" x14ac:dyDescent="0.35">
      <c r="A12" t="s">
        <v>25</v>
      </c>
      <c r="B12">
        <v>2020</v>
      </c>
      <c r="C12">
        <v>6.1418143450536231</v>
      </c>
      <c r="D12">
        <v>6.6620598318259745</v>
      </c>
      <c r="E12">
        <v>7.0786461062877297</v>
      </c>
      <c r="G12" t="s">
        <v>26</v>
      </c>
      <c r="J12" t="s">
        <v>27</v>
      </c>
      <c r="M12" t="s">
        <v>28</v>
      </c>
      <c r="N12">
        <v>2020</v>
      </c>
      <c r="O12">
        <f>1/C12</f>
        <v>0.16281833735423162</v>
      </c>
      <c r="P12">
        <f t="shared" ref="P12:Q12" si="4">1/D12</f>
        <v>0.15010372546082559</v>
      </c>
      <c r="Q12">
        <f t="shared" si="4"/>
        <v>0.14126995261307565</v>
      </c>
    </row>
    <row r="13" spans="1:17" x14ac:dyDescent="0.35">
      <c r="B13">
        <v>2030</v>
      </c>
      <c r="C13">
        <v>7.3145867627389043</v>
      </c>
      <c r="D13">
        <v>7.8941429251780271</v>
      </c>
      <c r="E13" s="1">
        <f>AVERAGE(C13:D13)/AVERAGE(C12:D12)*E12</f>
        <v>8.4081750335657137</v>
      </c>
      <c r="G13">
        <v>7.3145867627389043</v>
      </c>
      <c r="H13">
        <v>7.8941429251780271</v>
      </c>
      <c r="J13">
        <v>8.5923464236502962</v>
      </c>
      <c r="K13">
        <v>9.1541783391047478</v>
      </c>
      <c r="N13">
        <v>2030</v>
      </c>
      <c r="O13">
        <f>1/C13</f>
        <v>0.13671312302891542</v>
      </c>
      <c r="P13">
        <f t="shared" ref="P13" si="5">1/D13</f>
        <v>0.126676196450731</v>
      </c>
      <c r="Q13">
        <f t="shared" ref="Q13" si="6">1/E13</f>
        <v>0.11893187237515475</v>
      </c>
    </row>
    <row r="14" spans="1:17" x14ac:dyDescent="0.35">
      <c r="N14" t="s">
        <v>23</v>
      </c>
      <c r="O14">
        <f>(O13-O12)/10</f>
        <v>-2.6105214325316205E-3</v>
      </c>
      <c r="P14">
        <f t="shared" ref="P14:Q14" si="7">(P13-P12)/10</f>
        <v>-2.3427529010094593E-3</v>
      </c>
      <c r="Q14">
        <f t="shared" si="7"/>
        <v>-2.2338080237920901E-3</v>
      </c>
    </row>
    <row r="16" spans="1:17" x14ac:dyDescent="0.35">
      <c r="A16" t="s">
        <v>29</v>
      </c>
      <c r="B16">
        <v>2020</v>
      </c>
      <c r="C16">
        <v>536184.89060419961</v>
      </c>
      <c r="D16">
        <v>949388.79764263832</v>
      </c>
      <c r="E16">
        <v>324793.70622225001</v>
      </c>
      <c r="G16" t="s">
        <v>26</v>
      </c>
      <c r="J16" t="s">
        <v>27</v>
      </c>
    </row>
    <row r="17" spans="1:11" x14ac:dyDescent="0.35">
      <c r="B17">
        <v>2030</v>
      </c>
      <c r="C17">
        <v>310221.98052650539</v>
      </c>
      <c r="D17">
        <v>534724.14964890725</v>
      </c>
      <c r="E17" s="1">
        <f>AVERAGE(C17:D17)/AVERAGE(C16:D16)*E16</f>
        <v>184732.12560844785</v>
      </c>
      <c r="G17">
        <v>310221.98052650539</v>
      </c>
      <c r="H17">
        <v>534724.14964890725</v>
      </c>
      <c r="J17">
        <v>184001.48216031818</v>
      </c>
      <c r="K17">
        <v>288225.3579632254</v>
      </c>
    </row>
    <row r="18" spans="1:11" x14ac:dyDescent="0.35">
      <c r="B18" t="s">
        <v>23</v>
      </c>
      <c r="C18">
        <f>(C17-C16)/10</f>
        <v>-22596.291007769421</v>
      </c>
      <c r="D18">
        <f t="shared" ref="D18:E18" si="8">(D17-D16)/10</f>
        <v>-41466.464799373105</v>
      </c>
      <c r="E18">
        <f t="shared" si="8"/>
        <v>-14006.158061380216</v>
      </c>
    </row>
    <row r="19" spans="1:11" x14ac:dyDescent="0.35">
      <c r="B19" t="s">
        <v>37</v>
      </c>
      <c r="C19">
        <f>ABS(C17-C31)*0.5</f>
        <v>91785.729191363498</v>
      </c>
      <c r="D19">
        <f t="shared" ref="D19:E19" si="9">ABS(D17-D31)*0.5</f>
        <v>192638.38682277803</v>
      </c>
      <c r="E19">
        <f t="shared" si="9"/>
        <v>29904.091260936431</v>
      </c>
    </row>
    <row r="20" spans="1:11" x14ac:dyDescent="0.35">
      <c r="B20">
        <v>2035</v>
      </c>
      <c r="C20">
        <f>C17-C19</f>
        <v>218436.25133514189</v>
      </c>
      <c r="D20">
        <f t="shared" ref="D20:E20" si="10">D17-D19</f>
        <v>342085.76282612921</v>
      </c>
      <c r="E20">
        <f t="shared" si="10"/>
        <v>154828.03434751142</v>
      </c>
    </row>
    <row r="21" spans="1:11" x14ac:dyDescent="0.35">
      <c r="B21" t="s">
        <v>23</v>
      </c>
      <c r="C21">
        <f>(C20-C17)/5</f>
        <v>-18357.1458382727</v>
      </c>
      <c r="D21">
        <f t="shared" ref="D21:E21" si="11">(D20-D17)/5</f>
        <v>-38527.67736455561</v>
      </c>
      <c r="E21">
        <f t="shared" si="11"/>
        <v>-5980.8182521872859</v>
      </c>
    </row>
    <row r="23" spans="1:11" x14ac:dyDescent="0.35">
      <c r="A23" t="s">
        <v>50</v>
      </c>
      <c r="B23">
        <v>2020</v>
      </c>
      <c r="C23">
        <v>2.3996885780000001</v>
      </c>
      <c r="D23">
        <v>8.3450929330000001</v>
      </c>
      <c r="E23">
        <v>0.76552172299999999</v>
      </c>
      <c r="F23" t="s">
        <v>51</v>
      </c>
      <c r="G23">
        <f>(C24-C23)/5</f>
        <v>-0.25931486880000004</v>
      </c>
      <c r="H23">
        <f t="shared" ref="H23:I23" si="12">(D24-D23)/5</f>
        <v>-0.9017864646</v>
      </c>
      <c r="I23">
        <f t="shared" si="12"/>
        <v>-8.2723719599999995E-2</v>
      </c>
    </row>
    <row r="24" spans="1:11" x14ac:dyDescent="0.35">
      <c r="B24">
        <v>2025</v>
      </c>
      <c r="C24">
        <v>1.103114234</v>
      </c>
      <c r="D24">
        <v>3.8361606099999999</v>
      </c>
      <c r="E24">
        <v>0.35190312499999998</v>
      </c>
      <c r="G24">
        <f t="shared" ref="G24:G25" si="13">(C25-C24)/5</f>
        <v>-5.4783541999999998E-2</v>
      </c>
      <c r="H24">
        <f t="shared" ref="H24:H25" si="14">(D25-D24)/5</f>
        <v>-0.1905137828</v>
      </c>
      <c r="I24">
        <f t="shared" ref="I24:I25" si="15">(E25-E24)/5</f>
        <v>-1.7476430799999998E-2</v>
      </c>
    </row>
    <row r="25" spans="1:11" x14ac:dyDescent="0.35">
      <c r="B25">
        <v>2030</v>
      </c>
      <c r="C25">
        <v>0.82919652399999999</v>
      </c>
      <c r="D25">
        <v>2.8835916959999999</v>
      </c>
      <c r="E25">
        <v>0.26452097099999999</v>
      </c>
      <c r="G25">
        <f t="shared" si="13"/>
        <v>-2.2183666799999991E-2</v>
      </c>
      <c r="H25">
        <f t="shared" si="14"/>
        <v>-7.714532799999993E-2</v>
      </c>
      <c r="I25">
        <f t="shared" si="15"/>
        <v>-7.0767845999999968E-3</v>
      </c>
    </row>
    <row r="26" spans="1:11" x14ac:dyDescent="0.35">
      <c r="B26">
        <v>2035</v>
      </c>
      <c r="C26">
        <v>0.71827819000000004</v>
      </c>
      <c r="D26">
        <v>2.4978650560000002</v>
      </c>
      <c r="E26">
        <v>0.22913704800000001</v>
      </c>
    </row>
    <row r="30" spans="1:11" x14ac:dyDescent="0.35">
      <c r="A30" t="s">
        <v>30</v>
      </c>
      <c r="B30">
        <v>2020</v>
      </c>
      <c r="C30">
        <v>122338.01592068397</v>
      </c>
      <c r="D30">
        <v>143547.94883626094</v>
      </c>
      <c r="E30">
        <v>120303.42625468114</v>
      </c>
      <c r="G30" t="s">
        <v>26</v>
      </c>
      <c r="J30" t="s">
        <v>27</v>
      </c>
    </row>
    <row r="31" spans="1:11" x14ac:dyDescent="0.35">
      <c r="B31">
        <v>2030</v>
      </c>
      <c r="C31">
        <v>126650.52214377839</v>
      </c>
      <c r="D31">
        <v>149447.37600335115</v>
      </c>
      <c r="E31" s="1">
        <f>AVERAGE(C31:D31)/AVERAGE(C30:D30)*E30</f>
        <v>124923.94308657499</v>
      </c>
      <c r="G31">
        <v>126650.52214377839</v>
      </c>
      <c r="H31">
        <v>149447.37600335115</v>
      </c>
      <c r="J31">
        <v>133386.29772396167</v>
      </c>
      <c r="K31">
        <v>153585.89025644513</v>
      </c>
    </row>
    <row r="32" spans="1:11" x14ac:dyDescent="0.35">
      <c r="B32" t="s">
        <v>23</v>
      </c>
      <c r="C32">
        <f>(C31-C30)/10</f>
        <v>431.25062230944167</v>
      </c>
      <c r="D32">
        <f t="shared" ref="D32" si="16">(D31-D30)/10</f>
        <v>589.94271670902094</v>
      </c>
      <c r="E32">
        <f t="shared" ref="E32" si="17">(E31-E30)/10</f>
        <v>462.05168318938524</v>
      </c>
    </row>
    <row r="34" spans="1:5" x14ac:dyDescent="0.35">
      <c r="A34" t="s">
        <v>31</v>
      </c>
      <c r="B34" t="s">
        <v>17</v>
      </c>
      <c r="C34" t="s">
        <v>18</v>
      </c>
    </row>
    <row r="35" spans="1:5" x14ac:dyDescent="0.35">
      <c r="B35" t="s">
        <v>32</v>
      </c>
      <c r="C35" t="s">
        <v>33</v>
      </c>
    </row>
    <row r="36" spans="1:5" x14ac:dyDescent="0.35">
      <c r="A36">
        <v>2020</v>
      </c>
      <c r="B36">
        <v>10.16</v>
      </c>
      <c r="C36">
        <v>0.41699999999999998</v>
      </c>
    </row>
    <row r="37" spans="1:5" x14ac:dyDescent="0.35">
      <c r="A37">
        <v>2050</v>
      </c>
      <c r="B37">
        <v>10.16</v>
      </c>
      <c r="C37">
        <v>0</v>
      </c>
    </row>
    <row r="38" spans="1:5" x14ac:dyDescent="0.35">
      <c r="A38" t="s">
        <v>23</v>
      </c>
      <c r="B38">
        <f>(B37-B36)/30</f>
        <v>0</v>
      </c>
      <c r="C38">
        <f>(C37-C36)/30</f>
        <v>-1.3899999999999999E-2</v>
      </c>
    </row>
    <row r="40" spans="1:5" x14ac:dyDescent="0.35">
      <c r="A40" t="s">
        <v>52</v>
      </c>
      <c r="B40">
        <v>2020</v>
      </c>
      <c r="C40">
        <v>350</v>
      </c>
      <c r="D40">
        <v>350</v>
      </c>
      <c r="E40">
        <v>150</v>
      </c>
    </row>
    <row r="41" spans="1:5" x14ac:dyDescent="0.35">
      <c r="B41">
        <v>2035</v>
      </c>
      <c r="C41">
        <v>1000</v>
      </c>
      <c r="D41">
        <v>1000</v>
      </c>
      <c r="E41">
        <v>350</v>
      </c>
    </row>
    <row r="42" spans="1:5" x14ac:dyDescent="0.35">
      <c r="B42" t="s">
        <v>23</v>
      </c>
      <c r="C42">
        <f>(C41-C40)/15</f>
        <v>43.333333333333336</v>
      </c>
      <c r="D42">
        <f t="shared" ref="D42:E42" si="18">(D41-D40)/15</f>
        <v>43.333333333333336</v>
      </c>
      <c r="E42">
        <f t="shared" si="18"/>
        <v>13.333333333333334</v>
      </c>
    </row>
    <row r="44" spans="1:5" x14ac:dyDescent="0.35">
      <c r="A44" t="s">
        <v>53</v>
      </c>
      <c r="B44">
        <v>2020</v>
      </c>
      <c r="C44">
        <v>0.5</v>
      </c>
      <c r="D44">
        <v>0.5</v>
      </c>
      <c r="E44">
        <v>1</v>
      </c>
    </row>
    <row r="45" spans="1:5" x14ac:dyDescent="0.35">
      <c r="B45">
        <v>2035</v>
      </c>
      <c r="C45">
        <v>0.1</v>
      </c>
      <c r="D45">
        <v>0.1</v>
      </c>
      <c r="E45">
        <v>0.5</v>
      </c>
    </row>
    <row r="46" spans="1:5" x14ac:dyDescent="0.35">
      <c r="B46" t="s">
        <v>23</v>
      </c>
      <c r="C46">
        <f>(C45-C44)/15</f>
        <v>-2.6666666666666668E-2</v>
      </c>
      <c r="D46">
        <f t="shared" ref="D46" si="19">(D45-D44)/15</f>
        <v>-2.6666666666666668E-2</v>
      </c>
      <c r="E46">
        <f t="shared" ref="E46" si="20">(E45-E44)/15</f>
        <v>-3.3333333333333333E-2</v>
      </c>
    </row>
    <row r="48" spans="1:5" x14ac:dyDescent="0.35">
      <c r="A48" t="s">
        <v>54</v>
      </c>
      <c r="B48">
        <v>2020</v>
      </c>
      <c r="C48">
        <v>400</v>
      </c>
      <c r="D48">
        <v>800</v>
      </c>
      <c r="E48">
        <v>100</v>
      </c>
    </row>
    <row r="49" spans="1:5" x14ac:dyDescent="0.35">
      <c r="B49">
        <v>2035</v>
      </c>
      <c r="C49">
        <v>400</v>
      </c>
      <c r="D49">
        <v>800</v>
      </c>
      <c r="E49">
        <v>100</v>
      </c>
    </row>
    <row r="50" spans="1:5" x14ac:dyDescent="0.35">
      <c r="B50" t="s">
        <v>23</v>
      </c>
      <c r="C50">
        <f>(C49-C48)/15</f>
        <v>0</v>
      </c>
      <c r="D50">
        <f t="shared" ref="D50" si="21">(D49-D48)/15</f>
        <v>0</v>
      </c>
      <c r="E50">
        <f t="shared" ref="E50" si="22">(E49-E48)/15</f>
        <v>0</v>
      </c>
    </row>
    <row r="52" spans="1:5" x14ac:dyDescent="0.35">
      <c r="A52" t="s">
        <v>35</v>
      </c>
      <c r="C52" t="s">
        <v>12</v>
      </c>
      <c r="D52" t="s">
        <v>16</v>
      </c>
      <c r="E52" t="s">
        <v>14</v>
      </c>
    </row>
    <row r="53" spans="1:5" x14ac:dyDescent="0.35">
      <c r="A53" t="s">
        <v>36</v>
      </c>
      <c r="B53">
        <v>2020</v>
      </c>
      <c r="C53">
        <v>1</v>
      </c>
      <c r="D53">
        <v>1</v>
      </c>
      <c r="E53">
        <v>1</v>
      </c>
    </row>
    <row r="54" spans="1:5" x14ac:dyDescent="0.35">
      <c r="B54">
        <v>2030</v>
      </c>
      <c r="C54">
        <v>1</v>
      </c>
      <c r="D54">
        <v>1</v>
      </c>
      <c r="E54">
        <v>1</v>
      </c>
    </row>
    <row r="55" spans="1:5" x14ac:dyDescent="0.35">
      <c r="C55">
        <f>(C54-C53)/10</f>
        <v>0</v>
      </c>
      <c r="D55">
        <f t="shared" ref="D55:E55" si="23">(D54-D53)/10</f>
        <v>0</v>
      </c>
      <c r="E55">
        <f t="shared" si="23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C116-2B21-48AD-87D8-3BD556238C15}">
  <dimension ref="A1:D32"/>
  <sheetViews>
    <sheetView topLeftCell="A7" workbookViewId="0">
      <selection sqref="A1:D32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input!O$12</f>
        <v>0.16281833735423162</v>
      </c>
      <c r="C2" s="1">
        <f>input!P$12</f>
        <v>0.15010372546082559</v>
      </c>
      <c r="D2" s="1">
        <f>input!Q$12</f>
        <v>0.14126995261307565</v>
      </c>
    </row>
    <row r="3" spans="1:4" x14ac:dyDescent="0.35">
      <c r="A3">
        <v>2006</v>
      </c>
      <c r="B3" s="1">
        <f>input!O$12</f>
        <v>0.16281833735423162</v>
      </c>
      <c r="C3" s="1">
        <f>input!P$12</f>
        <v>0.15010372546082559</v>
      </c>
      <c r="D3" s="1">
        <f>input!Q$12</f>
        <v>0.14126995261307565</v>
      </c>
    </row>
    <row r="4" spans="1:4" x14ac:dyDescent="0.35">
      <c r="A4">
        <v>2007</v>
      </c>
      <c r="B4" s="1">
        <f>input!O$12</f>
        <v>0.16281833735423162</v>
      </c>
      <c r="C4" s="1">
        <f>input!P$12</f>
        <v>0.15010372546082559</v>
      </c>
      <c r="D4" s="1">
        <f>input!Q$12</f>
        <v>0.14126995261307565</v>
      </c>
    </row>
    <row r="5" spans="1:4" x14ac:dyDescent="0.35">
      <c r="A5">
        <v>2008</v>
      </c>
      <c r="B5" s="1">
        <f>input!O$12</f>
        <v>0.16281833735423162</v>
      </c>
      <c r="C5" s="1">
        <f>input!P$12</f>
        <v>0.15010372546082559</v>
      </c>
      <c r="D5" s="1">
        <f>input!Q$12</f>
        <v>0.14126995261307565</v>
      </c>
    </row>
    <row r="6" spans="1:4" x14ac:dyDescent="0.35">
      <c r="A6">
        <v>2009</v>
      </c>
      <c r="B6" s="1">
        <f>input!O$12</f>
        <v>0.16281833735423162</v>
      </c>
      <c r="C6" s="1">
        <f>input!P$12</f>
        <v>0.15010372546082559</v>
      </c>
      <c r="D6" s="1">
        <f>input!Q$12</f>
        <v>0.14126995261307565</v>
      </c>
    </row>
    <row r="7" spans="1:4" x14ac:dyDescent="0.35">
      <c r="A7">
        <v>2010</v>
      </c>
      <c r="B7" s="1">
        <f>input!O$12</f>
        <v>0.16281833735423162</v>
      </c>
      <c r="C7" s="1">
        <f>input!P$12</f>
        <v>0.15010372546082559</v>
      </c>
      <c r="D7" s="1">
        <f>input!Q$12</f>
        <v>0.14126995261307565</v>
      </c>
    </row>
    <row r="8" spans="1:4" x14ac:dyDescent="0.35">
      <c r="A8">
        <v>2011</v>
      </c>
      <c r="B8" s="1">
        <f>input!O$12</f>
        <v>0.16281833735423162</v>
      </c>
      <c r="C8" s="1">
        <f>input!P$12</f>
        <v>0.15010372546082559</v>
      </c>
      <c r="D8" s="1">
        <f>input!Q$12</f>
        <v>0.14126995261307565</v>
      </c>
    </row>
    <row r="9" spans="1:4" x14ac:dyDescent="0.35">
      <c r="A9">
        <v>2012</v>
      </c>
      <c r="B9" s="1">
        <f>input!O$12</f>
        <v>0.16281833735423162</v>
      </c>
      <c r="C9" s="1">
        <f>input!P$12</f>
        <v>0.15010372546082559</v>
      </c>
      <c r="D9" s="1">
        <f>input!Q$12</f>
        <v>0.14126995261307565</v>
      </c>
    </row>
    <row r="10" spans="1:4" x14ac:dyDescent="0.35">
      <c r="A10">
        <v>2013</v>
      </c>
      <c r="B10" s="1">
        <f>input!O$12</f>
        <v>0.16281833735423162</v>
      </c>
      <c r="C10" s="1">
        <f>input!P$12</f>
        <v>0.15010372546082559</v>
      </c>
      <c r="D10" s="1">
        <f>input!Q$12</f>
        <v>0.14126995261307565</v>
      </c>
    </row>
    <row r="11" spans="1:4" x14ac:dyDescent="0.35">
      <c r="A11">
        <v>2014</v>
      </c>
      <c r="B11" s="1">
        <f>input!O$12</f>
        <v>0.16281833735423162</v>
      </c>
      <c r="C11" s="1">
        <f>input!P$12</f>
        <v>0.15010372546082559</v>
      </c>
      <c r="D11" s="1">
        <f>input!Q$12</f>
        <v>0.14126995261307565</v>
      </c>
    </row>
    <row r="12" spans="1:4" x14ac:dyDescent="0.35">
      <c r="A12">
        <v>2015</v>
      </c>
      <c r="B12" s="1">
        <f>input!O$12</f>
        <v>0.16281833735423162</v>
      </c>
      <c r="C12" s="1">
        <f>input!P$12</f>
        <v>0.15010372546082559</v>
      </c>
      <c r="D12" s="1">
        <f>input!Q$12</f>
        <v>0.14126995261307565</v>
      </c>
    </row>
    <row r="13" spans="1:4" x14ac:dyDescent="0.35">
      <c r="A13">
        <v>2016</v>
      </c>
      <c r="B13" s="1">
        <f>input!O$12</f>
        <v>0.16281833735423162</v>
      </c>
      <c r="C13" s="1">
        <f>input!P$12</f>
        <v>0.15010372546082559</v>
      </c>
      <c r="D13" s="1">
        <f>input!Q$12</f>
        <v>0.14126995261307565</v>
      </c>
    </row>
    <row r="14" spans="1:4" x14ac:dyDescent="0.35">
      <c r="A14">
        <v>2017</v>
      </c>
      <c r="B14" s="1">
        <f>input!O$12</f>
        <v>0.16281833735423162</v>
      </c>
      <c r="C14" s="1">
        <f>input!P$12</f>
        <v>0.15010372546082559</v>
      </c>
      <c r="D14" s="1">
        <f>input!Q$12</f>
        <v>0.14126995261307565</v>
      </c>
    </row>
    <row r="15" spans="1:4" x14ac:dyDescent="0.35">
      <c r="A15">
        <v>2018</v>
      </c>
      <c r="B15" s="1">
        <f>input!O$12</f>
        <v>0.16281833735423162</v>
      </c>
      <c r="C15" s="1">
        <f>input!P$12</f>
        <v>0.15010372546082559</v>
      </c>
      <c r="D15" s="1">
        <f>input!Q$12</f>
        <v>0.14126995261307565</v>
      </c>
    </row>
    <row r="16" spans="1:4" x14ac:dyDescent="0.35">
      <c r="A16">
        <v>2019</v>
      </c>
      <c r="B16" s="1">
        <f>input!O$12</f>
        <v>0.16281833735423162</v>
      </c>
      <c r="C16" s="1">
        <f>input!P$12</f>
        <v>0.15010372546082559</v>
      </c>
      <c r="D16" s="1">
        <f>input!Q$12</f>
        <v>0.14126995261307565</v>
      </c>
    </row>
    <row r="17" spans="1:4" x14ac:dyDescent="0.35">
      <c r="A17">
        <v>2020</v>
      </c>
      <c r="B17" s="1">
        <f>input!O$12</f>
        <v>0.16281833735423162</v>
      </c>
      <c r="C17" s="1">
        <f>input!P$12</f>
        <v>0.15010372546082559</v>
      </c>
      <c r="D17" s="1">
        <f>input!Q$12</f>
        <v>0.14126995261307565</v>
      </c>
    </row>
    <row r="18" spans="1:4" x14ac:dyDescent="0.35">
      <c r="A18">
        <v>2021</v>
      </c>
      <c r="B18" s="2">
        <f>B17+input!O$14</f>
        <v>0.1602078159217</v>
      </c>
      <c r="C18" s="2">
        <f>C17+input!P$14</f>
        <v>0.14776097255981613</v>
      </c>
      <c r="D18" s="2">
        <f>D17+input!Q$14</f>
        <v>0.13903614458928357</v>
      </c>
    </row>
    <row r="19" spans="1:4" x14ac:dyDescent="0.35">
      <c r="A19">
        <v>2022</v>
      </c>
      <c r="B19" s="2">
        <f>B18+input!O$14</f>
        <v>0.15759729448916837</v>
      </c>
      <c r="C19" s="2">
        <f>C18+input!P$14</f>
        <v>0.14541821965880666</v>
      </c>
      <c r="D19" s="2">
        <f>D18+input!Q$14</f>
        <v>0.13680233656549148</v>
      </c>
    </row>
    <row r="20" spans="1:4" x14ac:dyDescent="0.35">
      <c r="A20">
        <v>2023</v>
      </c>
      <c r="B20" s="2">
        <f>B19+input!O$14</f>
        <v>0.15498677305663675</v>
      </c>
      <c r="C20" s="2">
        <f>C19+input!P$14</f>
        <v>0.1430754667577972</v>
      </c>
      <c r="D20" s="2">
        <f>D19+input!Q$14</f>
        <v>0.1345685285416994</v>
      </c>
    </row>
    <row r="21" spans="1:4" x14ac:dyDescent="0.35">
      <c r="A21">
        <v>2024</v>
      </c>
      <c r="B21" s="2">
        <f>B20+input!O$14</f>
        <v>0.15237625162410512</v>
      </c>
      <c r="C21" s="2">
        <f>C20+input!P$14</f>
        <v>0.14073271385678773</v>
      </c>
      <c r="D21" s="2">
        <f>D20+input!Q$14</f>
        <v>0.13233472051790732</v>
      </c>
    </row>
    <row r="22" spans="1:4" x14ac:dyDescent="0.35">
      <c r="A22">
        <v>2025</v>
      </c>
      <c r="B22" s="2">
        <f>B21+input!O$14</f>
        <v>0.14976573019157349</v>
      </c>
      <c r="C22" s="2">
        <f>C21+input!P$14</f>
        <v>0.13838996095577827</v>
      </c>
      <c r="D22" s="2">
        <f>D21+input!Q$14</f>
        <v>0.13010091249411523</v>
      </c>
    </row>
    <row r="23" spans="1:4" x14ac:dyDescent="0.35">
      <c r="A23">
        <v>2026</v>
      </c>
      <c r="B23" s="2">
        <f>B22+input!O$14</f>
        <v>0.14715520875904187</v>
      </c>
      <c r="C23" s="2">
        <f>C22+input!P$14</f>
        <v>0.1360472080547688</v>
      </c>
      <c r="D23" s="2">
        <f>D22+input!Q$14</f>
        <v>0.12786710447032315</v>
      </c>
    </row>
    <row r="24" spans="1:4" x14ac:dyDescent="0.35">
      <c r="A24">
        <v>2027</v>
      </c>
      <c r="B24" s="2">
        <f>B23+input!O$14</f>
        <v>0.14454468732651024</v>
      </c>
      <c r="C24" s="2">
        <f>C23+input!P$14</f>
        <v>0.13370445515375934</v>
      </c>
      <c r="D24" s="2">
        <f>D23+input!Q$14</f>
        <v>0.12563329644653107</v>
      </c>
    </row>
    <row r="25" spans="1:4" x14ac:dyDescent="0.35">
      <c r="A25">
        <v>2028</v>
      </c>
      <c r="B25" s="2">
        <f>B24+input!O$14</f>
        <v>0.14193416589397861</v>
      </c>
      <c r="C25" s="2">
        <f>C24+input!P$14</f>
        <v>0.13136170225274987</v>
      </c>
      <c r="D25" s="2">
        <f>D24+input!Q$14</f>
        <v>0.12339948842273898</v>
      </c>
    </row>
    <row r="26" spans="1:4" x14ac:dyDescent="0.35">
      <c r="A26">
        <v>2029</v>
      </c>
      <c r="B26" s="2">
        <f>B25+input!O$14</f>
        <v>0.13932364446144699</v>
      </c>
      <c r="C26" s="2">
        <f>C25+input!P$14</f>
        <v>0.12901894935174041</v>
      </c>
      <c r="D26" s="2">
        <f>D25+input!Q$14</f>
        <v>0.1211656803989469</v>
      </c>
    </row>
    <row r="27" spans="1:4" x14ac:dyDescent="0.35">
      <c r="A27">
        <v>2030</v>
      </c>
      <c r="B27" s="2">
        <f>B26+input!O$14</f>
        <v>0.13671312302891536</v>
      </c>
      <c r="C27" s="2">
        <f>C26+input!P$14</f>
        <v>0.12667619645073094</v>
      </c>
      <c r="D27" s="2">
        <f>D26+input!Q$14</f>
        <v>0.11893187237515482</v>
      </c>
    </row>
    <row r="28" spans="1:4" x14ac:dyDescent="0.35">
      <c r="A28">
        <v>2031</v>
      </c>
      <c r="B28" s="2">
        <f>B27+input!O$14</f>
        <v>0.13410260159638374</v>
      </c>
      <c r="C28" s="2">
        <f>C27+input!P$14</f>
        <v>0.12433344354972148</v>
      </c>
      <c r="D28" s="2">
        <f>D27+input!Q$14</f>
        <v>0.11669806435136273</v>
      </c>
    </row>
    <row r="29" spans="1:4" x14ac:dyDescent="0.35">
      <c r="A29">
        <v>2032</v>
      </c>
      <c r="B29" s="2">
        <f>B28+input!O$14</f>
        <v>0.13149208016385211</v>
      </c>
      <c r="C29" s="2">
        <f>C28+input!P$14</f>
        <v>0.12199069064871201</v>
      </c>
      <c r="D29" s="2">
        <f>D28+input!Q$14</f>
        <v>0.11446425632757065</v>
      </c>
    </row>
    <row r="30" spans="1:4" x14ac:dyDescent="0.35">
      <c r="A30">
        <v>2033</v>
      </c>
      <c r="B30" s="2">
        <f>B29+input!O$14</f>
        <v>0.12888155873132048</v>
      </c>
      <c r="C30" s="2">
        <f>C29+input!P$14</f>
        <v>0.11964793774770255</v>
      </c>
      <c r="D30" s="2">
        <f>D29+input!Q$14</f>
        <v>0.11223044830377857</v>
      </c>
    </row>
    <row r="31" spans="1:4" x14ac:dyDescent="0.35">
      <c r="A31">
        <v>2034</v>
      </c>
      <c r="B31" s="2">
        <f>B30+input!O$14</f>
        <v>0.12627103729878886</v>
      </c>
      <c r="C31" s="2">
        <f>C30+input!P$14</f>
        <v>0.11730518484669308</v>
      </c>
      <c r="D31" s="2">
        <f>D30+input!Q$14</f>
        <v>0.10999664027998649</v>
      </c>
    </row>
    <row r="32" spans="1:4" x14ac:dyDescent="0.35">
      <c r="A32">
        <v>2035</v>
      </c>
      <c r="B32" s="2">
        <f>B31+input!O$14</f>
        <v>0.12366051586625723</v>
      </c>
      <c r="C32" s="2">
        <f>C31+input!P$14</f>
        <v>0.11496243194568362</v>
      </c>
      <c r="D32" s="2">
        <f>D31+input!Q$14</f>
        <v>0.1077628322561944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5FCC-7E69-4054-884B-20801429AAE1}">
  <dimension ref="A1:D32"/>
  <sheetViews>
    <sheetView workbookViewId="0">
      <selection activeCell="J8" sqref="J8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input!C$53</f>
        <v>1</v>
      </c>
      <c r="C2" s="1">
        <f>input!D$53</f>
        <v>1</v>
      </c>
      <c r="D2" s="1">
        <f>input!E$53</f>
        <v>1</v>
      </c>
    </row>
    <row r="3" spans="1:4" x14ac:dyDescent="0.35">
      <c r="A3">
        <v>2006</v>
      </c>
      <c r="B3" s="1">
        <f>input!C$53</f>
        <v>1</v>
      </c>
      <c r="C3" s="1">
        <f>input!D$53</f>
        <v>1</v>
      </c>
      <c r="D3" s="1">
        <f>input!E$53</f>
        <v>1</v>
      </c>
    </row>
    <row r="4" spans="1:4" x14ac:dyDescent="0.35">
      <c r="A4">
        <v>2007</v>
      </c>
      <c r="B4" s="1">
        <f>input!C$53</f>
        <v>1</v>
      </c>
      <c r="C4" s="1">
        <f>input!D$53</f>
        <v>1</v>
      </c>
      <c r="D4" s="1">
        <f>input!E$53</f>
        <v>1</v>
      </c>
    </row>
    <row r="5" spans="1:4" x14ac:dyDescent="0.35">
      <c r="A5">
        <v>2008</v>
      </c>
      <c r="B5" s="1">
        <f>input!C$53</f>
        <v>1</v>
      </c>
      <c r="C5" s="1">
        <f>input!D$53</f>
        <v>1</v>
      </c>
      <c r="D5" s="1">
        <f>input!E$53</f>
        <v>1</v>
      </c>
    </row>
    <row r="6" spans="1:4" x14ac:dyDescent="0.35">
      <c r="A6">
        <v>2009</v>
      </c>
      <c r="B6" s="1">
        <f>input!C$53</f>
        <v>1</v>
      </c>
      <c r="C6" s="1">
        <f>input!D$53</f>
        <v>1</v>
      </c>
      <c r="D6" s="1">
        <f>input!E$53</f>
        <v>1</v>
      </c>
    </row>
    <row r="7" spans="1:4" x14ac:dyDescent="0.35">
      <c r="A7">
        <v>2010</v>
      </c>
      <c r="B7" s="1">
        <f>input!C$53</f>
        <v>1</v>
      </c>
      <c r="C7" s="1">
        <f>input!D$53</f>
        <v>1</v>
      </c>
      <c r="D7" s="1">
        <f>input!E$53</f>
        <v>1</v>
      </c>
    </row>
    <row r="8" spans="1:4" x14ac:dyDescent="0.35">
      <c r="A8">
        <v>2011</v>
      </c>
      <c r="B8" s="1">
        <f>input!C$53</f>
        <v>1</v>
      </c>
      <c r="C8" s="1">
        <f>input!D$53</f>
        <v>1</v>
      </c>
      <c r="D8" s="1">
        <f>input!E$53</f>
        <v>1</v>
      </c>
    </row>
    <row r="9" spans="1:4" x14ac:dyDescent="0.35">
      <c r="A9">
        <v>2012</v>
      </c>
      <c r="B9" s="1">
        <f>input!C$53</f>
        <v>1</v>
      </c>
      <c r="C9" s="1">
        <f>input!D$53</f>
        <v>1</v>
      </c>
      <c r="D9" s="1">
        <f>input!E$53</f>
        <v>1</v>
      </c>
    </row>
    <row r="10" spans="1:4" x14ac:dyDescent="0.35">
      <c r="A10">
        <v>2013</v>
      </c>
      <c r="B10" s="1">
        <f>input!C$53</f>
        <v>1</v>
      </c>
      <c r="C10" s="1">
        <f>input!D$53</f>
        <v>1</v>
      </c>
      <c r="D10" s="1">
        <f>input!E$53</f>
        <v>1</v>
      </c>
    </row>
    <row r="11" spans="1:4" x14ac:dyDescent="0.35">
      <c r="A11">
        <v>2014</v>
      </c>
      <c r="B11" s="1">
        <f>input!C$53</f>
        <v>1</v>
      </c>
      <c r="C11" s="1">
        <f>input!D$53</f>
        <v>1</v>
      </c>
      <c r="D11" s="1">
        <f>input!E$53</f>
        <v>1</v>
      </c>
    </row>
    <row r="12" spans="1:4" x14ac:dyDescent="0.35">
      <c r="A12">
        <v>2015</v>
      </c>
      <c r="B12" s="1">
        <f>input!C$53</f>
        <v>1</v>
      </c>
      <c r="C12" s="1">
        <f>input!D$53</f>
        <v>1</v>
      </c>
      <c r="D12" s="1">
        <f>input!E$53</f>
        <v>1</v>
      </c>
    </row>
    <row r="13" spans="1:4" x14ac:dyDescent="0.35">
      <c r="A13">
        <v>2016</v>
      </c>
      <c r="B13" s="1">
        <f>input!C$53</f>
        <v>1</v>
      </c>
      <c r="C13" s="1">
        <f>input!D$53</f>
        <v>1</v>
      </c>
      <c r="D13" s="1">
        <f>input!E$53</f>
        <v>1</v>
      </c>
    </row>
    <row r="14" spans="1:4" x14ac:dyDescent="0.35">
      <c r="A14">
        <v>2017</v>
      </c>
      <c r="B14" s="1">
        <f>input!C$53</f>
        <v>1</v>
      </c>
      <c r="C14" s="1">
        <f>input!D$53</f>
        <v>1</v>
      </c>
      <c r="D14" s="1">
        <f>input!E$53</f>
        <v>1</v>
      </c>
    </row>
    <row r="15" spans="1:4" x14ac:dyDescent="0.35">
      <c r="A15">
        <v>2018</v>
      </c>
      <c r="B15" s="1">
        <f>input!C$53</f>
        <v>1</v>
      </c>
      <c r="C15" s="1">
        <f>input!D$53</f>
        <v>1</v>
      </c>
      <c r="D15" s="1">
        <f>input!E$53</f>
        <v>1</v>
      </c>
    </row>
    <row r="16" spans="1:4" x14ac:dyDescent="0.35">
      <c r="A16">
        <v>2019</v>
      </c>
      <c r="B16" s="1">
        <f>input!C$53</f>
        <v>1</v>
      </c>
      <c r="C16" s="1">
        <f>input!D$53</f>
        <v>1</v>
      </c>
      <c r="D16" s="1">
        <f>input!E$53</f>
        <v>1</v>
      </c>
    </row>
    <row r="17" spans="1:4" x14ac:dyDescent="0.35">
      <c r="A17">
        <v>2020</v>
      </c>
      <c r="B17" s="1">
        <f>input!C$53</f>
        <v>1</v>
      </c>
      <c r="C17" s="1">
        <f>input!D$53</f>
        <v>1</v>
      </c>
      <c r="D17" s="1">
        <f>input!E$53</f>
        <v>1</v>
      </c>
    </row>
    <row r="18" spans="1:4" x14ac:dyDescent="0.35">
      <c r="A18">
        <v>2021</v>
      </c>
      <c r="B18" s="2">
        <f>B17+input!C$55</f>
        <v>1</v>
      </c>
      <c r="C18" s="2">
        <f>C17+input!D$55</f>
        <v>1</v>
      </c>
      <c r="D18" s="2">
        <f>D17+input!E$55</f>
        <v>1</v>
      </c>
    </row>
    <row r="19" spans="1:4" x14ac:dyDescent="0.35">
      <c r="A19">
        <v>2022</v>
      </c>
      <c r="B19" s="2">
        <f>B18+input!C$55</f>
        <v>1</v>
      </c>
      <c r="C19" s="2">
        <f>C18+input!D$55</f>
        <v>1</v>
      </c>
      <c r="D19" s="2">
        <f>D18+input!E$55</f>
        <v>1</v>
      </c>
    </row>
    <row r="20" spans="1:4" x14ac:dyDescent="0.35">
      <c r="A20">
        <v>2023</v>
      </c>
      <c r="B20" s="2">
        <f>B19+input!C$55</f>
        <v>1</v>
      </c>
      <c r="C20" s="2">
        <f>C19+input!D$55</f>
        <v>1</v>
      </c>
      <c r="D20" s="2">
        <f>D19+input!E$55</f>
        <v>1</v>
      </c>
    </row>
    <row r="21" spans="1:4" x14ac:dyDescent="0.35">
      <c r="A21">
        <v>2024</v>
      </c>
      <c r="B21" s="2">
        <f>B20+input!C$55</f>
        <v>1</v>
      </c>
      <c r="C21" s="2">
        <f>C20+input!D$55</f>
        <v>1</v>
      </c>
      <c r="D21" s="2">
        <f>D20+input!E$55</f>
        <v>1</v>
      </c>
    </row>
    <row r="22" spans="1:4" x14ac:dyDescent="0.35">
      <c r="A22">
        <v>2025</v>
      </c>
      <c r="B22" s="2">
        <f>B21+input!C$55</f>
        <v>1</v>
      </c>
      <c r="C22" s="2">
        <f>C21+input!D$55</f>
        <v>1</v>
      </c>
      <c r="D22" s="2">
        <f>D21+input!E$55</f>
        <v>1</v>
      </c>
    </row>
    <row r="23" spans="1:4" x14ac:dyDescent="0.35">
      <c r="A23">
        <v>2026</v>
      </c>
      <c r="B23" s="2">
        <f>B22+input!C$55</f>
        <v>1</v>
      </c>
      <c r="C23" s="2">
        <f>C22+input!D$55</f>
        <v>1</v>
      </c>
      <c r="D23" s="2">
        <f>D22+input!E$55</f>
        <v>1</v>
      </c>
    </row>
    <row r="24" spans="1:4" x14ac:dyDescent="0.35">
      <c r="A24">
        <v>2027</v>
      </c>
      <c r="B24" s="2">
        <f>B23+input!C$55</f>
        <v>1</v>
      </c>
      <c r="C24" s="2">
        <f>C23+input!D$55</f>
        <v>1</v>
      </c>
      <c r="D24" s="2">
        <f>D23+input!E$55</f>
        <v>1</v>
      </c>
    </row>
    <row r="25" spans="1:4" x14ac:dyDescent="0.35">
      <c r="A25">
        <v>2028</v>
      </c>
      <c r="B25" s="2">
        <f>B24+input!C$55</f>
        <v>1</v>
      </c>
      <c r="C25" s="2">
        <f>C24+input!D$55</f>
        <v>1</v>
      </c>
      <c r="D25" s="2">
        <f>D24+input!E$55</f>
        <v>1</v>
      </c>
    </row>
    <row r="26" spans="1:4" x14ac:dyDescent="0.35">
      <c r="A26">
        <v>2029</v>
      </c>
      <c r="B26" s="2">
        <f>B25+input!C$55</f>
        <v>1</v>
      </c>
      <c r="C26" s="2">
        <f>C25+input!D$55</f>
        <v>1</v>
      </c>
      <c r="D26" s="2">
        <f>D25+input!E$55</f>
        <v>1</v>
      </c>
    </row>
    <row r="27" spans="1:4" x14ac:dyDescent="0.35">
      <c r="A27">
        <v>2030</v>
      </c>
      <c r="B27" s="2">
        <f>B26+input!C$55</f>
        <v>1</v>
      </c>
      <c r="C27" s="2">
        <f>C26+input!D$55</f>
        <v>1</v>
      </c>
      <c r="D27" s="2">
        <f>D26+input!E$55</f>
        <v>1</v>
      </c>
    </row>
    <row r="28" spans="1:4" x14ac:dyDescent="0.35">
      <c r="A28">
        <v>2031</v>
      </c>
      <c r="B28" s="2">
        <f>B27+input!C$55</f>
        <v>1</v>
      </c>
      <c r="C28" s="2">
        <f>C27+input!D$55</f>
        <v>1</v>
      </c>
      <c r="D28" s="2">
        <f>D27+input!E$55</f>
        <v>1</v>
      </c>
    </row>
    <row r="29" spans="1:4" x14ac:dyDescent="0.35">
      <c r="A29">
        <v>2032</v>
      </c>
      <c r="B29" s="2">
        <f>B28+input!C$55</f>
        <v>1</v>
      </c>
      <c r="C29" s="2">
        <f>C28+input!D$55</f>
        <v>1</v>
      </c>
      <c r="D29" s="2">
        <f>D28+input!E$55</f>
        <v>1</v>
      </c>
    </row>
    <row r="30" spans="1:4" x14ac:dyDescent="0.35">
      <c r="A30">
        <v>2033</v>
      </c>
      <c r="B30" s="2">
        <f>B29+input!C$55</f>
        <v>1</v>
      </c>
      <c r="C30" s="2">
        <f>C29+input!D$55</f>
        <v>1</v>
      </c>
      <c r="D30" s="2">
        <f>D29+input!E$55</f>
        <v>1</v>
      </c>
    </row>
    <row r="31" spans="1:4" x14ac:dyDescent="0.35">
      <c r="A31">
        <v>2034</v>
      </c>
      <c r="B31" s="2">
        <f>B30+input!C$55</f>
        <v>1</v>
      </c>
      <c r="C31" s="2">
        <f>C30+input!D$55</f>
        <v>1</v>
      </c>
      <c r="D31" s="2">
        <f>D30+input!E$55</f>
        <v>1</v>
      </c>
    </row>
    <row r="32" spans="1:4" x14ac:dyDescent="0.35">
      <c r="A32">
        <v>2035</v>
      </c>
      <c r="B32" s="2">
        <f>B31+input!C$55</f>
        <v>1</v>
      </c>
      <c r="C32" s="2">
        <f>C31+input!D$55</f>
        <v>1</v>
      </c>
      <c r="D32" s="2">
        <f>D31+input!E$55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A7B5-A7FB-4ED2-85AA-F7EEC2959136}">
  <dimension ref="A1:D32"/>
  <sheetViews>
    <sheetView workbookViewId="0">
      <selection activeCell="E10" sqref="E10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3">
        <v>1000000</v>
      </c>
      <c r="C2" s="3">
        <v>1000000</v>
      </c>
      <c r="D2" s="3">
        <v>1000000</v>
      </c>
    </row>
    <row r="3" spans="1:4" x14ac:dyDescent="0.35">
      <c r="A3">
        <v>2006</v>
      </c>
      <c r="B3" s="3">
        <v>1000000</v>
      </c>
      <c r="C3" s="3">
        <v>1000000</v>
      </c>
      <c r="D3" s="3">
        <v>1000000</v>
      </c>
    </row>
    <row r="4" spans="1:4" x14ac:dyDescent="0.35">
      <c r="A4">
        <v>2007</v>
      </c>
      <c r="B4" s="3">
        <v>1000000</v>
      </c>
      <c r="C4" s="3">
        <v>1000000</v>
      </c>
      <c r="D4" s="3">
        <v>1000000</v>
      </c>
    </row>
    <row r="5" spans="1:4" x14ac:dyDescent="0.35">
      <c r="A5">
        <v>2008</v>
      </c>
      <c r="B5" s="3">
        <v>1000000</v>
      </c>
      <c r="C5" s="3">
        <v>1000000</v>
      </c>
      <c r="D5" s="3">
        <v>1000000</v>
      </c>
    </row>
    <row r="6" spans="1:4" x14ac:dyDescent="0.35">
      <c r="A6">
        <v>2009</v>
      </c>
      <c r="B6" s="3">
        <v>1000000</v>
      </c>
      <c r="C6" s="3">
        <v>1000000</v>
      </c>
      <c r="D6" s="3">
        <v>1000000</v>
      </c>
    </row>
    <row r="7" spans="1:4" x14ac:dyDescent="0.35">
      <c r="A7">
        <v>2010</v>
      </c>
      <c r="B7" s="3">
        <v>1000000</v>
      </c>
      <c r="C7" s="3">
        <v>1000000</v>
      </c>
      <c r="D7" s="3">
        <v>1000000</v>
      </c>
    </row>
    <row r="8" spans="1:4" x14ac:dyDescent="0.35">
      <c r="A8">
        <v>2011</v>
      </c>
      <c r="B8" s="3">
        <v>1000000</v>
      </c>
      <c r="C8" s="3">
        <v>1000000</v>
      </c>
      <c r="D8" s="3">
        <v>1000000</v>
      </c>
    </row>
    <row r="9" spans="1:4" x14ac:dyDescent="0.35">
      <c r="A9">
        <v>2012</v>
      </c>
      <c r="B9" s="3">
        <v>1000000</v>
      </c>
      <c r="C9" s="3">
        <v>1000000</v>
      </c>
      <c r="D9" s="3">
        <v>1000000</v>
      </c>
    </row>
    <row r="10" spans="1:4" x14ac:dyDescent="0.35">
      <c r="A10">
        <v>2013</v>
      </c>
      <c r="B10" s="3">
        <v>1000000</v>
      </c>
      <c r="C10" s="3">
        <v>1000000</v>
      </c>
      <c r="D10" s="3">
        <v>1000000</v>
      </c>
    </row>
    <row r="11" spans="1:4" x14ac:dyDescent="0.35">
      <c r="A11">
        <v>2014</v>
      </c>
      <c r="B11" s="3">
        <v>1000000</v>
      </c>
      <c r="C11" s="3">
        <v>1000000</v>
      </c>
      <c r="D11" s="3">
        <v>1000000</v>
      </c>
    </row>
    <row r="12" spans="1:4" x14ac:dyDescent="0.35">
      <c r="A12">
        <v>2015</v>
      </c>
      <c r="B12" s="3">
        <v>1000000</v>
      </c>
      <c r="C12" s="3">
        <v>1000000</v>
      </c>
      <c r="D12" s="3">
        <v>1000000</v>
      </c>
    </row>
    <row r="13" spans="1:4" x14ac:dyDescent="0.35">
      <c r="A13">
        <v>2016</v>
      </c>
      <c r="B13" s="3">
        <v>1000000</v>
      </c>
      <c r="C13" s="3">
        <v>1000000</v>
      </c>
      <c r="D13" s="3">
        <v>1000000</v>
      </c>
    </row>
    <row r="14" spans="1:4" x14ac:dyDescent="0.35">
      <c r="A14">
        <v>2017</v>
      </c>
      <c r="B14" s="3">
        <v>1000000</v>
      </c>
      <c r="C14" s="3">
        <v>1000000</v>
      </c>
      <c r="D14" s="3">
        <v>1000000</v>
      </c>
    </row>
    <row r="15" spans="1:4" x14ac:dyDescent="0.35">
      <c r="A15">
        <v>2018</v>
      </c>
      <c r="B15" s="3">
        <v>1000000</v>
      </c>
      <c r="C15" s="3">
        <v>1000000</v>
      </c>
      <c r="D15" s="3">
        <v>1000000</v>
      </c>
    </row>
    <row r="16" spans="1:4" x14ac:dyDescent="0.35">
      <c r="A16">
        <v>2019</v>
      </c>
      <c r="B16" s="3">
        <v>1000000</v>
      </c>
      <c r="C16" s="3">
        <v>1000000</v>
      </c>
      <c r="D16" s="3">
        <v>1000000</v>
      </c>
    </row>
    <row r="17" spans="1:4" x14ac:dyDescent="0.35">
      <c r="A17">
        <v>2020</v>
      </c>
      <c r="B17" s="1">
        <f>input!C$16</f>
        <v>536184.89060419961</v>
      </c>
      <c r="C17" s="1">
        <f>input!D$16</f>
        <v>949388.79764263832</v>
      </c>
      <c r="D17" s="1">
        <f>input!E$16</f>
        <v>324793.70622225001</v>
      </c>
    </row>
    <row r="18" spans="1:4" x14ac:dyDescent="0.35">
      <c r="A18">
        <v>2021</v>
      </c>
      <c r="B18" s="2">
        <f>B17+input!C$18</f>
        <v>513588.5995964302</v>
      </c>
      <c r="C18" s="2">
        <f>C17+input!D$18</f>
        <v>907922.33284326526</v>
      </c>
      <c r="D18" s="2">
        <f>D17+input!E$18</f>
        <v>310787.5481608698</v>
      </c>
    </row>
    <row r="19" spans="1:4" x14ac:dyDescent="0.35">
      <c r="A19">
        <v>2022</v>
      </c>
      <c r="B19" s="2">
        <f>B18+input!C$18</f>
        <v>490992.30858866079</v>
      </c>
      <c r="C19" s="2">
        <f>C18+input!D$18</f>
        <v>866455.8680438922</v>
      </c>
      <c r="D19" s="2">
        <f>D18+input!E$18</f>
        <v>296781.3900994896</v>
      </c>
    </row>
    <row r="20" spans="1:4" x14ac:dyDescent="0.35">
      <c r="A20">
        <v>2023</v>
      </c>
      <c r="B20" s="2">
        <f>B19+input!C$18</f>
        <v>468396.01758089138</v>
      </c>
      <c r="C20" s="2">
        <f>C19+input!D$18</f>
        <v>824989.40324451914</v>
      </c>
      <c r="D20" s="2">
        <f>D19+input!E$18</f>
        <v>282775.23203810939</v>
      </c>
    </row>
    <row r="21" spans="1:4" x14ac:dyDescent="0.35">
      <c r="A21">
        <v>2024</v>
      </c>
      <c r="B21" s="2">
        <f>B20+input!C$18</f>
        <v>445799.72657312197</v>
      </c>
      <c r="C21" s="2">
        <f>C20+input!D$18</f>
        <v>783522.93844514608</v>
      </c>
      <c r="D21" s="2">
        <f>D20+input!E$18</f>
        <v>268769.07397672918</v>
      </c>
    </row>
    <row r="22" spans="1:4" x14ac:dyDescent="0.35">
      <c r="A22">
        <v>2025</v>
      </c>
      <c r="B22" s="2">
        <f>B21+input!C$18</f>
        <v>423203.43556535256</v>
      </c>
      <c r="C22" s="2">
        <f>C21+input!D$18</f>
        <v>742056.47364577302</v>
      </c>
      <c r="D22" s="2">
        <f>D21+input!E$18</f>
        <v>254762.91591534897</v>
      </c>
    </row>
    <row r="23" spans="1:4" x14ac:dyDescent="0.35">
      <c r="A23">
        <v>2026</v>
      </c>
      <c r="B23" s="2">
        <f>B22+input!C$18</f>
        <v>400607.14455758315</v>
      </c>
      <c r="C23" s="2">
        <f>C22+input!D$18</f>
        <v>700590.00884639996</v>
      </c>
      <c r="D23" s="2">
        <f>D22+input!E$18</f>
        <v>240756.75785396877</v>
      </c>
    </row>
    <row r="24" spans="1:4" x14ac:dyDescent="0.35">
      <c r="A24">
        <v>2027</v>
      </c>
      <c r="B24" s="2">
        <f>B23+input!C$18</f>
        <v>378010.85354981374</v>
      </c>
      <c r="C24" s="2">
        <f>C23+input!D$18</f>
        <v>659123.54404702689</v>
      </c>
      <c r="D24" s="2">
        <f>D23+input!E$18</f>
        <v>226750.59979258856</v>
      </c>
    </row>
    <row r="25" spans="1:4" x14ac:dyDescent="0.35">
      <c r="A25">
        <v>2028</v>
      </c>
      <c r="B25" s="2">
        <f>B24+input!C$18</f>
        <v>355414.56254204432</v>
      </c>
      <c r="C25" s="2">
        <f>C24+input!D$18</f>
        <v>617657.07924765383</v>
      </c>
      <c r="D25" s="2">
        <f>D24+input!E$18</f>
        <v>212744.44173120835</v>
      </c>
    </row>
    <row r="26" spans="1:4" x14ac:dyDescent="0.35">
      <c r="A26">
        <v>2029</v>
      </c>
      <c r="B26" s="2">
        <f>B25+input!C$18</f>
        <v>332818.27153427491</v>
      </c>
      <c r="C26" s="2">
        <f>C25+input!D$18</f>
        <v>576190.61444828077</v>
      </c>
      <c r="D26" s="2">
        <f>D25+input!E$18</f>
        <v>198738.28366982815</v>
      </c>
    </row>
    <row r="27" spans="1:4" x14ac:dyDescent="0.35">
      <c r="A27">
        <v>2030</v>
      </c>
      <c r="B27" s="2">
        <f>B26+input!C$18</f>
        <v>310221.9805265055</v>
      </c>
      <c r="C27" s="2">
        <f>C26+input!D$18</f>
        <v>534724.14964890771</v>
      </c>
      <c r="D27" s="2">
        <f>D26+input!E$18</f>
        <v>184732.12560844794</v>
      </c>
    </row>
    <row r="28" spans="1:4" x14ac:dyDescent="0.35">
      <c r="A28">
        <v>2031</v>
      </c>
      <c r="B28" s="4">
        <f>B27+input!C$21</f>
        <v>291864.8346882328</v>
      </c>
      <c r="C28" s="4">
        <f>C27+input!D$21</f>
        <v>496196.47228435212</v>
      </c>
      <c r="D28" s="4">
        <f>D27+input!E$21</f>
        <v>178751.30735626066</v>
      </c>
    </row>
    <row r="29" spans="1:4" x14ac:dyDescent="0.35">
      <c r="A29">
        <v>2032</v>
      </c>
      <c r="B29" s="4">
        <f>B28+input!C$21</f>
        <v>273507.6888499601</v>
      </c>
      <c r="C29" s="4">
        <f>C28+input!D$21</f>
        <v>457668.79491979652</v>
      </c>
      <c r="D29" s="4">
        <f>D28+input!E$21</f>
        <v>172770.48910407338</v>
      </c>
    </row>
    <row r="30" spans="1:4" x14ac:dyDescent="0.35">
      <c r="A30">
        <v>2033</v>
      </c>
      <c r="B30" s="4">
        <f>B29+input!C$21</f>
        <v>255150.5430116874</v>
      </c>
      <c r="C30" s="4">
        <f>C29+input!D$21</f>
        <v>419141.11755524093</v>
      </c>
      <c r="D30" s="4">
        <f>D29+input!E$21</f>
        <v>166789.6708518861</v>
      </c>
    </row>
    <row r="31" spans="1:4" x14ac:dyDescent="0.35">
      <c r="A31">
        <v>2034</v>
      </c>
      <c r="B31" s="4">
        <f>B30+input!C$21</f>
        <v>236793.39717341471</v>
      </c>
      <c r="C31" s="4">
        <f>C30+input!D$21</f>
        <v>380613.44019068533</v>
      </c>
      <c r="D31" s="4">
        <f>D30+input!E$21</f>
        <v>160808.85259969882</v>
      </c>
    </row>
    <row r="32" spans="1:4" x14ac:dyDescent="0.35">
      <c r="A32">
        <v>2035</v>
      </c>
      <c r="B32" s="4">
        <f>B31+input!C$21</f>
        <v>218436.25133514201</v>
      </c>
      <c r="C32" s="4">
        <f>C31+input!D$21</f>
        <v>342085.76282612974</v>
      </c>
      <c r="D32" s="4">
        <f>D31+input!E$21</f>
        <v>154828.03434751154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82E02-8D4B-4062-8F7B-28A43F123F51}">
  <dimension ref="A1:D32"/>
  <sheetViews>
    <sheetView workbookViewId="0">
      <selection activeCell="G23" sqref="G23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input!C$30</f>
        <v>122338.01592068397</v>
      </c>
      <c r="C2" s="1">
        <f>input!D$30</f>
        <v>143547.94883626094</v>
      </c>
      <c r="D2" s="1">
        <f>input!E$30</f>
        <v>120303.42625468114</v>
      </c>
    </row>
    <row r="3" spans="1:4" x14ac:dyDescent="0.35">
      <c r="A3">
        <v>2006</v>
      </c>
      <c r="B3" s="1">
        <f>input!C$30</f>
        <v>122338.01592068397</v>
      </c>
      <c r="C3" s="1">
        <f>input!D$30</f>
        <v>143547.94883626094</v>
      </c>
      <c r="D3" s="1">
        <f>input!E$30</f>
        <v>120303.42625468114</v>
      </c>
    </row>
    <row r="4" spans="1:4" x14ac:dyDescent="0.35">
      <c r="A4">
        <v>2007</v>
      </c>
      <c r="B4" s="1">
        <f>input!C$30</f>
        <v>122338.01592068397</v>
      </c>
      <c r="C4" s="1">
        <f>input!D$30</f>
        <v>143547.94883626094</v>
      </c>
      <c r="D4" s="1">
        <f>input!E$30</f>
        <v>120303.42625468114</v>
      </c>
    </row>
    <row r="5" spans="1:4" x14ac:dyDescent="0.35">
      <c r="A5">
        <v>2008</v>
      </c>
      <c r="B5" s="1">
        <f>input!C$30</f>
        <v>122338.01592068397</v>
      </c>
      <c r="C5" s="1">
        <f>input!D$30</f>
        <v>143547.94883626094</v>
      </c>
      <c r="D5" s="1">
        <f>input!E$30</f>
        <v>120303.42625468114</v>
      </c>
    </row>
    <row r="6" spans="1:4" x14ac:dyDescent="0.35">
      <c r="A6">
        <v>2009</v>
      </c>
      <c r="B6" s="1">
        <f>input!C$30</f>
        <v>122338.01592068397</v>
      </c>
      <c r="C6" s="1">
        <f>input!D$30</f>
        <v>143547.94883626094</v>
      </c>
      <c r="D6" s="1">
        <f>input!E$30</f>
        <v>120303.42625468114</v>
      </c>
    </row>
    <row r="7" spans="1:4" x14ac:dyDescent="0.35">
      <c r="A7">
        <v>2010</v>
      </c>
      <c r="B7" s="1">
        <f>input!C$30</f>
        <v>122338.01592068397</v>
      </c>
      <c r="C7" s="1">
        <f>input!D$30</f>
        <v>143547.94883626094</v>
      </c>
      <c r="D7" s="1">
        <f>input!E$30</f>
        <v>120303.42625468114</v>
      </c>
    </row>
    <row r="8" spans="1:4" x14ac:dyDescent="0.35">
      <c r="A8">
        <v>2011</v>
      </c>
      <c r="B8" s="1">
        <f>input!C$30</f>
        <v>122338.01592068397</v>
      </c>
      <c r="C8" s="1">
        <f>input!D$30</f>
        <v>143547.94883626094</v>
      </c>
      <c r="D8" s="1">
        <f>input!E$30</f>
        <v>120303.42625468114</v>
      </c>
    </row>
    <row r="9" spans="1:4" x14ac:dyDescent="0.35">
      <c r="A9">
        <v>2012</v>
      </c>
      <c r="B9" s="1">
        <f>input!C$30</f>
        <v>122338.01592068397</v>
      </c>
      <c r="C9" s="1">
        <f>input!D$30</f>
        <v>143547.94883626094</v>
      </c>
      <c r="D9" s="1">
        <f>input!E$30</f>
        <v>120303.42625468114</v>
      </c>
    </row>
    <row r="10" spans="1:4" x14ac:dyDescent="0.35">
      <c r="A10">
        <v>2013</v>
      </c>
      <c r="B10" s="1">
        <f>input!C$30</f>
        <v>122338.01592068397</v>
      </c>
      <c r="C10" s="1">
        <f>input!D$30</f>
        <v>143547.94883626094</v>
      </c>
      <c r="D10" s="1">
        <f>input!E$30</f>
        <v>120303.42625468114</v>
      </c>
    </row>
    <row r="11" spans="1:4" x14ac:dyDescent="0.35">
      <c r="A11">
        <v>2014</v>
      </c>
      <c r="B11" s="1">
        <f>input!C$30</f>
        <v>122338.01592068397</v>
      </c>
      <c r="C11" s="1">
        <f>input!D$30</f>
        <v>143547.94883626094</v>
      </c>
      <c r="D11" s="1">
        <f>input!E$30</f>
        <v>120303.42625468114</v>
      </c>
    </row>
    <row r="12" spans="1:4" x14ac:dyDescent="0.35">
      <c r="A12">
        <v>2015</v>
      </c>
      <c r="B12" s="1">
        <f>input!C$30</f>
        <v>122338.01592068397</v>
      </c>
      <c r="C12" s="1">
        <f>input!D$30</f>
        <v>143547.94883626094</v>
      </c>
      <c r="D12" s="1">
        <f>input!E$30</f>
        <v>120303.42625468114</v>
      </c>
    </row>
    <row r="13" spans="1:4" x14ac:dyDescent="0.35">
      <c r="A13">
        <v>2016</v>
      </c>
      <c r="B13" s="1">
        <f>input!C$30</f>
        <v>122338.01592068397</v>
      </c>
      <c r="C13" s="1">
        <f>input!D$30</f>
        <v>143547.94883626094</v>
      </c>
      <c r="D13" s="1">
        <f>input!E$30</f>
        <v>120303.42625468114</v>
      </c>
    </row>
    <row r="14" spans="1:4" x14ac:dyDescent="0.35">
      <c r="A14">
        <v>2017</v>
      </c>
      <c r="B14" s="1">
        <f>input!C$30</f>
        <v>122338.01592068397</v>
      </c>
      <c r="C14" s="1">
        <f>input!D$30</f>
        <v>143547.94883626094</v>
      </c>
      <c r="D14" s="1">
        <f>input!E$30</f>
        <v>120303.42625468114</v>
      </c>
    </row>
    <row r="15" spans="1:4" x14ac:dyDescent="0.35">
      <c r="A15">
        <v>2018</v>
      </c>
      <c r="B15" s="1">
        <f>input!C$30</f>
        <v>122338.01592068397</v>
      </c>
      <c r="C15" s="1">
        <f>input!D$30</f>
        <v>143547.94883626094</v>
      </c>
      <c r="D15" s="1">
        <f>input!E$30</f>
        <v>120303.42625468114</v>
      </c>
    </row>
    <row r="16" spans="1:4" x14ac:dyDescent="0.35">
      <c r="A16">
        <v>2019</v>
      </c>
      <c r="B16" s="1">
        <f>input!C$30</f>
        <v>122338.01592068397</v>
      </c>
      <c r="C16" s="1">
        <f>input!D$30</f>
        <v>143547.94883626094</v>
      </c>
      <c r="D16" s="1">
        <f>input!E$30</f>
        <v>120303.42625468114</v>
      </c>
    </row>
    <row r="17" spans="1:4" x14ac:dyDescent="0.35">
      <c r="A17">
        <v>2020</v>
      </c>
      <c r="B17" s="1">
        <f>input!C$30</f>
        <v>122338.01592068397</v>
      </c>
      <c r="C17" s="1">
        <f>input!D$30</f>
        <v>143547.94883626094</v>
      </c>
      <c r="D17" s="1">
        <f>input!E$30</f>
        <v>120303.42625468114</v>
      </c>
    </row>
    <row r="18" spans="1:4" x14ac:dyDescent="0.35">
      <c r="A18">
        <v>2021</v>
      </c>
      <c r="B18" s="2">
        <f>B17+input!C$32</f>
        <v>122769.26654299341</v>
      </c>
      <c r="C18" s="2">
        <f>C17+input!D$32</f>
        <v>144137.89155296996</v>
      </c>
      <c r="D18" s="2">
        <f>D17+input!E$32</f>
        <v>120765.47793787053</v>
      </c>
    </row>
    <row r="19" spans="1:4" x14ac:dyDescent="0.35">
      <c r="A19">
        <v>2022</v>
      </c>
      <c r="B19" s="2">
        <f>B18+input!C$32</f>
        <v>123200.51716530285</v>
      </c>
      <c r="C19" s="2">
        <f>C18+input!D$32</f>
        <v>144727.83426967898</v>
      </c>
      <c r="D19" s="2">
        <f>D18+input!E$32</f>
        <v>121227.52962105992</v>
      </c>
    </row>
    <row r="20" spans="1:4" x14ac:dyDescent="0.35">
      <c r="A20">
        <v>2023</v>
      </c>
      <c r="B20" s="2">
        <f>B19+input!C$32</f>
        <v>123631.76778761229</v>
      </c>
      <c r="C20" s="2">
        <f>C19+input!D$32</f>
        <v>145317.77698638799</v>
      </c>
      <c r="D20" s="2">
        <f>D19+input!E$32</f>
        <v>121689.58130424931</v>
      </c>
    </row>
    <row r="21" spans="1:4" x14ac:dyDescent="0.35">
      <c r="A21">
        <v>2024</v>
      </c>
      <c r="B21" s="2">
        <f>B20+input!C$32</f>
        <v>124063.01840992173</v>
      </c>
      <c r="C21" s="2">
        <f>C20+input!D$32</f>
        <v>145907.71970309701</v>
      </c>
      <c r="D21" s="2">
        <f>D20+input!E$32</f>
        <v>122151.6329874387</v>
      </c>
    </row>
    <row r="22" spans="1:4" x14ac:dyDescent="0.35">
      <c r="A22">
        <v>2025</v>
      </c>
      <c r="B22" s="2">
        <f>B21+input!C$32</f>
        <v>124494.26903223117</v>
      </c>
      <c r="C22" s="2">
        <f>C21+input!D$32</f>
        <v>146497.66241980603</v>
      </c>
      <c r="D22" s="2">
        <f>D21+input!E$32</f>
        <v>122613.68467062809</v>
      </c>
    </row>
    <row r="23" spans="1:4" x14ac:dyDescent="0.35">
      <c r="A23">
        <v>2026</v>
      </c>
      <c r="B23" s="2">
        <f>B22+input!C$32</f>
        <v>124925.51965454061</v>
      </c>
      <c r="C23" s="2">
        <f>C22+input!D$32</f>
        <v>147087.60513651505</v>
      </c>
      <c r="D23" s="2">
        <f>D22+input!E$32</f>
        <v>123075.73635381748</v>
      </c>
    </row>
    <row r="24" spans="1:4" x14ac:dyDescent="0.35">
      <c r="A24">
        <v>2027</v>
      </c>
      <c r="B24" s="2">
        <f>B23+input!C$32</f>
        <v>125356.77027685005</v>
      </c>
      <c r="C24" s="2">
        <f>C23+input!D$32</f>
        <v>147677.54785322407</v>
      </c>
      <c r="D24" s="2">
        <f>D23+input!E$32</f>
        <v>123537.78803700687</v>
      </c>
    </row>
    <row r="25" spans="1:4" x14ac:dyDescent="0.35">
      <c r="A25">
        <v>2028</v>
      </c>
      <c r="B25" s="2">
        <f>B24+input!C$32</f>
        <v>125788.02089915948</v>
      </c>
      <c r="C25" s="2">
        <f>C24+input!D$32</f>
        <v>148267.49056993308</v>
      </c>
      <c r="D25" s="2">
        <f>D24+input!E$32</f>
        <v>123999.83972019627</v>
      </c>
    </row>
    <row r="26" spans="1:4" x14ac:dyDescent="0.35">
      <c r="A26">
        <v>2029</v>
      </c>
      <c r="B26" s="2">
        <f>B25+input!C$32</f>
        <v>126219.27152146892</v>
      </c>
      <c r="C26" s="2">
        <f>C25+input!D$32</f>
        <v>148857.4332866421</v>
      </c>
      <c r="D26" s="2">
        <f>D25+input!E$32</f>
        <v>124461.89140338566</v>
      </c>
    </row>
    <row r="27" spans="1:4" x14ac:dyDescent="0.35">
      <c r="A27">
        <v>2030</v>
      </c>
      <c r="B27" s="2">
        <f>B26+input!C$32</f>
        <v>126650.52214377836</v>
      </c>
      <c r="C27" s="2">
        <f>C26+input!D$32</f>
        <v>149447.37600335112</v>
      </c>
      <c r="D27" s="2">
        <f>D26+input!E$32</f>
        <v>124923.94308657505</v>
      </c>
    </row>
    <row r="28" spans="1:4" x14ac:dyDescent="0.35">
      <c r="A28">
        <v>2031</v>
      </c>
      <c r="B28" s="2">
        <f>B27+input!C$32</f>
        <v>127081.7727660878</v>
      </c>
      <c r="C28" s="2">
        <f>C27+input!D$32</f>
        <v>150037.31872006014</v>
      </c>
      <c r="D28" s="2">
        <f>D27+input!E$32</f>
        <v>125385.99476976444</v>
      </c>
    </row>
    <row r="29" spans="1:4" x14ac:dyDescent="0.35">
      <c r="A29">
        <v>2032</v>
      </c>
      <c r="B29" s="2">
        <f>B28+input!C$32</f>
        <v>127513.02338839724</v>
      </c>
      <c r="C29" s="2">
        <f>C28+input!D$32</f>
        <v>150627.26143676916</v>
      </c>
      <c r="D29" s="2">
        <f>D28+input!E$32</f>
        <v>125848.04645295383</v>
      </c>
    </row>
    <row r="30" spans="1:4" x14ac:dyDescent="0.35">
      <c r="A30">
        <v>2033</v>
      </c>
      <c r="B30" s="2">
        <f>B29+input!C$32</f>
        <v>127944.27401070668</v>
      </c>
      <c r="C30" s="2">
        <f>C29+input!D$32</f>
        <v>151217.20415347817</v>
      </c>
      <c r="D30" s="2">
        <f>D29+input!E$32</f>
        <v>126310.09813614322</v>
      </c>
    </row>
    <row r="31" spans="1:4" x14ac:dyDescent="0.35">
      <c r="A31">
        <v>2034</v>
      </c>
      <c r="B31" s="2">
        <f>B30+input!C$32</f>
        <v>128375.52463301612</v>
      </c>
      <c r="C31" s="2">
        <f>C30+input!D$32</f>
        <v>151807.14687018719</v>
      </c>
      <c r="D31" s="2">
        <f>D30+input!E$32</f>
        <v>126772.14981933261</v>
      </c>
    </row>
    <row r="32" spans="1:4" x14ac:dyDescent="0.35">
      <c r="A32">
        <v>2035</v>
      </c>
      <c r="B32" s="2">
        <f>B31+input!C$32</f>
        <v>128806.77525532556</v>
      </c>
      <c r="C32" s="2">
        <f>C31+input!D$32</f>
        <v>152397.08958689621</v>
      </c>
      <c r="D32" s="2">
        <f>D31+input!E$32</f>
        <v>127234.201502522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1669-FC97-4F39-AE43-D028DCAE3308}">
  <dimension ref="A1:D32"/>
  <sheetViews>
    <sheetView topLeftCell="A10" workbookViewId="0">
      <selection activeCell="B17" sqref="B17:D32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>
        <v>0</v>
      </c>
      <c r="C2">
        <v>0</v>
      </c>
      <c r="D2">
        <v>0</v>
      </c>
    </row>
    <row r="3" spans="1:4" x14ac:dyDescent="0.35">
      <c r="A3">
        <v>2006</v>
      </c>
      <c r="B3">
        <v>0</v>
      </c>
      <c r="C3">
        <v>0</v>
      </c>
      <c r="D3">
        <v>0</v>
      </c>
    </row>
    <row r="4" spans="1:4" x14ac:dyDescent="0.35">
      <c r="A4">
        <v>2007</v>
      </c>
      <c r="B4">
        <v>0</v>
      </c>
      <c r="C4">
        <v>0</v>
      </c>
      <c r="D4">
        <v>0</v>
      </c>
    </row>
    <row r="5" spans="1:4" x14ac:dyDescent="0.35">
      <c r="A5">
        <v>2008</v>
      </c>
      <c r="B5">
        <v>0</v>
      </c>
      <c r="C5">
        <v>0</v>
      </c>
      <c r="D5">
        <v>0</v>
      </c>
    </row>
    <row r="6" spans="1:4" x14ac:dyDescent="0.35">
      <c r="A6">
        <v>2009</v>
      </c>
      <c r="B6">
        <v>0</v>
      </c>
      <c r="C6">
        <v>0</v>
      </c>
      <c r="D6">
        <v>0</v>
      </c>
    </row>
    <row r="7" spans="1:4" x14ac:dyDescent="0.35">
      <c r="A7">
        <v>2010</v>
      </c>
      <c r="B7">
        <v>0</v>
      </c>
      <c r="C7">
        <v>0</v>
      </c>
      <c r="D7">
        <v>0</v>
      </c>
    </row>
    <row r="8" spans="1:4" x14ac:dyDescent="0.35">
      <c r="A8">
        <v>2011</v>
      </c>
      <c r="B8">
        <v>0</v>
      </c>
      <c r="C8">
        <v>0</v>
      </c>
      <c r="D8">
        <v>0</v>
      </c>
    </row>
    <row r="9" spans="1:4" x14ac:dyDescent="0.35">
      <c r="A9">
        <v>2012</v>
      </c>
      <c r="B9">
        <v>0</v>
      </c>
      <c r="C9">
        <v>0</v>
      </c>
      <c r="D9">
        <v>0</v>
      </c>
    </row>
    <row r="10" spans="1:4" x14ac:dyDescent="0.35">
      <c r="A10">
        <v>2013</v>
      </c>
      <c r="B10">
        <v>0</v>
      </c>
      <c r="C10">
        <v>0</v>
      </c>
      <c r="D10">
        <v>0</v>
      </c>
    </row>
    <row r="11" spans="1:4" x14ac:dyDescent="0.35">
      <c r="A11">
        <v>2014</v>
      </c>
      <c r="B11">
        <v>0</v>
      </c>
      <c r="C11">
        <v>0</v>
      </c>
      <c r="D11">
        <v>0</v>
      </c>
    </row>
    <row r="12" spans="1:4" x14ac:dyDescent="0.35">
      <c r="A12">
        <v>2015</v>
      </c>
      <c r="B12">
        <v>0</v>
      </c>
      <c r="C12">
        <v>0</v>
      </c>
      <c r="D12">
        <v>0</v>
      </c>
    </row>
    <row r="13" spans="1:4" x14ac:dyDescent="0.35">
      <c r="A13">
        <v>2016</v>
      </c>
      <c r="B13">
        <v>0</v>
      </c>
      <c r="C13">
        <v>0</v>
      </c>
      <c r="D13">
        <v>0</v>
      </c>
    </row>
    <row r="14" spans="1:4" x14ac:dyDescent="0.35">
      <c r="A14">
        <v>2017</v>
      </c>
      <c r="B14">
        <v>0</v>
      </c>
      <c r="C14">
        <v>0</v>
      </c>
      <c r="D14">
        <v>0</v>
      </c>
    </row>
    <row r="15" spans="1:4" x14ac:dyDescent="0.35">
      <c r="A15">
        <v>2018</v>
      </c>
      <c r="B15">
        <v>0</v>
      </c>
      <c r="C15">
        <v>0</v>
      </c>
      <c r="D15">
        <v>0</v>
      </c>
    </row>
    <row r="16" spans="1:4" x14ac:dyDescent="0.35">
      <c r="A16">
        <v>2019</v>
      </c>
      <c r="B16">
        <v>0</v>
      </c>
      <c r="C16">
        <v>0</v>
      </c>
      <c r="D16">
        <v>0</v>
      </c>
    </row>
    <row r="17" spans="1:4" x14ac:dyDescent="0.35">
      <c r="A17">
        <v>2020</v>
      </c>
      <c r="B17">
        <v>0</v>
      </c>
      <c r="C17">
        <v>0</v>
      </c>
      <c r="D17">
        <v>0</v>
      </c>
    </row>
    <row r="18" spans="1:4" x14ac:dyDescent="0.35">
      <c r="A18">
        <v>2021</v>
      </c>
      <c r="B18">
        <v>0</v>
      </c>
      <c r="C18">
        <v>0</v>
      </c>
      <c r="D18">
        <v>0</v>
      </c>
    </row>
    <row r="19" spans="1:4" x14ac:dyDescent="0.35">
      <c r="A19">
        <v>2022</v>
      </c>
      <c r="B19">
        <v>0</v>
      </c>
      <c r="C19">
        <v>0</v>
      </c>
      <c r="D19">
        <v>0</v>
      </c>
    </row>
    <row r="20" spans="1:4" x14ac:dyDescent="0.35">
      <c r="A20">
        <v>2023</v>
      </c>
      <c r="B20">
        <v>0</v>
      </c>
      <c r="C20">
        <v>0</v>
      </c>
      <c r="D20">
        <v>0</v>
      </c>
    </row>
    <row r="21" spans="1:4" x14ac:dyDescent="0.35">
      <c r="A21">
        <v>2024</v>
      </c>
      <c r="B21">
        <v>0</v>
      </c>
      <c r="C21">
        <v>0</v>
      </c>
      <c r="D21">
        <v>0</v>
      </c>
    </row>
    <row r="22" spans="1:4" x14ac:dyDescent="0.35">
      <c r="A22">
        <v>2025</v>
      </c>
      <c r="B22">
        <v>0</v>
      </c>
      <c r="C22">
        <v>0</v>
      </c>
      <c r="D22">
        <v>0</v>
      </c>
    </row>
    <row r="23" spans="1:4" x14ac:dyDescent="0.35">
      <c r="A23">
        <v>2026</v>
      </c>
      <c r="B23">
        <v>0</v>
      </c>
      <c r="C23">
        <v>0</v>
      </c>
      <c r="D23">
        <v>0</v>
      </c>
    </row>
    <row r="24" spans="1:4" x14ac:dyDescent="0.35">
      <c r="A24">
        <v>2027</v>
      </c>
      <c r="B24">
        <v>0</v>
      </c>
      <c r="C24">
        <v>0</v>
      </c>
      <c r="D24">
        <v>0</v>
      </c>
    </row>
    <row r="25" spans="1:4" x14ac:dyDescent="0.35">
      <c r="A25">
        <v>2028</v>
      </c>
      <c r="B25">
        <v>0</v>
      </c>
      <c r="C25">
        <v>0</v>
      </c>
      <c r="D25">
        <v>0</v>
      </c>
    </row>
    <row r="26" spans="1:4" x14ac:dyDescent="0.35">
      <c r="A26">
        <v>2029</v>
      </c>
      <c r="B26">
        <v>0</v>
      </c>
      <c r="C26">
        <v>0</v>
      </c>
      <c r="D26">
        <v>0</v>
      </c>
    </row>
    <row r="27" spans="1:4" x14ac:dyDescent="0.35">
      <c r="A27">
        <v>2030</v>
      </c>
      <c r="B27">
        <v>0</v>
      </c>
      <c r="C27">
        <v>0</v>
      </c>
      <c r="D27">
        <v>0</v>
      </c>
    </row>
    <row r="28" spans="1:4" x14ac:dyDescent="0.35">
      <c r="A28">
        <v>2031</v>
      </c>
      <c r="B28">
        <v>0</v>
      </c>
      <c r="C28">
        <v>0</v>
      </c>
      <c r="D28">
        <v>0</v>
      </c>
    </row>
    <row r="29" spans="1:4" x14ac:dyDescent="0.35">
      <c r="A29">
        <v>2032</v>
      </c>
      <c r="B29">
        <v>0</v>
      </c>
      <c r="C29">
        <v>0</v>
      </c>
      <c r="D29">
        <v>0</v>
      </c>
    </row>
    <row r="30" spans="1:4" x14ac:dyDescent="0.35">
      <c r="A30">
        <v>2033</v>
      </c>
      <c r="B30">
        <v>0</v>
      </c>
      <c r="C30">
        <v>0</v>
      </c>
      <c r="D30">
        <v>0</v>
      </c>
    </row>
    <row r="31" spans="1:4" x14ac:dyDescent="0.35">
      <c r="A31">
        <v>2034</v>
      </c>
      <c r="B31">
        <v>0</v>
      </c>
      <c r="C31">
        <v>0</v>
      </c>
      <c r="D31">
        <v>0</v>
      </c>
    </row>
    <row r="32" spans="1:4" x14ac:dyDescent="0.35">
      <c r="A32">
        <v>2035</v>
      </c>
      <c r="B32">
        <v>0</v>
      </c>
      <c r="C32">
        <v>0</v>
      </c>
      <c r="D3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0BDF8-CFB1-4AE4-9216-FF0016E95892}">
  <dimension ref="A1:D32"/>
  <sheetViews>
    <sheetView tabSelected="1" topLeftCell="A10" workbookViewId="0">
      <selection activeCell="D13" sqref="D13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>
        <v>0</v>
      </c>
      <c r="C2">
        <v>0</v>
      </c>
      <c r="D2">
        <v>0</v>
      </c>
    </row>
    <row r="3" spans="1:4" x14ac:dyDescent="0.35">
      <c r="A3">
        <v>2006</v>
      </c>
      <c r="B3">
        <v>0</v>
      </c>
      <c r="C3">
        <v>0</v>
      </c>
      <c r="D3">
        <v>0</v>
      </c>
    </row>
    <row r="4" spans="1:4" x14ac:dyDescent="0.35">
      <c r="A4">
        <v>2007</v>
      </c>
      <c r="B4">
        <v>0</v>
      </c>
      <c r="C4">
        <v>0</v>
      </c>
      <c r="D4">
        <v>0</v>
      </c>
    </row>
    <row r="5" spans="1:4" x14ac:dyDescent="0.35">
      <c r="A5">
        <v>2008</v>
      </c>
      <c r="B5">
        <v>0</v>
      </c>
      <c r="C5">
        <v>0</v>
      </c>
      <c r="D5">
        <v>0</v>
      </c>
    </row>
    <row r="6" spans="1:4" x14ac:dyDescent="0.35">
      <c r="A6">
        <v>2009</v>
      </c>
      <c r="B6">
        <v>0</v>
      </c>
      <c r="C6">
        <v>0</v>
      </c>
      <c r="D6">
        <v>0</v>
      </c>
    </row>
    <row r="7" spans="1:4" x14ac:dyDescent="0.35">
      <c r="A7">
        <v>2010</v>
      </c>
      <c r="B7">
        <v>0</v>
      </c>
      <c r="C7">
        <v>0</v>
      </c>
      <c r="D7">
        <v>0</v>
      </c>
    </row>
    <row r="8" spans="1:4" x14ac:dyDescent="0.35">
      <c r="A8">
        <v>2011</v>
      </c>
      <c r="B8">
        <v>0</v>
      </c>
      <c r="C8">
        <v>0</v>
      </c>
      <c r="D8">
        <v>0</v>
      </c>
    </row>
    <row r="9" spans="1:4" x14ac:dyDescent="0.35">
      <c r="A9">
        <v>2012</v>
      </c>
      <c r="B9">
        <v>0</v>
      </c>
      <c r="C9">
        <v>0</v>
      </c>
      <c r="D9">
        <v>0</v>
      </c>
    </row>
    <row r="10" spans="1:4" x14ac:dyDescent="0.35">
      <c r="A10">
        <v>2013</v>
      </c>
      <c r="B10">
        <v>0</v>
      </c>
      <c r="C10">
        <v>0</v>
      </c>
      <c r="D10">
        <v>0</v>
      </c>
    </row>
    <row r="11" spans="1:4" x14ac:dyDescent="0.35">
      <c r="A11">
        <v>2014</v>
      </c>
      <c r="B11">
        <v>0</v>
      </c>
      <c r="C11">
        <v>0</v>
      </c>
      <c r="D11">
        <v>0</v>
      </c>
    </row>
    <row r="12" spans="1:4" x14ac:dyDescent="0.35">
      <c r="A12">
        <v>2015</v>
      </c>
      <c r="B12">
        <v>0</v>
      </c>
      <c r="C12">
        <v>0</v>
      </c>
      <c r="D12">
        <v>0</v>
      </c>
    </row>
    <row r="13" spans="1:4" x14ac:dyDescent="0.35">
      <c r="A13">
        <v>2016</v>
      </c>
      <c r="B13">
        <v>0</v>
      </c>
      <c r="C13">
        <v>0</v>
      </c>
      <c r="D13">
        <v>0</v>
      </c>
    </row>
    <row r="14" spans="1:4" x14ac:dyDescent="0.35">
      <c r="A14">
        <v>2017</v>
      </c>
      <c r="B14">
        <v>0</v>
      </c>
      <c r="C14">
        <v>0</v>
      </c>
      <c r="D14">
        <v>0</v>
      </c>
    </row>
    <row r="15" spans="1:4" x14ac:dyDescent="0.35">
      <c r="A15">
        <v>2018</v>
      </c>
      <c r="B15">
        <v>0</v>
      </c>
      <c r="C15">
        <v>0</v>
      </c>
      <c r="D15">
        <v>0</v>
      </c>
    </row>
    <row r="16" spans="1:4" x14ac:dyDescent="0.35">
      <c r="A16">
        <v>2019</v>
      </c>
      <c r="B16">
        <v>0</v>
      </c>
      <c r="C16">
        <v>0</v>
      </c>
      <c r="D16">
        <v>0</v>
      </c>
    </row>
    <row r="17" spans="1:4" x14ac:dyDescent="0.35">
      <c r="A17">
        <v>2020</v>
      </c>
      <c r="B17">
        <v>0</v>
      </c>
      <c r="C17">
        <v>0</v>
      </c>
      <c r="D17">
        <v>0</v>
      </c>
    </row>
    <row r="18" spans="1:4" x14ac:dyDescent="0.35">
      <c r="A18">
        <v>2021</v>
      </c>
      <c r="B18">
        <v>0</v>
      </c>
      <c r="C18">
        <v>0</v>
      </c>
      <c r="D18">
        <v>0</v>
      </c>
    </row>
    <row r="19" spans="1:4" x14ac:dyDescent="0.35">
      <c r="A19">
        <v>2022</v>
      </c>
      <c r="B19">
        <v>0</v>
      </c>
      <c r="C19">
        <v>0</v>
      </c>
      <c r="D19">
        <v>0</v>
      </c>
    </row>
    <row r="20" spans="1:4" x14ac:dyDescent="0.35">
      <c r="A20">
        <v>2023</v>
      </c>
      <c r="B20">
        <v>0</v>
      </c>
      <c r="C20">
        <v>0</v>
      </c>
      <c r="D20">
        <v>0</v>
      </c>
    </row>
    <row r="21" spans="1:4" x14ac:dyDescent="0.35">
      <c r="A21">
        <v>2024</v>
      </c>
      <c r="B21">
        <v>0</v>
      </c>
      <c r="C21">
        <v>0</v>
      </c>
      <c r="D21">
        <v>0</v>
      </c>
    </row>
    <row r="22" spans="1:4" x14ac:dyDescent="0.35">
      <c r="A22">
        <v>2025</v>
      </c>
      <c r="B22">
        <v>0</v>
      </c>
      <c r="C22">
        <v>0</v>
      </c>
      <c r="D22">
        <v>0</v>
      </c>
    </row>
    <row r="23" spans="1:4" x14ac:dyDescent="0.35">
      <c r="A23">
        <v>2026</v>
      </c>
      <c r="B23">
        <v>0</v>
      </c>
      <c r="C23">
        <v>0</v>
      </c>
      <c r="D23">
        <v>0</v>
      </c>
    </row>
    <row r="24" spans="1:4" x14ac:dyDescent="0.35">
      <c r="A24">
        <v>2027</v>
      </c>
      <c r="B24">
        <v>0</v>
      </c>
      <c r="C24">
        <v>0</v>
      </c>
      <c r="D24">
        <v>0</v>
      </c>
    </row>
    <row r="25" spans="1:4" x14ac:dyDescent="0.35">
      <c r="A25">
        <v>2028</v>
      </c>
      <c r="B25">
        <v>0</v>
      </c>
      <c r="C25">
        <v>0</v>
      </c>
      <c r="D25">
        <v>0</v>
      </c>
    </row>
    <row r="26" spans="1:4" x14ac:dyDescent="0.35">
      <c r="A26">
        <v>2029</v>
      </c>
      <c r="B26">
        <v>0</v>
      </c>
      <c r="C26">
        <v>0</v>
      </c>
      <c r="D26">
        <v>0</v>
      </c>
    </row>
    <row r="27" spans="1:4" x14ac:dyDescent="0.35">
      <c r="A27">
        <v>2030</v>
      </c>
      <c r="B27">
        <v>0</v>
      </c>
      <c r="C27">
        <v>0</v>
      </c>
      <c r="D27">
        <v>0</v>
      </c>
    </row>
    <row r="28" spans="1:4" x14ac:dyDescent="0.35">
      <c r="A28">
        <v>2031</v>
      </c>
      <c r="B28">
        <v>0</v>
      </c>
      <c r="C28">
        <v>0</v>
      </c>
      <c r="D28">
        <v>0</v>
      </c>
    </row>
    <row r="29" spans="1:4" x14ac:dyDescent="0.35">
      <c r="A29">
        <v>2032</v>
      </c>
      <c r="B29">
        <v>0</v>
      </c>
      <c r="C29">
        <v>0</v>
      </c>
      <c r="D29">
        <v>0</v>
      </c>
    </row>
    <row r="30" spans="1:4" x14ac:dyDescent="0.35">
      <c r="A30">
        <v>2033</v>
      </c>
      <c r="B30">
        <v>0</v>
      </c>
      <c r="C30">
        <v>0</v>
      </c>
      <c r="D30">
        <v>0</v>
      </c>
    </row>
    <row r="31" spans="1:4" x14ac:dyDescent="0.35">
      <c r="A31">
        <v>2034</v>
      </c>
      <c r="B31">
        <v>0</v>
      </c>
      <c r="C31">
        <v>0</v>
      </c>
      <c r="D31">
        <v>0</v>
      </c>
    </row>
    <row r="32" spans="1:4" x14ac:dyDescent="0.35">
      <c r="A32">
        <v>2035</v>
      </c>
      <c r="B32">
        <v>0</v>
      </c>
      <c r="C32">
        <v>0</v>
      </c>
      <c r="D3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F846-4A8C-4616-8C2C-D1D425D93C52}">
  <dimension ref="A1:X4"/>
  <sheetViews>
    <sheetView workbookViewId="0">
      <selection activeCell="V8" sqref="V8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34</v>
      </c>
      <c r="M1" t="s">
        <v>38</v>
      </c>
      <c r="N1" t="s">
        <v>39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11</v>
      </c>
    </row>
    <row r="2" spans="1:24" x14ac:dyDescent="0.35">
      <c r="A2" t="s">
        <v>12</v>
      </c>
      <c r="B2">
        <f>input!C3</f>
        <v>90600</v>
      </c>
      <c r="C2" t="s">
        <v>13</v>
      </c>
      <c r="D2">
        <f>input!C4</f>
        <v>57328.849446294131</v>
      </c>
      <c r="E2">
        <f>input!C5</f>
        <v>36267.689987354242</v>
      </c>
      <c r="F2" t="s">
        <v>13</v>
      </c>
      <c r="G2">
        <v>7.0000000000000007E-2</v>
      </c>
      <c r="H2">
        <v>0.04</v>
      </c>
      <c r="I2">
        <v>10</v>
      </c>
      <c r="J2">
        <f>input!C6</f>
        <v>11354.774471870787</v>
      </c>
      <c r="K2">
        <f>J2*0.6</f>
        <v>6812.8646831224723</v>
      </c>
      <c r="L2">
        <v>0</v>
      </c>
      <c r="M2" t="s">
        <v>40</v>
      </c>
      <c r="N2">
        <v>1</v>
      </c>
      <c r="O2">
        <v>0.1</v>
      </c>
      <c r="P2" t="s">
        <v>13</v>
      </c>
      <c r="Q2">
        <v>730</v>
      </c>
      <c r="R2">
        <v>365</v>
      </c>
      <c r="S2" t="s">
        <v>13</v>
      </c>
      <c r="T2">
        <v>50</v>
      </c>
      <c r="U2">
        <v>25</v>
      </c>
      <c r="V2">
        <v>0</v>
      </c>
      <c r="W2">
        <v>0</v>
      </c>
      <c r="X2">
        <f>B2/10</f>
        <v>9060</v>
      </c>
    </row>
    <row r="3" spans="1:24" x14ac:dyDescent="0.35">
      <c r="A3" t="s">
        <v>16</v>
      </c>
      <c r="B3">
        <f>input!D3</f>
        <v>57600</v>
      </c>
      <c r="C3" t="s">
        <v>13</v>
      </c>
      <c r="D3">
        <f>input!D4</f>
        <v>87254.004011296405</v>
      </c>
      <c r="E3">
        <f>input!D5</f>
        <v>32832.273324082897</v>
      </c>
      <c r="F3" t="s">
        <v>13</v>
      </c>
      <c r="G3">
        <v>7.0000000000000007E-2</v>
      </c>
      <c r="H3">
        <v>7.0000000000000007E-2</v>
      </c>
      <c r="I3">
        <v>10</v>
      </c>
      <c r="J3">
        <f>input!D6</f>
        <v>21005.073827764416</v>
      </c>
      <c r="K3">
        <f t="shared" ref="K3:K4" si="0">J3*0.6</f>
        <v>12603.044296658649</v>
      </c>
      <c r="L3">
        <v>2121</v>
      </c>
      <c r="M3" t="s">
        <v>40</v>
      </c>
      <c r="N3">
        <v>1</v>
      </c>
      <c r="O3">
        <v>0.1</v>
      </c>
      <c r="P3" t="s">
        <v>13</v>
      </c>
      <c r="Q3">
        <v>730</v>
      </c>
      <c r="R3">
        <v>365</v>
      </c>
      <c r="S3" t="s">
        <v>13</v>
      </c>
      <c r="T3">
        <v>50</v>
      </c>
      <c r="U3">
        <v>25</v>
      </c>
      <c r="V3">
        <v>0</v>
      </c>
      <c r="W3">
        <v>0</v>
      </c>
      <c r="X3">
        <f t="shared" ref="X3:X4" si="1">B3/10</f>
        <v>5760</v>
      </c>
    </row>
    <row r="4" spans="1:24" x14ac:dyDescent="0.35">
      <c r="A4" t="s">
        <v>14</v>
      </c>
      <c r="B4">
        <f>input!E3</f>
        <v>6000</v>
      </c>
      <c r="C4" t="s">
        <v>13</v>
      </c>
      <c r="D4">
        <f>input!E4</f>
        <v>38786.121765003889</v>
      </c>
      <c r="E4">
        <f>input!E5</f>
        <v>10801.611455597653</v>
      </c>
      <c r="F4" t="s">
        <v>13</v>
      </c>
      <c r="G4">
        <v>0.03</v>
      </c>
      <c r="H4">
        <v>5.0000000000000001E-3</v>
      </c>
      <c r="I4">
        <v>12</v>
      </c>
      <c r="J4">
        <f>input!E6</f>
        <v>11354.774471870787</v>
      </c>
      <c r="K4">
        <f t="shared" si="0"/>
        <v>6812.8646831224723</v>
      </c>
      <c r="L4">
        <v>0</v>
      </c>
      <c r="M4" t="s">
        <v>40</v>
      </c>
      <c r="N4">
        <v>1</v>
      </c>
      <c r="O4">
        <v>0.1</v>
      </c>
      <c r="P4" t="s">
        <v>13</v>
      </c>
      <c r="Q4">
        <v>1825</v>
      </c>
      <c r="R4">
        <v>912.5</v>
      </c>
      <c r="S4" t="s">
        <v>13</v>
      </c>
      <c r="T4">
        <v>25</v>
      </c>
      <c r="U4">
        <v>12.5</v>
      </c>
      <c r="V4">
        <v>45000</v>
      </c>
      <c r="W4">
        <v>0</v>
      </c>
      <c r="X4">
        <f t="shared" si="1"/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B80F6-CDD5-4054-BE3D-7BF77F7B810B}">
  <dimension ref="A1:C32"/>
  <sheetViews>
    <sheetView topLeftCell="A10" workbookViewId="0">
      <selection activeCell="E20" sqref="E20"/>
    </sheetView>
  </sheetViews>
  <sheetFormatPr defaultRowHeight="14.5" x14ac:dyDescent="0.35"/>
  <sheetData>
    <row r="1" spans="1:3" x14ac:dyDescent="0.35">
      <c r="A1" t="s">
        <v>15</v>
      </c>
      <c r="B1" t="s">
        <v>17</v>
      </c>
      <c r="C1" t="s">
        <v>18</v>
      </c>
    </row>
    <row r="2" spans="1:3" x14ac:dyDescent="0.35">
      <c r="A2">
        <v>2005</v>
      </c>
      <c r="B2" s="1">
        <f>input!B$36</f>
        <v>10.16</v>
      </c>
      <c r="C2" s="1">
        <f>input!C$36</f>
        <v>0.41699999999999998</v>
      </c>
    </row>
    <row r="3" spans="1:3" x14ac:dyDescent="0.35">
      <c r="A3">
        <v>2006</v>
      </c>
      <c r="B3" s="1">
        <f>input!B$36</f>
        <v>10.16</v>
      </c>
      <c r="C3" s="1">
        <f>input!C$36</f>
        <v>0.41699999999999998</v>
      </c>
    </row>
    <row r="4" spans="1:3" x14ac:dyDescent="0.35">
      <c r="A4">
        <v>2007</v>
      </c>
      <c r="B4" s="1">
        <f>input!B$36</f>
        <v>10.16</v>
      </c>
      <c r="C4" s="1">
        <f>input!C$36</f>
        <v>0.41699999999999998</v>
      </c>
    </row>
    <row r="5" spans="1:3" x14ac:dyDescent="0.35">
      <c r="A5">
        <v>2008</v>
      </c>
      <c r="B5" s="1">
        <f>input!B$36</f>
        <v>10.16</v>
      </c>
      <c r="C5" s="1">
        <f>input!C$36</f>
        <v>0.41699999999999998</v>
      </c>
    </row>
    <row r="6" spans="1:3" x14ac:dyDescent="0.35">
      <c r="A6">
        <v>2009</v>
      </c>
      <c r="B6" s="1">
        <f>input!B$36</f>
        <v>10.16</v>
      </c>
      <c r="C6" s="1">
        <f>input!C$36</f>
        <v>0.41699999999999998</v>
      </c>
    </row>
    <row r="7" spans="1:3" x14ac:dyDescent="0.35">
      <c r="A7">
        <v>2010</v>
      </c>
      <c r="B7" s="1">
        <f>input!B$36</f>
        <v>10.16</v>
      </c>
      <c r="C7" s="1">
        <f>input!C$36</f>
        <v>0.41699999999999998</v>
      </c>
    </row>
    <row r="8" spans="1:3" x14ac:dyDescent="0.35">
      <c r="A8">
        <v>2011</v>
      </c>
      <c r="B8" s="1">
        <f>input!B$36</f>
        <v>10.16</v>
      </c>
      <c r="C8" s="1">
        <f>input!C$36</f>
        <v>0.41699999999999998</v>
      </c>
    </row>
    <row r="9" spans="1:3" x14ac:dyDescent="0.35">
      <c r="A9">
        <v>2012</v>
      </c>
      <c r="B9" s="1">
        <f>input!B$36</f>
        <v>10.16</v>
      </c>
      <c r="C9" s="1">
        <f>input!C$36</f>
        <v>0.41699999999999998</v>
      </c>
    </row>
    <row r="10" spans="1:3" x14ac:dyDescent="0.35">
      <c r="A10">
        <v>2013</v>
      </c>
      <c r="B10" s="1">
        <f>input!B$36</f>
        <v>10.16</v>
      </c>
      <c r="C10" s="1">
        <f>input!C$36</f>
        <v>0.41699999999999998</v>
      </c>
    </row>
    <row r="11" spans="1:3" x14ac:dyDescent="0.35">
      <c r="A11">
        <v>2014</v>
      </c>
      <c r="B11" s="1">
        <f>input!B$36</f>
        <v>10.16</v>
      </c>
      <c r="C11" s="1">
        <f>input!C$36</f>
        <v>0.41699999999999998</v>
      </c>
    </row>
    <row r="12" spans="1:3" x14ac:dyDescent="0.35">
      <c r="A12">
        <v>2015</v>
      </c>
      <c r="B12" s="1">
        <f>input!B$36</f>
        <v>10.16</v>
      </c>
      <c r="C12" s="1">
        <f>input!C$36</f>
        <v>0.41699999999999998</v>
      </c>
    </row>
    <row r="13" spans="1:3" x14ac:dyDescent="0.35">
      <c r="A13">
        <v>2016</v>
      </c>
      <c r="B13" s="1">
        <f>input!B$36</f>
        <v>10.16</v>
      </c>
      <c r="C13" s="1">
        <f>input!C$36</f>
        <v>0.41699999999999998</v>
      </c>
    </row>
    <row r="14" spans="1:3" x14ac:dyDescent="0.35">
      <c r="A14">
        <v>2017</v>
      </c>
      <c r="B14" s="1">
        <f>input!B$36</f>
        <v>10.16</v>
      </c>
      <c r="C14" s="1">
        <f>input!C$36</f>
        <v>0.41699999999999998</v>
      </c>
    </row>
    <row r="15" spans="1:3" x14ac:dyDescent="0.35">
      <c r="A15">
        <v>2018</v>
      </c>
      <c r="B15" s="1">
        <f>input!B$36</f>
        <v>10.16</v>
      </c>
      <c r="C15" s="1">
        <f>input!C$36</f>
        <v>0.41699999999999998</v>
      </c>
    </row>
    <row r="16" spans="1:3" x14ac:dyDescent="0.35">
      <c r="A16">
        <v>2019</v>
      </c>
      <c r="B16" s="1">
        <f>input!B$36</f>
        <v>10.16</v>
      </c>
      <c r="C16" s="1">
        <f>input!C$36</f>
        <v>0.41699999999999998</v>
      </c>
    </row>
    <row r="17" spans="1:3" x14ac:dyDescent="0.35">
      <c r="A17">
        <v>2020</v>
      </c>
      <c r="B17" s="1">
        <f>input!B$36</f>
        <v>10.16</v>
      </c>
      <c r="C17" s="1">
        <f>input!C$36</f>
        <v>0.41699999999999998</v>
      </c>
    </row>
    <row r="18" spans="1:3" x14ac:dyDescent="0.35">
      <c r="A18">
        <v>2021</v>
      </c>
      <c r="B18" s="2">
        <f>B17+input!B$38</f>
        <v>10.16</v>
      </c>
      <c r="C18" s="2">
        <f>C17+input!C$38</f>
        <v>0.40309999999999996</v>
      </c>
    </row>
    <row r="19" spans="1:3" x14ac:dyDescent="0.35">
      <c r="A19">
        <v>2022</v>
      </c>
      <c r="B19" s="2">
        <f>B18+input!B$38</f>
        <v>10.16</v>
      </c>
      <c r="C19" s="2">
        <f>C18+input!C$38</f>
        <v>0.38919999999999993</v>
      </c>
    </row>
    <row r="20" spans="1:3" x14ac:dyDescent="0.35">
      <c r="A20">
        <v>2023</v>
      </c>
      <c r="B20" s="2">
        <f>B19+input!B$38</f>
        <v>10.16</v>
      </c>
      <c r="C20" s="2">
        <f>C19+input!C$38</f>
        <v>0.37529999999999991</v>
      </c>
    </row>
    <row r="21" spans="1:3" x14ac:dyDescent="0.35">
      <c r="A21">
        <v>2024</v>
      </c>
      <c r="B21" s="2">
        <f>B20+input!B$38</f>
        <v>10.16</v>
      </c>
      <c r="C21" s="2">
        <f>C20+input!C$38</f>
        <v>0.36139999999999989</v>
      </c>
    </row>
    <row r="22" spans="1:3" x14ac:dyDescent="0.35">
      <c r="A22">
        <v>2025</v>
      </c>
      <c r="B22" s="2">
        <f>B21+input!B$38</f>
        <v>10.16</v>
      </c>
      <c r="C22" s="2">
        <f>C21+input!C$38</f>
        <v>0.34749999999999986</v>
      </c>
    </row>
    <row r="23" spans="1:3" x14ac:dyDescent="0.35">
      <c r="A23">
        <v>2026</v>
      </c>
      <c r="B23" s="2">
        <f>B22+input!B$38</f>
        <v>10.16</v>
      </c>
      <c r="C23" s="2">
        <f>C22+input!C$38</f>
        <v>0.33359999999999984</v>
      </c>
    </row>
    <row r="24" spans="1:3" x14ac:dyDescent="0.35">
      <c r="A24">
        <v>2027</v>
      </c>
      <c r="B24" s="2">
        <f>B23+input!B$38</f>
        <v>10.16</v>
      </c>
      <c r="C24" s="2">
        <f>C23+input!C$38</f>
        <v>0.31969999999999982</v>
      </c>
    </row>
    <row r="25" spans="1:3" x14ac:dyDescent="0.35">
      <c r="A25">
        <v>2028</v>
      </c>
      <c r="B25" s="2">
        <f>B24+input!B$38</f>
        <v>10.16</v>
      </c>
      <c r="C25" s="2">
        <f>C24+input!C$38</f>
        <v>0.30579999999999979</v>
      </c>
    </row>
    <row r="26" spans="1:3" x14ac:dyDescent="0.35">
      <c r="A26">
        <v>2029</v>
      </c>
      <c r="B26" s="2">
        <f>B25+input!B$38</f>
        <v>10.16</v>
      </c>
      <c r="C26" s="2">
        <f>C25+input!C$38</f>
        <v>0.29189999999999977</v>
      </c>
    </row>
    <row r="27" spans="1:3" x14ac:dyDescent="0.35">
      <c r="A27">
        <v>2030</v>
      </c>
      <c r="B27" s="2">
        <f>B26+input!B$38</f>
        <v>10.16</v>
      </c>
      <c r="C27" s="2">
        <f>C26+input!C$38</f>
        <v>0.27799999999999975</v>
      </c>
    </row>
    <row r="28" spans="1:3" x14ac:dyDescent="0.35">
      <c r="A28">
        <v>2031</v>
      </c>
      <c r="B28" s="2">
        <f>B27+input!B$38</f>
        <v>10.16</v>
      </c>
      <c r="C28" s="2">
        <f>C27+input!C$38</f>
        <v>0.26409999999999972</v>
      </c>
    </row>
    <row r="29" spans="1:3" x14ac:dyDescent="0.35">
      <c r="A29">
        <v>2032</v>
      </c>
      <c r="B29" s="2">
        <f>B28+input!B$38</f>
        <v>10.16</v>
      </c>
      <c r="C29" s="2">
        <f>C28+input!C$38</f>
        <v>0.2501999999999997</v>
      </c>
    </row>
    <row r="30" spans="1:3" x14ac:dyDescent="0.35">
      <c r="A30">
        <v>2033</v>
      </c>
      <c r="B30" s="2">
        <f>B29+input!B$38</f>
        <v>10.16</v>
      </c>
      <c r="C30" s="2">
        <f>C29+input!C$38</f>
        <v>0.2362999999999997</v>
      </c>
    </row>
    <row r="31" spans="1:3" x14ac:dyDescent="0.35">
      <c r="A31">
        <v>2034</v>
      </c>
      <c r="B31" s="2">
        <f>B30+input!B$38</f>
        <v>10.16</v>
      </c>
      <c r="C31" s="2">
        <f>C30+input!C$38</f>
        <v>0.22239999999999971</v>
      </c>
    </row>
    <row r="32" spans="1:3" x14ac:dyDescent="0.35">
      <c r="A32">
        <v>2035</v>
      </c>
      <c r="B32" s="2">
        <f>B31+input!B$38</f>
        <v>10.16</v>
      </c>
      <c r="C32" s="2">
        <f>C31+input!C$38</f>
        <v>0.20849999999999971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885C-EF0F-4612-818D-DE45543EC7CE}">
  <dimension ref="A1:D32"/>
  <sheetViews>
    <sheetView workbookViewId="0">
      <selection activeCell="G22" sqref="G22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input!C$23</f>
        <v>2.3996885780000001</v>
      </c>
      <c r="C2" s="1">
        <f>input!D$23</f>
        <v>8.3450929330000001</v>
      </c>
      <c r="D2" s="1">
        <f>input!E$23</f>
        <v>0.76552172299999999</v>
      </c>
    </row>
    <row r="3" spans="1:4" x14ac:dyDescent="0.35">
      <c r="A3">
        <v>2006</v>
      </c>
      <c r="B3" s="1">
        <f>input!C$23</f>
        <v>2.3996885780000001</v>
      </c>
      <c r="C3" s="1">
        <f>input!D$23</f>
        <v>8.3450929330000001</v>
      </c>
      <c r="D3" s="1">
        <f>input!E$23</f>
        <v>0.76552172299999999</v>
      </c>
    </row>
    <row r="4" spans="1:4" x14ac:dyDescent="0.35">
      <c r="A4">
        <v>2007</v>
      </c>
      <c r="B4" s="1">
        <f>input!C$23</f>
        <v>2.3996885780000001</v>
      </c>
      <c r="C4" s="1">
        <f>input!D$23</f>
        <v>8.3450929330000001</v>
      </c>
      <c r="D4" s="1">
        <f>input!E$23</f>
        <v>0.76552172299999999</v>
      </c>
    </row>
    <row r="5" spans="1:4" x14ac:dyDescent="0.35">
      <c r="A5">
        <v>2008</v>
      </c>
      <c r="B5" s="1">
        <f>input!C$23</f>
        <v>2.3996885780000001</v>
      </c>
      <c r="C5" s="1">
        <f>input!D$23</f>
        <v>8.3450929330000001</v>
      </c>
      <c r="D5" s="1">
        <f>input!E$23</f>
        <v>0.76552172299999999</v>
      </c>
    </row>
    <row r="6" spans="1:4" x14ac:dyDescent="0.35">
      <c r="A6">
        <v>2009</v>
      </c>
      <c r="B6" s="1">
        <f>input!C$23</f>
        <v>2.3996885780000001</v>
      </c>
      <c r="C6" s="1">
        <f>input!D$23</f>
        <v>8.3450929330000001</v>
      </c>
      <c r="D6" s="1">
        <f>input!E$23</f>
        <v>0.76552172299999999</v>
      </c>
    </row>
    <row r="7" spans="1:4" x14ac:dyDescent="0.35">
      <c r="A7">
        <v>2010</v>
      </c>
      <c r="B7" s="1">
        <f>input!C$23</f>
        <v>2.3996885780000001</v>
      </c>
      <c r="C7" s="1">
        <f>input!D$23</f>
        <v>8.3450929330000001</v>
      </c>
      <c r="D7" s="1">
        <f>input!E$23</f>
        <v>0.76552172299999999</v>
      </c>
    </row>
    <row r="8" spans="1:4" x14ac:dyDescent="0.35">
      <c r="A8">
        <v>2011</v>
      </c>
      <c r="B8" s="1">
        <f>input!C$23</f>
        <v>2.3996885780000001</v>
      </c>
      <c r="C8" s="1">
        <f>input!D$23</f>
        <v>8.3450929330000001</v>
      </c>
      <c r="D8" s="1">
        <f>input!E$23</f>
        <v>0.76552172299999999</v>
      </c>
    </row>
    <row r="9" spans="1:4" x14ac:dyDescent="0.35">
      <c r="A9">
        <v>2012</v>
      </c>
      <c r="B9" s="1">
        <f>input!C$23</f>
        <v>2.3996885780000001</v>
      </c>
      <c r="C9" s="1">
        <f>input!D$23</f>
        <v>8.3450929330000001</v>
      </c>
      <c r="D9" s="1">
        <f>input!E$23</f>
        <v>0.76552172299999999</v>
      </c>
    </row>
    <row r="10" spans="1:4" x14ac:dyDescent="0.35">
      <c r="A10">
        <v>2013</v>
      </c>
      <c r="B10" s="1">
        <f>input!C$23</f>
        <v>2.3996885780000001</v>
      </c>
      <c r="C10" s="1">
        <f>input!D$23</f>
        <v>8.3450929330000001</v>
      </c>
      <c r="D10" s="1">
        <f>input!E$23</f>
        <v>0.76552172299999999</v>
      </c>
    </row>
    <row r="11" spans="1:4" x14ac:dyDescent="0.35">
      <c r="A11">
        <v>2014</v>
      </c>
      <c r="B11" s="1">
        <f>input!C$23</f>
        <v>2.3996885780000001</v>
      </c>
      <c r="C11" s="1">
        <f>input!D$23</f>
        <v>8.3450929330000001</v>
      </c>
      <c r="D11" s="1">
        <f>input!E$23</f>
        <v>0.76552172299999999</v>
      </c>
    </row>
    <row r="12" spans="1:4" x14ac:dyDescent="0.35">
      <c r="A12">
        <v>2015</v>
      </c>
      <c r="B12" s="1">
        <f>input!C$23</f>
        <v>2.3996885780000001</v>
      </c>
      <c r="C12" s="1">
        <f>input!D$23</f>
        <v>8.3450929330000001</v>
      </c>
      <c r="D12" s="1">
        <f>input!E$23</f>
        <v>0.76552172299999999</v>
      </c>
    </row>
    <row r="13" spans="1:4" x14ac:dyDescent="0.35">
      <c r="A13">
        <v>2016</v>
      </c>
      <c r="B13" s="1">
        <f>input!C$23</f>
        <v>2.3996885780000001</v>
      </c>
      <c r="C13" s="1">
        <f>input!D$23</f>
        <v>8.3450929330000001</v>
      </c>
      <c r="D13" s="1">
        <f>input!E$23</f>
        <v>0.76552172299999999</v>
      </c>
    </row>
    <row r="14" spans="1:4" x14ac:dyDescent="0.35">
      <c r="A14">
        <v>2017</v>
      </c>
      <c r="B14" s="1">
        <f>input!C$23</f>
        <v>2.3996885780000001</v>
      </c>
      <c r="C14" s="1">
        <f>input!D$23</f>
        <v>8.3450929330000001</v>
      </c>
      <c r="D14" s="1">
        <f>input!E$23</f>
        <v>0.76552172299999999</v>
      </c>
    </row>
    <row r="15" spans="1:4" x14ac:dyDescent="0.35">
      <c r="A15">
        <v>2018</v>
      </c>
      <c r="B15" s="1">
        <f>input!C$23</f>
        <v>2.3996885780000001</v>
      </c>
      <c r="C15" s="1">
        <f>input!D$23</f>
        <v>8.3450929330000001</v>
      </c>
      <c r="D15" s="1">
        <f>input!E$23</f>
        <v>0.76552172299999999</v>
      </c>
    </row>
    <row r="16" spans="1:4" x14ac:dyDescent="0.35">
      <c r="A16">
        <v>2019</v>
      </c>
      <c r="B16" s="1">
        <f>input!C$23</f>
        <v>2.3996885780000001</v>
      </c>
      <c r="C16" s="1">
        <f>input!D$23</f>
        <v>8.3450929330000001</v>
      </c>
      <c r="D16" s="1">
        <f>input!E$23</f>
        <v>0.76552172299999999</v>
      </c>
    </row>
    <row r="17" spans="1:4" x14ac:dyDescent="0.35">
      <c r="A17">
        <v>2020</v>
      </c>
      <c r="B17" s="1">
        <f>input!C$23</f>
        <v>2.3996885780000001</v>
      </c>
      <c r="C17" s="1">
        <f>input!D$23</f>
        <v>8.3450929330000001</v>
      </c>
      <c r="D17" s="1">
        <f>input!E$23</f>
        <v>0.76552172299999999</v>
      </c>
    </row>
    <row r="18" spans="1:4" x14ac:dyDescent="0.35">
      <c r="A18">
        <v>2021</v>
      </c>
      <c r="B18" s="2">
        <f>B17+input!G$23</f>
        <v>2.1403737091999999</v>
      </c>
      <c r="C18" s="2">
        <f>C17+input!H$23</f>
        <v>7.4433064684000003</v>
      </c>
      <c r="D18" s="2">
        <f>D17+input!I$23</f>
        <v>0.68279800339999996</v>
      </c>
    </row>
    <row r="19" spans="1:4" x14ac:dyDescent="0.35">
      <c r="A19">
        <v>2022</v>
      </c>
      <c r="B19" s="2">
        <f>B18+input!G$23</f>
        <v>1.8810588403999999</v>
      </c>
      <c r="C19" s="2">
        <f>C18+input!H$23</f>
        <v>6.5415200038000005</v>
      </c>
      <c r="D19" s="2">
        <f>D18+input!I$23</f>
        <v>0.60007428379999994</v>
      </c>
    </row>
    <row r="20" spans="1:4" x14ac:dyDescent="0.35">
      <c r="A20">
        <v>2023</v>
      </c>
      <c r="B20" s="2">
        <f>B19+input!G$23</f>
        <v>1.6217439715999999</v>
      </c>
      <c r="C20" s="2">
        <f>C19+input!H$23</f>
        <v>5.6397335392000008</v>
      </c>
      <c r="D20" s="2">
        <f>D19+input!I$23</f>
        <v>0.51735056419999992</v>
      </c>
    </row>
    <row r="21" spans="1:4" x14ac:dyDescent="0.35">
      <c r="A21">
        <v>2024</v>
      </c>
      <c r="B21" s="2">
        <f>B20+input!G$23</f>
        <v>1.3624291028</v>
      </c>
      <c r="C21" s="2">
        <f>C20+input!H$23</f>
        <v>4.737947074600001</v>
      </c>
      <c r="D21" s="2">
        <f>D20+input!I$23</f>
        <v>0.4346268445999999</v>
      </c>
    </row>
    <row r="22" spans="1:4" x14ac:dyDescent="0.35">
      <c r="A22">
        <v>2025</v>
      </c>
      <c r="B22" s="2">
        <f>B21+input!G$23</f>
        <v>1.103114234</v>
      </c>
      <c r="C22" s="2">
        <f>C21+input!H$23</f>
        <v>3.8361606100000012</v>
      </c>
      <c r="D22" s="2">
        <f>D21+input!I$23</f>
        <v>0.35190312499999987</v>
      </c>
    </row>
    <row r="23" spans="1:4" x14ac:dyDescent="0.35">
      <c r="A23">
        <v>2026</v>
      </c>
      <c r="B23" s="4">
        <f>B22+input!G$24</f>
        <v>1.048330692</v>
      </c>
      <c r="C23" s="4">
        <f>C22+input!H$24</f>
        <v>3.6456468272000011</v>
      </c>
      <c r="D23" s="4">
        <f>D22+input!I$24</f>
        <v>0.33442669419999987</v>
      </c>
    </row>
    <row r="24" spans="1:4" x14ac:dyDescent="0.35">
      <c r="A24">
        <v>2027</v>
      </c>
      <c r="B24" s="4">
        <f>B23+input!G$24</f>
        <v>0.99354714999999993</v>
      </c>
      <c r="C24" s="4">
        <f>C23+input!H$24</f>
        <v>3.455133044400001</v>
      </c>
      <c r="D24" s="4">
        <f>D23+input!I$24</f>
        <v>0.31695026339999988</v>
      </c>
    </row>
    <row r="25" spans="1:4" x14ac:dyDescent="0.35">
      <c r="A25">
        <v>2028</v>
      </c>
      <c r="B25" s="4">
        <f>B24+input!G$24</f>
        <v>0.93876360799999992</v>
      </c>
      <c r="C25" s="4">
        <f>C24+input!H$24</f>
        <v>3.2646192616000009</v>
      </c>
      <c r="D25" s="4">
        <f>D24+input!I$24</f>
        <v>0.29947383259999988</v>
      </c>
    </row>
    <row r="26" spans="1:4" x14ac:dyDescent="0.35">
      <c r="A26">
        <v>2029</v>
      </c>
      <c r="B26" s="4">
        <f>B25+input!G$24</f>
        <v>0.8839800659999999</v>
      </c>
      <c r="C26" s="4">
        <f>C25+input!H$24</f>
        <v>3.0741054788000008</v>
      </c>
      <c r="D26" s="4">
        <f>D25+input!I$24</f>
        <v>0.28199740179999988</v>
      </c>
    </row>
    <row r="27" spans="1:4" x14ac:dyDescent="0.35">
      <c r="A27">
        <v>2030</v>
      </c>
      <c r="B27" s="4">
        <f>B26+input!G$24</f>
        <v>0.82919652399999988</v>
      </c>
      <c r="C27" s="4">
        <f>C26+input!H$24</f>
        <v>2.8835916960000008</v>
      </c>
      <c r="D27" s="4">
        <f>D26+input!I$24</f>
        <v>0.26452097099999988</v>
      </c>
    </row>
    <row r="28" spans="1:4" x14ac:dyDescent="0.35">
      <c r="A28">
        <v>2031</v>
      </c>
      <c r="B28" s="5">
        <f>B27+input!G$25</f>
        <v>0.80701285719999993</v>
      </c>
      <c r="C28" s="5">
        <f>C27+input!H$25</f>
        <v>2.8064463680000009</v>
      </c>
      <c r="D28" s="5">
        <f>D27+input!I$25</f>
        <v>0.25744418639999989</v>
      </c>
    </row>
    <row r="29" spans="1:4" x14ac:dyDescent="0.35">
      <c r="A29">
        <v>2032</v>
      </c>
      <c r="B29" s="5">
        <f>B28+input!G$25</f>
        <v>0.78482919039999999</v>
      </c>
      <c r="C29" s="5">
        <f>C28+input!H$25</f>
        <v>2.7293010400000011</v>
      </c>
      <c r="D29" s="5">
        <f>D28+input!I$25</f>
        <v>0.25036740179999989</v>
      </c>
    </row>
    <row r="30" spans="1:4" x14ac:dyDescent="0.35">
      <c r="A30">
        <v>2033</v>
      </c>
      <c r="B30" s="5">
        <f>B29+input!G$25</f>
        <v>0.76264552360000004</v>
      </c>
      <c r="C30" s="5">
        <f>C29+input!H$25</f>
        <v>2.6521557120000012</v>
      </c>
      <c r="D30" s="5">
        <f>D29+input!I$25</f>
        <v>0.24329061719999989</v>
      </c>
    </row>
    <row r="31" spans="1:4" x14ac:dyDescent="0.35">
      <c r="A31">
        <v>2034</v>
      </c>
      <c r="B31" s="5">
        <f>B30+input!G$25</f>
        <v>0.7404618568000001</v>
      </c>
      <c r="C31" s="5">
        <f>C30+input!H$25</f>
        <v>2.5750103840000014</v>
      </c>
      <c r="D31" s="5">
        <f>D30+input!I$25</f>
        <v>0.2362138325999999</v>
      </c>
    </row>
    <row r="32" spans="1:4" x14ac:dyDescent="0.35">
      <c r="A32">
        <v>2035</v>
      </c>
      <c r="B32" s="5">
        <f>B31+input!G$25</f>
        <v>0.71827819000000015</v>
      </c>
      <c r="C32" s="5">
        <f>C31+input!H$25</f>
        <v>2.4978650560000015</v>
      </c>
      <c r="D32" s="5">
        <f>D31+input!I$25</f>
        <v>0.2291370479999999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C3D7-49B7-4C10-9324-9513F347DFE5}">
  <dimension ref="A1:C32"/>
  <sheetViews>
    <sheetView workbookViewId="0">
      <selection sqref="A1:C32"/>
    </sheetView>
  </sheetViews>
  <sheetFormatPr defaultRowHeight="14.5" x14ac:dyDescent="0.35"/>
  <sheetData>
    <row r="1" spans="1:3" x14ac:dyDescent="0.35">
      <c r="A1" t="s">
        <v>15</v>
      </c>
      <c r="B1" t="s">
        <v>17</v>
      </c>
      <c r="C1" t="s">
        <v>18</v>
      </c>
    </row>
    <row r="2" spans="1:3" x14ac:dyDescent="0.35">
      <c r="A2">
        <v>2005</v>
      </c>
      <c r="B2">
        <v>2.9344049999999999</v>
      </c>
      <c r="C2">
        <v>4.3907094129999997</v>
      </c>
    </row>
    <row r="3" spans="1:3" x14ac:dyDescent="0.35">
      <c r="A3">
        <v>2006</v>
      </c>
      <c r="B3">
        <v>2.9344049999999999</v>
      </c>
      <c r="C3">
        <v>4.3907094129999997</v>
      </c>
    </row>
    <row r="4" spans="1:3" x14ac:dyDescent="0.35">
      <c r="A4">
        <v>2007</v>
      </c>
      <c r="B4">
        <v>2.9344049999999999</v>
      </c>
      <c r="C4">
        <v>4.3907094129999997</v>
      </c>
    </row>
    <row r="5" spans="1:3" x14ac:dyDescent="0.35">
      <c r="A5">
        <v>2008</v>
      </c>
      <c r="B5">
        <v>2.9344049999999999</v>
      </c>
      <c r="C5">
        <v>4.3907094129999997</v>
      </c>
    </row>
    <row r="6" spans="1:3" x14ac:dyDescent="0.35">
      <c r="A6">
        <v>2009</v>
      </c>
      <c r="B6">
        <v>2.9344049999999999</v>
      </c>
      <c r="C6">
        <v>4.3907094129999997</v>
      </c>
    </row>
    <row r="7" spans="1:3" x14ac:dyDescent="0.35">
      <c r="A7">
        <v>2010</v>
      </c>
      <c r="B7">
        <v>2.9344049999999999</v>
      </c>
      <c r="C7">
        <v>4.3907094129999997</v>
      </c>
    </row>
    <row r="8" spans="1:3" x14ac:dyDescent="0.35">
      <c r="A8">
        <v>2011</v>
      </c>
      <c r="B8">
        <v>2.9344049999999999</v>
      </c>
      <c r="C8">
        <v>4.3907094129999997</v>
      </c>
    </row>
    <row r="9" spans="1:3" x14ac:dyDescent="0.35">
      <c r="A9">
        <v>2012</v>
      </c>
      <c r="B9">
        <v>2.9344049999999999</v>
      </c>
      <c r="C9">
        <v>4.3907094129999997</v>
      </c>
    </row>
    <row r="10" spans="1:3" x14ac:dyDescent="0.35">
      <c r="A10">
        <v>2013</v>
      </c>
      <c r="B10">
        <v>2.9344049999999999</v>
      </c>
      <c r="C10">
        <v>4.3907094129999997</v>
      </c>
    </row>
    <row r="11" spans="1:3" x14ac:dyDescent="0.35">
      <c r="A11">
        <v>2014</v>
      </c>
      <c r="B11">
        <v>2.9344049999999999</v>
      </c>
      <c r="C11">
        <v>4.3907094129999997</v>
      </c>
    </row>
    <row r="12" spans="1:3" x14ac:dyDescent="0.35">
      <c r="A12">
        <v>2015</v>
      </c>
      <c r="B12">
        <v>2.9344049999999999</v>
      </c>
      <c r="C12">
        <v>4.3907094129999997</v>
      </c>
    </row>
    <row r="13" spans="1:3" x14ac:dyDescent="0.35">
      <c r="A13">
        <v>2016</v>
      </c>
      <c r="B13">
        <v>2.9344049999999999</v>
      </c>
      <c r="C13">
        <v>4.3907094129999997</v>
      </c>
    </row>
    <row r="14" spans="1:3" x14ac:dyDescent="0.35">
      <c r="A14">
        <v>2017</v>
      </c>
      <c r="B14">
        <v>2.9344049999999999</v>
      </c>
      <c r="C14">
        <v>4.3907094129999997</v>
      </c>
    </row>
    <row r="15" spans="1:3" x14ac:dyDescent="0.35">
      <c r="A15">
        <v>2018</v>
      </c>
      <c r="B15">
        <v>2.9344049999999999</v>
      </c>
      <c r="C15">
        <v>4.3907094129999997</v>
      </c>
    </row>
    <row r="16" spans="1:3" x14ac:dyDescent="0.35">
      <c r="A16">
        <v>2019</v>
      </c>
      <c r="B16">
        <v>2.9344049999999999</v>
      </c>
      <c r="C16">
        <v>4.3907094129999997</v>
      </c>
    </row>
    <row r="17" spans="1:3" x14ac:dyDescent="0.35">
      <c r="A17">
        <v>2020</v>
      </c>
      <c r="B17">
        <v>2.9344049999999999</v>
      </c>
      <c r="C17">
        <v>4.3907094129999997</v>
      </c>
    </row>
    <row r="18" spans="1:3" x14ac:dyDescent="0.35">
      <c r="A18">
        <v>2021</v>
      </c>
      <c r="B18">
        <v>2.9344049999999999</v>
      </c>
      <c r="C18">
        <v>4.3907094129999997</v>
      </c>
    </row>
    <row r="19" spans="1:3" x14ac:dyDescent="0.35">
      <c r="A19">
        <v>2022</v>
      </c>
      <c r="B19">
        <v>2.9344049999999999</v>
      </c>
      <c r="C19">
        <v>4.3907094129999997</v>
      </c>
    </row>
    <row r="20" spans="1:3" x14ac:dyDescent="0.35">
      <c r="A20">
        <v>2023</v>
      </c>
      <c r="B20">
        <v>2.9344049999999999</v>
      </c>
      <c r="C20">
        <v>4.3907094129999997</v>
      </c>
    </row>
    <row r="21" spans="1:3" x14ac:dyDescent="0.35">
      <c r="A21">
        <v>2024</v>
      </c>
      <c r="B21">
        <v>2.9344049999999999</v>
      </c>
      <c r="C21">
        <v>4.3907094129999997</v>
      </c>
    </row>
    <row r="22" spans="1:3" x14ac:dyDescent="0.35">
      <c r="A22">
        <v>2025</v>
      </c>
      <c r="B22">
        <v>2.9344049999999999</v>
      </c>
      <c r="C22">
        <v>4.3907094129999997</v>
      </c>
    </row>
    <row r="23" spans="1:3" x14ac:dyDescent="0.35">
      <c r="A23">
        <v>2026</v>
      </c>
      <c r="B23">
        <v>2.9344049999999999</v>
      </c>
      <c r="C23">
        <v>4.3907094129999997</v>
      </c>
    </row>
    <row r="24" spans="1:3" x14ac:dyDescent="0.35">
      <c r="A24">
        <v>2027</v>
      </c>
      <c r="B24">
        <v>2.9344049999999999</v>
      </c>
      <c r="C24">
        <v>4.3907094129999997</v>
      </c>
    </row>
    <row r="25" spans="1:3" x14ac:dyDescent="0.35">
      <c r="A25">
        <v>2028</v>
      </c>
      <c r="B25">
        <v>2.9344049999999999</v>
      </c>
      <c r="C25">
        <v>4.3907094129999997</v>
      </c>
    </row>
    <row r="26" spans="1:3" x14ac:dyDescent="0.35">
      <c r="A26">
        <v>2029</v>
      </c>
      <c r="B26">
        <v>2.9344049999999999</v>
      </c>
      <c r="C26">
        <v>4.3907094129999997</v>
      </c>
    </row>
    <row r="27" spans="1:3" x14ac:dyDescent="0.35">
      <c r="A27">
        <v>2030</v>
      </c>
      <c r="B27">
        <v>2.9344049999999999</v>
      </c>
      <c r="C27">
        <v>4.3907094129999997</v>
      </c>
    </row>
    <row r="28" spans="1:3" x14ac:dyDescent="0.35">
      <c r="A28">
        <v>2031</v>
      </c>
      <c r="B28">
        <v>2.9344049999999999</v>
      </c>
      <c r="C28">
        <v>4.3907094129999997</v>
      </c>
    </row>
    <row r="29" spans="1:3" x14ac:dyDescent="0.35">
      <c r="A29">
        <v>2032</v>
      </c>
      <c r="B29">
        <v>2.9344049999999999</v>
      </c>
      <c r="C29">
        <v>4.3907094129999997</v>
      </c>
    </row>
    <row r="30" spans="1:3" x14ac:dyDescent="0.35">
      <c r="A30">
        <v>2033</v>
      </c>
      <c r="B30">
        <v>2.9344049999999999</v>
      </c>
      <c r="C30">
        <v>4.3907094129999997</v>
      </c>
    </row>
    <row r="31" spans="1:3" x14ac:dyDescent="0.35">
      <c r="A31">
        <v>2034</v>
      </c>
      <c r="B31">
        <v>2.9344049999999999</v>
      </c>
      <c r="C31">
        <v>4.3907094129999997</v>
      </c>
    </row>
    <row r="32" spans="1:3" x14ac:dyDescent="0.35">
      <c r="A32">
        <v>2035</v>
      </c>
      <c r="B32">
        <v>2.9344049999999999</v>
      </c>
      <c r="C32">
        <v>4.3907094129999997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5F72-146B-4F7C-856F-F779E0E29D5D}">
  <dimension ref="A1:D32"/>
  <sheetViews>
    <sheetView workbookViewId="0">
      <selection activeCell="E19" sqref="E19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input!C$48</f>
        <v>400</v>
      </c>
      <c r="C2" s="1">
        <f>input!D$48</f>
        <v>800</v>
      </c>
      <c r="D2" s="1">
        <f>input!E$48</f>
        <v>100</v>
      </c>
    </row>
    <row r="3" spans="1:4" x14ac:dyDescent="0.35">
      <c r="A3">
        <v>2006</v>
      </c>
      <c r="B3" s="1">
        <f>input!C$48</f>
        <v>400</v>
      </c>
      <c r="C3" s="1">
        <f>input!D$48</f>
        <v>800</v>
      </c>
      <c r="D3" s="1">
        <f>input!E$48</f>
        <v>100</v>
      </c>
    </row>
    <row r="4" spans="1:4" x14ac:dyDescent="0.35">
      <c r="A4">
        <v>2007</v>
      </c>
      <c r="B4" s="1">
        <f>input!C$48</f>
        <v>400</v>
      </c>
      <c r="C4" s="1">
        <f>input!D$48</f>
        <v>800</v>
      </c>
      <c r="D4" s="1">
        <f>input!E$48</f>
        <v>100</v>
      </c>
    </row>
    <row r="5" spans="1:4" x14ac:dyDescent="0.35">
      <c r="A5">
        <v>2008</v>
      </c>
      <c r="B5" s="1">
        <f>input!C$48</f>
        <v>400</v>
      </c>
      <c r="C5" s="1">
        <f>input!D$48</f>
        <v>800</v>
      </c>
      <c r="D5" s="1">
        <f>input!E$48</f>
        <v>100</v>
      </c>
    </row>
    <row r="6" spans="1:4" x14ac:dyDescent="0.35">
      <c r="A6">
        <v>2009</v>
      </c>
      <c r="B6" s="1">
        <f>input!C$48</f>
        <v>400</v>
      </c>
      <c r="C6" s="1">
        <f>input!D$48</f>
        <v>800</v>
      </c>
      <c r="D6" s="1">
        <f>input!E$48</f>
        <v>100</v>
      </c>
    </row>
    <row r="7" spans="1:4" x14ac:dyDescent="0.35">
      <c r="A7">
        <v>2010</v>
      </c>
      <c r="B7" s="1">
        <f>input!C$48</f>
        <v>400</v>
      </c>
      <c r="C7" s="1">
        <f>input!D$48</f>
        <v>800</v>
      </c>
      <c r="D7" s="1">
        <f>input!E$48</f>
        <v>100</v>
      </c>
    </row>
    <row r="8" spans="1:4" x14ac:dyDescent="0.35">
      <c r="A8">
        <v>2011</v>
      </c>
      <c r="B8" s="1">
        <f>input!C$48</f>
        <v>400</v>
      </c>
      <c r="C8" s="1">
        <f>input!D$48</f>
        <v>800</v>
      </c>
      <c r="D8" s="1">
        <f>input!E$48</f>
        <v>100</v>
      </c>
    </row>
    <row r="9" spans="1:4" x14ac:dyDescent="0.35">
      <c r="A9">
        <v>2012</v>
      </c>
      <c r="B9" s="1">
        <f>input!C$48</f>
        <v>400</v>
      </c>
      <c r="C9" s="1">
        <f>input!D$48</f>
        <v>800</v>
      </c>
      <c r="D9" s="1">
        <f>input!E$48</f>
        <v>100</v>
      </c>
    </row>
    <row r="10" spans="1:4" x14ac:dyDescent="0.35">
      <c r="A10">
        <v>2013</v>
      </c>
      <c r="B10" s="1">
        <f>input!C$48</f>
        <v>400</v>
      </c>
      <c r="C10" s="1">
        <f>input!D$48</f>
        <v>800</v>
      </c>
      <c r="D10" s="1">
        <f>input!E$48</f>
        <v>100</v>
      </c>
    </row>
    <row r="11" spans="1:4" x14ac:dyDescent="0.35">
      <c r="A11">
        <v>2014</v>
      </c>
      <c r="B11" s="1">
        <f>input!C$48</f>
        <v>400</v>
      </c>
      <c r="C11" s="1">
        <f>input!D$48</f>
        <v>800</v>
      </c>
      <c r="D11" s="1">
        <f>input!E$48</f>
        <v>100</v>
      </c>
    </row>
    <row r="12" spans="1:4" x14ac:dyDescent="0.35">
      <c r="A12">
        <v>2015</v>
      </c>
      <c r="B12" s="1">
        <f>input!C$48</f>
        <v>400</v>
      </c>
      <c r="C12" s="1">
        <f>input!D$48</f>
        <v>800</v>
      </c>
      <c r="D12" s="1">
        <f>input!E$48</f>
        <v>100</v>
      </c>
    </row>
    <row r="13" spans="1:4" x14ac:dyDescent="0.35">
      <c r="A13">
        <v>2016</v>
      </c>
      <c r="B13" s="1">
        <f>input!C$48</f>
        <v>400</v>
      </c>
      <c r="C13" s="1">
        <f>input!D$48</f>
        <v>800</v>
      </c>
      <c r="D13" s="1">
        <f>input!E$48</f>
        <v>100</v>
      </c>
    </row>
    <row r="14" spans="1:4" x14ac:dyDescent="0.35">
      <c r="A14">
        <v>2017</v>
      </c>
      <c r="B14" s="1">
        <f>input!C$48</f>
        <v>400</v>
      </c>
      <c r="C14" s="1">
        <f>input!D$48</f>
        <v>800</v>
      </c>
      <c r="D14" s="1">
        <f>input!E$48</f>
        <v>100</v>
      </c>
    </row>
    <row r="15" spans="1:4" x14ac:dyDescent="0.35">
      <c r="A15">
        <v>2018</v>
      </c>
      <c r="B15" s="1">
        <f>input!C$48</f>
        <v>400</v>
      </c>
      <c r="C15" s="1">
        <f>input!D$48</f>
        <v>800</v>
      </c>
      <c r="D15" s="1">
        <f>input!E$48</f>
        <v>100</v>
      </c>
    </row>
    <row r="16" spans="1:4" x14ac:dyDescent="0.35">
      <c r="A16">
        <v>2019</v>
      </c>
      <c r="B16" s="1">
        <f>input!C$48</f>
        <v>400</v>
      </c>
      <c r="C16" s="1">
        <f>input!D$48</f>
        <v>800</v>
      </c>
      <c r="D16" s="1">
        <f>input!E$48</f>
        <v>100</v>
      </c>
    </row>
    <row r="17" spans="1:4" x14ac:dyDescent="0.35">
      <c r="A17">
        <v>2020</v>
      </c>
      <c r="B17" s="1">
        <f>input!C$48</f>
        <v>400</v>
      </c>
      <c r="C17" s="1">
        <f>input!D$48</f>
        <v>800</v>
      </c>
      <c r="D17" s="1">
        <f>input!E$48</f>
        <v>100</v>
      </c>
    </row>
    <row r="18" spans="1:4" x14ac:dyDescent="0.35">
      <c r="A18">
        <v>2021</v>
      </c>
      <c r="B18" s="2">
        <f>B17+input!C$50</f>
        <v>400</v>
      </c>
      <c r="C18" s="2">
        <f>C17+input!D$50</f>
        <v>800</v>
      </c>
      <c r="D18" s="2">
        <f>D17+input!E$50</f>
        <v>100</v>
      </c>
    </row>
    <row r="19" spans="1:4" x14ac:dyDescent="0.35">
      <c r="A19">
        <v>2022</v>
      </c>
      <c r="B19" s="2">
        <f>B18+input!C$50</f>
        <v>400</v>
      </c>
      <c r="C19" s="2">
        <f>C18+input!D$50</f>
        <v>800</v>
      </c>
      <c r="D19" s="2">
        <f>D18+input!E$50</f>
        <v>100</v>
      </c>
    </row>
    <row r="20" spans="1:4" x14ac:dyDescent="0.35">
      <c r="A20">
        <v>2023</v>
      </c>
      <c r="B20" s="2">
        <f>B19+input!C$50</f>
        <v>400</v>
      </c>
      <c r="C20" s="2">
        <f>C19+input!D$50</f>
        <v>800</v>
      </c>
      <c r="D20" s="2">
        <f>D19+input!E$50</f>
        <v>100</v>
      </c>
    </row>
    <row r="21" spans="1:4" x14ac:dyDescent="0.35">
      <c r="A21">
        <v>2024</v>
      </c>
      <c r="B21" s="2">
        <f>B20+input!C$50</f>
        <v>400</v>
      </c>
      <c r="C21" s="2">
        <f>C20+input!D$50</f>
        <v>800</v>
      </c>
      <c r="D21" s="2">
        <f>D20+input!E$50</f>
        <v>100</v>
      </c>
    </row>
    <row r="22" spans="1:4" x14ac:dyDescent="0.35">
      <c r="A22">
        <v>2025</v>
      </c>
      <c r="B22" s="2">
        <f>B21+input!C$50</f>
        <v>400</v>
      </c>
      <c r="C22" s="2">
        <f>C21+input!D$50</f>
        <v>800</v>
      </c>
      <c r="D22" s="2">
        <f>D21+input!E$50</f>
        <v>100</v>
      </c>
    </row>
    <row r="23" spans="1:4" x14ac:dyDescent="0.35">
      <c r="A23">
        <v>2026</v>
      </c>
      <c r="B23" s="2">
        <f>B22+input!C$50</f>
        <v>400</v>
      </c>
      <c r="C23" s="2">
        <f>C22+input!D$50</f>
        <v>800</v>
      </c>
      <c r="D23" s="2">
        <f>D22+input!E$50</f>
        <v>100</v>
      </c>
    </row>
    <row r="24" spans="1:4" x14ac:dyDescent="0.35">
      <c r="A24">
        <v>2027</v>
      </c>
      <c r="B24" s="2">
        <f>B23+input!C$50</f>
        <v>400</v>
      </c>
      <c r="C24" s="2">
        <f>C23+input!D$50</f>
        <v>800</v>
      </c>
      <c r="D24" s="2">
        <f>D23+input!E$50</f>
        <v>100</v>
      </c>
    </row>
    <row r="25" spans="1:4" x14ac:dyDescent="0.35">
      <c r="A25">
        <v>2028</v>
      </c>
      <c r="B25" s="2">
        <f>B24+input!C$50</f>
        <v>400</v>
      </c>
      <c r="C25" s="2">
        <f>C24+input!D$50</f>
        <v>800</v>
      </c>
      <c r="D25" s="2">
        <f>D24+input!E$50</f>
        <v>100</v>
      </c>
    </row>
    <row r="26" spans="1:4" x14ac:dyDescent="0.35">
      <c r="A26">
        <v>2029</v>
      </c>
      <c r="B26" s="2">
        <f>B25+input!C$50</f>
        <v>400</v>
      </c>
      <c r="C26" s="2">
        <f>C25+input!D$50</f>
        <v>800</v>
      </c>
      <c r="D26" s="2">
        <f>D25+input!E$50</f>
        <v>100</v>
      </c>
    </row>
    <row r="27" spans="1:4" x14ac:dyDescent="0.35">
      <c r="A27">
        <v>2030</v>
      </c>
      <c r="B27" s="2">
        <f>B26+input!C$50</f>
        <v>400</v>
      </c>
      <c r="C27" s="2">
        <f>C26+input!D$50</f>
        <v>800</v>
      </c>
      <c r="D27" s="2">
        <f>D26+input!E$50</f>
        <v>100</v>
      </c>
    </row>
    <row r="28" spans="1:4" x14ac:dyDescent="0.35">
      <c r="A28">
        <v>2031</v>
      </c>
      <c r="B28" s="2">
        <f>B27+input!C$50</f>
        <v>400</v>
      </c>
      <c r="C28" s="2">
        <f>C27+input!D$50</f>
        <v>800</v>
      </c>
      <c r="D28" s="2">
        <f>D27+input!E$50</f>
        <v>100</v>
      </c>
    </row>
    <row r="29" spans="1:4" x14ac:dyDescent="0.35">
      <c r="A29">
        <v>2032</v>
      </c>
      <c r="B29" s="2">
        <f>B28+input!C$50</f>
        <v>400</v>
      </c>
      <c r="C29" s="2">
        <f>C28+input!D$50</f>
        <v>800</v>
      </c>
      <c r="D29" s="2">
        <f>D28+input!E$50</f>
        <v>100</v>
      </c>
    </row>
    <row r="30" spans="1:4" x14ac:dyDescent="0.35">
      <c r="A30">
        <v>2033</v>
      </c>
      <c r="B30" s="2">
        <f>B29+input!C$50</f>
        <v>400</v>
      </c>
      <c r="C30" s="2">
        <f>C29+input!D$50</f>
        <v>800</v>
      </c>
      <c r="D30" s="2">
        <f>D29+input!E$50</f>
        <v>100</v>
      </c>
    </row>
    <row r="31" spans="1:4" x14ac:dyDescent="0.35">
      <c r="A31">
        <v>2034</v>
      </c>
      <c r="B31" s="2">
        <f>B30+input!C$50</f>
        <v>400</v>
      </c>
      <c r="C31" s="2">
        <f>C30+input!D$50</f>
        <v>800</v>
      </c>
      <c r="D31" s="2">
        <f>D30+input!E$50</f>
        <v>100</v>
      </c>
    </row>
    <row r="32" spans="1:4" x14ac:dyDescent="0.35">
      <c r="A32">
        <v>2035</v>
      </c>
      <c r="B32" s="2">
        <f>B31+input!C$50</f>
        <v>400</v>
      </c>
      <c r="C32" s="2">
        <f>C31+input!D$50</f>
        <v>800</v>
      </c>
      <c r="D32" s="2">
        <f>D31+input!E$50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189-E839-4FA4-8733-C6657E96EC68}">
  <dimension ref="A1:D32"/>
  <sheetViews>
    <sheetView workbookViewId="0">
      <selection activeCell="G10" sqref="G10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input!C$44</f>
        <v>0.5</v>
      </c>
      <c r="C2" s="1">
        <f>input!D$44</f>
        <v>0.5</v>
      </c>
      <c r="D2" s="1">
        <f>input!E$44</f>
        <v>1</v>
      </c>
    </row>
    <row r="3" spans="1:4" x14ac:dyDescent="0.35">
      <c r="A3">
        <v>2006</v>
      </c>
      <c r="B3" s="1">
        <f>input!C$44</f>
        <v>0.5</v>
      </c>
      <c r="C3" s="1">
        <f>input!D$44</f>
        <v>0.5</v>
      </c>
      <c r="D3" s="1">
        <f>input!E$44</f>
        <v>1</v>
      </c>
    </row>
    <row r="4" spans="1:4" x14ac:dyDescent="0.35">
      <c r="A4">
        <v>2007</v>
      </c>
      <c r="B4" s="1">
        <f>input!C$44</f>
        <v>0.5</v>
      </c>
      <c r="C4" s="1">
        <f>input!D$44</f>
        <v>0.5</v>
      </c>
      <c r="D4" s="1">
        <f>input!E$44</f>
        <v>1</v>
      </c>
    </row>
    <row r="5" spans="1:4" x14ac:dyDescent="0.35">
      <c r="A5">
        <v>2008</v>
      </c>
      <c r="B5" s="1">
        <f>input!C$44</f>
        <v>0.5</v>
      </c>
      <c r="C5" s="1">
        <f>input!D$44</f>
        <v>0.5</v>
      </c>
      <c r="D5" s="1">
        <f>input!E$44</f>
        <v>1</v>
      </c>
    </row>
    <row r="6" spans="1:4" x14ac:dyDescent="0.35">
      <c r="A6">
        <v>2009</v>
      </c>
      <c r="B6" s="1">
        <f>input!C$44</f>
        <v>0.5</v>
      </c>
      <c r="C6" s="1">
        <f>input!D$44</f>
        <v>0.5</v>
      </c>
      <c r="D6" s="1">
        <f>input!E$44</f>
        <v>1</v>
      </c>
    </row>
    <row r="7" spans="1:4" x14ac:dyDescent="0.35">
      <c r="A7">
        <v>2010</v>
      </c>
      <c r="B7" s="1">
        <f>input!C$44</f>
        <v>0.5</v>
      </c>
      <c r="C7" s="1">
        <f>input!D$44</f>
        <v>0.5</v>
      </c>
      <c r="D7" s="1">
        <f>input!E$44</f>
        <v>1</v>
      </c>
    </row>
    <row r="8" spans="1:4" x14ac:dyDescent="0.35">
      <c r="A8">
        <v>2011</v>
      </c>
      <c r="B8" s="1">
        <f>input!C$44</f>
        <v>0.5</v>
      </c>
      <c r="C8" s="1">
        <f>input!D$44</f>
        <v>0.5</v>
      </c>
      <c r="D8" s="1">
        <f>input!E$44</f>
        <v>1</v>
      </c>
    </row>
    <row r="9" spans="1:4" x14ac:dyDescent="0.35">
      <c r="A9">
        <v>2012</v>
      </c>
      <c r="B9" s="1">
        <f>input!C$44</f>
        <v>0.5</v>
      </c>
      <c r="C9" s="1">
        <f>input!D$44</f>
        <v>0.5</v>
      </c>
      <c r="D9" s="1">
        <f>input!E$44</f>
        <v>1</v>
      </c>
    </row>
    <row r="10" spans="1:4" x14ac:dyDescent="0.35">
      <c r="A10">
        <v>2013</v>
      </c>
      <c r="B10" s="1">
        <f>input!C$44</f>
        <v>0.5</v>
      </c>
      <c r="C10" s="1">
        <f>input!D$44</f>
        <v>0.5</v>
      </c>
      <c r="D10" s="1">
        <f>input!E$44</f>
        <v>1</v>
      </c>
    </row>
    <row r="11" spans="1:4" x14ac:dyDescent="0.35">
      <c r="A11">
        <v>2014</v>
      </c>
      <c r="B11" s="1">
        <f>input!C$44</f>
        <v>0.5</v>
      </c>
      <c r="C11" s="1">
        <f>input!D$44</f>
        <v>0.5</v>
      </c>
      <c r="D11" s="1">
        <f>input!E$44</f>
        <v>1</v>
      </c>
    </row>
    <row r="12" spans="1:4" x14ac:dyDescent="0.35">
      <c r="A12">
        <v>2015</v>
      </c>
      <c r="B12" s="1">
        <f>input!C$44</f>
        <v>0.5</v>
      </c>
      <c r="C12" s="1">
        <f>input!D$44</f>
        <v>0.5</v>
      </c>
      <c r="D12" s="1">
        <f>input!E$44</f>
        <v>1</v>
      </c>
    </row>
    <row r="13" spans="1:4" x14ac:dyDescent="0.35">
      <c r="A13">
        <v>2016</v>
      </c>
      <c r="B13" s="1">
        <f>input!C$44</f>
        <v>0.5</v>
      </c>
      <c r="C13" s="1">
        <f>input!D$44</f>
        <v>0.5</v>
      </c>
      <c r="D13" s="1">
        <f>input!E$44</f>
        <v>1</v>
      </c>
    </row>
    <row r="14" spans="1:4" x14ac:dyDescent="0.35">
      <c r="A14">
        <v>2017</v>
      </c>
      <c r="B14" s="1">
        <f>input!C$44</f>
        <v>0.5</v>
      </c>
      <c r="C14" s="1">
        <f>input!D$44</f>
        <v>0.5</v>
      </c>
      <c r="D14" s="1">
        <f>input!E$44</f>
        <v>1</v>
      </c>
    </row>
    <row r="15" spans="1:4" x14ac:dyDescent="0.35">
      <c r="A15">
        <v>2018</v>
      </c>
      <c r="B15" s="1">
        <f>input!C$44</f>
        <v>0.5</v>
      </c>
      <c r="C15" s="1">
        <f>input!D$44</f>
        <v>0.5</v>
      </c>
      <c r="D15" s="1">
        <f>input!E$44</f>
        <v>1</v>
      </c>
    </row>
    <row r="16" spans="1:4" x14ac:dyDescent="0.35">
      <c r="A16">
        <v>2019</v>
      </c>
      <c r="B16" s="1">
        <f>input!C$44</f>
        <v>0.5</v>
      </c>
      <c r="C16" s="1">
        <f>input!D$44</f>
        <v>0.5</v>
      </c>
      <c r="D16" s="1">
        <f>input!E$44</f>
        <v>1</v>
      </c>
    </row>
    <row r="17" spans="1:4" x14ac:dyDescent="0.35">
      <c r="A17">
        <v>2020</v>
      </c>
      <c r="B17" s="1">
        <f>input!C$44</f>
        <v>0.5</v>
      </c>
      <c r="C17" s="1">
        <f>input!D$44</f>
        <v>0.5</v>
      </c>
      <c r="D17" s="1">
        <f>input!E$44</f>
        <v>1</v>
      </c>
    </row>
    <row r="18" spans="1:4" x14ac:dyDescent="0.35">
      <c r="A18">
        <v>2021</v>
      </c>
      <c r="B18" s="2">
        <f>B17+input!C$46</f>
        <v>0.47333333333333333</v>
      </c>
      <c r="C18" s="2">
        <f>C17+input!D$46</f>
        <v>0.47333333333333333</v>
      </c>
      <c r="D18" s="2">
        <f>D17+input!E$46</f>
        <v>0.96666666666666667</v>
      </c>
    </row>
    <row r="19" spans="1:4" x14ac:dyDescent="0.35">
      <c r="A19">
        <v>2022</v>
      </c>
      <c r="B19" s="2">
        <f>B18+input!C$46</f>
        <v>0.44666666666666666</v>
      </c>
      <c r="C19" s="2">
        <f>C18+input!D$46</f>
        <v>0.44666666666666666</v>
      </c>
      <c r="D19" s="2">
        <f>D18+input!E$46</f>
        <v>0.93333333333333335</v>
      </c>
    </row>
    <row r="20" spans="1:4" x14ac:dyDescent="0.35">
      <c r="A20">
        <v>2023</v>
      </c>
      <c r="B20" s="2">
        <f>B19+input!C$46</f>
        <v>0.42</v>
      </c>
      <c r="C20" s="2">
        <f>C19+input!D$46</f>
        <v>0.42</v>
      </c>
      <c r="D20" s="2">
        <f>D19+input!E$46</f>
        <v>0.9</v>
      </c>
    </row>
    <row r="21" spans="1:4" x14ac:dyDescent="0.35">
      <c r="A21">
        <v>2024</v>
      </c>
      <c r="B21" s="2">
        <f>B20+input!C$46</f>
        <v>0.39333333333333331</v>
      </c>
      <c r="C21" s="2">
        <f>C20+input!D$46</f>
        <v>0.39333333333333331</v>
      </c>
      <c r="D21" s="2">
        <f>D20+input!E$46</f>
        <v>0.8666666666666667</v>
      </c>
    </row>
    <row r="22" spans="1:4" x14ac:dyDescent="0.35">
      <c r="A22">
        <v>2025</v>
      </c>
      <c r="B22" s="2">
        <f>B21+input!C$46</f>
        <v>0.36666666666666664</v>
      </c>
      <c r="C22" s="2">
        <f>C21+input!D$46</f>
        <v>0.36666666666666664</v>
      </c>
      <c r="D22" s="2">
        <f>D21+input!E$46</f>
        <v>0.83333333333333337</v>
      </c>
    </row>
    <row r="23" spans="1:4" x14ac:dyDescent="0.35">
      <c r="A23">
        <v>2026</v>
      </c>
      <c r="B23" s="2">
        <f>B22+input!C$46</f>
        <v>0.33999999999999997</v>
      </c>
      <c r="C23" s="2">
        <f>C22+input!D$46</f>
        <v>0.33999999999999997</v>
      </c>
      <c r="D23" s="2">
        <f>D22+input!E$46</f>
        <v>0.8</v>
      </c>
    </row>
    <row r="24" spans="1:4" x14ac:dyDescent="0.35">
      <c r="A24">
        <v>2027</v>
      </c>
      <c r="B24" s="2">
        <f>B23+input!C$46</f>
        <v>0.3133333333333333</v>
      </c>
      <c r="C24" s="2">
        <f>C23+input!D$46</f>
        <v>0.3133333333333333</v>
      </c>
      <c r="D24" s="2">
        <f>D23+input!E$46</f>
        <v>0.76666666666666672</v>
      </c>
    </row>
    <row r="25" spans="1:4" x14ac:dyDescent="0.35">
      <c r="A25">
        <v>2028</v>
      </c>
      <c r="B25" s="2">
        <f>B24+input!C$46</f>
        <v>0.28666666666666663</v>
      </c>
      <c r="C25" s="2">
        <f>C24+input!D$46</f>
        <v>0.28666666666666663</v>
      </c>
      <c r="D25" s="2">
        <f>D24+input!E$46</f>
        <v>0.73333333333333339</v>
      </c>
    </row>
    <row r="26" spans="1:4" x14ac:dyDescent="0.35">
      <c r="A26">
        <v>2029</v>
      </c>
      <c r="B26" s="2">
        <f>B25+input!C$46</f>
        <v>0.25999999999999995</v>
      </c>
      <c r="C26" s="2">
        <f>C25+input!D$46</f>
        <v>0.25999999999999995</v>
      </c>
      <c r="D26" s="2">
        <f>D25+input!E$46</f>
        <v>0.70000000000000007</v>
      </c>
    </row>
    <row r="27" spans="1:4" x14ac:dyDescent="0.35">
      <c r="A27">
        <v>2030</v>
      </c>
      <c r="B27" s="2">
        <f>B26+input!C$46</f>
        <v>0.23333333333333328</v>
      </c>
      <c r="C27" s="2">
        <f>C26+input!D$46</f>
        <v>0.23333333333333328</v>
      </c>
      <c r="D27" s="2">
        <f>D26+input!E$46</f>
        <v>0.66666666666666674</v>
      </c>
    </row>
    <row r="28" spans="1:4" x14ac:dyDescent="0.35">
      <c r="A28">
        <v>2031</v>
      </c>
      <c r="B28" s="2">
        <f>B27+input!C$46</f>
        <v>0.20666666666666661</v>
      </c>
      <c r="C28" s="2">
        <f>C27+input!D$46</f>
        <v>0.20666666666666661</v>
      </c>
      <c r="D28" s="2">
        <f>D27+input!E$46</f>
        <v>0.63333333333333341</v>
      </c>
    </row>
    <row r="29" spans="1:4" x14ac:dyDescent="0.35">
      <c r="A29">
        <v>2032</v>
      </c>
      <c r="B29" s="2">
        <f>B28+input!C$46</f>
        <v>0.17999999999999994</v>
      </c>
      <c r="C29" s="2">
        <f>C28+input!D$46</f>
        <v>0.17999999999999994</v>
      </c>
      <c r="D29" s="2">
        <f>D28+input!E$46</f>
        <v>0.60000000000000009</v>
      </c>
    </row>
    <row r="30" spans="1:4" x14ac:dyDescent="0.35">
      <c r="A30">
        <v>2033</v>
      </c>
      <c r="B30" s="2">
        <f>B29+input!C$46</f>
        <v>0.15333333333333327</v>
      </c>
      <c r="C30" s="2">
        <f>C29+input!D$46</f>
        <v>0.15333333333333327</v>
      </c>
      <c r="D30" s="2">
        <f>D29+input!E$46</f>
        <v>0.56666666666666676</v>
      </c>
    </row>
    <row r="31" spans="1:4" x14ac:dyDescent="0.35">
      <c r="A31">
        <v>2034</v>
      </c>
      <c r="B31" s="2">
        <f>B30+input!C$46</f>
        <v>0.12666666666666659</v>
      </c>
      <c r="C31" s="2">
        <f>C30+input!D$46</f>
        <v>0.12666666666666659</v>
      </c>
      <c r="D31" s="2">
        <f>D30+input!E$46</f>
        <v>0.53333333333333344</v>
      </c>
    </row>
    <row r="32" spans="1:4" x14ac:dyDescent="0.35">
      <c r="A32">
        <v>2035</v>
      </c>
      <c r="B32" s="2">
        <f>B31+input!C$46</f>
        <v>9.9999999999999922E-2</v>
      </c>
      <c r="C32" s="2">
        <f>C31+input!D$46</f>
        <v>9.9999999999999922E-2</v>
      </c>
      <c r="D32" s="2">
        <f>D31+input!E$46</f>
        <v>0.50000000000000011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ECD0-9C07-4359-9721-42818EB5AF9C}">
  <dimension ref="A1:D32"/>
  <sheetViews>
    <sheetView workbookViewId="0">
      <selection activeCell="F17" sqref="F17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input!C$40</f>
        <v>350</v>
      </c>
      <c r="C2" s="1">
        <f>input!D$40</f>
        <v>350</v>
      </c>
      <c r="D2" s="1">
        <f>input!E$40</f>
        <v>150</v>
      </c>
    </row>
    <row r="3" spans="1:4" x14ac:dyDescent="0.35">
      <c r="A3">
        <v>2006</v>
      </c>
      <c r="B3" s="1">
        <f>input!C$40</f>
        <v>350</v>
      </c>
      <c r="C3" s="1">
        <f>input!D$40</f>
        <v>350</v>
      </c>
      <c r="D3" s="1">
        <f>input!E$40</f>
        <v>150</v>
      </c>
    </row>
    <row r="4" spans="1:4" x14ac:dyDescent="0.35">
      <c r="A4">
        <v>2007</v>
      </c>
      <c r="B4" s="1">
        <f>input!C$40</f>
        <v>350</v>
      </c>
      <c r="C4" s="1">
        <f>input!D$40</f>
        <v>350</v>
      </c>
      <c r="D4" s="1">
        <f>input!E$40</f>
        <v>150</v>
      </c>
    </row>
    <row r="5" spans="1:4" x14ac:dyDescent="0.35">
      <c r="A5">
        <v>2008</v>
      </c>
      <c r="B5" s="1">
        <f>input!C$40</f>
        <v>350</v>
      </c>
      <c r="C5" s="1">
        <f>input!D$40</f>
        <v>350</v>
      </c>
      <c r="D5" s="1">
        <f>input!E$40</f>
        <v>150</v>
      </c>
    </row>
    <row r="6" spans="1:4" x14ac:dyDescent="0.35">
      <c r="A6">
        <v>2009</v>
      </c>
      <c r="B6" s="1">
        <f>input!C$40</f>
        <v>350</v>
      </c>
      <c r="C6" s="1">
        <f>input!D$40</f>
        <v>350</v>
      </c>
      <c r="D6" s="1">
        <f>input!E$40</f>
        <v>150</v>
      </c>
    </row>
    <row r="7" spans="1:4" x14ac:dyDescent="0.35">
      <c r="A7">
        <v>2010</v>
      </c>
      <c r="B7" s="1">
        <f>input!C$40</f>
        <v>350</v>
      </c>
      <c r="C7" s="1">
        <f>input!D$40</f>
        <v>350</v>
      </c>
      <c r="D7" s="1">
        <f>input!E$40</f>
        <v>150</v>
      </c>
    </row>
    <row r="8" spans="1:4" x14ac:dyDescent="0.35">
      <c r="A8">
        <v>2011</v>
      </c>
      <c r="B8" s="1">
        <f>input!C$40</f>
        <v>350</v>
      </c>
      <c r="C8" s="1">
        <f>input!D$40</f>
        <v>350</v>
      </c>
      <c r="D8" s="1">
        <f>input!E$40</f>
        <v>150</v>
      </c>
    </row>
    <row r="9" spans="1:4" x14ac:dyDescent="0.35">
      <c r="A9">
        <v>2012</v>
      </c>
      <c r="B9" s="1">
        <f>input!C$40</f>
        <v>350</v>
      </c>
      <c r="C9" s="1">
        <f>input!D$40</f>
        <v>350</v>
      </c>
      <c r="D9" s="1">
        <f>input!E$40</f>
        <v>150</v>
      </c>
    </row>
    <row r="10" spans="1:4" x14ac:dyDescent="0.35">
      <c r="A10">
        <v>2013</v>
      </c>
      <c r="B10" s="1">
        <f>input!C$40</f>
        <v>350</v>
      </c>
      <c r="C10" s="1">
        <f>input!D$40</f>
        <v>350</v>
      </c>
      <c r="D10" s="1">
        <f>input!E$40</f>
        <v>150</v>
      </c>
    </row>
    <row r="11" spans="1:4" x14ac:dyDescent="0.35">
      <c r="A11">
        <v>2014</v>
      </c>
      <c r="B11" s="1">
        <f>input!C$40</f>
        <v>350</v>
      </c>
      <c r="C11" s="1">
        <f>input!D$40</f>
        <v>350</v>
      </c>
      <c r="D11" s="1">
        <f>input!E$40</f>
        <v>150</v>
      </c>
    </row>
    <row r="12" spans="1:4" x14ac:dyDescent="0.35">
      <c r="A12">
        <v>2015</v>
      </c>
      <c r="B12" s="1">
        <f>input!C$40</f>
        <v>350</v>
      </c>
      <c r="C12" s="1">
        <f>input!D$40</f>
        <v>350</v>
      </c>
      <c r="D12" s="1">
        <f>input!E$40</f>
        <v>150</v>
      </c>
    </row>
    <row r="13" spans="1:4" x14ac:dyDescent="0.35">
      <c r="A13">
        <v>2016</v>
      </c>
      <c r="B13" s="1">
        <f>input!C$40</f>
        <v>350</v>
      </c>
      <c r="C13" s="1">
        <f>input!D$40</f>
        <v>350</v>
      </c>
      <c r="D13" s="1">
        <f>input!E$40</f>
        <v>150</v>
      </c>
    </row>
    <row r="14" spans="1:4" x14ac:dyDescent="0.35">
      <c r="A14">
        <v>2017</v>
      </c>
      <c r="B14" s="1">
        <f>input!C$40</f>
        <v>350</v>
      </c>
      <c r="C14" s="1">
        <f>input!D$40</f>
        <v>350</v>
      </c>
      <c r="D14" s="1">
        <f>input!E$40</f>
        <v>150</v>
      </c>
    </row>
    <row r="15" spans="1:4" x14ac:dyDescent="0.35">
      <c r="A15">
        <v>2018</v>
      </c>
      <c r="B15" s="1">
        <f>input!C$40</f>
        <v>350</v>
      </c>
      <c r="C15" s="1">
        <f>input!D$40</f>
        <v>350</v>
      </c>
      <c r="D15" s="1">
        <f>input!E$40</f>
        <v>150</v>
      </c>
    </row>
    <row r="16" spans="1:4" x14ac:dyDescent="0.35">
      <c r="A16">
        <v>2019</v>
      </c>
      <c r="B16" s="1">
        <f>input!C$40</f>
        <v>350</v>
      </c>
      <c r="C16" s="1">
        <f>input!D$40</f>
        <v>350</v>
      </c>
      <c r="D16" s="1">
        <f>input!E$40</f>
        <v>150</v>
      </c>
    </row>
    <row r="17" spans="1:4" x14ac:dyDescent="0.35">
      <c r="A17">
        <v>2020</v>
      </c>
      <c r="B17" s="1">
        <f>input!C$40</f>
        <v>350</v>
      </c>
      <c r="C17" s="1">
        <f>input!D$40</f>
        <v>350</v>
      </c>
      <c r="D17" s="1">
        <f>input!E$40</f>
        <v>150</v>
      </c>
    </row>
    <row r="18" spans="1:4" x14ac:dyDescent="0.35">
      <c r="A18">
        <v>2021</v>
      </c>
      <c r="B18" s="2">
        <f>B17+input!C$42</f>
        <v>393.33333333333331</v>
      </c>
      <c r="C18" s="2">
        <f>C17+input!D$42</f>
        <v>393.33333333333331</v>
      </c>
      <c r="D18" s="2">
        <f>D17+input!E$42</f>
        <v>163.33333333333334</v>
      </c>
    </row>
    <row r="19" spans="1:4" x14ac:dyDescent="0.35">
      <c r="A19">
        <v>2022</v>
      </c>
      <c r="B19" s="2">
        <f>B18+input!C$42</f>
        <v>436.66666666666663</v>
      </c>
      <c r="C19" s="2">
        <f>C18+input!D$42</f>
        <v>436.66666666666663</v>
      </c>
      <c r="D19" s="2">
        <f>D18+input!E$42</f>
        <v>176.66666666666669</v>
      </c>
    </row>
    <row r="20" spans="1:4" x14ac:dyDescent="0.35">
      <c r="A20">
        <v>2023</v>
      </c>
      <c r="B20" s="2">
        <f>B19+input!C$42</f>
        <v>479.99999999999994</v>
      </c>
      <c r="C20" s="2">
        <f>C19+input!D$42</f>
        <v>479.99999999999994</v>
      </c>
      <c r="D20" s="2">
        <f>D19+input!E$42</f>
        <v>190.00000000000003</v>
      </c>
    </row>
    <row r="21" spans="1:4" x14ac:dyDescent="0.35">
      <c r="A21">
        <v>2024</v>
      </c>
      <c r="B21" s="2">
        <f>B20+input!C$42</f>
        <v>523.33333333333326</v>
      </c>
      <c r="C21" s="2">
        <f>C20+input!D$42</f>
        <v>523.33333333333326</v>
      </c>
      <c r="D21" s="2">
        <f>D20+input!E$42</f>
        <v>203.33333333333337</v>
      </c>
    </row>
    <row r="22" spans="1:4" x14ac:dyDescent="0.35">
      <c r="A22">
        <v>2025</v>
      </c>
      <c r="B22" s="2">
        <f>B21+input!C$42</f>
        <v>566.66666666666663</v>
      </c>
      <c r="C22" s="2">
        <f>C21+input!D$42</f>
        <v>566.66666666666663</v>
      </c>
      <c r="D22" s="2">
        <f>D21+input!E$42</f>
        <v>216.66666666666671</v>
      </c>
    </row>
    <row r="23" spans="1:4" x14ac:dyDescent="0.35">
      <c r="A23">
        <v>2026</v>
      </c>
      <c r="B23" s="2">
        <f>B22+input!C$42</f>
        <v>610</v>
      </c>
      <c r="C23" s="2">
        <f>C22+input!D$42</f>
        <v>610</v>
      </c>
      <c r="D23" s="2">
        <f>D22+input!E$42</f>
        <v>230.00000000000006</v>
      </c>
    </row>
    <row r="24" spans="1:4" x14ac:dyDescent="0.35">
      <c r="A24">
        <v>2027</v>
      </c>
      <c r="B24" s="2">
        <f>B23+input!C$42</f>
        <v>653.33333333333337</v>
      </c>
      <c r="C24" s="2">
        <f>C23+input!D$42</f>
        <v>653.33333333333337</v>
      </c>
      <c r="D24" s="2">
        <f>D23+input!E$42</f>
        <v>243.3333333333334</v>
      </c>
    </row>
    <row r="25" spans="1:4" x14ac:dyDescent="0.35">
      <c r="A25">
        <v>2028</v>
      </c>
      <c r="B25" s="2">
        <f>B24+input!C$42</f>
        <v>696.66666666666674</v>
      </c>
      <c r="C25" s="2">
        <f>C24+input!D$42</f>
        <v>696.66666666666674</v>
      </c>
      <c r="D25" s="2">
        <f>D24+input!E$42</f>
        <v>256.66666666666674</v>
      </c>
    </row>
    <row r="26" spans="1:4" x14ac:dyDescent="0.35">
      <c r="A26">
        <v>2029</v>
      </c>
      <c r="B26" s="2">
        <f>B25+input!C$42</f>
        <v>740.00000000000011</v>
      </c>
      <c r="C26" s="2">
        <f>C25+input!D$42</f>
        <v>740.00000000000011</v>
      </c>
      <c r="D26" s="2">
        <f>D25+input!E$42</f>
        <v>270.00000000000006</v>
      </c>
    </row>
    <row r="27" spans="1:4" x14ac:dyDescent="0.35">
      <c r="A27">
        <v>2030</v>
      </c>
      <c r="B27" s="2">
        <f>B26+input!C$42</f>
        <v>783.33333333333348</v>
      </c>
      <c r="C27" s="2">
        <f>C26+input!D$42</f>
        <v>783.33333333333348</v>
      </c>
      <c r="D27" s="2">
        <f>D26+input!E$42</f>
        <v>283.33333333333337</v>
      </c>
    </row>
    <row r="28" spans="1:4" x14ac:dyDescent="0.35">
      <c r="A28">
        <v>2031</v>
      </c>
      <c r="B28" s="2">
        <f>B27+input!C$42</f>
        <v>826.66666666666686</v>
      </c>
      <c r="C28" s="2">
        <f>C27+input!D$42</f>
        <v>826.66666666666686</v>
      </c>
      <c r="D28" s="2">
        <f>D27+input!E$42</f>
        <v>296.66666666666669</v>
      </c>
    </row>
    <row r="29" spans="1:4" x14ac:dyDescent="0.35">
      <c r="A29">
        <v>2032</v>
      </c>
      <c r="B29" s="2">
        <f>B28+input!C$42</f>
        <v>870.00000000000023</v>
      </c>
      <c r="C29" s="2">
        <f>C28+input!D$42</f>
        <v>870.00000000000023</v>
      </c>
      <c r="D29" s="2">
        <f>D28+input!E$42</f>
        <v>310</v>
      </c>
    </row>
    <row r="30" spans="1:4" x14ac:dyDescent="0.35">
      <c r="A30">
        <v>2033</v>
      </c>
      <c r="B30" s="2">
        <f>B29+input!C$42</f>
        <v>913.3333333333336</v>
      </c>
      <c r="C30" s="2">
        <f>C29+input!D$42</f>
        <v>913.3333333333336</v>
      </c>
      <c r="D30" s="2">
        <f>D29+input!E$42</f>
        <v>323.33333333333331</v>
      </c>
    </row>
    <row r="31" spans="1:4" x14ac:dyDescent="0.35">
      <c r="A31">
        <v>2034</v>
      </c>
      <c r="B31" s="2">
        <f>B30+input!C$42</f>
        <v>956.66666666666697</v>
      </c>
      <c r="C31" s="2">
        <f>C30+input!D$42</f>
        <v>956.66666666666697</v>
      </c>
      <c r="D31" s="2">
        <f>D30+input!E$42</f>
        <v>336.66666666666663</v>
      </c>
    </row>
    <row r="32" spans="1:4" x14ac:dyDescent="0.35">
      <c r="A32">
        <v>2035</v>
      </c>
      <c r="B32" s="2">
        <f>B31+input!C$42</f>
        <v>1000.0000000000003</v>
      </c>
      <c r="C32" s="2">
        <f>C31+input!D$42</f>
        <v>1000.0000000000003</v>
      </c>
      <c r="D32" s="2">
        <f>D31+input!E$42</f>
        <v>349.99999999999994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A8B2-7049-4B03-9173-0BEC5669BA96}">
  <dimension ref="A1:D32"/>
  <sheetViews>
    <sheetView topLeftCell="A7" workbookViewId="0">
      <selection activeCell="G19" sqref="G19"/>
    </sheetView>
  </sheetViews>
  <sheetFormatPr defaultRowHeight="14.5" x14ac:dyDescent="0.35"/>
  <sheetData>
    <row r="1" spans="1:4" x14ac:dyDescent="0.35">
      <c r="A1" t="s">
        <v>15</v>
      </c>
      <c r="B1" t="s">
        <v>12</v>
      </c>
      <c r="C1" t="s">
        <v>16</v>
      </c>
      <c r="D1" t="s">
        <v>14</v>
      </c>
    </row>
    <row r="2" spans="1:4" x14ac:dyDescent="0.35">
      <c r="A2">
        <v>2005</v>
      </c>
      <c r="B2" s="1">
        <f>input!O$8</f>
        <v>8.4019822231398145E-2</v>
      </c>
      <c r="C2" s="1">
        <f>input!P$8</f>
        <v>8.6285739589348279E-2</v>
      </c>
      <c r="D2" s="1">
        <f>input!Q$8</f>
        <v>5.3232928161140391E-2</v>
      </c>
    </row>
    <row r="3" spans="1:4" x14ac:dyDescent="0.35">
      <c r="A3">
        <v>2006</v>
      </c>
      <c r="B3" s="1">
        <f>input!O$8</f>
        <v>8.4019822231398145E-2</v>
      </c>
      <c r="C3" s="1">
        <f>input!P$8</f>
        <v>8.6285739589348279E-2</v>
      </c>
      <c r="D3" s="1">
        <f>input!Q$8</f>
        <v>5.3232928161140391E-2</v>
      </c>
    </row>
    <row r="4" spans="1:4" x14ac:dyDescent="0.35">
      <c r="A4">
        <v>2007</v>
      </c>
      <c r="B4" s="1">
        <f>input!O$8</f>
        <v>8.4019822231398145E-2</v>
      </c>
      <c r="C4" s="1">
        <f>input!P$8</f>
        <v>8.6285739589348279E-2</v>
      </c>
      <c r="D4" s="1">
        <f>input!Q$8</f>
        <v>5.3232928161140391E-2</v>
      </c>
    </row>
    <row r="5" spans="1:4" x14ac:dyDescent="0.35">
      <c r="A5">
        <v>2008</v>
      </c>
      <c r="B5" s="1">
        <f>input!O$8</f>
        <v>8.4019822231398145E-2</v>
      </c>
      <c r="C5" s="1">
        <f>input!P$8</f>
        <v>8.6285739589348279E-2</v>
      </c>
      <c r="D5" s="1">
        <f>input!Q$8</f>
        <v>5.3232928161140391E-2</v>
      </c>
    </row>
    <row r="6" spans="1:4" x14ac:dyDescent="0.35">
      <c r="A6">
        <v>2009</v>
      </c>
      <c r="B6" s="1">
        <f>input!O$8</f>
        <v>8.4019822231398145E-2</v>
      </c>
      <c r="C6" s="1">
        <f>input!P$8</f>
        <v>8.6285739589348279E-2</v>
      </c>
      <c r="D6" s="1">
        <f>input!Q$8</f>
        <v>5.3232928161140391E-2</v>
      </c>
    </row>
    <row r="7" spans="1:4" x14ac:dyDescent="0.35">
      <c r="A7">
        <v>2010</v>
      </c>
      <c r="B7" s="1">
        <f>input!O$8</f>
        <v>8.4019822231398145E-2</v>
      </c>
      <c r="C7" s="1">
        <f>input!P$8</f>
        <v>8.6285739589348279E-2</v>
      </c>
      <c r="D7" s="1">
        <f>input!Q$8</f>
        <v>5.3232928161140391E-2</v>
      </c>
    </row>
    <row r="8" spans="1:4" x14ac:dyDescent="0.35">
      <c r="A8">
        <v>2011</v>
      </c>
      <c r="B8" s="1">
        <f>input!O$8</f>
        <v>8.4019822231398145E-2</v>
      </c>
      <c r="C8" s="1">
        <f>input!P$8</f>
        <v>8.6285739589348279E-2</v>
      </c>
      <c r="D8" s="1">
        <f>input!Q$8</f>
        <v>5.3232928161140391E-2</v>
      </c>
    </row>
    <row r="9" spans="1:4" x14ac:dyDescent="0.35">
      <c r="A9">
        <v>2012</v>
      </c>
      <c r="B9" s="1">
        <f>input!O$8</f>
        <v>8.4019822231398145E-2</v>
      </c>
      <c r="C9" s="1">
        <f>input!P$8</f>
        <v>8.6285739589348279E-2</v>
      </c>
      <c r="D9" s="1">
        <f>input!Q$8</f>
        <v>5.3232928161140391E-2</v>
      </c>
    </row>
    <row r="10" spans="1:4" x14ac:dyDescent="0.35">
      <c r="A10">
        <v>2013</v>
      </c>
      <c r="B10" s="1">
        <f>input!O$8</f>
        <v>8.4019822231398145E-2</v>
      </c>
      <c r="C10" s="1">
        <f>input!P$8</f>
        <v>8.6285739589348279E-2</v>
      </c>
      <c r="D10" s="1">
        <f>input!Q$8</f>
        <v>5.3232928161140391E-2</v>
      </c>
    </row>
    <row r="11" spans="1:4" x14ac:dyDescent="0.35">
      <c r="A11">
        <v>2014</v>
      </c>
      <c r="B11" s="1">
        <f>input!O$8</f>
        <v>8.4019822231398145E-2</v>
      </c>
      <c r="C11" s="1">
        <f>input!P$8</f>
        <v>8.6285739589348279E-2</v>
      </c>
      <c r="D11" s="1">
        <f>input!Q$8</f>
        <v>5.3232928161140391E-2</v>
      </c>
    </row>
    <row r="12" spans="1:4" x14ac:dyDescent="0.35">
      <c r="A12">
        <v>2015</v>
      </c>
      <c r="B12" s="1">
        <f>input!O$8</f>
        <v>8.4019822231398145E-2</v>
      </c>
      <c r="C12" s="1">
        <f>input!P$8</f>
        <v>8.6285739589348279E-2</v>
      </c>
      <c r="D12" s="1">
        <f>input!Q$8</f>
        <v>5.3232928161140391E-2</v>
      </c>
    </row>
    <row r="13" spans="1:4" x14ac:dyDescent="0.35">
      <c r="A13">
        <v>2016</v>
      </c>
      <c r="B13" s="1">
        <f>input!O$8</f>
        <v>8.4019822231398145E-2</v>
      </c>
      <c r="C13" s="1">
        <f>input!P$8</f>
        <v>8.6285739589348279E-2</v>
      </c>
      <c r="D13" s="1">
        <f>input!Q$8</f>
        <v>5.3232928161140391E-2</v>
      </c>
    </row>
    <row r="14" spans="1:4" x14ac:dyDescent="0.35">
      <c r="A14">
        <v>2017</v>
      </c>
      <c r="B14" s="1">
        <f>input!O$8</f>
        <v>8.4019822231398145E-2</v>
      </c>
      <c r="C14" s="1">
        <f>input!P$8</f>
        <v>8.6285739589348279E-2</v>
      </c>
      <c r="D14" s="1">
        <f>input!Q$8</f>
        <v>5.3232928161140391E-2</v>
      </c>
    </row>
    <row r="15" spans="1:4" x14ac:dyDescent="0.35">
      <c r="A15">
        <v>2018</v>
      </c>
      <c r="B15" s="1">
        <f>input!O$8</f>
        <v>8.4019822231398145E-2</v>
      </c>
      <c r="C15" s="1">
        <f>input!P$8</f>
        <v>8.6285739589348279E-2</v>
      </c>
      <c r="D15" s="1">
        <f>input!Q$8</f>
        <v>5.3232928161140391E-2</v>
      </c>
    </row>
    <row r="16" spans="1:4" x14ac:dyDescent="0.35">
      <c r="A16">
        <v>2019</v>
      </c>
      <c r="B16" s="1">
        <f>input!O$8</f>
        <v>8.4019822231398145E-2</v>
      </c>
      <c r="C16" s="1">
        <f>input!P$8</f>
        <v>8.6285739589348279E-2</v>
      </c>
      <c r="D16" s="1">
        <f>input!Q$8</f>
        <v>5.3232928161140391E-2</v>
      </c>
    </row>
    <row r="17" spans="1:4" x14ac:dyDescent="0.35">
      <c r="A17">
        <v>2020</v>
      </c>
      <c r="B17" s="1">
        <f>input!O$8</f>
        <v>8.4019822231398145E-2</v>
      </c>
      <c r="C17" s="1">
        <f>input!P$8</f>
        <v>8.6285739589348279E-2</v>
      </c>
      <c r="D17" s="1">
        <f>input!Q$8</f>
        <v>5.3232928161140391E-2</v>
      </c>
    </row>
    <row r="18" spans="1:4" x14ac:dyDescent="0.35">
      <c r="A18">
        <v>2021</v>
      </c>
      <c r="B18" s="2">
        <f>B17+input!O$10</f>
        <v>8.2882091496112836E-2</v>
      </c>
      <c r="C18" s="2">
        <f>C17+input!P$10</f>
        <v>8.514792373778407E-2</v>
      </c>
      <c r="D18" s="2">
        <f>D17+input!Q$10</f>
        <v>5.2521383160151744E-2</v>
      </c>
    </row>
    <row r="19" spans="1:4" x14ac:dyDescent="0.35">
      <c r="A19">
        <v>2022</v>
      </c>
      <c r="B19" s="2">
        <f>B18+input!O$10</f>
        <v>8.1744360760827528E-2</v>
      </c>
      <c r="C19" s="2">
        <f>C18+input!P$10</f>
        <v>8.4010107886219862E-2</v>
      </c>
      <c r="D19" s="2">
        <f>D18+input!Q$10</f>
        <v>5.1809838159163096E-2</v>
      </c>
    </row>
    <row r="20" spans="1:4" x14ac:dyDescent="0.35">
      <c r="A20">
        <v>2023</v>
      </c>
      <c r="B20" s="2">
        <f>B19+input!O$10</f>
        <v>8.060663002554222E-2</v>
      </c>
      <c r="C20" s="2">
        <f>C19+input!P$10</f>
        <v>8.2872292034655654E-2</v>
      </c>
      <c r="D20" s="2">
        <f>D19+input!Q$10</f>
        <v>5.1098293158174449E-2</v>
      </c>
    </row>
    <row r="21" spans="1:4" x14ac:dyDescent="0.35">
      <c r="A21">
        <v>2024</v>
      </c>
      <c r="B21" s="2">
        <f>B20+input!O$10</f>
        <v>7.9468899290256911E-2</v>
      </c>
      <c r="C21" s="2">
        <f>C20+input!P$10</f>
        <v>8.1734476183091445E-2</v>
      </c>
      <c r="D21" s="2">
        <f>D20+input!Q$10</f>
        <v>5.0386748157185801E-2</v>
      </c>
    </row>
    <row r="22" spans="1:4" x14ac:dyDescent="0.35">
      <c r="A22">
        <v>2025</v>
      </c>
      <c r="B22" s="2">
        <f>B21+input!O$10</f>
        <v>7.8331168554971603E-2</v>
      </c>
      <c r="C22" s="2">
        <f>C21+input!P$10</f>
        <v>8.0596660331527237E-2</v>
      </c>
      <c r="D22" s="2">
        <f>D21+input!Q$10</f>
        <v>4.9675203156197154E-2</v>
      </c>
    </row>
    <row r="23" spans="1:4" x14ac:dyDescent="0.35">
      <c r="A23">
        <v>2026</v>
      </c>
      <c r="B23" s="2">
        <f>B22+input!O$10</f>
        <v>7.7193437819686295E-2</v>
      </c>
      <c r="C23" s="2">
        <f>C22+input!P$10</f>
        <v>7.9458844479963028E-2</v>
      </c>
      <c r="D23" s="2">
        <f>D22+input!Q$10</f>
        <v>4.8963658155208506E-2</v>
      </c>
    </row>
    <row r="24" spans="1:4" x14ac:dyDescent="0.35">
      <c r="A24">
        <v>2027</v>
      </c>
      <c r="B24" s="2">
        <f>B23+input!O$10</f>
        <v>7.6055707084400986E-2</v>
      </c>
      <c r="C24" s="2">
        <f>C23+input!P$10</f>
        <v>7.832102862839882E-2</v>
      </c>
      <c r="D24" s="2">
        <f>D23+input!Q$10</f>
        <v>4.8252113154219858E-2</v>
      </c>
    </row>
    <row r="25" spans="1:4" x14ac:dyDescent="0.35">
      <c r="A25">
        <v>2028</v>
      </c>
      <c r="B25" s="2">
        <f>B24+input!O$10</f>
        <v>7.4917976349115678E-2</v>
      </c>
      <c r="C25" s="2">
        <f>C24+input!P$10</f>
        <v>7.7183212776834612E-2</v>
      </c>
      <c r="D25" s="2">
        <f>D24+input!Q$10</f>
        <v>4.7540568153231211E-2</v>
      </c>
    </row>
    <row r="26" spans="1:4" x14ac:dyDescent="0.35">
      <c r="A26">
        <v>2029</v>
      </c>
      <c r="B26" s="2">
        <f>B25+input!O$10</f>
        <v>7.378024561383037E-2</v>
      </c>
      <c r="C26" s="2">
        <f>C25+input!P$10</f>
        <v>7.6045396925270403E-2</v>
      </c>
      <c r="D26" s="2">
        <f>D25+input!Q$10</f>
        <v>4.6829023152242563E-2</v>
      </c>
    </row>
    <row r="27" spans="1:4" x14ac:dyDescent="0.35">
      <c r="A27">
        <v>2030</v>
      </c>
      <c r="B27" s="2">
        <f>B26+input!O$10</f>
        <v>7.2642514878545061E-2</v>
      </c>
      <c r="C27" s="2">
        <f>C26+input!P$10</f>
        <v>7.4907581073706195E-2</v>
      </c>
      <c r="D27" s="2">
        <f>D26+input!Q$10</f>
        <v>4.6117478151253916E-2</v>
      </c>
    </row>
    <row r="28" spans="1:4" x14ac:dyDescent="0.35">
      <c r="A28">
        <v>2031</v>
      </c>
      <c r="B28" s="2">
        <f>B27+input!O$10</f>
        <v>7.1504784143259753E-2</v>
      </c>
      <c r="C28" s="2">
        <f>C27+input!P$10</f>
        <v>7.3769765222141986E-2</v>
      </c>
      <c r="D28" s="2">
        <f>D27+input!Q$10</f>
        <v>4.5405933150265268E-2</v>
      </c>
    </row>
    <row r="29" spans="1:4" x14ac:dyDescent="0.35">
      <c r="A29">
        <v>2032</v>
      </c>
      <c r="B29" s="2">
        <f>B28+input!O$10</f>
        <v>7.0367053407974445E-2</v>
      </c>
      <c r="C29" s="2">
        <f>C28+input!P$10</f>
        <v>7.2631949370577778E-2</v>
      </c>
      <c r="D29" s="2">
        <f>D28+input!Q$10</f>
        <v>4.469438814927662E-2</v>
      </c>
    </row>
    <row r="30" spans="1:4" x14ac:dyDescent="0.35">
      <c r="A30">
        <v>2033</v>
      </c>
      <c r="B30" s="2">
        <f>B29+input!O$10</f>
        <v>6.9229322672689136E-2</v>
      </c>
      <c r="C30" s="2">
        <f>C29+input!P$10</f>
        <v>7.149413351901357E-2</v>
      </c>
      <c r="D30" s="2">
        <f>D29+input!Q$10</f>
        <v>4.3982843148287973E-2</v>
      </c>
    </row>
    <row r="31" spans="1:4" x14ac:dyDescent="0.35">
      <c r="A31">
        <v>2034</v>
      </c>
      <c r="B31" s="2">
        <f>B30+input!O$10</f>
        <v>6.8091591937403828E-2</v>
      </c>
      <c r="C31" s="2">
        <f>C30+input!P$10</f>
        <v>7.0356317667449361E-2</v>
      </c>
      <c r="D31" s="2">
        <f>D30+input!Q$10</f>
        <v>4.3271298147299325E-2</v>
      </c>
    </row>
    <row r="32" spans="1:4" x14ac:dyDescent="0.35">
      <c r="A32">
        <v>2035</v>
      </c>
      <c r="B32" s="2">
        <f>B31+input!O$10</f>
        <v>6.695386120211852E-2</v>
      </c>
      <c r="C32" s="2">
        <f>C31+input!P$10</f>
        <v>6.9218501815885153E-2</v>
      </c>
      <c r="D32" s="2">
        <f>D31+input!Q$10</f>
        <v>4.2559753146310678E-2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input</vt:lpstr>
      <vt:lpstr>segments</vt:lpstr>
      <vt:lpstr>carbon_intensity</vt:lpstr>
      <vt:lpstr>capital</vt:lpstr>
      <vt:lpstr>fuel_prices</vt:lpstr>
      <vt:lpstr>BEV_range</vt:lpstr>
      <vt:lpstr>BEV_queue_time</vt:lpstr>
      <vt:lpstr>BEV_charging_power</vt:lpstr>
      <vt:lpstr>BEV_consumption</vt:lpstr>
      <vt:lpstr>DV_consumption</vt:lpstr>
      <vt:lpstr>DV_idling_consumption</vt:lpstr>
      <vt:lpstr>BEV_price</vt:lpstr>
      <vt:lpstr>DV_price</vt:lpstr>
      <vt:lpstr>BEV_incentive</vt:lpstr>
      <vt:lpstr>charging_incentive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Fei</dc:creator>
  <cp:lastModifiedBy>Xie, Fei</cp:lastModifiedBy>
  <dcterms:created xsi:type="dcterms:W3CDTF">2015-06-05T18:17:20Z</dcterms:created>
  <dcterms:modified xsi:type="dcterms:W3CDTF">2021-05-28T15:53:24Z</dcterms:modified>
</cp:coreProperties>
</file>