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<sst xmlns="http://schemas.openxmlformats.org/spreadsheetml/2006/main" count="6204" uniqueCount="4022">
  <si>
    <t>First Name</t>
  </si>
  <si>
    <t>Last Name</t>
  </si>
  <si>
    <t>Title</t>
  </si>
  <si>
    <t>Company</t>
  </si>
  <si>
    <t>Phone</t>
  </si>
  <si>
    <t>Email</t>
  </si>
  <si>
    <t>Address 1</t>
  </si>
  <si>
    <t>City</t>
  </si>
  <si>
    <t>State</t>
  </si>
  <si>
    <t>Zip Code</t>
  </si>
  <si>
    <t>Country</t>
  </si>
  <si>
    <t>Lead Notes</t>
  </si>
  <si>
    <t>Lead Owner</t>
  </si>
  <si>
    <t>Department</t>
  </si>
  <si>
    <t>Cathy</t>
  </si>
  <si>
    <t>Wilm</t>
  </si>
  <si>
    <t>Director</t>
  </si>
  <si>
    <t>Alberta Blue Cross</t>
  </si>
  <si>
    <t>cwilm@ab.bluecross.ca</t>
  </si>
  <si>
    <t>1177 Hastings Street</t>
  </si>
  <si>
    <t>Vancouver</t>
  </si>
  <si>
    <t>BC</t>
  </si>
  <si>
    <t>V6E 2K3</t>
  </si>
  <si>
    <t>Canada</t>
  </si>
  <si>
    <t>Cletus</t>
  </si>
  <si>
    <t>Vassos</t>
  </si>
  <si>
    <t>RioCan Real Estate Investment Trust</t>
  </si>
  <si>
    <t>cvassos@riocan.com</t>
  </si>
  <si>
    <t>700 Lawrence Avenue West Suite 310</t>
  </si>
  <si>
    <t>North York</t>
  </si>
  <si>
    <t>ON</t>
  </si>
  <si>
    <t>M6A 3B4</t>
  </si>
  <si>
    <t>Conrad</t>
  </si>
  <si>
    <t>Lofto</t>
  </si>
  <si>
    <t>Women's College Hospital</t>
  </si>
  <si>
    <t>c.lofto@womenscollegehospital.ca</t>
  </si>
  <si>
    <t>76 Grenville Street</t>
  </si>
  <si>
    <t>Toronto</t>
  </si>
  <si>
    <t>M5S 1B2</t>
  </si>
  <si>
    <t>David</t>
  </si>
  <si>
    <t>Thorpe</t>
  </si>
  <si>
    <t>Vice President</t>
  </si>
  <si>
    <t>Nova Scotia Liquor Corporation</t>
  </si>
  <si>
    <t>david.thorpe@mynslc.com</t>
  </si>
  <si>
    <t>214 Chain Lake Drive</t>
  </si>
  <si>
    <t>Halifax</t>
  </si>
  <si>
    <t>NS</t>
  </si>
  <si>
    <t>B3S 1C5</t>
  </si>
  <si>
    <t>Derek</t>
  </si>
  <si>
    <t>Ranjitsingh</t>
  </si>
  <si>
    <t>CIBC Mellon</t>
  </si>
  <si>
    <t>derek.ranjitsingh@cibcmellon.com</t>
  </si>
  <si>
    <t>1001 Boulevard De Maisonneuve O Suite 650</t>
  </si>
  <si>
    <t>Montreaal</t>
  </si>
  <si>
    <t>QC</t>
  </si>
  <si>
    <t>H3A 3C8</t>
  </si>
  <si>
    <t>Hassan</t>
  </si>
  <si>
    <t>Asif</t>
  </si>
  <si>
    <t>Carepartners</t>
  </si>
  <si>
    <t>hassan.asif@carepartners.ca</t>
  </si>
  <si>
    <t>139 Washburn Drive</t>
  </si>
  <si>
    <t>Kitchener</t>
  </si>
  <si>
    <t>N2R 1S1</t>
  </si>
  <si>
    <t>Jack</t>
  </si>
  <si>
    <t>Ziolek</t>
  </si>
  <si>
    <t>RNS Health Care Services Inc.</t>
  </si>
  <si>
    <t>jziolek@rnshc.com</t>
  </si>
  <si>
    <t>1111 Davis Drive Unit 42</t>
  </si>
  <si>
    <t>Newmarket</t>
  </si>
  <si>
    <t>L3Y 9E5</t>
  </si>
  <si>
    <t>Jody</t>
  </si>
  <si>
    <t>Cairns</t>
  </si>
  <si>
    <t>Major Drilling</t>
  </si>
  <si>
    <t>jody.cairns@majordrilling.com</t>
  </si>
  <si>
    <t>111 St George Street</t>
  </si>
  <si>
    <t>Moncton</t>
  </si>
  <si>
    <t>E1C 1T7</t>
  </si>
  <si>
    <t>John</t>
  </si>
  <si>
    <t>Um</t>
  </si>
  <si>
    <t>Jamieson Laboratories Ltd</t>
  </si>
  <si>
    <t>jum@jamiesonvitamins.com</t>
  </si>
  <si>
    <t>4025 Rhodes Drive</t>
  </si>
  <si>
    <t>Windsor</t>
  </si>
  <si>
    <t>N8W 5B5</t>
  </si>
  <si>
    <t>Mark</t>
  </si>
  <si>
    <t>Cupryn</t>
  </si>
  <si>
    <t>otip (ontario teachers insurance plan)</t>
  </si>
  <si>
    <t>mcupryn@otip.com</t>
  </si>
  <si>
    <t>125 Northfield Drive West</t>
  </si>
  <si>
    <t>Waterloo</t>
  </si>
  <si>
    <t>N2J 3Z9</t>
  </si>
  <si>
    <t>Patrick</t>
  </si>
  <si>
    <t>Hardy</t>
  </si>
  <si>
    <t>Hema-Quebec</t>
  </si>
  <si>
    <t>patrick.hardy@hema-quebec.qc.ca</t>
  </si>
  <si>
    <t>4045 Boul De La Cete Vertu</t>
  </si>
  <si>
    <t>Saint Laurent</t>
  </si>
  <si>
    <t>H4R 2W7</t>
  </si>
  <si>
    <t>Robert</t>
  </si>
  <si>
    <t>Fritz</t>
  </si>
  <si>
    <t>Irving Oil</t>
  </si>
  <si>
    <t>robert.fritz@irvingoil.com</t>
  </si>
  <si>
    <t>505 Edinburg Drive</t>
  </si>
  <si>
    <t>NB</t>
  </si>
  <si>
    <t>E1E 4E3</t>
  </si>
  <si>
    <t>Murdoch</t>
  </si>
  <si>
    <t>Maple Lodge Farms Ltd.</t>
  </si>
  <si>
    <t>rmurdoch@maplelodgefarms.com</t>
  </si>
  <si>
    <t>8301 Winston Churchill Blvd</t>
  </si>
  <si>
    <t>Brampton</t>
  </si>
  <si>
    <t>L6Y 0A2</t>
  </si>
  <si>
    <t>Vaughn</t>
  </si>
  <si>
    <t>Chobotar</t>
  </si>
  <si>
    <t>People Corporation</t>
  </si>
  <si>
    <t>vaughn.chobotar@peoplecorporation.com</t>
  </si>
  <si>
    <t>1403 Kenaston Boulevard</t>
  </si>
  <si>
    <t>Winnipeg</t>
  </si>
  <si>
    <t>MB</t>
  </si>
  <si>
    <t>R3P 2T5</t>
  </si>
  <si>
    <t>Lam</t>
  </si>
  <si>
    <t>Nguyen</t>
  </si>
  <si>
    <t>Canada Cartage</t>
  </si>
  <si>
    <t>lnguyen@canadacartage.com</t>
  </si>
  <si>
    <t>1115 Cardiff Boulevard</t>
  </si>
  <si>
    <t>Mississauga</t>
  </si>
  <si>
    <t>L5S 1L8</t>
  </si>
  <si>
    <t>Marcel</t>
  </si>
  <si>
    <t>Villeneuve</t>
  </si>
  <si>
    <t>Medicom Inc.</t>
  </si>
  <si>
    <t>mvilleneuve@medicom.ca</t>
  </si>
  <si>
    <t>2555 Ch De Laviation</t>
  </si>
  <si>
    <t>Pointe Claire</t>
  </si>
  <si>
    <t>H9P 2Z2</t>
  </si>
  <si>
    <t>Les</t>
  </si>
  <si>
    <t>Cyfko</t>
  </si>
  <si>
    <t>PepsiCo</t>
  </si>
  <si>
    <t>les.cyfko@pepsico.com</t>
  </si>
  <si>
    <t>5205 Satellite Drive</t>
  </si>
  <si>
    <t>L4W 5J7</t>
  </si>
  <si>
    <t>Todd</t>
  </si>
  <si>
    <t>Zimmerman</t>
  </si>
  <si>
    <t>The University of British Columbia</t>
  </si>
  <si>
    <t>todd.zimmerman@ubc.ca</t>
  </si>
  <si>
    <t>2329-West-Mall</t>
  </si>
  <si>
    <t>V6T 1Z4</t>
  </si>
  <si>
    <t>Colette</t>
  </si>
  <si>
    <t>Hutten</t>
  </si>
  <si>
    <t>Canadian Blood Services</t>
  </si>
  <si>
    <t>colette.hutten@blood.ca</t>
  </si>
  <si>
    <t>1800 Alta Vista Drive</t>
  </si>
  <si>
    <t>Ottawa</t>
  </si>
  <si>
    <t>K1G 4J5</t>
  </si>
  <si>
    <t>Sebastien</t>
  </si>
  <si>
    <t>Bousquet</t>
  </si>
  <si>
    <t>Parkland Fuel Corporation</t>
  </si>
  <si>
    <t>sebastien.bousquet@parkland.ca</t>
  </si>
  <si>
    <t>240 4 Avenue Sw Suite 1800</t>
  </si>
  <si>
    <t>Calgary</t>
  </si>
  <si>
    <t>T2P 4H4</t>
  </si>
  <si>
    <t>Mathieu</t>
  </si>
  <si>
    <t>Saulnier</t>
  </si>
  <si>
    <t>Altasciences</t>
  </si>
  <si>
    <t>mathieusaulnier@altasciences.com</t>
  </si>
  <si>
    <t>1200-Beaumont-Avenue</t>
  </si>
  <si>
    <t>Montreal</t>
  </si>
  <si>
    <t>H3P 3P1</t>
  </si>
  <si>
    <t>Sean</t>
  </si>
  <si>
    <t>Littler</t>
  </si>
  <si>
    <t>Arterra Wines Canada</t>
  </si>
  <si>
    <t>sean.littler@arterracanada.com</t>
  </si>
  <si>
    <t>441 Courtneypark Dr E</t>
  </si>
  <si>
    <t>L5T 2V3</t>
  </si>
  <si>
    <t>Petar</t>
  </si>
  <si>
    <t>Mitic</t>
  </si>
  <si>
    <t>Aviso Wealth</t>
  </si>
  <si>
    <t>pmitic@aviso.ca</t>
  </si>
  <si>
    <t>1111 W Georgia Street</t>
  </si>
  <si>
    <t>V6E 4T6</t>
  </si>
  <si>
    <t>Marlene</t>
  </si>
  <si>
    <t>Ross</t>
  </si>
  <si>
    <t>Markham Stouffville Hospital</t>
  </si>
  <si>
    <t>mross@msh.on.ca</t>
  </si>
  <si>
    <t>381 Church Street</t>
  </si>
  <si>
    <t>Markham</t>
  </si>
  <si>
    <t>L3P 7P3</t>
  </si>
  <si>
    <t>Sembaluk</t>
  </si>
  <si>
    <t>The Co-operators</t>
  </si>
  <si>
    <t>john.sembaluk@cooperators.ca</t>
  </si>
  <si>
    <t>130 Macdonell Street</t>
  </si>
  <si>
    <t>Guelph</t>
  </si>
  <si>
    <t>N1H 2Z6</t>
  </si>
  <si>
    <t>Rob</t>
  </si>
  <si>
    <t>Seipert</t>
  </si>
  <si>
    <t>Connect First Credit Union</t>
  </si>
  <si>
    <t>rseipert@connectfirstcu.com</t>
  </si>
  <si>
    <t>2850 Sunridge Boulevard NE</t>
  </si>
  <si>
    <t>AB</t>
  </si>
  <si>
    <t>T1Y 6G2</t>
  </si>
  <si>
    <t>Josee</t>
  </si>
  <si>
    <t>Collette</t>
  </si>
  <si>
    <t>National Bank of Canada</t>
  </si>
  <si>
    <t>josee.collette@nbc.ca</t>
  </si>
  <si>
    <t>5070 Park Avenue</t>
  </si>
  <si>
    <t>H2V 4G1</t>
  </si>
  <si>
    <t>Priya</t>
  </si>
  <si>
    <t>Menon</t>
  </si>
  <si>
    <t>CIBC</t>
  </si>
  <si>
    <t>priya.menon@cibc.com</t>
  </si>
  <si>
    <t>1 Yonge Street</t>
  </si>
  <si>
    <t>M5E 1E5</t>
  </si>
  <si>
    <t>Sal</t>
  </si>
  <si>
    <t>Caceres</t>
  </si>
  <si>
    <t>Suncor</t>
  </si>
  <si>
    <t>scaceres@suncor.com</t>
  </si>
  <si>
    <t>150 6 Avenue Sw</t>
  </si>
  <si>
    <t>T2H 0M1</t>
  </si>
  <si>
    <t>Stephen</t>
  </si>
  <si>
    <t>Wheaton</t>
  </si>
  <si>
    <t>J.D. Irving, Limited</t>
  </si>
  <si>
    <t>wheaton.stephen@jdirving.com</t>
  </si>
  <si>
    <t>100 Midland Drive</t>
  </si>
  <si>
    <t>Dieppe</t>
  </si>
  <si>
    <t>E1A 6X4</t>
  </si>
  <si>
    <t>Tyler</t>
  </si>
  <si>
    <t>Ganske</t>
  </si>
  <si>
    <t>Government of British Columbia</t>
  </si>
  <si>
    <t>tyler.ganske@gov.bc.ca</t>
  </si>
  <si>
    <t>1441 Creekside Drive</t>
  </si>
  <si>
    <t>V6J 4S7</t>
  </si>
  <si>
    <t>Jenkins</t>
  </si>
  <si>
    <t>Morrison Hershfield</t>
  </si>
  <si>
    <t>jjenkins@morrisonhershfield.com</t>
  </si>
  <si>
    <t>125 Commerce Valley Drive W 300</t>
  </si>
  <si>
    <t>Thornhill</t>
  </si>
  <si>
    <t>L3T 7W4</t>
  </si>
  <si>
    <t>Trish</t>
  </si>
  <si>
    <t>Reed</t>
  </si>
  <si>
    <t>Moneris</t>
  </si>
  <si>
    <t>trish.reed@moneris.com</t>
  </si>
  <si>
    <t>3300 Bloor Street West</t>
  </si>
  <si>
    <t>M8X 2X2</t>
  </si>
  <si>
    <t>Grant</t>
  </si>
  <si>
    <t>Fengstad</t>
  </si>
  <si>
    <t>City of Richmond</t>
  </si>
  <si>
    <t>gfengstad@richmond.ca</t>
  </si>
  <si>
    <t>6911 No. 3 Road</t>
  </si>
  <si>
    <t>Richmond</t>
  </si>
  <si>
    <t>V6Y 2C1</t>
  </si>
  <si>
    <t>Sylvain</t>
  </si>
  <si>
    <t>Lacopo</t>
  </si>
  <si>
    <t>Borden Ladner Gervais LLP (BLG)</t>
  </si>
  <si>
    <t>slacopo@blg.com</t>
  </si>
  <si>
    <t>Bay Adelaide Centre, East Tower, 22 Adelaide Street West, Suite 3400</t>
  </si>
  <si>
    <t>M5H 4E3</t>
  </si>
  <si>
    <t>Manser</t>
  </si>
  <si>
    <t>KIK Custom Products</t>
  </si>
  <si>
    <t>todd.manser@kikcorp.com</t>
  </si>
  <si>
    <t>101 Macintosh Boulevard</t>
  </si>
  <si>
    <t>Concord</t>
  </si>
  <si>
    <t>L4K 4R5</t>
  </si>
  <si>
    <t>Sura</t>
  </si>
  <si>
    <t>Alshear</t>
  </si>
  <si>
    <t>Kinross Gold Corporation</t>
  </si>
  <si>
    <t>sura.alshear@kinross.com</t>
  </si>
  <si>
    <t>25 York Street 17Th Floor</t>
  </si>
  <si>
    <t>M5J 2V5</t>
  </si>
  <si>
    <t>Jamie</t>
  </si>
  <si>
    <t>Watson</t>
  </si>
  <si>
    <t>MCAP</t>
  </si>
  <si>
    <t>jamie.watson@mcap.com</t>
  </si>
  <si>
    <t>600-101 Frederick Street</t>
  </si>
  <si>
    <t>N2H 5R2</t>
  </si>
  <si>
    <t>Stu</t>
  </si>
  <si>
    <t>Coombes</t>
  </si>
  <si>
    <t>LafargeHolcim</t>
  </si>
  <si>
    <t>stu.coombes@lafargeholcim.com</t>
  </si>
  <si>
    <t>6509 Airport Road</t>
  </si>
  <si>
    <t>L4V 1S7</t>
  </si>
  <si>
    <t>Ian</t>
  </si>
  <si>
    <t>Gallagher</t>
  </si>
  <si>
    <t>Glencore Canada Corporation</t>
  </si>
  <si>
    <t>ian.gallagher@glencore.com</t>
  </si>
  <si>
    <t>100 King Street West</t>
  </si>
  <si>
    <t>M5X 2A1</t>
  </si>
  <si>
    <t>Mehdi</t>
  </si>
  <si>
    <t>Talei</t>
  </si>
  <si>
    <t>Dollarama</t>
  </si>
  <si>
    <t>mehdi.talei@dollarama.com</t>
  </si>
  <si>
    <t>1616 Rue Sainte-Catherine O Le Faubourg Ste-Catherine</t>
  </si>
  <si>
    <t>H3H 1L7</t>
  </si>
  <si>
    <t>Jonathan</t>
  </si>
  <si>
    <t>Laba</t>
  </si>
  <si>
    <t>Thermo Fisher Scientific</t>
  </si>
  <si>
    <t>jonathan.laba@thermofisher.com</t>
  </si>
  <si>
    <t>2845 Argentia Road Unit 4</t>
  </si>
  <si>
    <t>L5N 8G6</t>
  </si>
  <si>
    <t>Lisa</t>
  </si>
  <si>
    <t>To</t>
  </si>
  <si>
    <t>BDC</t>
  </si>
  <si>
    <t>lisa.to@bdc.ca</t>
  </si>
  <si>
    <t>75 South Industrial Drive</t>
  </si>
  <si>
    <t>Prince Albert</t>
  </si>
  <si>
    <t>SK</t>
  </si>
  <si>
    <t>S6V 7L7</t>
  </si>
  <si>
    <t>Norman</t>
  </si>
  <si>
    <t>Chang</t>
  </si>
  <si>
    <t>Vancouver Community College</t>
  </si>
  <si>
    <t>nchang@vcc.ca</t>
  </si>
  <si>
    <t>250 W Pender Street</t>
  </si>
  <si>
    <t>V6B 1S9</t>
  </si>
  <si>
    <t>Tomasz</t>
  </si>
  <si>
    <t>Bielecki</t>
  </si>
  <si>
    <t>Halton Healthcare</t>
  </si>
  <si>
    <t>tbielecki@haltonhealthcare.com</t>
  </si>
  <si>
    <t>3001 Hospital Gate</t>
  </si>
  <si>
    <t>Oakville</t>
  </si>
  <si>
    <t>L6M 0L8</t>
  </si>
  <si>
    <t>Roland</t>
  </si>
  <si>
    <t>Maurice</t>
  </si>
  <si>
    <t>Northbridge Financial Corporation</t>
  </si>
  <si>
    <t>roland.maurice@nbfc.com</t>
  </si>
  <si>
    <t>105 Adelaide Street, W Suite 700</t>
  </si>
  <si>
    <t>M5H 1P9</t>
  </si>
  <si>
    <t>Samir</t>
  </si>
  <si>
    <t>Badaoui</t>
  </si>
  <si>
    <t>Uni-Select Inc.</t>
  </si>
  <si>
    <t>sbadaoui@uni-select.com</t>
  </si>
  <si>
    <t>170 Boulevard Industriel</t>
  </si>
  <si>
    <t>Boucherville</t>
  </si>
  <si>
    <t>J4B 2X3</t>
  </si>
  <si>
    <t>Gaston</t>
  </si>
  <si>
    <t>Lopez</t>
  </si>
  <si>
    <t>Home Trust Company</t>
  </si>
  <si>
    <t>gaston.lopez@hometrust.ca</t>
  </si>
  <si>
    <t>145 King Street W Suite 2300</t>
  </si>
  <si>
    <t>M5H 1J8</t>
  </si>
  <si>
    <t>Gosselin</t>
  </si>
  <si>
    <t>Medicentres Canada Inc</t>
  </si>
  <si>
    <t>pgosselin@medicentres.com</t>
  </si>
  <si>
    <t>10458 Mayfield Road Nw Suite 204</t>
  </si>
  <si>
    <t>Edmonton</t>
  </si>
  <si>
    <t>T5P 4P4</t>
  </si>
  <si>
    <t>Nicola</t>
  </si>
  <si>
    <t>Mazzone</t>
  </si>
  <si>
    <t>Cambrex</t>
  </si>
  <si>
    <t>nicola.mazzone@cambrex.com</t>
  </si>
  <si>
    <t>17800 Rue Lapointe</t>
  </si>
  <si>
    <t>Mirabel</t>
  </si>
  <si>
    <t>J7J 1P3</t>
  </si>
  <si>
    <t>Leigh</t>
  </si>
  <si>
    <t>Popov</t>
  </si>
  <si>
    <t>The Source</t>
  </si>
  <si>
    <t>leigh.popov@thesource.ca</t>
  </si>
  <si>
    <t>220 Yonge Street Unit 1114</t>
  </si>
  <si>
    <t>M5B 2H1</t>
  </si>
  <si>
    <t>Paul</t>
  </si>
  <si>
    <t>Hunter</t>
  </si>
  <si>
    <t>Rexel Canada Electrical Inc.</t>
  </si>
  <si>
    <t>hunter.paul@rexel.ca</t>
  </si>
  <si>
    <t>5600 Keaton Crescent</t>
  </si>
  <si>
    <t>L5R 3G3</t>
  </si>
  <si>
    <t>Maureen</t>
  </si>
  <si>
    <t>Rydzik</t>
  </si>
  <si>
    <t>Torstar Corporation</t>
  </si>
  <si>
    <t>mrydzik@torstar.ca</t>
  </si>
  <si>
    <t>Craig</t>
  </si>
  <si>
    <t>Martin</t>
  </si>
  <si>
    <t>Bruce Power</t>
  </si>
  <si>
    <t>craig.martin@brucepower.com</t>
  </si>
  <si>
    <t>177 Tie Road</t>
  </si>
  <si>
    <t>Tiverton</t>
  </si>
  <si>
    <t>N0G 2T0</t>
  </si>
  <si>
    <t>Tim</t>
  </si>
  <si>
    <t>Farncombe</t>
  </si>
  <si>
    <t>ADGA Group Consultants Inc.</t>
  </si>
  <si>
    <t>tfarncombe@adga.ca</t>
  </si>
  <si>
    <t>110 Argyle Avenue</t>
  </si>
  <si>
    <t>K2P 1B4</t>
  </si>
  <si>
    <t>Dale</t>
  </si>
  <si>
    <t>Marthaller</t>
  </si>
  <si>
    <t>Sinclair Dental Co. Ltd.</t>
  </si>
  <si>
    <t>dmarthaller@sinclairdental.com</t>
  </si>
  <si>
    <t>900 Harbourside Drive</t>
  </si>
  <si>
    <t>North Vancouver</t>
  </si>
  <si>
    <t>V7P 3T8</t>
  </si>
  <si>
    <t>Joe</t>
  </si>
  <si>
    <t>Klaric</t>
  </si>
  <si>
    <t>Cineplex</t>
  </si>
  <si>
    <t>joe.klaric@cineplex.com</t>
  </si>
  <si>
    <t>1303 Yonge Street</t>
  </si>
  <si>
    <t>M4T 2Y9</t>
  </si>
  <si>
    <t>Carl</t>
  </si>
  <si>
    <t>Thibeault</t>
  </si>
  <si>
    <t>Sandoz Manufacturing Inc.</t>
  </si>
  <si>
    <t>carl.thibeault@sandoz.com</t>
  </si>
  <si>
    <t>145 Rue Jules Leger Street</t>
  </si>
  <si>
    <t>J4B 7K8</t>
  </si>
  <si>
    <t>Christian</t>
  </si>
  <si>
    <t>Desjardins</t>
  </si>
  <si>
    <t>Belron Canada inc</t>
  </si>
  <si>
    <t>cdesjardins@belroncanada.com</t>
  </si>
  <si>
    <t>360 Applewood Crescent</t>
  </si>
  <si>
    <t>L4K 4V2</t>
  </si>
  <si>
    <t>Lynne</t>
  </si>
  <si>
    <t>Wood</t>
  </si>
  <si>
    <t>Georgian College</t>
  </si>
  <si>
    <t>lynne.wood@georgiancollege.ca</t>
  </si>
  <si>
    <t>101 Georgian Drive</t>
  </si>
  <si>
    <t>Barrie</t>
  </si>
  <si>
    <t>L4M 6Z5</t>
  </si>
  <si>
    <t>Charters</t>
  </si>
  <si>
    <t>WorkSafeBC</t>
  </si>
  <si>
    <t>david.charters@worksafebc.com</t>
  </si>
  <si>
    <t>6951 Westminster Highway Suite 600</t>
  </si>
  <si>
    <t>V7C 1C6</t>
  </si>
  <si>
    <t>Moustafa</t>
  </si>
  <si>
    <t>Naguib</t>
  </si>
  <si>
    <t>Superior Propane</t>
  </si>
  <si>
    <t>moustafa.naguib@superiorpropane.com</t>
  </si>
  <si>
    <t>6750 Century Avenue</t>
  </si>
  <si>
    <t>L5N 6A4</t>
  </si>
  <si>
    <t>Ken</t>
  </si>
  <si>
    <t>Taylor</t>
  </si>
  <si>
    <t>Nova Scotia Power</t>
  </si>
  <si>
    <t>ken.taylor@nspower.ca</t>
  </si>
  <si>
    <t>1223 Lower Water Street</t>
  </si>
  <si>
    <t>B3J 3S8</t>
  </si>
  <si>
    <t>Richard</t>
  </si>
  <si>
    <t>Dasilva</t>
  </si>
  <si>
    <t>Curtiss-Wright Corporation</t>
  </si>
  <si>
    <t>richard.dasilva@curtisswright.com</t>
  </si>
  <si>
    <t>333 Palladium Drive</t>
  </si>
  <si>
    <t>Kanata</t>
  </si>
  <si>
    <t>K2V1A6</t>
  </si>
  <si>
    <t>Mitchell</t>
  </si>
  <si>
    <t>Recipe Unlimited Corporation</t>
  </si>
  <si>
    <t>dmitchell@recipeunlimited.com</t>
  </si>
  <si>
    <t>1185 Rue Rodolphe-Paga Bureau 1</t>
  </si>
  <si>
    <t>Dorval</t>
  </si>
  <si>
    <t>H4Y 1H3</t>
  </si>
  <si>
    <t>Farsheed</t>
  </si>
  <si>
    <t>Karanjia</t>
  </si>
  <si>
    <t>Rexall</t>
  </si>
  <si>
    <t>fkaranjia@rexall.ca</t>
  </si>
  <si>
    <t>5965 Coopers Avenue</t>
  </si>
  <si>
    <t>L4Z 1R9</t>
  </si>
  <si>
    <t>Mike</t>
  </si>
  <si>
    <t>Stiles</t>
  </si>
  <si>
    <t>D2L</t>
  </si>
  <si>
    <t>mike.stiles@d2l.com</t>
  </si>
  <si>
    <t>151 Charles St W Suite 400</t>
  </si>
  <si>
    <t>N2G 1H6</t>
  </si>
  <si>
    <t>Michael</t>
  </si>
  <si>
    <t>Abraham</t>
  </si>
  <si>
    <t>Conestoga College</t>
  </si>
  <si>
    <t>mabraham@conestogac.on.ca</t>
  </si>
  <si>
    <t>850 Fountain Street South</t>
  </si>
  <si>
    <t>Cambridge</t>
  </si>
  <si>
    <t>N3H 0A8</t>
  </si>
  <si>
    <t>Maria</t>
  </si>
  <si>
    <t>Muia</t>
  </si>
  <si>
    <t>Baycrest</t>
  </si>
  <si>
    <t>mmuia@baycrest.org</t>
  </si>
  <si>
    <t>3560 Bathurst Street</t>
  </si>
  <si>
    <t>M6A 2E1</t>
  </si>
  <si>
    <t>Tejinder</t>
  </si>
  <si>
    <t>Sandhu</t>
  </si>
  <si>
    <t>West Park Healthcare Centre</t>
  </si>
  <si>
    <t>tejinder.sandhu@westpark.org</t>
  </si>
  <si>
    <t>82 Buttonwood Avenue</t>
  </si>
  <si>
    <t>York</t>
  </si>
  <si>
    <t>M6M 2J5</t>
  </si>
  <si>
    <t>Muneeb</t>
  </si>
  <si>
    <t>Ruhi</t>
  </si>
  <si>
    <t>Baxter International Inc.</t>
  </si>
  <si>
    <t>muneeb_ruhi@baxter.com</t>
  </si>
  <si>
    <t>7125 Mississauga Road</t>
  </si>
  <si>
    <t>L5N 0C2</t>
  </si>
  <si>
    <t>Caroline</t>
  </si>
  <si>
    <t>Girard</t>
  </si>
  <si>
    <t>Bausch Health Companies Inc.</t>
  </si>
  <si>
    <t>caroline.girard@bauschhealth.com</t>
  </si>
  <si>
    <t>2150 St. Elzear Boulevard West</t>
  </si>
  <si>
    <t>Laval</t>
  </si>
  <si>
    <t>H7L 4A8</t>
  </si>
  <si>
    <t>Ilga</t>
  </si>
  <si>
    <t>Shields</t>
  </si>
  <si>
    <t>Loblaw Companies Limited</t>
  </si>
  <si>
    <t>ilga.shields@loblaw.ca</t>
  </si>
  <si>
    <t>12 St Clair Avenue E</t>
  </si>
  <si>
    <t>M4T 1L7</t>
  </si>
  <si>
    <t>Cardwell</t>
  </si>
  <si>
    <t>Canadian Pacific Railway</t>
  </si>
  <si>
    <t>rob_cardwell@cpr.ca</t>
  </si>
  <si>
    <t>7550 Ogden Dale Rd Se</t>
  </si>
  <si>
    <t>T2C 4X9</t>
  </si>
  <si>
    <t>Paula</t>
  </si>
  <si>
    <t>Harding</t>
  </si>
  <si>
    <t>Cavendish Farms</t>
  </si>
  <si>
    <t>harding.paula@cavendishfarms.com</t>
  </si>
  <si>
    <t>25532 Main Highway 2</t>
  </si>
  <si>
    <t>New Annan</t>
  </si>
  <si>
    <t>PE</t>
  </si>
  <si>
    <t>C1N 4J9</t>
  </si>
  <si>
    <t>Frank</t>
  </si>
  <si>
    <t>Nadon</t>
  </si>
  <si>
    <t>Mount Royal University</t>
  </si>
  <si>
    <t>fnadon@mtroyal.ca</t>
  </si>
  <si>
    <t>4825 Mount Royal Gate SW</t>
  </si>
  <si>
    <t>T3E 6K6</t>
  </si>
  <si>
    <t>Shindo</t>
  </si>
  <si>
    <t>Varghese</t>
  </si>
  <si>
    <t>Spectrum Health Care</t>
  </si>
  <si>
    <t>shindo.varghese@spectrumhealth.org</t>
  </si>
  <si>
    <t>1290 Central Parkway West</t>
  </si>
  <si>
    <t>L5C 4R3</t>
  </si>
  <si>
    <t>Raj</t>
  </si>
  <si>
    <t>Aggarwal</t>
  </si>
  <si>
    <t>ATCO Group</t>
  </si>
  <si>
    <t>raj.aggarwal@atco.com</t>
  </si>
  <si>
    <t>5302 Forand Street S.W</t>
  </si>
  <si>
    <t>T3E 8B4</t>
  </si>
  <si>
    <t>Dan</t>
  </si>
  <si>
    <t>Hou</t>
  </si>
  <si>
    <t>HSBC</t>
  </si>
  <si>
    <t>dan_hou@hsbc.ca</t>
  </si>
  <si>
    <t>1577 Lonsdale Avenue 102</t>
  </si>
  <si>
    <t>V7M 2J2</t>
  </si>
  <si>
    <t>Hugo</t>
  </si>
  <si>
    <t>Dominguez</t>
  </si>
  <si>
    <t>McGill University</t>
  </si>
  <si>
    <t>hugo.dominguez@mcgill.ca</t>
  </si>
  <si>
    <t>845 Sherbrooke Street West</t>
  </si>
  <si>
    <t>H3A 2T5</t>
  </si>
  <si>
    <t>Peter</t>
  </si>
  <si>
    <t>Rybar</t>
  </si>
  <si>
    <t>Allstate</t>
  </si>
  <si>
    <t>001647-560-2075</t>
  </si>
  <si>
    <t>peter.rybar@allstate.com</t>
  </si>
  <si>
    <t>2 Hebert Road Suite 240</t>
  </si>
  <si>
    <t>St Albert</t>
  </si>
  <si>
    <t>T8N 5T8</t>
  </si>
  <si>
    <t>Eva</t>
  </si>
  <si>
    <t>Carron</t>
  </si>
  <si>
    <t>Longo's</t>
  </si>
  <si>
    <t>eva.carron@longos.com</t>
  </si>
  <si>
    <t>7400 Birchmount Road</t>
  </si>
  <si>
    <t>L3R 5V4</t>
  </si>
  <si>
    <t>Denis</t>
  </si>
  <si>
    <t>Gagnon</t>
  </si>
  <si>
    <t>Quincaillerie Richelieu Ltee/Richelieu Hardware Ltd</t>
  </si>
  <si>
    <t>dgagnon@richelieu.com</t>
  </si>
  <si>
    <t>2750 Boul De Lassomption</t>
  </si>
  <si>
    <t>H1N 2G9</t>
  </si>
  <si>
    <t>Humphries</t>
  </si>
  <si>
    <t>The University of Lethbridge</t>
  </si>
  <si>
    <t>mark.humphries@uleth.ca</t>
  </si>
  <si>
    <t>4401 University Drive West</t>
  </si>
  <si>
    <t>Lethbridge</t>
  </si>
  <si>
    <t>T1K 3M4</t>
  </si>
  <si>
    <t>King</t>
  </si>
  <si>
    <t>Consolidated Fastfrate</t>
  </si>
  <si>
    <t>kingj@fastfrate.com</t>
  </si>
  <si>
    <t>9701 Highway 50</t>
  </si>
  <si>
    <t>Woodbridge</t>
  </si>
  <si>
    <t>L4H 2G4</t>
  </si>
  <si>
    <t>Raul</t>
  </si>
  <si>
    <t>Paredes</t>
  </si>
  <si>
    <t>Revlon</t>
  </si>
  <si>
    <t>raul.paredes@revlon.com</t>
  </si>
  <si>
    <t>1590 South Gateway Road</t>
  </si>
  <si>
    <t>L4W 0A8</t>
  </si>
  <si>
    <t>Darren</t>
  </si>
  <si>
    <t>Levine</t>
  </si>
  <si>
    <t>Contrans Group Inc.</t>
  </si>
  <si>
    <t>dlevine@contrans.ca</t>
  </si>
  <si>
    <t>1179 Ridgeway Road</t>
  </si>
  <si>
    <t>Woodstock</t>
  </si>
  <si>
    <t>N4V 1E3</t>
  </si>
  <si>
    <t>Justin</t>
  </si>
  <si>
    <t>Popovski</t>
  </si>
  <si>
    <t>UBS</t>
  </si>
  <si>
    <t>justin.popovski@ubs.com</t>
  </si>
  <si>
    <t>154 University Avenue 800</t>
  </si>
  <si>
    <t>M5H 3Z4</t>
  </si>
  <si>
    <t>Schned</t>
  </si>
  <si>
    <t>London Health Sciences Centre and St. Joseph's Health Care London</t>
  </si>
  <si>
    <t>david.schned@lhsc.on.ca</t>
  </si>
  <si>
    <t>268 Grosvenor Street</t>
  </si>
  <si>
    <t>London</t>
  </si>
  <si>
    <t>N6A 4V2</t>
  </si>
  <si>
    <t>Ashley</t>
  </si>
  <si>
    <t>Hole</t>
  </si>
  <si>
    <t>New Flyer Industries</t>
  </si>
  <si>
    <t>ashley_hole@newflyer.com</t>
  </si>
  <si>
    <t>711 Kernaghan Avenue</t>
  </si>
  <si>
    <t>R2C 3T4</t>
  </si>
  <si>
    <t>Anna</t>
  </si>
  <si>
    <t>Sirianni</t>
  </si>
  <si>
    <t>FirstService Corporation</t>
  </si>
  <si>
    <t>asirianni@firstservice.com</t>
  </si>
  <si>
    <t>1255 Bay Street Suite 600</t>
  </si>
  <si>
    <t>M5R 2A9</t>
  </si>
  <si>
    <t>Pedro</t>
  </si>
  <si>
    <t>Melo</t>
  </si>
  <si>
    <t>Pollard Banknote</t>
  </si>
  <si>
    <t>pmelo@pollardbanknote.com</t>
  </si>
  <si>
    <t>140 Otter Street</t>
  </si>
  <si>
    <t>R3T 0M8</t>
  </si>
  <si>
    <t>Daniel</t>
  </si>
  <si>
    <t>Mamane</t>
  </si>
  <si>
    <t>BNP Paribas</t>
  </si>
  <si>
    <t>daniel.mamane@bnpparibas.com</t>
  </si>
  <si>
    <t>2001 Boulevard Robert-Bourassa</t>
  </si>
  <si>
    <t>H3A 2A6</t>
  </si>
  <si>
    <t>Ahmed</t>
  </si>
  <si>
    <t>Mosly</t>
  </si>
  <si>
    <t>919-525-0529</t>
  </si>
  <si>
    <t>ahmed.mosly@pepsico.com</t>
  </si>
  <si>
    <t>700 Anderson Hill Road</t>
  </si>
  <si>
    <t>Purchase</t>
  </si>
  <si>
    <t>NY</t>
  </si>
  <si>
    <t>United States of America</t>
  </si>
  <si>
    <t>Ae</t>
  </si>
  <si>
    <t>Natarajan</t>
  </si>
  <si>
    <t>Executive/Senior Vice President</t>
  </si>
  <si>
    <t>Juniper Networks</t>
  </si>
  <si>
    <t>408-745-2000</t>
  </si>
  <si>
    <t>anatarajan@juniper.net</t>
  </si>
  <si>
    <t>1133 Innovation Way</t>
  </si>
  <si>
    <t>Sunnyvale</t>
  </si>
  <si>
    <t>CA</t>
  </si>
  <si>
    <t>Casey</t>
  </si>
  <si>
    <t>Gigler</t>
  </si>
  <si>
    <t>Danfoss</t>
  </si>
  <si>
    <t>515-239-6000</t>
  </si>
  <si>
    <t>cgigler@danfoss.com</t>
  </si>
  <si>
    <t>2800 E 13Th St</t>
  </si>
  <si>
    <t>Ames</t>
  </si>
  <si>
    <t>IA</t>
  </si>
  <si>
    <t>Vijay</t>
  </si>
  <si>
    <t>Mudalegundi</t>
  </si>
  <si>
    <t>Verizon</t>
  </si>
  <si>
    <t>678-259-1597</t>
  </si>
  <si>
    <t>vijay.mudalegundi@verizon.com</t>
  </si>
  <si>
    <t>3275 Peachtree Rd Ne Ste 270</t>
  </si>
  <si>
    <t>Atlanta</t>
  </si>
  <si>
    <t>GA</t>
  </si>
  <si>
    <t>Elvin</t>
  </si>
  <si>
    <t>Rakhmankulov</t>
  </si>
  <si>
    <t>EPAM Systems</t>
  </si>
  <si>
    <t>773-592-9471</t>
  </si>
  <si>
    <t>elvin_rakhmankulov@epam.com</t>
  </si>
  <si>
    <t>41 University Dr Ste 202</t>
  </si>
  <si>
    <t>Newtown</t>
  </si>
  <si>
    <t>PA</t>
  </si>
  <si>
    <t>Andrew</t>
  </si>
  <si>
    <t>Lippert</t>
  </si>
  <si>
    <t>CIO, CTO</t>
  </si>
  <si>
    <t>McGraw Hill</t>
  </si>
  <si>
    <t>646-766-2000</t>
  </si>
  <si>
    <t>andrew.lippert@mheducation.com</t>
  </si>
  <si>
    <t>24298 467A Ave</t>
  </si>
  <si>
    <t>Dell Rapids</t>
  </si>
  <si>
    <t>SD</t>
  </si>
  <si>
    <t>Scott</t>
  </si>
  <si>
    <t>Lee</t>
  </si>
  <si>
    <t>Cigna</t>
  </si>
  <si>
    <t>952-562-4323</t>
  </si>
  <si>
    <t>scott.lee@cigna.com</t>
  </si>
  <si>
    <t>900 Cottage Grove Road</t>
  </si>
  <si>
    <t>Bloomfield</t>
  </si>
  <si>
    <t>CT</t>
  </si>
  <si>
    <t>Amy</t>
  </si>
  <si>
    <t>Hagerman</t>
  </si>
  <si>
    <t>American Express Global Business Travel</t>
  </si>
  <si>
    <t>616-902-0987</t>
  </si>
  <si>
    <t>amy.hagerman1@aexp.com</t>
  </si>
  <si>
    <t>1045 S Cedar Crest Blvd</t>
  </si>
  <si>
    <t>Allentown</t>
  </si>
  <si>
    <t>Anne</t>
  </si>
  <si>
    <t>Murphy</t>
  </si>
  <si>
    <t>mitsui foods, inc</t>
  </si>
  <si>
    <t>201-750-0500</t>
  </si>
  <si>
    <t>a.murphy@mitsuifoods.com</t>
  </si>
  <si>
    <t>35 Maple Street</t>
  </si>
  <si>
    <t>Norwood</t>
  </si>
  <si>
    <t>NJ</t>
  </si>
  <si>
    <t>Wendell</t>
  </si>
  <si>
    <t>Romain</t>
  </si>
  <si>
    <t>Westbury Christian School</t>
  </si>
  <si>
    <t>713-551-8100</t>
  </si>
  <si>
    <t>wromain@westburychristian.org</t>
  </si>
  <si>
    <t>10420 Hillcroft St</t>
  </si>
  <si>
    <t>Houston</t>
  </si>
  <si>
    <t>TX</t>
  </si>
  <si>
    <t>Zahn</t>
  </si>
  <si>
    <t>Medscape</t>
  </si>
  <si>
    <t>212-301-6700</t>
  </si>
  <si>
    <t>azahn@medscape.net</t>
  </si>
  <si>
    <t>147 87 7Th Avenue Whitestone</t>
  </si>
  <si>
    <t>New York</t>
  </si>
  <si>
    <t>Kathi</t>
  </si>
  <si>
    <t>Gonzalez</t>
  </si>
  <si>
    <t>RR Donnelley</t>
  </si>
  <si>
    <t>920-215-1692</t>
  </si>
  <si>
    <t>kathi.gonzalez@rrd.com</t>
  </si>
  <si>
    <t>1453 Earl Street</t>
  </si>
  <si>
    <t>Menasha</t>
  </si>
  <si>
    <t>WI</t>
  </si>
  <si>
    <t>Sylvia</t>
  </si>
  <si>
    <t>Gregory</t>
  </si>
  <si>
    <t>City of West Palm Beach</t>
  </si>
  <si>
    <t>561-822-2222</t>
  </si>
  <si>
    <t>sgregory@wpb.org</t>
  </si>
  <si>
    <t>401 Clematis Street</t>
  </si>
  <si>
    <t>West Palm Beach</t>
  </si>
  <si>
    <t>FL</t>
  </si>
  <si>
    <t>Kim</t>
  </si>
  <si>
    <t>Sareny</t>
  </si>
  <si>
    <t>Rush University Medical Center</t>
  </si>
  <si>
    <t>312-942-5000</t>
  </si>
  <si>
    <t>ksareny@rush.edu</t>
  </si>
  <si>
    <t>1725 W Harrison St</t>
  </si>
  <si>
    <t>Chicago</t>
  </si>
  <si>
    <t>IL</t>
  </si>
  <si>
    <t>Ravi</t>
  </si>
  <si>
    <t>Vallem</t>
  </si>
  <si>
    <t>CEO, COO, Chairman, President, Managing Director</t>
  </si>
  <si>
    <t>Reliable Software</t>
  </si>
  <si>
    <t>248-495-8402</t>
  </si>
  <si>
    <t>ravi.vallem@rsrit.com</t>
  </si>
  <si>
    <t>22260 Haggerty Road</t>
  </si>
  <si>
    <t>Northville</t>
  </si>
  <si>
    <t>MI</t>
  </si>
  <si>
    <t>Ajay</t>
  </si>
  <si>
    <t>Simha</t>
  </si>
  <si>
    <t>Red Hat</t>
  </si>
  <si>
    <t>919-754-4950</t>
  </si>
  <si>
    <t>asimha@redhat.com</t>
  </si>
  <si>
    <t>100 E Davie St</t>
  </si>
  <si>
    <t>Raleigh</t>
  </si>
  <si>
    <t>NC</t>
  </si>
  <si>
    <t>Brad</t>
  </si>
  <si>
    <t>O'Neill</t>
  </si>
  <si>
    <t>Sage</t>
  </si>
  <si>
    <t>404-786-4518</t>
  </si>
  <si>
    <t>brad.oneill@sage.com</t>
  </si>
  <si>
    <t>1715 N Brown Rd</t>
  </si>
  <si>
    <t>Lawrenceville</t>
  </si>
  <si>
    <t>Cruz</t>
  </si>
  <si>
    <t>Cook Children's Health Care System</t>
  </si>
  <si>
    <t>682-885-4555</t>
  </si>
  <si>
    <t>sal.cruz@cookchildrens.org</t>
  </si>
  <si>
    <t>801 7Th Ave</t>
  </si>
  <si>
    <t>Fort Worth</t>
  </si>
  <si>
    <t>Keith</t>
  </si>
  <si>
    <t>Jefferson</t>
  </si>
  <si>
    <t>Citi Group</t>
  </si>
  <si>
    <t>908-563-3461</t>
  </si>
  <si>
    <t>keith.jefferson@citi.com</t>
  </si>
  <si>
    <t>79 Lozier Rd</t>
  </si>
  <si>
    <t>Budd Lake</t>
  </si>
  <si>
    <t>Jamir</t>
  </si>
  <si>
    <t>Shaikh</t>
  </si>
  <si>
    <t>Wells Fargo</t>
  </si>
  <si>
    <t>925-465-2252</t>
  </si>
  <si>
    <t>jamir.shaikh@wellsfargo.com</t>
  </si>
  <si>
    <t>420 Montgomery St</t>
  </si>
  <si>
    <t>San Francisco</t>
  </si>
  <si>
    <t>Nadzeya</t>
  </si>
  <si>
    <t>Statkevich</t>
  </si>
  <si>
    <t>City National Bank</t>
  </si>
  <si>
    <t>786-539-2102</t>
  </si>
  <si>
    <t>nadzeya.statkevich@citynational.com</t>
  </si>
  <si>
    <t>25 West Flagler Street</t>
  </si>
  <si>
    <t>Miami</t>
  </si>
  <si>
    <t>Ara</t>
  </si>
  <si>
    <t>Carter</t>
  </si>
  <si>
    <t>Quest Software</t>
  </si>
  <si>
    <t>949-754-8000</t>
  </si>
  <si>
    <t>ara.carter@quest.com</t>
  </si>
  <si>
    <t>1440 Broadway</t>
  </si>
  <si>
    <t>Monica</t>
  </si>
  <si>
    <t>Godfrey</t>
  </si>
  <si>
    <t>Dartmouth College</t>
  </si>
  <si>
    <t>603-646-2955</t>
  </si>
  <si>
    <t>monica.godfrey@dartmouth.edu</t>
  </si>
  <si>
    <t>6113 Hillcrest Building</t>
  </si>
  <si>
    <t>Hanover</t>
  </si>
  <si>
    <t>NH</t>
  </si>
  <si>
    <t>Joel</t>
  </si>
  <si>
    <t>Tracy</t>
  </si>
  <si>
    <t>IMC Companies</t>
  </si>
  <si>
    <t>901-509-4628</t>
  </si>
  <si>
    <t>joel.tracy@imccompanies.com</t>
  </si>
  <si>
    <t>3150 Lenox Park Boulevard</t>
  </si>
  <si>
    <t>Memphis</t>
  </si>
  <si>
    <t>TN</t>
  </si>
  <si>
    <t>Veronica</t>
  </si>
  <si>
    <t>Stubbs</t>
  </si>
  <si>
    <t>Mississippi Gulf Coast Community College</t>
  </si>
  <si>
    <t>601-928-6288</t>
  </si>
  <si>
    <t>veronica.stubbs@mgccc.edu</t>
  </si>
  <si>
    <t>51 Main Street</t>
  </si>
  <si>
    <t>Perkinston,</t>
  </si>
  <si>
    <t>MS</t>
  </si>
  <si>
    <t>Christopher</t>
  </si>
  <si>
    <t>Mcnulty</t>
  </si>
  <si>
    <t>Microsoft</t>
  </si>
  <si>
    <t>617-980-9810</t>
  </si>
  <si>
    <t>chris.mcnulty@microsoft.com</t>
  </si>
  <si>
    <t>One Microsoft Way</t>
  </si>
  <si>
    <t>Redmond</t>
  </si>
  <si>
    <t>WA</t>
  </si>
  <si>
    <t>Patti</t>
  </si>
  <si>
    <t>Peneno</t>
  </si>
  <si>
    <t>Active International</t>
  </si>
  <si>
    <t>718-855-0800</t>
  </si>
  <si>
    <t>ppeneno@activeinternational.com</t>
  </si>
  <si>
    <t>2 Skillman St 212</t>
  </si>
  <si>
    <t>Brooklyn</t>
  </si>
  <si>
    <t>Kadhir</t>
  </si>
  <si>
    <t>Kanniyappan</t>
  </si>
  <si>
    <t>Capital One Financial Corporation</t>
  </si>
  <si>
    <t>703-720-1000</t>
  </si>
  <si>
    <t>kadhir.kanniyappan@capitalone.com</t>
  </si>
  <si>
    <t>1200 F St Nw</t>
  </si>
  <si>
    <t>Washington</t>
  </si>
  <si>
    <t>DC</t>
  </si>
  <si>
    <t>Lori</t>
  </si>
  <si>
    <t>Curbow</t>
  </si>
  <si>
    <t>Lorien Health Systems</t>
  </si>
  <si>
    <t>301-829-6050</t>
  </si>
  <si>
    <t>lcurbow@lorienhealth.com</t>
  </si>
  <si>
    <t>713 Midway Ave</t>
  </si>
  <si>
    <t>Mt Airy</t>
  </si>
  <si>
    <t>MD</t>
  </si>
  <si>
    <t>Davis</t>
  </si>
  <si>
    <t>Toledo Molding &amp; Die, Inc.</t>
  </si>
  <si>
    <t>419-470-3950</t>
  </si>
  <si>
    <t>davisg@tmdinc.com</t>
  </si>
  <si>
    <t>1429 Coining Dr</t>
  </si>
  <si>
    <t>Toledo</t>
  </si>
  <si>
    <t>OH</t>
  </si>
  <si>
    <t>Ackerson</t>
  </si>
  <si>
    <t>BlueCross BlueShield of South Carolina</t>
  </si>
  <si>
    <t>803-788-0222</t>
  </si>
  <si>
    <t>michael.ackerson@bcbssc.com</t>
  </si>
  <si>
    <t>4101 Percival Rd</t>
  </si>
  <si>
    <t>Columbia</t>
  </si>
  <si>
    <t>SC</t>
  </si>
  <si>
    <t>Howard</t>
  </si>
  <si>
    <t>People'S Bank (Inc)</t>
  </si>
  <si>
    <t>203-338-4581</t>
  </si>
  <si>
    <t>patrick.howard@peoples.com</t>
  </si>
  <si>
    <t>5 River Road</t>
  </si>
  <si>
    <t>Wilton</t>
  </si>
  <si>
    <t>Schultz</t>
  </si>
  <si>
    <t>Sacramento County</t>
  </si>
  <si>
    <t>916-876-7825</t>
  </si>
  <si>
    <t>schultr@saccourt.ca.gov</t>
  </si>
  <si>
    <t>700 H Street Room 7650</t>
  </si>
  <si>
    <t>Sacramento</t>
  </si>
  <si>
    <t>Linda</t>
  </si>
  <si>
    <t>Champagne</t>
  </si>
  <si>
    <t>Florida International University</t>
  </si>
  <si>
    <t>305-348-1324</t>
  </si>
  <si>
    <t>paule.champagne@fiu.edu</t>
  </si>
  <si>
    <t>11200 Sw 8Th St</t>
  </si>
  <si>
    <t>Armin</t>
  </si>
  <si>
    <t>Ajami</t>
  </si>
  <si>
    <t>Capital Group</t>
  </si>
  <si>
    <t>213-486-9200</t>
  </si>
  <si>
    <t>armin.ajami@thecapitalgroup.com</t>
  </si>
  <si>
    <t>1 Market St Ste 2000</t>
  </si>
  <si>
    <t>Lester</t>
  </si>
  <si>
    <t>Graham</t>
  </si>
  <si>
    <t>Travelers</t>
  </si>
  <si>
    <t>480-217-8695</t>
  </si>
  <si>
    <t>lgraham4@travelers.com</t>
  </si>
  <si>
    <t>485 Lexington Avenue</t>
  </si>
  <si>
    <t>Adam</t>
  </si>
  <si>
    <t>Swanson</t>
  </si>
  <si>
    <t>228-897-4377</t>
  </si>
  <si>
    <t>adam.swanson@mgccc.edu</t>
  </si>
  <si>
    <t>Carolina</t>
  </si>
  <si>
    <t>Garcia</t>
  </si>
  <si>
    <t>ParkerLifeOrg</t>
  </si>
  <si>
    <t>732-418-8641</t>
  </si>
  <si>
    <t>cgarcia@parkerlife.org</t>
  </si>
  <si>
    <t>1421 River Road</t>
  </si>
  <si>
    <t>Piscataway</t>
  </si>
  <si>
    <t>Buzz</t>
  </si>
  <si>
    <t>Apostol</t>
  </si>
  <si>
    <t>Danaher Corporation</t>
  </si>
  <si>
    <t>201-935-5500</t>
  </si>
  <si>
    <t>bapostol@pantone.com</t>
  </si>
  <si>
    <t>590 Commerce Blvd</t>
  </si>
  <si>
    <t>Carlstadt</t>
  </si>
  <si>
    <t>Jude</t>
  </si>
  <si>
    <t>Gates</t>
  </si>
  <si>
    <t>Rockingham County</t>
  </si>
  <si>
    <t>603-679-5335</t>
  </si>
  <si>
    <t>jgates@co.rockingham.nh.us</t>
  </si>
  <si>
    <t>119 North Road</t>
  </si>
  <si>
    <t>Brentwood</t>
  </si>
  <si>
    <t>Cutchin</t>
  </si>
  <si>
    <t>Fiserv</t>
  </si>
  <si>
    <t>800-872-7882</t>
  </si>
  <si>
    <t>john.cutchin@fiserv.com</t>
  </si>
  <si>
    <t>300 Galleria Officentre #301</t>
  </si>
  <si>
    <t>Southfield</t>
  </si>
  <si>
    <t>Chris</t>
  </si>
  <si>
    <t>Mccarron</t>
  </si>
  <si>
    <t>CSO, CISO</t>
  </si>
  <si>
    <t>Bechtel National Incorporated</t>
  </si>
  <si>
    <t>571-392-6300</t>
  </si>
  <si>
    <t>camccarr@bechtel.com</t>
  </si>
  <si>
    <t>140 Broadway #2420</t>
  </si>
  <si>
    <t>Sue</t>
  </si>
  <si>
    <t>Page</t>
  </si>
  <si>
    <t>MCMC</t>
  </si>
  <si>
    <t>270-487-9231</t>
  </si>
  <si>
    <t>sue.page@mcmccares.com</t>
  </si>
  <si>
    <t>529 Capp Harlan Rd</t>
  </si>
  <si>
    <t>Tompkinsville</t>
  </si>
  <si>
    <t>KY</t>
  </si>
  <si>
    <t>Gary</t>
  </si>
  <si>
    <t>Metcalf</t>
  </si>
  <si>
    <t>Fresno Pacific University</t>
  </si>
  <si>
    <t>559-453-2000</t>
  </si>
  <si>
    <t>gary.metcalf@fresno.edu</t>
  </si>
  <si>
    <t>1717 S Chestnut Ave</t>
  </si>
  <si>
    <t>Fresno</t>
  </si>
  <si>
    <t>Gass</t>
  </si>
  <si>
    <t>Seaworld Entertainment, Incorporated</t>
  </si>
  <si>
    <t>407-226-5184</t>
  </si>
  <si>
    <t>scott.gass@seaworld.com</t>
  </si>
  <si>
    <t>9205 South Park Center Loop Suite 400</t>
  </si>
  <si>
    <t>Orlando</t>
  </si>
  <si>
    <t>Crumbly</t>
  </si>
  <si>
    <t>Tuskegee University</t>
  </si>
  <si>
    <t>937-321-6598</t>
  </si>
  <si>
    <t>jackcrumbly@gmail.com</t>
  </si>
  <si>
    <t>4302 Fremont Ave N</t>
  </si>
  <si>
    <t>Seattle</t>
  </si>
  <si>
    <t>Erin</t>
  </si>
  <si>
    <t>Riggins</t>
  </si>
  <si>
    <t>228-897-4379</t>
  </si>
  <si>
    <t>erin.riggins@mgccc.edu</t>
  </si>
  <si>
    <t>Rajan</t>
  </si>
  <si>
    <t>Verma</t>
  </si>
  <si>
    <t>Twilio</t>
  </si>
  <si>
    <t>858-212-1930</t>
  </si>
  <si>
    <t>rverma@twilio.com</t>
  </si>
  <si>
    <t>101 Spear Street First Floor</t>
  </si>
  <si>
    <t>Jose Arturo</t>
  </si>
  <si>
    <t>Montalvo</t>
  </si>
  <si>
    <t>Texas General Land Office</t>
  </si>
  <si>
    <t>512-463-5001</t>
  </si>
  <si>
    <t>arturo.montalvo@glo.texas.gov</t>
  </si>
  <si>
    <t>1700 Congress Ave</t>
  </si>
  <si>
    <t>Austin</t>
  </si>
  <si>
    <t>Subhash</t>
  </si>
  <si>
    <t>Gaur</t>
  </si>
  <si>
    <t>Oracle</t>
  </si>
  <si>
    <t>415-402-7200</t>
  </si>
  <si>
    <t>subhash.gaur@oracle.com</t>
  </si>
  <si>
    <t>475 Sansome St 15</t>
  </si>
  <si>
    <t>Mohammed Nasrulla</t>
  </si>
  <si>
    <t>Khan</t>
  </si>
  <si>
    <t>888-586-4737</t>
  </si>
  <si>
    <t>mnasrulla@juniper.net</t>
  </si>
  <si>
    <t>Aldona</t>
  </si>
  <si>
    <t>Valicenti</t>
  </si>
  <si>
    <t>Lexington-Fayette Urban County Government</t>
  </si>
  <si>
    <t>859-425-2255</t>
  </si>
  <si>
    <t>avalicenti@lexingtonky.gov</t>
  </si>
  <si>
    <t>200 E Main Street</t>
  </si>
  <si>
    <t>Lexington</t>
  </si>
  <si>
    <t>Dhiraj</t>
  </si>
  <si>
    <t>Mukhi</t>
  </si>
  <si>
    <t>CLEAResult</t>
  </si>
  <si>
    <t>623-299-5178</t>
  </si>
  <si>
    <t>dhiraj.mukhi@clearesult.com</t>
  </si>
  <si>
    <t>4301 Westbank Drive Building A Suite 250</t>
  </si>
  <si>
    <t>Raymond</t>
  </si>
  <si>
    <t>Zientara</t>
  </si>
  <si>
    <t>Amica Insurance</t>
  </si>
  <si>
    <t>800-242-6422</t>
  </si>
  <si>
    <t>rzientara@amica.com</t>
  </si>
  <si>
    <t>100 Amica Way</t>
  </si>
  <si>
    <t>Lincoln</t>
  </si>
  <si>
    <t>RI</t>
  </si>
  <si>
    <t>Ahrens</t>
  </si>
  <si>
    <t>M&amp;T Bank</t>
  </si>
  <si>
    <t>716-848-5967</t>
  </si>
  <si>
    <t>sahrens@mtb.com</t>
  </si>
  <si>
    <t>345 Main Street</t>
  </si>
  <si>
    <t>Buffalo</t>
  </si>
  <si>
    <t>Shannon Webster</t>
  </si>
  <si>
    <t>Reeves</t>
  </si>
  <si>
    <t>RLI Insurance Company</t>
  </si>
  <si>
    <t>206-628-7200</t>
  </si>
  <si>
    <t>shannon.reeves@rlicorp.com</t>
  </si>
  <si>
    <t>9025 N Lindbergh Drive</t>
  </si>
  <si>
    <t>Peoria</t>
  </si>
  <si>
    <t>Senthil</t>
  </si>
  <si>
    <t>Padmanabhan</t>
  </si>
  <si>
    <t>eBay</t>
  </si>
  <si>
    <t>408-821-2183</t>
  </si>
  <si>
    <t>spadmanabhan@ebay.com</t>
  </si>
  <si>
    <t>2025 Hamilton Avenue</t>
  </si>
  <si>
    <t>San Jose</t>
  </si>
  <si>
    <t>Nathan</t>
  </si>
  <si>
    <t>Ahart</t>
  </si>
  <si>
    <t>309-692-1000</t>
  </si>
  <si>
    <t>nathan.ahart@rlicorp.com</t>
  </si>
  <si>
    <t>9025 N Lindbergh Dr</t>
  </si>
  <si>
    <t>Thomas</t>
  </si>
  <si>
    <t>Stephens</t>
  </si>
  <si>
    <t>Raytheon Technologies</t>
  </si>
  <si>
    <t>317-306-4872</t>
  </si>
  <si>
    <t>thomas_j_stephens@raytheon.com</t>
  </si>
  <si>
    <t>6125 East 21St Street</t>
  </si>
  <si>
    <t>Indianapolis</t>
  </si>
  <si>
    <t>IN</t>
  </si>
  <si>
    <t>Norena</t>
  </si>
  <si>
    <t>Harrington</t>
  </si>
  <si>
    <t>Detroit Medical Center</t>
  </si>
  <si>
    <t>313-578-2533</t>
  </si>
  <si>
    <t>nknox@dmc.org</t>
  </si>
  <si>
    <t>4201 St Antoine</t>
  </si>
  <si>
    <t>Detroit</t>
  </si>
  <si>
    <t>James</t>
  </si>
  <si>
    <t>Gerontzos</t>
  </si>
  <si>
    <t>SUNY Downstate Medical Center</t>
  </si>
  <si>
    <t>718-270-1000</t>
  </si>
  <si>
    <t>james.gerontzos@downstate.edu</t>
  </si>
  <si>
    <t>450 Clarkson Ave</t>
  </si>
  <si>
    <t>Deal</t>
  </si>
  <si>
    <t>Oklahoma State University Athletics</t>
  </si>
  <si>
    <t>405-744-3652</t>
  </si>
  <si>
    <t>chris.deal@okstate.edu</t>
  </si>
  <si>
    <t>136 Athletic Ave</t>
  </si>
  <si>
    <t>Stillwater</t>
  </si>
  <si>
    <t>OK</t>
  </si>
  <si>
    <t>Douglas</t>
  </si>
  <si>
    <t>Twitchell</t>
  </si>
  <si>
    <t>3A Composites</t>
  </si>
  <si>
    <t>704-658-3525</t>
  </si>
  <si>
    <t>doug.twitchell@3acomposites.com</t>
  </si>
  <si>
    <t>721 Jetton Street Suite 325</t>
  </si>
  <si>
    <t>Davidson</t>
  </si>
  <si>
    <t>Tayssoun</t>
  </si>
  <si>
    <t>8th Avenue Food &amp; Provisions</t>
  </si>
  <si>
    <t>314-665-3152</t>
  </si>
  <si>
    <t>marcel.tayssoun@8ave.com</t>
  </si>
  <si>
    <t>641 South Lawrence Street</t>
  </si>
  <si>
    <t>Montgomery</t>
  </si>
  <si>
    <t>AL</t>
  </si>
  <si>
    <t>Nick</t>
  </si>
  <si>
    <t>Buschur</t>
  </si>
  <si>
    <t>781-622-1000</t>
  </si>
  <si>
    <t>nick.buschur@thermofisher.com</t>
  </si>
  <si>
    <t>168 Third Avenue</t>
  </si>
  <si>
    <t>Waltham</t>
  </si>
  <si>
    <t>MA</t>
  </si>
  <si>
    <t>Nipun</t>
  </si>
  <si>
    <t>Arora</t>
  </si>
  <si>
    <t>Priceline</t>
  </si>
  <si>
    <t>917-332-8464</t>
  </si>
  <si>
    <t>nipun.arora@priceline.com</t>
  </si>
  <si>
    <t>800 Connecticut Ave</t>
  </si>
  <si>
    <t>Norwalk</t>
  </si>
  <si>
    <t>Loay</t>
  </si>
  <si>
    <t>Abusalah</t>
  </si>
  <si>
    <t>University of Illinois Chicago</t>
  </si>
  <si>
    <t>708-307-5426</t>
  </si>
  <si>
    <t>labusa1@uic.edu</t>
  </si>
  <si>
    <t>20944 Mayfair Dr</t>
  </si>
  <si>
    <t>Mokena</t>
  </si>
  <si>
    <t>Anwaar</t>
  </si>
  <si>
    <t>Mio</t>
  </si>
  <si>
    <t>Flagstar Bancorp, Inc.</t>
  </si>
  <si>
    <t>248-952-8603</t>
  </si>
  <si>
    <t>anwaar.mio@flagstar.com</t>
  </si>
  <si>
    <t>5151 Corporate Drive</t>
  </si>
  <si>
    <t>Troy</t>
  </si>
  <si>
    <t>Johnathan</t>
  </si>
  <si>
    <t>Fritchle</t>
  </si>
  <si>
    <t>SAS Institute - EEC</t>
  </si>
  <si>
    <t>919-677-8000</t>
  </si>
  <si>
    <t>johnathan.fritchle@sas.com</t>
  </si>
  <si>
    <t>100 Sas Campus Dr</t>
  </si>
  <si>
    <t>Cary</t>
  </si>
  <si>
    <t>Fred</t>
  </si>
  <si>
    <t>Mehlbrech</t>
  </si>
  <si>
    <t>Signify Health</t>
  </si>
  <si>
    <t>877-868-5351</t>
  </si>
  <si>
    <t>fmehlbrech@signifyhealth.com</t>
  </si>
  <si>
    <t>4055 Valley View Ln Suite 400</t>
  </si>
  <si>
    <t>Dallas</t>
  </si>
  <si>
    <t>Skowronek</t>
  </si>
  <si>
    <t>860-226-3344</t>
  </si>
  <si>
    <t>david.skowronek@cigna.com</t>
  </si>
  <si>
    <t>Fredy</t>
  </si>
  <si>
    <t>Zielke</t>
  </si>
  <si>
    <t>ticketmaster</t>
  </si>
  <si>
    <t>415-640-6055</t>
  </si>
  <si>
    <t>fredy.zielke@ticketmaster.com</t>
  </si>
  <si>
    <t>7060 Hollywood Blvd</t>
  </si>
  <si>
    <t>Hollywood</t>
  </si>
  <si>
    <t>Bimal</t>
  </si>
  <si>
    <t>Shah</t>
  </si>
  <si>
    <t>Barclays Capital</t>
  </si>
  <si>
    <t>212-526-7000</t>
  </si>
  <si>
    <t>bimal.shah@barcap.com</t>
  </si>
  <si>
    <t>745 7Th Ave</t>
  </si>
  <si>
    <t>Skip</t>
  </si>
  <si>
    <t>Gumble</t>
  </si>
  <si>
    <t>VMware, Inc.</t>
  </si>
  <si>
    <t>214-763-5501</t>
  </si>
  <si>
    <t>sgumble@vmware.com</t>
  </si>
  <si>
    <t>1503 Lyndon B Johnson Fwy</t>
  </si>
  <si>
    <t>Farmers Branch</t>
  </si>
  <si>
    <t>Harris</t>
  </si>
  <si>
    <t>Continental</t>
  </si>
  <si>
    <t>847-862-6300</t>
  </si>
  <si>
    <t>michael.s.harris@continental.com</t>
  </si>
  <si>
    <t>21440 W Lake Cook Rd</t>
  </si>
  <si>
    <t>Deer Park</t>
  </si>
  <si>
    <t>Gedimnias</t>
  </si>
  <si>
    <t>Mikaliunas</t>
  </si>
  <si>
    <t>Barclays</t>
  </si>
  <si>
    <t>908-356-3579</t>
  </si>
  <si>
    <t>gmikaliunas@gmail.com</t>
  </si>
  <si>
    <t>9 Countryside</t>
  </si>
  <si>
    <t>Summit</t>
  </si>
  <si>
    <t>Rk</t>
  </si>
  <si>
    <t>Achanti</t>
  </si>
  <si>
    <t>Conduent</t>
  </si>
  <si>
    <t>585-802-3607</t>
  </si>
  <si>
    <t>rk.achanti@conduent.com</t>
  </si>
  <si>
    <t>100 Campus Drive</t>
  </si>
  <si>
    <t>Florham Park</t>
  </si>
  <si>
    <t>Junjun</t>
  </si>
  <si>
    <t>Yue</t>
  </si>
  <si>
    <t>AARP</t>
  </si>
  <si>
    <t>888-687-2277</t>
  </si>
  <si>
    <t>junjun.yue@aarp.org</t>
  </si>
  <si>
    <t>601 E St Nw</t>
  </si>
  <si>
    <t>Joshua</t>
  </si>
  <si>
    <t>Cunningham</t>
  </si>
  <si>
    <t>Augusta University Health</t>
  </si>
  <si>
    <t>706-721-2273</t>
  </si>
  <si>
    <t>jcunningham@augusta.edu</t>
  </si>
  <si>
    <t>1120 15Th St</t>
  </si>
  <si>
    <t>Augusta</t>
  </si>
  <si>
    <t>Meghan</t>
  </si>
  <si>
    <t>Cummings Kralik</t>
  </si>
  <si>
    <t>Emerson Electric</t>
  </si>
  <si>
    <t>314-553-3995</t>
  </si>
  <si>
    <t>meghan.cummings-kralik@emerson.com</t>
  </si>
  <si>
    <t>8000 W Florissant Avenue</t>
  </si>
  <si>
    <t>St. Louis</t>
  </si>
  <si>
    <t>MO</t>
  </si>
  <si>
    <t>Darrin</t>
  </si>
  <si>
    <t>Moore</t>
  </si>
  <si>
    <t>Sabre Corporation</t>
  </si>
  <si>
    <t>682-605-1000</t>
  </si>
  <si>
    <t>darrin.moore@sabre.com</t>
  </si>
  <si>
    <t>3150 Sabre Dr</t>
  </si>
  <si>
    <t>Southlake</t>
  </si>
  <si>
    <t>Easley</t>
  </si>
  <si>
    <t>SAIC</t>
  </si>
  <si>
    <t>703-676-4300</t>
  </si>
  <si>
    <t>david.a.easley@saic.com</t>
  </si>
  <si>
    <t>12010 Sunset Hills Rd Ste 500</t>
  </si>
  <si>
    <t>Reston</t>
  </si>
  <si>
    <t>VA</t>
  </si>
  <si>
    <t>Ekambaram</t>
  </si>
  <si>
    <t>Sirius Computer Solutions Inc.</t>
  </si>
  <si>
    <t>800-460-1237</t>
  </si>
  <si>
    <t>raj.ekambaram@siriuscom.com</t>
  </si>
  <si>
    <t>10100 Reunion Place Suite 500</t>
  </si>
  <si>
    <t>San Antonio</t>
  </si>
  <si>
    <t>Xingyu</t>
  </si>
  <si>
    <t>Gao</t>
  </si>
  <si>
    <t>Edwards Lifesciences Corp</t>
  </si>
  <si>
    <t>800-424-3278</t>
  </si>
  <si>
    <t>xingyu_gao@edwards.com</t>
  </si>
  <si>
    <t>1 Edwards Way</t>
  </si>
  <si>
    <t>Irvine</t>
  </si>
  <si>
    <t>Vikky</t>
  </si>
  <si>
    <t>Suji</t>
  </si>
  <si>
    <t>Capgemini Sogeti</t>
  </si>
  <si>
    <t>832-364-1275</t>
  </si>
  <si>
    <t>vikky.suji@us.sogeti.com</t>
  </si>
  <si>
    <t>9702 Eagle Peak Ct</t>
  </si>
  <si>
    <t>Katy</t>
  </si>
  <si>
    <t>Laura</t>
  </si>
  <si>
    <t>Maupin</t>
  </si>
  <si>
    <t>NextGen RCM Services</t>
  </si>
  <si>
    <t>314-989-0300</t>
  </si>
  <si>
    <t>lmaupin@nextgen.com</t>
  </si>
  <si>
    <t>1836 Lackland Hill Parkway</t>
  </si>
  <si>
    <t>St Louis</t>
  </si>
  <si>
    <t>Larry</t>
  </si>
  <si>
    <t>Salant</t>
  </si>
  <si>
    <t>CRESTRON ELECTRONICS INC</t>
  </si>
  <si>
    <t>201-767-3400</t>
  </si>
  <si>
    <t>lsalant@crestron.com</t>
  </si>
  <si>
    <t>15 Volvo Drive Rockleigh</t>
  </si>
  <si>
    <t>Rockleigh</t>
  </si>
  <si>
    <t>Sharanjit</t>
  </si>
  <si>
    <t>Singh</t>
  </si>
  <si>
    <t>General Motors</t>
  </si>
  <si>
    <t>248-567-9720</t>
  </si>
  <si>
    <t>sharan.singh@gm.com</t>
  </si>
  <si>
    <t>39834 Golfview Drive</t>
  </si>
  <si>
    <t>Sandra</t>
  </si>
  <si>
    <t>Yang</t>
  </si>
  <si>
    <t>VISA</t>
  </si>
  <si>
    <t>650-432-5536</t>
  </si>
  <si>
    <t>huiyang@visa.com</t>
  </si>
  <si>
    <t>900 Metro Center Blvd</t>
  </si>
  <si>
    <t>Foster City</t>
  </si>
  <si>
    <t>Sarah</t>
  </si>
  <si>
    <t>Carnes</t>
  </si>
  <si>
    <t>Bryan Cave</t>
  </si>
  <si>
    <t>314-259-2000</t>
  </si>
  <si>
    <t>sarah.carnes@bclplaw.com</t>
  </si>
  <si>
    <t>1290 6Th Ave</t>
  </si>
  <si>
    <t>Nancy</t>
  </si>
  <si>
    <t>Canyon</t>
  </si>
  <si>
    <t>Cubic Corporation</t>
  </si>
  <si>
    <t>858-337-5735</t>
  </si>
  <si>
    <t>nancy.canyon@cubic.com</t>
  </si>
  <si>
    <t>4400 Massachusetts Ave</t>
  </si>
  <si>
    <t>Greg</t>
  </si>
  <si>
    <t>239-369-2101</t>
  </si>
  <si>
    <t>gstephens1@primehealthcare.com</t>
  </si>
  <si>
    <t>3300 E Guasti Rd</t>
  </si>
  <si>
    <t>Ontario</t>
  </si>
  <si>
    <t>Bryan</t>
  </si>
  <si>
    <t>Seery</t>
  </si>
  <si>
    <t>HCA</t>
  </si>
  <si>
    <t>804-483-0000</t>
  </si>
  <si>
    <t>bryan.seery@hcahealthcare.com</t>
  </si>
  <si>
    <t>7101 Jahnke Rd</t>
  </si>
  <si>
    <t>Meryem</t>
  </si>
  <si>
    <t>Berrada</t>
  </si>
  <si>
    <t>Nielsen</t>
  </si>
  <si>
    <t>813-340-3752</t>
  </si>
  <si>
    <t>meryem.berrada@nielsen.com</t>
  </si>
  <si>
    <t>600 Us 169 701</t>
  </si>
  <si>
    <t>St Louis Park</t>
  </si>
  <si>
    <t>MN</t>
  </si>
  <si>
    <t>Tom</t>
  </si>
  <si>
    <t>Plunkett</t>
  </si>
  <si>
    <t>256-348-3667</t>
  </si>
  <si>
    <t>tom.plunkett@oracle.com</t>
  </si>
  <si>
    <t>14001 Old Peartree Road Se</t>
  </si>
  <si>
    <t>Huntsville</t>
  </si>
  <si>
    <t>Nitin</t>
  </si>
  <si>
    <t>Gupta</t>
  </si>
  <si>
    <t>HCL Technologies</t>
  </si>
  <si>
    <t>469-476-6240</t>
  </si>
  <si>
    <t>nitin.gupta@hcl.com</t>
  </si>
  <si>
    <t>623 5Th Avenue</t>
  </si>
  <si>
    <t>Sudhir</t>
  </si>
  <si>
    <t>Makkar</t>
  </si>
  <si>
    <t>Accenture</t>
  </si>
  <si>
    <t>416-641-4287</t>
  </si>
  <si>
    <t>sudhir.makkar@accenture.com</t>
  </si>
  <si>
    <t>560 Mission</t>
  </si>
  <si>
    <t>Valerie</t>
  </si>
  <si>
    <t>Root</t>
  </si>
  <si>
    <t>Hamra Enterprises</t>
  </si>
  <si>
    <t>417-887-7677</t>
  </si>
  <si>
    <t>vroot@teamhamra.com</t>
  </si>
  <si>
    <t>1855 South Ingram Mill</t>
  </si>
  <si>
    <t>Springfield</t>
  </si>
  <si>
    <t>Holm</t>
  </si>
  <si>
    <t>District of Columbia Public Schools (DCPS)</t>
  </si>
  <si>
    <t>617-470-3948</t>
  </si>
  <si>
    <t>robert.holm@dc.gov</t>
  </si>
  <si>
    <t>1200 First St Ne</t>
  </si>
  <si>
    <t>Guerra</t>
  </si>
  <si>
    <t>Takasago</t>
  </si>
  <si>
    <t>201-767-9001</t>
  </si>
  <si>
    <t>fguerra@takasago.com</t>
  </si>
  <si>
    <t>4 Volvo Dr</t>
  </si>
  <si>
    <t>Amit</t>
  </si>
  <si>
    <t>Shukla</t>
  </si>
  <si>
    <t>IQVIA</t>
  </si>
  <si>
    <t>973-610-3370</t>
  </si>
  <si>
    <t>amit.shukla@iqvia.com</t>
  </si>
  <si>
    <t>Dual Company Headquarters Nc Us</t>
  </si>
  <si>
    <t>CT and Durham,</t>
  </si>
  <si>
    <t>Erik</t>
  </si>
  <si>
    <t>Snyder</t>
  </si>
  <si>
    <t>A-Line Staffing Solutions</t>
  </si>
  <si>
    <t>586-323-6600</t>
  </si>
  <si>
    <t>esnyder@alinestaffing.com</t>
  </si>
  <si>
    <t>7529 Auburn Rd</t>
  </si>
  <si>
    <t>Utica</t>
  </si>
  <si>
    <t>Matrix Service Company</t>
  </si>
  <si>
    <t>918-838-8822</t>
  </si>
  <si>
    <t>naustin@matrixservice.com</t>
  </si>
  <si>
    <t>5100 E Skelly Dr Ste 800</t>
  </si>
  <si>
    <t>Tulsa</t>
  </si>
  <si>
    <t>Strasburg</t>
  </si>
  <si>
    <t>Van Metre Companies</t>
  </si>
  <si>
    <t>703-425-2600</t>
  </si>
  <si>
    <t>mstrasburg@vanmetrecompanies.com</t>
  </si>
  <si>
    <t>9900 Main St Suite 500</t>
  </si>
  <si>
    <t>Fairfax</t>
  </si>
  <si>
    <t>Anisha</t>
  </si>
  <si>
    <t>Yadlapalli</t>
  </si>
  <si>
    <t>Texas Education Agency</t>
  </si>
  <si>
    <t>512-936-4336</t>
  </si>
  <si>
    <t>anisha.yadlapalli@tea.texas.gov</t>
  </si>
  <si>
    <t>1701 Congress Ave</t>
  </si>
  <si>
    <t>Anand</t>
  </si>
  <si>
    <t>Patel</t>
  </si>
  <si>
    <t>O-I</t>
  </si>
  <si>
    <t>567-336-5000</t>
  </si>
  <si>
    <t>anand.patel@o-i.com</t>
  </si>
  <si>
    <t>1 Michael Owens Way</t>
  </si>
  <si>
    <t>Perrysburg</t>
  </si>
  <si>
    <t>Wendy</t>
  </si>
  <si>
    <t>Berman</t>
  </si>
  <si>
    <t>Outfront Media</t>
  </si>
  <si>
    <t>973-575-6900</t>
  </si>
  <si>
    <t>wendy.berman@outfrontmedia.com</t>
  </si>
  <si>
    <t>405 Lexington Ave 14Th Floor</t>
  </si>
  <si>
    <t>Sherri</t>
  </si>
  <si>
    <t>UHS</t>
  </si>
  <si>
    <t>512-754-3204</t>
  </si>
  <si>
    <t>sherri.gonzalez@uhsinc.com</t>
  </si>
  <si>
    <t>120 Bert Brown St</t>
  </si>
  <si>
    <t>San Marcos</t>
  </si>
  <si>
    <t>Idnurm</t>
  </si>
  <si>
    <t>Wesley College</t>
  </si>
  <si>
    <t>302-736-2433</t>
  </si>
  <si>
    <t>tom.idnurm@wesley.edu</t>
  </si>
  <si>
    <t>120 N State St Address 2</t>
  </si>
  <si>
    <t>Dover</t>
  </si>
  <si>
    <t>DE</t>
  </si>
  <si>
    <t>Dawn</t>
  </si>
  <si>
    <t>Puryear</t>
  </si>
  <si>
    <t>Sysco</t>
  </si>
  <si>
    <t>830-730-1000</t>
  </si>
  <si>
    <t>d.puryear@sysco.com</t>
  </si>
  <si>
    <t>1260 Schwab Rd</t>
  </si>
  <si>
    <t>New Braunfels</t>
  </si>
  <si>
    <t>Huls</t>
  </si>
  <si>
    <t>MEMORIAL HOSPITAL</t>
  </si>
  <si>
    <t>217-357-8500</t>
  </si>
  <si>
    <t>nhuls@mhtlc.org</t>
  </si>
  <si>
    <t>1454 N Co Rd 2050</t>
  </si>
  <si>
    <t>Carthage</t>
  </si>
  <si>
    <t>Mira</t>
  </si>
  <si>
    <t>Wolf</t>
  </si>
  <si>
    <t>Medline Industries, Inc.</t>
  </si>
  <si>
    <t>800-633-5463</t>
  </si>
  <si>
    <t>mwolf@medline.com</t>
  </si>
  <si>
    <t>3 Lakes Dr</t>
  </si>
  <si>
    <t>Northfield</t>
  </si>
  <si>
    <t>Kellie</t>
  </si>
  <si>
    <t>Grandy</t>
  </si>
  <si>
    <t>Bell Partners Inc</t>
  </si>
  <si>
    <t>336-232-1900</t>
  </si>
  <si>
    <t>kgrandy@bellpartnersinc.com</t>
  </si>
  <si>
    <t>16633 Dallas Pkwy #240</t>
  </si>
  <si>
    <t>Addison</t>
  </si>
  <si>
    <t>Granderson</t>
  </si>
  <si>
    <t>Detroit Manufacturing Systems LLC</t>
  </si>
  <si>
    <t>313-243-0700</t>
  </si>
  <si>
    <t>mark.granderson@dmsna.com</t>
  </si>
  <si>
    <t>12701 Southfield Road</t>
  </si>
  <si>
    <t>Dennis</t>
  </si>
  <si>
    <t>Hawkes</t>
  </si>
  <si>
    <t>California Dairies Inc</t>
  </si>
  <si>
    <t>559-625-2200</t>
  </si>
  <si>
    <t>dhawkes@californiadairies.com</t>
  </si>
  <si>
    <t>2000 N Plaza Dr</t>
  </si>
  <si>
    <t>Visalia</t>
  </si>
  <si>
    <t>Deirdre</t>
  </si>
  <si>
    <t>Mcnamee</t>
  </si>
  <si>
    <t>Umass Boston University</t>
  </si>
  <si>
    <t>617-287-5332</t>
  </si>
  <si>
    <t>deirdre.mcnamee@umb.edu</t>
  </si>
  <si>
    <t>100 William T Morrissey Blvd</t>
  </si>
  <si>
    <t>Boston</t>
  </si>
  <si>
    <t>Houck</t>
  </si>
  <si>
    <t>Penn State University</t>
  </si>
  <si>
    <t>814-863-6381</t>
  </si>
  <si>
    <t>tlh149@psu.edu</t>
  </si>
  <si>
    <t>132 Reber Building</t>
  </si>
  <si>
    <t>University Park</t>
  </si>
  <si>
    <t>Cory</t>
  </si>
  <si>
    <t>Shaw</t>
  </si>
  <si>
    <t>Tarleton State University</t>
  </si>
  <si>
    <t>254-968-9160</t>
  </si>
  <si>
    <t>cshaw@tarleton.edu</t>
  </si>
  <si>
    <t>1333 W Washington St</t>
  </si>
  <si>
    <t>Stephenville</t>
  </si>
  <si>
    <t>Blizzard</t>
  </si>
  <si>
    <t>Virginia State University</t>
  </si>
  <si>
    <t>804-524-5000</t>
  </si>
  <si>
    <t>sblizzard@vsu.edu</t>
  </si>
  <si>
    <t>1 Hayden St</t>
  </si>
  <si>
    <t>Petersburg</t>
  </si>
  <si>
    <t>Denise</t>
  </si>
  <si>
    <t>Lara</t>
  </si>
  <si>
    <t>Hunt Companies</t>
  </si>
  <si>
    <t>915-533-1122</t>
  </si>
  <si>
    <t>denise.lara@huntcompanies.com</t>
  </si>
  <si>
    <t>4401 North Mesa</t>
  </si>
  <si>
    <t>El Paso</t>
  </si>
  <si>
    <t>Stebbins</t>
  </si>
  <si>
    <t>Johnson &amp; Johnson</t>
  </si>
  <si>
    <t>508-880-8100</t>
  </si>
  <si>
    <t>pstebbi2@dpyus.jnj.com</t>
  </si>
  <si>
    <t>325 Paramount Dr</t>
  </si>
  <si>
    <t>Raynham</t>
  </si>
  <si>
    <t>Jeffery</t>
  </si>
  <si>
    <t>Alston</t>
  </si>
  <si>
    <t>East Tennessee State University</t>
  </si>
  <si>
    <t>423-439-6174</t>
  </si>
  <si>
    <t>alstonj@etsu.edu</t>
  </si>
  <si>
    <t>1276 Gilbreath Drive</t>
  </si>
  <si>
    <t>Johnson City</t>
  </si>
  <si>
    <t>Albert</t>
  </si>
  <si>
    <t>Israel</t>
  </si>
  <si>
    <t>Plastipak Packaging</t>
  </si>
  <si>
    <t>734-455-3600</t>
  </si>
  <si>
    <t>aisrael@plastipak.com</t>
  </si>
  <si>
    <t>41605 Ann Arbor Rd</t>
  </si>
  <si>
    <t>Plymouth</t>
  </si>
  <si>
    <t>Kate</t>
  </si>
  <si>
    <t>Beckering</t>
  </si>
  <si>
    <t>NorthShore University HealthSystem</t>
  </si>
  <si>
    <t>847-432-8000</t>
  </si>
  <si>
    <t>kbeckering@northshore.org</t>
  </si>
  <si>
    <t>777 Park Ave W</t>
  </si>
  <si>
    <t>Highland Park</t>
  </si>
  <si>
    <t>Oakley</t>
  </si>
  <si>
    <t>IU School of Public Health</t>
  </si>
  <si>
    <t>812-855-9562</t>
  </si>
  <si>
    <t>aoakley@indiana.edu</t>
  </si>
  <si>
    <t>1110 West Michigan Street Room 104</t>
  </si>
  <si>
    <t>Ilg</t>
  </si>
  <si>
    <t>AVI Foodsystems</t>
  </si>
  <si>
    <t>330-372-6000</t>
  </si>
  <si>
    <t>kilg@avifoodsystems.com</t>
  </si>
  <si>
    <t>2590 Elm Rd Ne</t>
  </si>
  <si>
    <t>Warren</t>
  </si>
  <si>
    <t>Jenniffer</t>
  </si>
  <si>
    <t>Mackey</t>
  </si>
  <si>
    <t>Zyxel</t>
  </si>
  <si>
    <t>714-632-0882</t>
  </si>
  <si>
    <t>jenniffer@zyxel.com</t>
  </si>
  <si>
    <t>1130 North Miller St</t>
  </si>
  <si>
    <t>Anaheim</t>
  </si>
  <si>
    <t>Leann</t>
  </si>
  <si>
    <t>ASG Technologies</t>
  </si>
  <si>
    <t>239-435-2200</t>
  </si>
  <si>
    <t>leann.davis@asg.com</t>
  </si>
  <si>
    <t>287 Bowman Ave</t>
  </si>
  <si>
    <t>Chad</t>
  </si>
  <si>
    <t>Cook</t>
  </si>
  <si>
    <t>Faegre Drinker</t>
  </si>
  <si>
    <t>612-766-7000</t>
  </si>
  <si>
    <t>chad.cook@faegrebd.com</t>
  </si>
  <si>
    <t>90 S 7Th St 2200</t>
  </si>
  <si>
    <t>Minneapolis</t>
  </si>
  <si>
    <t>Vikram</t>
  </si>
  <si>
    <t>Chavan</t>
  </si>
  <si>
    <t>Jefferies LLC</t>
  </si>
  <si>
    <t>212-284-2300</t>
  </si>
  <si>
    <t>chavan.vikram@gmail.com</t>
  </si>
  <si>
    <t>520 Madison Ave 10Th Floor</t>
  </si>
  <si>
    <t>Andy</t>
  </si>
  <si>
    <t>Kasi</t>
  </si>
  <si>
    <t>Wintrust Financial Corporation</t>
  </si>
  <si>
    <t>847-939-9000</t>
  </si>
  <si>
    <t>akasi@wintrust.com</t>
  </si>
  <si>
    <t>9700 W Higgins Rd</t>
  </si>
  <si>
    <t>Rosemont</t>
  </si>
  <si>
    <t>Abhilash</t>
  </si>
  <si>
    <t>Nair</t>
  </si>
  <si>
    <t>Broadcom</t>
  </si>
  <si>
    <t>650-279-8859</t>
  </si>
  <si>
    <t>abhilash.nair@broadcom.com</t>
  </si>
  <si>
    <t>1320 Ridder Park Drive</t>
  </si>
  <si>
    <t>Vince</t>
  </si>
  <si>
    <t>Ramos</t>
  </si>
  <si>
    <t>Ares Management Corporation</t>
  </si>
  <si>
    <t>646-717-3654</t>
  </si>
  <si>
    <t>vramos@aresmgmt.com</t>
  </si>
  <si>
    <t>2000 Avenue of the Stars</t>
  </si>
  <si>
    <t>Los Angeles</t>
  </si>
  <si>
    <t>Geoff</t>
  </si>
  <si>
    <t>Mulligan</t>
  </si>
  <si>
    <t>Jabil</t>
  </si>
  <si>
    <t>719-593-2992</t>
  </si>
  <si>
    <t>geoff_mulligan@jabil.com</t>
  </si>
  <si>
    <t>2175 Cloverdale Dr</t>
  </si>
  <si>
    <t>Colorado Springs</t>
  </si>
  <si>
    <t>CO</t>
  </si>
  <si>
    <t>Sachin</t>
  </si>
  <si>
    <t>Batra</t>
  </si>
  <si>
    <t>Citi</t>
  </si>
  <si>
    <t>516-384-5388</t>
  </si>
  <si>
    <t>sachin.batra@citigroup.com</t>
  </si>
  <si>
    <t>480 Washington Blvd</t>
  </si>
  <si>
    <t>Jersey City</t>
  </si>
  <si>
    <t>Deep</t>
  </si>
  <si>
    <t>Trane Technologies</t>
  </si>
  <si>
    <t>608-799-6097</t>
  </si>
  <si>
    <t>deep.gupta@tranetechnologies.com</t>
  </si>
  <si>
    <t>800 E Beaty Street</t>
  </si>
  <si>
    <t>Ashish</t>
  </si>
  <si>
    <t>HCA Healthcare</t>
  </si>
  <si>
    <t>843-856-7880</t>
  </si>
  <si>
    <t>ashish.patel@hcahealthcare.com</t>
  </si>
  <si>
    <t>115 Central Island St Suite 400</t>
  </si>
  <si>
    <t>Charleston</t>
  </si>
  <si>
    <t>Eric</t>
  </si>
  <si>
    <t>Couts</t>
  </si>
  <si>
    <t>4 Wheel Parts</t>
  </si>
  <si>
    <t>310-900-5500</t>
  </si>
  <si>
    <t>ecouts@4wheelparts.com</t>
  </si>
  <si>
    <t>400 West Artesia Boulevard</t>
  </si>
  <si>
    <t>Compton</t>
  </si>
  <si>
    <t>Steven</t>
  </si>
  <si>
    <t>Leitch</t>
  </si>
  <si>
    <t>Tulane University</t>
  </si>
  <si>
    <t>504-314-2865</t>
  </si>
  <si>
    <t>sleitch@tulane.edu</t>
  </si>
  <si>
    <t>6823 St Charles Ave</t>
  </si>
  <si>
    <t>New Orleans</t>
  </si>
  <si>
    <t>LA</t>
  </si>
  <si>
    <t>Jacqueline</t>
  </si>
  <si>
    <t>Adamo</t>
  </si>
  <si>
    <t>Berkadia</t>
  </si>
  <si>
    <t>215-328-3200</t>
  </si>
  <si>
    <t>jadamo@berkadia.com</t>
  </si>
  <si>
    <t>323 Norristown Rd Suite 300</t>
  </si>
  <si>
    <t>Ambler</t>
  </si>
  <si>
    <t>M. Plante</t>
  </si>
  <si>
    <t>Barrett Distribution Centers, Inc.</t>
  </si>
  <si>
    <t>508-553-8800</t>
  </si>
  <si>
    <t>jplante@barrettdistribution.com</t>
  </si>
  <si>
    <t>15 Freedom Way</t>
  </si>
  <si>
    <t>Franklin</t>
  </si>
  <si>
    <t>Jim</t>
  </si>
  <si>
    <t>Brady</t>
  </si>
  <si>
    <t>ServiceNow</t>
  </si>
  <si>
    <t>669-278-1177</t>
  </si>
  <si>
    <t>jim.brady@servicenow.com</t>
  </si>
  <si>
    <t>2225 Lawson Lane</t>
  </si>
  <si>
    <t>Santa Clara</t>
  </si>
  <si>
    <t>Siddharth</t>
  </si>
  <si>
    <t>Jain</t>
  </si>
  <si>
    <t>Wayfair</t>
  </si>
  <si>
    <t>917-741-5236</t>
  </si>
  <si>
    <t>sjain@wayfair.com</t>
  </si>
  <si>
    <t>4 Copley Pl 7th Floor</t>
  </si>
  <si>
    <t>Janine</t>
  </si>
  <si>
    <t>Marlatt</t>
  </si>
  <si>
    <t>Dun &amp; Bradstreet</t>
  </si>
  <si>
    <t>973-921-5500</t>
  </si>
  <si>
    <t>marlattj@dnb.com</t>
  </si>
  <si>
    <t>101 JFK Parkway</t>
  </si>
  <si>
    <t>Short Hills</t>
  </si>
  <si>
    <t>Santosh K</t>
  </si>
  <si>
    <t>Lingala</t>
  </si>
  <si>
    <t>Gilead Sciences</t>
  </si>
  <si>
    <t>516-637-5654</t>
  </si>
  <si>
    <t>slingala@gilead.com</t>
  </si>
  <si>
    <t>650 Cliffside Dr</t>
  </si>
  <si>
    <t>San Dimas</t>
  </si>
  <si>
    <t>Amandeep</t>
  </si>
  <si>
    <t>Barboza</t>
  </si>
  <si>
    <t>NetApp</t>
  </si>
  <si>
    <t>720-523-3278</t>
  </si>
  <si>
    <t>amandeep.barboza@netapp.com</t>
  </si>
  <si>
    <t>495 E Java</t>
  </si>
  <si>
    <t>Jason</t>
  </si>
  <si>
    <t>Cornell</t>
  </si>
  <si>
    <t>Cox Automotive Incorporated</t>
  </si>
  <si>
    <t>770-896-1400</t>
  </si>
  <si>
    <t>jason.cornell@coxautoinc.com</t>
  </si>
  <si>
    <t>3003 Summit Boulevard 200</t>
  </si>
  <si>
    <t>Braun</t>
  </si>
  <si>
    <t>Koch Industries</t>
  </si>
  <si>
    <t>316-828-5500</t>
  </si>
  <si>
    <t>andrew.braun@kochgs.com</t>
  </si>
  <si>
    <t>4111 E 37Th St N</t>
  </si>
  <si>
    <t>Wichita</t>
  </si>
  <si>
    <t>KS</t>
  </si>
  <si>
    <t>Petelle</t>
  </si>
  <si>
    <t>Insteel Industries Inc.</t>
  </si>
  <si>
    <t>336-786-2141</t>
  </si>
  <si>
    <t>jpetelle@insteel.com</t>
  </si>
  <si>
    <t>1373 Boggs Dr</t>
  </si>
  <si>
    <t>Mount Airy</t>
  </si>
  <si>
    <t>Terry</t>
  </si>
  <si>
    <t>Brasfield</t>
  </si>
  <si>
    <t>PhyMed Healthcare Group</t>
  </si>
  <si>
    <t>855-331-4999</t>
  </si>
  <si>
    <t>terry.brasfield@phymed.com</t>
  </si>
  <si>
    <t>110 29Th Ave N</t>
  </si>
  <si>
    <t>Nashville</t>
  </si>
  <si>
    <t>Mohammed</t>
  </si>
  <si>
    <t>Mere</t>
  </si>
  <si>
    <t>Oneida Health</t>
  </si>
  <si>
    <t>315-363-6000</t>
  </si>
  <si>
    <t>mohammed.mere@oneidahealthcare.org</t>
  </si>
  <si>
    <t>321 Genesee St</t>
  </si>
  <si>
    <t>Oneida</t>
  </si>
  <si>
    <t>Dean</t>
  </si>
  <si>
    <t>United States Air Force</t>
  </si>
  <si>
    <t>618-229-5922</t>
  </si>
  <si>
    <t>carl.dean@us.af.mil</t>
  </si>
  <si>
    <t>203 W Losey Street</t>
  </si>
  <si>
    <t>Scott Airfield Base</t>
  </si>
  <si>
    <t>Nicholas</t>
  </si>
  <si>
    <t>Bunte</t>
  </si>
  <si>
    <t>Amazon Web Services</t>
  </si>
  <si>
    <t>732-618-6592</t>
  </si>
  <si>
    <t>nbunte@amazon.com</t>
  </si>
  <si>
    <t>1 Commvault Way</t>
  </si>
  <si>
    <t>Tinton Falls</t>
  </si>
  <si>
    <t>Debbie</t>
  </si>
  <si>
    <t>Adams</t>
  </si>
  <si>
    <t>The Hackett Group</t>
  </si>
  <si>
    <t>866-844-6514</t>
  </si>
  <si>
    <t>dadams@thehackettgroup.com</t>
  </si>
  <si>
    <t>1001 Brickell Bay Dr 30Th Floor</t>
  </si>
  <si>
    <t>Chassen</t>
  </si>
  <si>
    <t>Haynes</t>
  </si>
  <si>
    <t>State of Tennessee</t>
  </si>
  <si>
    <t>615-712-4453</t>
  </si>
  <si>
    <t>chassen.haynes@tn.gov</t>
  </si>
  <si>
    <t>600 Charlotte Avenue</t>
  </si>
  <si>
    <t>Ann</t>
  </si>
  <si>
    <t>Sampson</t>
  </si>
  <si>
    <t>Indian River State College</t>
  </si>
  <si>
    <t>772-462-7794</t>
  </si>
  <si>
    <t>asampson@irsc.edu</t>
  </si>
  <si>
    <t>3209 Virginia Ave</t>
  </si>
  <si>
    <t>Ft Pierce</t>
  </si>
  <si>
    <t>Guru</t>
  </si>
  <si>
    <t>Hanumanthappa</t>
  </si>
  <si>
    <t>Scientific Games</t>
  </si>
  <si>
    <t>702-897-7150</t>
  </si>
  <si>
    <t>guru.hanumanthappa@scientificgames.com</t>
  </si>
  <si>
    <t>6601 Bermuda Rd</t>
  </si>
  <si>
    <t>Las Vegas</t>
  </si>
  <si>
    <t>NV</t>
  </si>
  <si>
    <t>Rajib</t>
  </si>
  <si>
    <t>Das</t>
  </si>
  <si>
    <t>LPL Financial</t>
  </si>
  <si>
    <t>310-292-4634</t>
  </si>
  <si>
    <t>rajib.das@lpl.com</t>
  </si>
  <si>
    <t>5275 Parkway Plaza Blvd</t>
  </si>
  <si>
    <t>Charlotte</t>
  </si>
  <si>
    <t>Leichner</t>
  </si>
  <si>
    <t>Saltchuk</t>
  </si>
  <si>
    <t>206-652-1111</t>
  </si>
  <si>
    <t>michael@saltchuk.com</t>
  </si>
  <si>
    <t>450 Alaskan Way S</t>
  </si>
  <si>
    <t>Groll</t>
  </si>
  <si>
    <t>State of Michigan Department of Technology, Management and Budget</t>
  </si>
  <si>
    <t>517-242-3680</t>
  </si>
  <si>
    <t>grollp@michigan.gov</t>
  </si>
  <si>
    <t>111 South Capitol Avenue George W Romney Building</t>
  </si>
  <si>
    <t>Lansing</t>
  </si>
  <si>
    <t>Steve</t>
  </si>
  <si>
    <t>Gillard</t>
  </si>
  <si>
    <t>Lexis Nexis</t>
  </si>
  <si>
    <t>678-694-3284</t>
  </si>
  <si>
    <t>steve.gillard@lexisnexisrisk.com</t>
  </si>
  <si>
    <t>1000 Alderman Drive</t>
  </si>
  <si>
    <t>Alpharetta</t>
  </si>
  <si>
    <t>Samuel</t>
  </si>
  <si>
    <t>Richards</t>
  </si>
  <si>
    <t>Central Bank</t>
  </si>
  <si>
    <t>573-680-7213</t>
  </si>
  <si>
    <t>sam.richards@centralbank.net</t>
  </si>
  <si>
    <t>238 Madison Street</t>
  </si>
  <si>
    <t>Jefferson City</t>
  </si>
  <si>
    <t>Prince</t>
  </si>
  <si>
    <t>Magnolia Manor</t>
  </si>
  <si>
    <t>229-924-9352</t>
  </si>
  <si>
    <t>dprince@magnoliamanor.com</t>
  </si>
  <si>
    <t>2001 South Lee Street</t>
  </si>
  <si>
    <t>Americus</t>
  </si>
  <si>
    <t>Manuel</t>
  </si>
  <si>
    <t>AutoNation</t>
  </si>
  <si>
    <t>561-889-2410</t>
  </si>
  <si>
    <t>lopezm11@autonation.com</t>
  </si>
  <si>
    <t>200 Sw 1St Avenue</t>
  </si>
  <si>
    <t>Fort Lauderdale</t>
  </si>
  <si>
    <t>Romaine</t>
  </si>
  <si>
    <t>Young</t>
  </si>
  <si>
    <t>Maryland Department of Human Resources</t>
  </si>
  <si>
    <t>410-767-7753</t>
  </si>
  <si>
    <t>romaine.young@maryland.gov</t>
  </si>
  <si>
    <t>200 W Baltimore St</t>
  </si>
  <si>
    <t>Baltimore</t>
  </si>
  <si>
    <t>Arul</t>
  </si>
  <si>
    <t>Murugan</t>
  </si>
  <si>
    <t>Magneti Marelli</t>
  </si>
  <si>
    <t>248-238-7337</t>
  </si>
  <si>
    <t>arul.murugan@magnetimarelli.com</t>
  </si>
  <si>
    <t>181 Bennett Dr</t>
  </si>
  <si>
    <t>Pulaski</t>
  </si>
  <si>
    <t>Oscar</t>
  </si>
  <si>
    <t>Hicks</t>
  </si>
  <si>
    <t>Clackamas County</t>
  </si>
  <si>
    <t>503-742-2950</t>
  </si>
  <si>
    <t>oscar.hicks@clackamasfire.com</t>
  </si>
  <si>
    <t>2051 Kaen Road</t>
  </si>
  <si>
    <t>Oregon City</t>
  </si>
  <si>
    <t>OR</t>
  </si>
  <si>
    <t>Evans</t>
  </si>
  <si>
    <t>Integral Care-Austin, Tx</t>
  </si>
  <si>
    <t>512-447-4141</t>
  </si>
  <si>
    <t>david.evans@integralcare.org</t>
  </si>
  <si>
    <t>1430 Collier St</t>
  </si>
  <si>
    <t>Smith</t>
  </si>
  <si>
    <t>University of Mississippi</t>
  </si>
  <si>
    <t>662-915-7832</t>
  </si>
  <si>
    <t>mdsmith@olemiss.edu</t>
  </si>
  <si>
    <t>211 Baxter Hall</t>
  </si>
  <si>
    <t>University</t>
  </si>
  <si>
    <t>Sullivan</t>
  </si>
  <si>
    <t>Bank OZK</t>
  </si>
  <si>
    <t>501-978-2265</t>
  </si>
  <si>
    <t>john.sullivan@ozk.com</t>
  </si>
  <si>
    <t>17901 Chenal Pkwy</t>
  </si>
  <si>
    <t>Little Rock</t>
  </si>
  <si>
    <t>AR</t>
  </si>
  <si>
    <t>Beirdneau</t>
  </si>
  <si>
    <t>UCB</t>
  </si>
  <si>
    <t>419-866-6227</t>
  </si>
  <si>
    <t>mabeirdneau@ucb.com</t>
  </si>
  <si>
    <t>5620 Southwyck Boulevard Suite 206</t>
  </si>
  <si>
    <t>Stopek</t>
  </si>
  <si>
    <t>Heartland Co-op</t>
  </si>
  <si>
    <t>515-343-5037</t>
  </si>
  <si>
    <t>rstopek@heartlandcoop.com</t>
  </si>
  <si>
    <t>2829 Westown Parkway Suite 350</t>
  </si>
  <si>
    <t>West Des Moines</t>
  </si>
  <si>
    <t>Simmons</t>
  </si>
  <si>
    <t>Ecobat Technologies</t>
  </si>
  <si>
    <t>214-631-6070</t>
  </si>
  <si>
    <t>terry.simmons@ecobat.com</t>
  </si>
  <si>
    <t>2777 N Stemmons Fwy</t>
  </si>
  <si>
    <t>Subbarao</t>
  </si>
  <si>
    <t>Bhumireddy</t>
  </si>
  <si>
    <t>Electronic Arts</t>
  </si>
  <si>
    <t>650-628-1500</t>
  </si>
  <si>
    <t>sbhumireddy@ea.com</t>
  </si>
  <si>
    <t>7700 W Parmer Ln</t>
  </si>
  <si>
    <t>Dunnigan</t>
  </si>
  <si>
    <t>Sirius Computer Solutions, Incorporated</t>
  </si>
  <si>
    <t>tom.dunnigan@siriuscom.com</t>
  </si>
  <si>
    <t>10100 Reunion Pl Suite 500</t>
  </si>
  <si>
    <t>Kim Bullington</t>
  </si>
  <si>
    <t>Morgan</t>
  </si>
  <si>
    <t>kim.morgan@ozk.com</t>
  </si>
  <si>
    <t>Timon</t>
  </si>
  <si>
    <t>Concentrix</t>
  </si>
  <si>
    <t>513-236-5575</t>
  </si>
  <si>
    <t>scott.timon@concentrix.com</t>
  </si>
  <si>
    <t>6404 Erie Ave</t>
  </si>
  <si>
    <t>Cincinnati</t>
  </si>
  <si>
    <t>Henrietta</t>
  </si>
  <si>
    <t>Hilton</t>
  </si>
  <si>
    <t>912-232-9000</t>
  </si>
  <si>
    <t>henrietta_moore@hilton.com</t>
  </si>
  <si>
    <t>7930 Jones Branch DrSte 1100</t>
  </si>
  <si>
    <t>Mc Lean</t>
  </si>
  <si>
    <t>Ng</t>
  </si>
  <si>
    <t>DISA</t>
  </si>
  <si>
    <t>808-472-3310</t>
  </si>
  <si>
    <t>nathan.d.ng.civ@mail.mil</t>
  </si>
  <si>
    <t>77 S St</t>
  </si>
  <si>
    <t>Pearl Harbor</t>
  </si>
  <si>
    <t>HI</t>
  </si>
  <si>
    <t>Katherine</t>
  </si>
  <si>
    <t>Dunn</t>
  </si>
  <si>
    <t>Aptean</t>
  </si>
  <si>
    <t>770-351-9600</t>
  </si>
  <si>
    <t>katherine.dunn@aptean.com</t>
  </si>
  <si>
    <t>1155 Perimeter Center West Suite 700</t>
  </si>
  <si>
    <t>Sudarsan</t>
  </si>
  <si>
    <t>Kumar</t>
  </si>
  <si>
    <t>Truist</t>
  </si>
  <si>
    <t>704-497-4462</t>
  </si>
  <si>
    <t>sudarsank@gmail.com</t>
  </si>
  <si>
    <t>N College St</t>
  </si>
  <si>
    <t>Ellen</t>
  </si>
  <si>
    <t>Jimenez</t>
  </si>
  <si>
    <t>Sonesta Hotels</t>
  </si>
  <si>
    <t>928-526-5555</t>
  </si>
  <si>
    <t>ejimenez@sonesta.com</t>
  </si>
  <si>
    <t>255 Washington Street Suite 230</t>
  </si>
  <si>
    <t>Newton</t>
  </si>
  <si>
    <t>Reddy</t>
  </si>
  <si>
    <t>ravi.reddy@aptean.com</t>
  </si>
  <si>
    <t>4325 Alexander Dr 100</t>
  </si>
  <si>
    <t>Amita</t>
  </si>
  <si>
    <t>Prabhu</t>
  </si>
  <si>
    <t>Thomson Reuters</t>
  </si>
  <si>
    <t>651-687-7000</t>
  </si>
  <si>
    <t>amita.prabhu@thomsonreuters.com</t>
  </si>
  <si>
    <t>3 Times Square</t>
  </si>
  <si>
    <t>Heckman</t>
  </si>
  <si>
    <t>Perris Union High School District</t>
  </si>
  <si>
    <t>951-943-6369</t>
  </si>
  <si>
    <t>james.heckman@puhsd.org</t>
  </si>
  <si>
    <t>155 E 4th Street</t>
  </si>
  <si>
    <t>Perris</t>
  </si>
  <si>
    <t>Yogindra</t>
  </si>
  <si>
    <t>Kannukere</t>
  </si>
  <si>
    <t>Netapp, Inc.</t>
  </si>
  <si>
    <t>408-822-6000</t>
  </si>
  <si>
    <t>yogindra.kannukere@netapp.com</t>
  </si>
  <si>
    <t>495 E Java Dr</t>
  </si>
  <si>
    <t>Burton</t>
  </si>
  <si>
    <t>Colby College</t>
  </si>
  <si>
    <t>207-859-4000</t>
  </si>
  <si>
    <t>lisa.burton@colby.edu</t>
  </si>
  <si>
    <t>4000 Mayflower Hill</t>
  </si>
  <si>
    <t>Waterville</t>
  </si>
  <si>
    <t>ME</t>
  </si>
  <si>
    <t>Jurewicz</t>
  </si>
  <si>
    <t>Walbridge</t>
  </si>
  <si>
    <t>313-963-8000</t>
  </si>
  <si>
    <t>jjurewicz@walbridge.com</t>
  </si>
  <si>
    <t>777 Woodward Ave Ste 300</t>
  </si>
  <si>
    <t>Houston Community College</t>
  </si>
  <si>
    <t>713-718-7000</t>
  </si>
  <si>
    <t>christopher.burton@hccs.edu</t>
  </si>
  <si>
    <t>6815 Rustic St</t>
  </si>
  <si>
    <t>Mcintosh</t>
  </si>
  <si>
    <t>Children's Home Society of Florida</t>
  </si>
  <si>
    <t>321-397-3000</t>
  </si>
  <si>
    <t>gregory.mcintosh@chsfl.org</t>
  </si>
  <si>
    <t>482 S Keller Rd</t>
  </si>
  <si>
    <t>Blodgett</t>
  </si>
  <si>
    <t>Middleton-Cross Plains Area School District</t>
  </si>
  <si>
    <t>608-829-9000</t>
  </si>
  <si>
    <t>jblodgett@mcpasd.k12.wi.us</t>
  </si>
  <si>
    <t>7106 S Ave</t>
  </si>
  <si>
    <t>Middleton</t>
  </si>
  <si>
    <t>Bonnie</t>
  </si>
  <si>
    <t>Auch</t>
  </si>
  <si>
    <t>Great Western Bank</t>
  </si>
  <si>
    <t>605-370-6535</t>
  </si>
  <si>
    <t>bonnie.auch@greatwesternbank.com</t>
  </si>
  <si>
    <t>5100 26th St</t>
  </si>
  <si>
    <t>Sioux Falls</t>
  </si>
  <si>
    <t>Kjetil</t>
  </si>
  <si>
    <t>Hansen</t>
  </si>
  <si>
    <t>NOV</t>
  </si>
  <si>
    <t>713-375-3700</t>
  </si>
  <si>
    <t>kjetil.hansen@nov.com</t>
  </si>
  <si>
    <t>7909 Parkwood Circle Dr</t>
  </si>
  <si>
    <t>Maddikunta Lokesh</t>
  </si>
  <si>
    <t>Zeta Global</t>
  </si>
  <si>
    <t>212-660-2500</t>
  </si>
  <si>
    <t>mreddy@zetaglobal.com</t>
  </si>
  <si>
    <t>3 Park Ave 33rd floor</t>
  </si>
  <si>
    <t>Arya</t>
  </si>
  <si>
    <t>Basu</t>
  </si>
  <si>
    <t>Capital One</t>
  </si>
  <si>
    <t>732-372-3332</t>
  </si>
  <si>
    <t>arya.basu@capitalone.com</t>
  </si>
  <si>
    <t>1680 Capital One Drive</t>
  </si>
  <si>
    <t>McLean</t>
  </si>
  <si>
    <t>Qays</t>
  </si>
  <si>
    <t>Poonawala</t>
  </si>
  <si>
    <t>919-998-2000</t>
  </si>
  <si>
    <t>qays.poonawala@iqvia.com</t>
  </si>
  <si>
    <t>4820 Emperor Blvd</t>
  </si>
  <si>
    <t>Durham</t>
  </si>
  <si>
    <t>Cindy</t>
  </si>
  <si>
    <t>Selfridge</t>
  </si>
  <si>
    <t>Fidelity National Financial</t>
  </si>
  <si>
    <t>888-934-3354</t>
  </si>
  <si>
    <t>cindy.selfridge@fnf.com</t>
  </si>
  <si>
    <t>601 Riverside Ave</t>
  </si>
  <si>
    <t>Jacksonville</t>
  </si>
  <si>
    <t>Dave</t>
  </si>
  <si>
    <t>Seagriff</t>
  </si>
  <si>
    <t>Oberg Industries</t>
  </si>
  <si>
    <t>724-294-1271</t>
  </si>
  <si>
    <t>dave.seagriff@oberg.com</t>
  </si>
  <si>
    <t>1001 Parkway Ste 2</t>
  </si>
  <si>
    <t>Gatlinburg</t>
  </si>
  <si>
    <t>Chappell</t>
  </si>
  <si>
    <t>Midwestern State University</t>
  </si>
  <si>
    <t>940-397-4647</t>
  </si>
  <si>
    <t>paul.chappell@msutexas.edu</t>
  </si>
  <si>
    <t>3410 Taft Blvd</t>
  </si>
  <si>
    <t>Wichita Falls</t>
  </si>
  <si>
    <t>Zurich Insurance Company Limited</t>
  </si>
  <si>
    <t>773-680-8662</t>
  </si>
  <si>
    <t>umarcarter@zurich.com</t>
  </si>
  <si>
    <t>1299 Zurich Way</t>
  </si>
  <si>
    <t>Schaumburg</t>
  </si>
  <si>
    <t>Sath</t>
  </si>
  <si>
    <t>Nelakonda</t>
  </si>
  <si>
    <t>snelakonda@juniper.net</t>
  </si>
  <si>
    <t>Velazquez</t>
  </si>
  <si>
    <t>CAMBA</t>
  </si>
  <si>
    <t>718-282-2807</t>
  </si>
  <si>
    <t>jonathan@camba.org</t>
  </si>
  <si>
    <t>1720 Church Ave</t>
  </si>
  <si>
    <t>Rolando</t>
  </si>
  <si>
    <t>Murillo</t>
  </si>
  <si>
    <t>Wyndham Hotels &amp; Resorts</t>
  </si>
  <si>
    <t>973-753-6000</t>
  </si>
  <si>
    <t>rolando.murillo@wyndham.com</t>
  </si>
  <si>
    <t>6277 Sea Harbor Dr</t>
  </si>
  <si>
    <t>Kunal</t>
  </si>
  <si>
    <t>Lowe's Companies, Incorporated</t>
  </si>
  <si>
    <t>704-799-5473</t>
  </si>
  <si>
    <t>kunal.das@lowes.com</t>
  </si>
  <si>
    <t>1000 Lowes Blvd</t>
  </si>
  <si>
    <t>Mooresville</t>
  </si>
  <si>
    <t>Vinay</t>
  </si>
  <si>
    <t>Bidari</t>
  </si>
  <si>
    <t>Charles Schwab</t>
  </si>
  <si>
    <t>678-472-3307</t>
  </si>
  <si>
    <t>vinay.bidari@schwab.com</t>
  </si>
  <si>
    <t>120 Kearny Street</t>
  </si>
  <si>
    <t>Jereb</t>
  </si>
  <si>
    <t>Johnson</t>
  </si>
  <si>
    <t>Cupertino Electric, Inc.</t>
  </si>
  <si>
    <t>415-970-3400</t>
  </si>
  <si>
    <t>jereb_johnson@cei.com</t>
  </si>
  <si>
    <t>1740 Cesar Chavez</t>
  </si>
  <si>
    <t>Behzad</t>
  </si>
  <si>
    <t>Zamanian</t>
  </si>
  <si>
    <t>Washoe County, State of Nevada</t>
  </si>
  <si>
    <t>775-328-2003</t>
  </si>
  <si>
    <t>bzamanian@washoecounty.us</t>
  </si>
  <si>
    <t>1890 Donald St</t>
  </si>
  <si>
    <t>Reno</t>
  </si>
  <si>
    <t>Shimpi</t>
  </si>
  <si>
    <t>Jefferies</t>
  </si>
  <si>
    <t>551-998-2242</t>
  </si>
  <si>
    <t>sachin.shimpi@jefferies.com</t>
  </si>
  <si>
    <t>520 Madison Ave</t>
  </si>
  <si>
    <t>Talapatra</t>
  </si>
  <si>
    <t>TD</t>
  </si>
  <si>
    <t>323-336-1560</t>
  </si>
  <si>
    <t>rajesh.talapatra@tdsecurities.com</t>
  </si>
  <si>
    <t>9000 Atrium Way</t>
  </si>
  <si>
    <t>Mt Laurel Township</t>
  </si>
  <si>
    <t>Scot</t>
  </si>
  <si>
    <t>Mcadams</t>
  </si>
  <si>
    <t>OIA GLOBAL</t>
  </si>
  <si>
    <t>503-736-5900</t>
  </si>
  <si>
    <t>scot.mcadams@oiaglobal.com</t>
  </si>
  <si>
    <t>2100 Sw River Pkwy 800</t>
  </si>
  <si>
    <t>Portland</t>
  </si>
  <si>
    <t>Wiktor</t>
  </si>
  <si>
    <t>Guardian Industries</t>
  </si>
  <si>
    <t>248-340-1800</t>
  </si>
  <si>
    <t>jwiktor@guardian.com</t>
  </si>
  <si>
    <t>2300 Harmon Rd</t>
  </si>
  <si>
    <t>Auburn Hills</t>
  </si>
  <si>
    <t>Sriram</t>
  </si>
  <si>
    <t>Sundar</t>
  </si>
  <si>
    <t>Infosys</t>
  </si>
  <si>
    <t>510-857-6155</t>
  </si>
  <si>
    <t>sriram_sundararajan@infosys.com</t>
  </si>
  <si>
    <t>6002 Rogerdale</t>
  </si>
  <si>
    <t>Hemant</t>
  </si>
  <si>
    <t>Garg</t>
  </si>
  <si>
    <t>JPMorgan Chase &amp; Co.</t>
  </si>
  <si>
    <t>408-637-9251</t>
  </si>
  <si>
    <t>hemant.garg@jpmorganchase.com</t>
  </si>
  <si>
    <t>270 Park Avenue</t>
  </si>
  <si>
    <t>Lawrence</t>
  </si>
  <si>
    <t>Meng</t>
  </si>
  <si>
    <t>425-882-8080</t>
  </si>
  <si>
    <t>lmeng@microsoft.com</t>
  </si>
  <si>
    <t>15010 NE 36th St Building 92</t>
  </si>
  <si>
    <t>Marrapese</t>
  </si>
  <si>
    <t>United Site Services</t>
  </si>
  <si>
    <t>401-223-0752</t>
  </si>
  <si>
    <t>mike@unitedsiteservices.com</t>
  </si>
  <si>
    <t>235 Promenade</t>
  </si>
  <si>
    <t>Providence</t>
  </si>
  <si>
    <t>Sanjay</t>
  </si>
  <si>
    <t>Sunkara</t>
  </si>
  <si>
    <t>Capgemini</t>
  </si>
  <si>
    <t>913-574-7893</t>
  </si>
  <si>
    <t>sanjay.sunkara@capgemini.com</t>
  </si>
  <si>
    <t>400 Broadacres Dr</t>
  </si>
  <si>
    <t>Nalanda</t>
  </si>
  <si>
    <t>Matia</t>
  </si>
  <si>
    <t>matian@dnb.com</t>
  </si>
  <si>
    <t>Srihari</t>
  </si>
  <si>
    <t>Injeti</t>
  </si>
  <si>
    <t>U.S Bank</t>
  </si>
  <si>
    <t>248-390-9664</t>
  </si>
  <si>
    <t>sri41@yahoo.com</t>
  </si>
  <si>
    <t>800 Nicollet Mall</t>
  </si>
  <si>
    <t>Kadhirvelu</t>
  </si>
  <si>
    <t>Ratnasabapathi</t>
  </si>
  <si>
    <t>Seacoast Bank</t>
  </si>
  <si>
    <t>814-403-7314</t>
  </si>
  <si>
    <t>kadhirvelu@yahoo.com</t>
  </si>
  <si>
    <t>815 Colorado Ave</t>
  </si>
  <si>
    <t>Stuart</t>
  </si>
  <si>
    <t>Jayson</t>
  </si>
  <si>
    <t>Apaga</t>
  </si>
  <si>
    <t>Sompo International</t>
  </si>
  <si>
    <t>914-468-8000</t>
  </si>
  <si>
    <t>japaga@sompo-intl.com</t>
  </si>
  <si>
    <t>3780 Mansell Rd</t>
  </si>
  <si>
    <t>Mazen</t>
  </si>
  <si>
    <t>Chilet</t>
  </si>
  <si>
    <t>Maryland-National Capital Park and Planning Commission</t>
  </si>
  <si>
    <t>301-648-4608</t>
  </si>
  <si>
    <t>mazen.chilet@mncppc.org</t>
  </si>
  <si>
    <t>18502 Gingerbread Lane</t>
  </si>
  <si>
    <t>Gaithersburg</t>
  </si>
  <si>
    <t>Aura Lee</t>
  </si>
  <si>
    <t>Keating</t>
  </si>
  <si>
    <t>S&amp;C Electric Company</t>
  </si>
  <si>
    <t>773-338-1000</t>
  </si>
  <si>
    <t>auralee.keating@sandc.com</t>
  </si>
  <si>
    <t>7100 TPC Drive</t>
  </si>
  <si>
    <t>Walter</t>
  </si>
  <si>
    <t>Guess</t>
  </si>
  <si>
    <t>DynCorp International</t>
  </si>
  <si>
    <t>571-722-0210</t>
  </si>
  <si>
    <t>walter.guess@dyn-intl.com</t>
  </si>
  <si>
    <t>1700 Old Meadow Rd</t>
  </si>
  <si>
    <t>Mclean</t>
  </si>
  <si>
    <t>Gail</t>
  </si>
  <si>
    <t>Bruciak</t>
  </si>
  <si>
    <t>City of Brownsville</t>
  </si>
  <si>
    <t>956-548-6000</t>
  </si>
  <si>
    <t>gailbmv@cob.us</t>
  </si>
  <si>
    <t>Brownsville</t>
  </si>
  <si>
    <t>Alex</t>
  </si>
  <si>
    <t>Mirzabeigi</t>
  </si>
  <si>
    <t>TekSystems Global Services</t>
  </si>
  <si>
    <t>424-333-4930</t>
  </si>
  <si>
    <t>amirzabeigi@teksystems.com</t>
  </si>
  <si>
    <t>2306 Foxhills Drive</t>
  </si>
  <si>
    <t>Weil</t>
  </si>
  <si>
    <t>Sorta/Metro</t>
  </si>
  <si>
    <t>513-621-9450</t>
  </si>
  <si>
    <t>mweil@go-metro.com</t>
  </si>
  <si>
    <t>602 Main St</t>
  </si>
  <si>
    <t>Bhatia</t>
  </si>
  <si>
    <t>UnitedHealth Group</t>
  </si>
  <si>
    <t>973-906-9957</t>
  </si>
  <si>
    <t>ashish_bhatia@uhg.com</t>
  </si>
  <si>
    <t>4425 E Cotton Center Boulevard</t>
  </si>
  <si>
    <t>Phoenix</t>
  </si>
  <si>
    <t>AZ</t>
  </si>
  <si>
    <t>Marrow</t>
  </si>
  <si>
    <t>Maryland Department of Transportation</t>
  </si>
  <si>
    <t>410-865-1065</t>
  </si>
  <si>
    <t>mmarrow@mdot.state.md.us</t>
  </si>
  <si>
    <t>7201 Corporate Center Dr</t>
  </si>
  <si>
    <t>Trey</t>
  </si>
  <si>
    <t>Malone</t>
  </si>
  <si>
    <t>BSA Health System</t>
  </si>
  <si>
    <t>806-212-4284</t>
  </si>
  <si>
    <t>trey.malone@bsahs.org</t>
  </si>
  <si>
    <t>1600 Wallace Boulevard</t>
  </si>
  <si>
    <t>Amarillo</t>
  </si>
  <si>
    <t>Eickmann</t>
  </si>
  <si>
    <t>Core BTS</t>
  </si>
  <si>
    <t>855-267-3287</t>
  </si>
  <si>
    <t>jason.eickmann@corebts.com</t>
  </si>
  <si>
    <t>10201 N Illinois Street Suite 240</t>
  </si>
  <si>
    <t>Cachia</t>
  </si>
  <si>
    <t>Genentech, Inc.</t>
  </si>
  <si>
    <t>650-225-1000</t>
  </si>
  <si>
    <t>cachia.steve@gene.com</t>
  </si>
  <si>
    <t>1 Dna Way</t>
  </si>
  <si>
    <t>South San Francisco</t>
  </si>
  <si>
    <t>Ernest</t>
  </si>
  <si>
    <t>Simons</t>
  </si>
  <si>
    <t>Pitt Community College</t>
  </si>
  <si>
    <t>252-493-7243</t>
  </si>
  <si>
    <t>esimons@email.pittcc.edu</t>
  </si>
  <si>
    <t>1986 Pitt Tech Road</t>
  </si>
  <si>
    <t>Winterville</t>
  </si>
  <si>
    <t>Kalyan</t>
  </si>
  <si>
    <t>Sambhangi</t>
  </si>
  <si>
    <t>470-216-1703</t>
  </si>
  <si>
    <t>kalyan.sambhangi@truist.com</t>
  </si>
  <si>
    <t>214 North Tryon Street</t>
  </si>
  <si>
    <t>Ankur</t>
  </si>
  <si>
    <t>Srivastava</t>
  </si>
  <si>
    <t>Atos</t>
  </si>
  <si>
    <t>312-822-5000</t>
  </si>
  <si>
    <t>ankur.srivastava@atos.net</t>
  </si>
  <si>
    <t>151 N Franklin St</t>
  </si>
  <si>
    <t>Chaudhary</t>
  </si>
  <si>
    <t>Reckitt</t>
  </si>
  <si>
    <t>862-505-4770</t>
  </si>
  <si>
    <t>ankur.chaudhary@rb.com</t>
  </si>
  <si>
    <t>389 Interpace Pkwy</t>
  </si>
  <si>
    <t>Parsippany</t>
  </si>
  <si>
    <t>Sharma</t>
  </si>
  <si>
    <t>929-249-2035</t>
  </si>
  <si>
    <t>ankursharma@hcltech.com</t>
  </si>
  <si>
    <t>2700 great America</t>
  </si>
  <si>
    <t>Sasi</t>
  </si>
  <si>
    <t>Poruri</t>
  </si>
  <si>
    <t>408-480-0590</t>
  </si>
  <si>
    <t>sasi.poruri@gilead.com</t>
  </si>
  <si>
    <t>333 Lakeside Dr</t>
  </si>
  <si>
    <t>Thompson</t>
  </si>
  <si>
    <t>Central Pacific Bank</t>
  </si>
  <si>
    <t>808-935-5251</t>
  </si>
  <si>
    <t>gary.thompson@centralpacificbank.com</t>
  </si>
  <si>
    <t>525 Kilauea Ave</t>
  </si>
  <si>
    <t>Hilo</t>
  </si>
  <si>
    <t>Vincent</t>
  </si>
  <si>
    <t>Hetsberger</t>
  </si>
  <si>
    <t>Moody's</t>
  </si>
  <si>
    <t>212-553-0300</t>
  </si>
  <si>
    <t>vincent.hetsberger@moodys.com</t>
  </si>
  <si>
    <t>7 World Trade Center 250 Greenwich St</t>
  </si>
  <si>
    <t>Nikhil</t>
  </si>
  <si>
    <t>Mirza</t>
  </si>
  <si>
    <t>Taboola</t>
  </si>
  <si>
    <t>908-342-3660</t>
  </si>
  <si>
    <t>nikhil@taboola.com</t>
  </si>
  <si>
    <t>16 Madison Sq W 7th &amp; 8th Floor</t>
  </si>
  <si>
    <t>Hinrichs</t>
  </si>
  <si>
    <t>Encompass Health Corporation</t>
  </si>
  <si>
    <t>785-235-6600</t>
  </si>
  <si>
    <t>amy.hinrichs@encompasshealth.com</t>
  </si>
  <si>
    <t>6688 N Central Expy</t>
  </si>
  <si>
    <t>Mahender</t>
  </si>
  <si>
    <t>Altair</t>
  </si>
  <si>
    <t>248-614-2400</t>
  </si>
  <si>
    <t>reddy@altair.com</t>
  </si>
  <si>
    <t>1820 E Big Beaver Rd</t>
  </si>
  <si>
    <t>Ali</t>
  </si>
  <si>
    <t>Zaidi</t>
  </si>
  <si>
    <t>218-831-5981</t>
  </si>
  <si>
    <t>ali.zaidi@unitedhealthgroup.com</t>
  </si>
  <si>
    <t>9900 Bren Road East</t>
  </si>
  <si>
    <t>Minnetonka</t>
  </si>
  <si>
    <t>Maldonato</t>
  </si>
  <si>
    <t>Airgas</t>
  </si>
  <si>
    <t>800-255-2165</t>
  </si>
  <si>
    <t>valerie.maldonato@airgas.com</t>
  </si>
  <si>
    <t>259 North Radnor Chester Road Suite 100</t>
  </si>
  <si>
    <t>Radnor</t>
  </si>
  <si>
    <t>Gretchen</t>
  </si>
  <si>
    <t>Korndorffer</t>
  </si>
  <si>
    <t>Peoples Health</t>
  </si>
  <si>
    <t>504-849-4500</t>
  </si>
  <si>
    <t>gretchen.korndorffer@peopleshealth.com</t>
  </si>
  <si>
    <t>3838 N Causeway Blvd 2200</t>
  </si>
  <si>
    <t>Metairie</t>
  </si>
  <si>
    <t>Jose</t>
  </si>
  <si>
    <t>Castillo</t>
  </si>
  <si>
    <t>City of Laredo, TX</t>
  </si>
  <si>
    <t>956-791-7428</t>
  </si>
  <si>
    <t>jcastillo@ci.laredo.tx.us</t>
  </si>
  <si>
    <t>1110 Houston St</t>
  </si>
  <si>
    <t>Laredo</t>
  </si>
  <si>
    <t>Bruce</t>
  </si>
  <si>
    <t>Lake Regional Health System</t>
  </si>
  <si>
    <t>573-348-8091</t>
  </si>
  <si>
    <t>badams@lakeregional.com</t>
  </si>
  <si>
    <t>54 Hospital Drive</t>
  </si>
  <si>
    <t>Osage Beach</t>
  </si>
  <si>
    <t>Ranbir</t>
  </si>
  <si>
    <t>Sohi</t>
  </si>
  <si>
    <t>SS&amp;C Primatics</t>
  </si>
  <si>
    <t>571-533-8302</t>
  </si>
  <si>
    <t>rsohi@ssctech.com</t>
  </si>
  <si>
    <t>8401 Greensboro Drive Suite 300</t>
  </si>
  <si>
    <t>Praveen Kumar</t>
  </si>
  <si>
    <t>Putham Parambath</t>
  </si>
  <si>
    <t>Cognizant</t>
  </si>
  <si>
    <t>201-966-0273</t>
  </si>
  <si>
    <t>praveenkumar.puthamparambath@cognizant.com</t>
  </si>
  <si>
    <t>500 Frank W Burr Boulevard</t>
  </si>
  <si>
    <t>Teaneck</t>
  </si>
  <si>
    <t>Chandramohan</t>
  </si>
  <si>
    <t>American Express</t>
  </si>
  <si>
    <t>214-422-6625</t>
  </si>
  <si>
    <t>anand.chandramohan@aexp.com</t>
  </si>
  <si>
    <t>World Financial Center 200 Vesey Street New York</t>
  </si>
  <si>
    <t>Gerald</t>
  </si>
  <si>
    <t>Gnat</t>
  </si>
  <si>
    <t>Community Healthcare System</t>
  </si>
  <si>
    <t>219-836-1600</t>
  </si>
  <si>
    <t>ggnat@comhs.org</t>
  </si>
  <si>
    <t>901 Macarthur Blvd</t>
  </si>
  <si>
    <t>Munster</t>
  </si>
  <si>
    <t>Aeryn</t>
  </si>
  <si>
    <t>Fang</t>
  </si>
  <si>
    <t>aeryn.fang@capitalone.com</t>
  </si>
  <si>
    <t>1680 Capital One Dr Ste 1400</t>
  </si>
  <si>
    <t>Joseph</t>
  </si>
  <si>
    <t>Waldorf Astoria Hotel</t>
  </si>
  <si>
    <t>312-646-1353</t>
  </si>
  <si>
    <t>joseph.adams@waldorfastoria.com</t>
  </si>
  <si>
    <t>11 E Walton Street</t>
  </si>
  <si>
    <t>Jeremy</t>
  </si>
  <si>
    <t>Colby</t>
  </si>
  <si>
    <t>Devon Energy</t>
  </si>
  <si>
    <t>405-235-3611</t>
  </si>
  <si>
    <t>jeremy.colby@dvn.com</t>
  </si>
  <si>
    <t>333 W Sheridan Ave</t>
  </si>
  <si>
    <t>Oklahoma City</t>
  </si>
  <si>
    <t>Tarik</t>
  </si>
  <si>
    <t>Ghee</t>
  </si>
  <si>
    <t>LinkedIn</t>
  </si>
  <si>
    <t>215-589-5788</t>
  </si>
  <si>
    <t>tarikghee@gmail.com</t>
  </si>
  <si>
    <t>525 W Monroe St STE 200</t>
  </si>
  <si>
    <t>Vikas</t>
  </si>
  <si>
    <t>McAfee</t>
  </si>
  <si>
    <t>408-717-0892</t>
  </si>
  <si>
    <t>vikasmca05@gmail.com</t>
  </si>
  <si>
    <t>Basett St</t>
  </si>
  <si>
    <t>Nishant</t>
  </si>
  <si>
    <t>347-255-5283</t>
  </si>
  <si>
    <t>nishant.srivastava@cognizant.com</t>
  </si>
  <si>
    <t>129 Church St</t>
  </si>
  <si>
    <t>New Haven</t>
  </si>
  <si>
    <t>Duhee</t>
  </si>
  <si>
    <t>Samsung SDS</t>
  </si>
  <si>
    <t>917-922-7354</t>
  </si>
  <si>
    <t>duhee.l@samsung.com</t>
  </si>
  <si>
    <t>27931 Smyth Drive</t>
  </si>
  <si>
    <t>Santa Clarita</t>
  </si>
  <si>
    <t>Brian</t>
  </si>
  <si>
    <t>Lauber</t>
  </si>
  <si>
    <t>Owens Community College</t>
  </si>
  <si>
    <t>567-661-7588</t>
  </si>
  <si>
    <t>brian_lauber@owens.edu</t>
  </si>
  <si>
    <t>30335 Oregon Rd</t>
  </si>
  <si>
    <t>Shiva</t>
  </si>
  <si>
    <t>Rajagopalan</t>
  </si>
  <si>
    <t>GE</t>
  </si>
  <si>
    <t>201-328-6759</t>
  </si>
  <si>
    <t>shivakumar@ge.com</t>
  </si>
  <si>
    <t>41 Farnsworth Street</t>
  </si>
  <si>
    <t>Manohar</t>
  </si>
  <si>
    <t>Medapalli</t>
  </si>
  <si>
    <t>804-393-9509</t>
  </si>
  <si>
    <t>manohar.medapalli@capitalone.com</t>
  </si>
  <si>
    <t>Rich</t>
  </si>
  <si>
    <t>Lindquist</t>
  </si>
  <si>
    <t>Novartis</t>
  </si>
  <si>
    <t>862-778-9989</t>
  </si>
  <si>
    <t>rich.lindquist@novartis.com</t>
  </si>
  <si>
    <t>1 Health Plaza East</t>
  </si>
  <si>
    <t>Bikash</t>
  </si>
  <si>
    <t>Bhattacharyya</t>
  </si>
  <si>
    <t>630-854-5459</t>
  </si>
  <si>
    <t>bikash.bhattacharyya@oracle.com</t>
  </si>
  <si>
    <t>233 S Wacker Dr</t>
  </si>
  <si>
    <t>Linton</t>
  </si>
  <si>
    <t>Thompson Industrial Services</t>
  </si>
  <si>
    <t>803-773-8005</t>
  </si>
  <si>
    <t>clinton@thompsonind.com</t>
  </si>
  <si>
    <t>104 N Main St</t>
  </si>
  <si>
    <t>Sumter</t>
  </si>
  <si>
    <t>Matthew</t>
  </si>
  <si>
    <t>Parker</t>
  </si>
  <si>
    <t>Dimensional Fund Advisors / Dimensional DBA</t>
  </si>
  <si>
    <t>425-891-7934</t>
  </si>
  <si>
    <t>matthew.parker@dimensional.com</t>
  </si>
  <si>
    <t>11121 Canal Rd</t>
  </si>
  <si>
    <t>Sharonville</t>
  </si>
  <si>
    <t>Kirk</t>
  </si>
  <si>
    <t>Verigent</t>
  </si>
  <si>
    <t>704-658-3288</t>
  </si>
  <si>
    <t>kjohnson@verigent.com</t>
  </si>
  <si>
    <t>149 Plantation Ridge Dr Ste 100</t>
  </si>
  <si>
    <t>Rhonda</t>
  </si>
  <si>
    <t>Weatherwax</t>
  </si>
  <si>
    <t>WorldVentures Holdings</t>
  </si>
  <si>
    <t>972-805-9600</t>
  </si>
  <si>
    <t>rweatherwax@worldventures.com</t>
  </si>
  <si>
    <t>5360 Legacy Dr</t>
  </si>
  <si>
    <t>Plano</t>
  </si>
  <si>
    <t>Pranav</t>
  </si>
  <si>
    <t>Clinton Health Access Initiative</t>
  </si>
  <si>
    <t>857-401-9969</t>
  </si>
  <si>
    <t>pmsharma@clintonhealthaccess.org</t>
  </si>
  <si>
    <t>383 Dorchester Avenuesuite 400</t>
  </si>
  <si>
    <t>Santhosh</t>
  </si>
  <si>
    <t>TechnipFMC</t>
  </si>
  <si>
    <t>281-591-4000</t>
  </si>
  <si>
    <t>santhosh.kumar@technipfmc.com</t>
  </si>
  <si>
    <t>11740 Katy Fwy</t>
  </si>
  <si>
    <t>Vladimir</t>
  </si>
  <si>
    <t>Vylkov</t>
  </si>
  <si>
    <t>Siemens Energy</t>
  </si>
  <si>
    <t>816-241-5544</t>
  </si>
  <si>
    <t>vladimir.vylkov@siemens.com</t>
  </si>
  <si>
    <t>4140 E Front St</t>
  </si>
  <si>
    <t>Kansas City</t>
  </si>
  <si>
    <t>Nasser</t>
  </si>
  <si>
    <t>Saleh</t>
  </si>
  <si>
    <t>InterSystems</t>
  </si>
  <si>
    <t>nasser.saleh@intersystems.com</t>
  </si>
  <si>
    <t>Umm Hurair 2 Dubai Healthcare City</t>
  </si>
  <si>
    <t>Dubai</t>
  </si>
  <si>
    <t>DU</t>
  </si>
  <si>
    <t>UAE</t>
  </si>
  <si>
    <t>Fadi</t>
  </si>
  <si>
    <t>Haddad</t>
  </si>
  <si>
    <t>Consolidated Contractors International Company</t>
  </si>
  <si>
    <t>ffhaddad@ccc.net</t>
  </si>
  <si>
    <t>34th and 48th Floor Etihad Tower 3 Corniche Road</t>
  </si>
  <si>
    <t>Abu Dhabi</t>
  </si>
  <si>
    <t>Leonardo</t>
  </si>
  <si>
    <t>Casubolo</t>
  </si>
  <si>
    <t>Burckhardt Compression</t>
  </si>
  <si>
    <t>leonardo.casubolo@burckhardtcompression.com</t>
  </si>
  <si>
    <t>Franz Burckhardt Strasse 5</t>
  </si>
  <si>
    <t>Winterthur</t>
  </si>
  <si>
    <t>ZH</t>
  </si>
  <si>
    <t>Switzerland</t>
  </si>
  <si>
    <t>Prachi</t>
  </si>
  <si>
    <t>Malandkar</t>
  </si>
  <si>
    <t>AVIVO Group</t>
  </si>
  <si>
    <t>prachi.malandkar@avivo-group.com</t>
  </si>
  <si>
    <t>Musalla Tower Building, 15Th Floor, No 1503 Bank Street</t>
  </si>
  <si>
    <t>Jerit</t>
  </si>
  <si>
    <t>John Abraham</t>
  </si>
  <si>
    <t>Commercial Bank of Dubai</t>
  </si>
  <si>
    <t>jerit@cbd.ae</t>
  </si>
  <si>
    <t>Ittihad Street Deira, behind Deira City Centre Al Ittihad Street</t>
  </si>
  <si>
    <t>Mithil</t>
  </si>
  <si>
    <t>Ajmera</t>
  </si>
  <si>
    <t>Danube Home</t>
  </si>
  <si>
    <t>mithil.ajmera@danubehome.com</t>
  </si>
  <si>
    <t>N504 Jebel Ali, Danube Building Material</t>
  </si>
  <si>
    <t>Rania Roxana</t>
  </si>
  <si>
    <t>Akkela</t>
  </si>
  <si>
    <t>Al Zahra Hospital Dubai</t>
  </si>
  <si>
    <t>rania.akkela@azhd.ae</t>
  </si>
  <si>
    <t>Sheikh Zayed Road Al Barshaal Barsha 1</t>
  </si>
  <si>
    <t>Wolfgang</t>
  </si>
  <si>
    <t>Giesriegl</t>
  </si>
  <si>
    <t>Manager</t>
  </si>
  <si>
    <t>Nemak</t>
  </si>
  <si>
    <t>wolfgang.giesriegl@nemak.com</t>
  </si>
  <si>
    <t>Zeppelinstrasse 24</t>
  </si>
  <si>
    <t>Linz</t>
  </si>
  <si>
    <t>Austria</t>
  </si>
  <si>
    <t>Jerome</t>
  </si>
  <si>
    <t>Turpault</t>
  </si>
  <si>
    <t>Editions Jibena et Compagnie</t>
  </si>
  <si>
    <t>jerome@chassimage.com</t>
  </si>
  <si>
    <t>11 Rue de Lavoires</t>
  </si>
  <si>
    <t>Senille</t>
  </si>
  <si>
    <t>G</t>
  </si>
  <si>
    <t>France</t>
  </si>
  <si>
    <t>Glahn</t>
  </si>
  <si>
    <t>Hegla GmbH &amp; Co. KG</t>
  </si>
  <si>
    <t>michael.glahn@hegla.de</t>
  </si>
  <si>
    <t>Industriestrasse 21</t>
  </si>
  <si>
    <t>Beverungen</t>
  </si>
  <si>
    <t>NI</t>
  </si>
  <si>
    <t>Germany</t>
  </si>
  <si>
    <t>Faulhaber</t>
  </si>
  <si>
    <t>Franke GmbH</t>
  </si>
  <si>
    <t>d.faulhaber@franke-gmbh.de</t>
  </si>
  <si>
    <t>Obere Bahnstrasse 64</t>
  </si>
  <si>
    <t>Aalen</t>
  </si>
  <si>
    <t>BW</t>
  </si>
  <si>
    <t>Kraemer</t>
  </si>
  <si>
    <t>Schoeller Allibert GmbH</t>
  </si>
  <si>
    <t>thomas.kraemer@schoellerallibert.com</t>
  </si>
  <si>
    <t>Vossstrasse 20</t>
  </si>
  <si>
    <t>Berlin</t>
  </si>
  <si>
    <t>BE</t>
  </si>
  <si>
    <t>Bjorn</t>
  </si>
  <si>
    <t>Sommer</t>
  </si>
  <si>
    <t>Hapag-Lloyd AG</t>
  </si>
  <si>
    <t>bjoern.sommer@hlag.com</t>
  </si>
  <si>
    <t>Ballindamm 25</t>
  </si>
  <si>
    <t>Hamburg</t>
  </si>
  <si>
    <t>HH</t>
  </si>
  <si>
    <t>Tkocz-Koehler</t>
  </si>
  <si>
    <t>Storz Medical AG</t>
  </si>
  <si>
    <t>edv@storzmedical.com</t>
  </si>
  <si>
    <t>Lohstampfstrasse 8</t>
  </si>
  <si>
    <t>Taegerwilen</t>
  </si>
  <si>
    <t>TG</t>
  </si>
  <si>
    <t>Markus</t>
  </si>
  <si>
    <t>Zerbach</t>
  </si>
  <si>
    <t>SGL Carbon Ag</t>
  </si>
  <si>
    <t>markus.zerbach@hengeler.com</t>
  </si>
  <si>
    <t>Sohnleinstrasse 8</t>
  </si>
  <si>
    <t>Hessen</t>
  </si>
  <si>
    <t>HE</t>
  </si>
  <si>
    <t>Heiko</t>
  </si>
  <si>
    <t>Wandler</t>
  </si>
  <si>
    <t>Deutsche Blister</t>
  </si>
  <si>
    <t>heiko.wandler@deutsche-blister.de</t>
  </si>
  <si>
    <t>Rheinstrasse 201</t>
  </si>
  <si>
    <t>Baden</t>
  </si>
  <si>
    <t>Ramy</t>
  </si>
  <si>
    <t>Saeed</t>
  </si>
  <si>
    <t>Movenpick Hotels &amp; Resorts (Egypt)</t>
  </si>
  <si>
    <t>ramy.saeed@movenpick.com</t>
  </si>
  <si>
    <t>Elephantine Island, Sheyakhah Oula, Aswan First</t>
  </si>
  <si>
    <t>Aswan Governorate</t>
  </si>
  <si>
    <t>C</t>
  </si>
  <si>
    <t>Egypt</t>
  </si>
  <si>
    <t>Youssef</t>
  </si>
  <si>
    <t>Saudi Cable Company</t>
  </si>
  <si>
    <t>ayousef@saudicable.com</t>
  </si>
  <si>
    <t>Industrial Are, Saudi Cable Company Building Phase 2</t>
  </si>
  <si>
    <t>Jeddah</t>
  </si>
  <si>
    <t>Saudi Arabia</t>
  </si>
  <si>
    <t>Mahbubul</t>
  </si>
  <si>
    <t>Alam</t>
  </si>
  <si>
    <t>Mövenpick Hotels &amp; Resorts</t>
  </si>
  <si>
    <t>mahbub.alam@movenpick.com</t>
  </si>
  <si>
    <t>Island Royal Commission, Oyster</t>
  </si>
  <si>
    <t>Yanbu</t>
  </si>
  <si>
    <t>Andrea</t>
  </si>
  <si>
    <t>Ercolino</t>
  </si>
  <si>
    <t>Pramac</t>
  </si>
  <si>
    <t>andrea.ercolino@pramac.com</t>
  </si>
  <si>
    <t>Casole de Elsa</t>
  </si>
  <si>
    <t>Siena</t>
  </si>
  <si>
    <t>Italy</t>
  </si>
  <si>
    <t>Kevin</t>
  </si>
  <si>
    <t>Williams</t>
  </si>
  <si>
    <t>Hitachi-Power Grids</t>
  </si>
  <si>
    <t>kevin.williams@hitachi-powergrids.com</t>
  </si>
  <si>
    <t>Affolternstrasse 44</t>
  </si>
  <si>
    <t>Zurich</t>
  </si>
  <si>
    <t>Rene</t>
  </si>
  <si>
    <t>Bossert</t>
  </si>
  <si>
    <t>Gemeinde Wohlen</t>
  </si>
  <si>
    <t>rene.bossert@wohlen.ch</t>
  </si>
  <si>
    <t>Kapellstrasse 1</t>
  </si>
  <si>
    <t>Wohlen</t>
  </si>
  <si>
    <t>AG</t>
  </si>
  <si>
    <t>Imad Abu</t>
  </si>
  <si>
    <t>Rubiyah</t>
  </si>
  <si>
    <t>Saudi Investment Bank</t>
  </si>
  <si>
    <t>iaburubiyah@saib.com.sa</t>
  </si>
  <si>
    <t>8081- Sheikh Abdul Rahman bin Hassan Al-Wizarat Al Maather Unit No: 2</t>
  </si>
  <si>
    <t>Riyadh</t>
  </si>
  <si>
    <t>Rachel</t>
  </si>
  <si>
    <t>Aecom Limited</t>
  </si>
  <si>
    <t>rachel.mcintosh@aecom.com</t>
  </si>
  <si>
    <t>The Crescent Centre</t>
  </si>
  <si>
    <t>Redcliffe</t>
  </si>
  <si>
    <t>BS1 6EZ</t>
  </si>
  <si>
    <t>UK</t>
  </si>
  <si>
    <t>Yvette</t>
  </si>
  <si>
    <t>Hillenaar</t>
  </si>
  <si>
    <t>Nexthink</t>
  </si>
  <si>
    <t>yvette.hillenaar@nexthink.com</t>
  </si>
  <si>
    <t>80 Cannon Street</t>
  </si>
  <si>
    <t>EC4N 6HL</t>
  </si>
  <si>
    <t>Daniela</t>
  </si>
  <si>
    <t>Hoffmann</t>
  </si>
  <si>
    <t>KIK Textilien und Non Food</t>
  </si>
  <si>
    <t>daniela.hoffmann@kik.de</t>
  </si>
  <si>
    <t>Siemensstrasse 21</t>
  </si>
  <si>
    <t>Bonen</t>
  </si>
  <si>
    <t>Orchard</t>
  </si>
  <si>
    <t>Archant</t>
  </si>
  <si>
    <t>andrew.orchard@archant.co.uk</t>
  </si>
  <si>
    <t>Prospect House Rouen Road</t>
  </si>
  <si>
    <t>Norwich</t>
  </si>
  <si>
    <t>NR1 1RE</t>
  </si>
  <si>
    <t>Kai</t>
  </si>
  <si>
    <t>Schumann</t>
  </si>
  <si>
    <t>EDEKA Handelsgesellschaft Nord</t>
  </si>
  <si>
    <t>kai.schumann@edeka.de</t>
  </si>
  <si>
    <t>Gadelander Strasse 120</t>
  </si>
  <si>
    <t>Neumunster</t>
  </si>
  <si>
    <t>Stefan</t>
  </si>
  <si>
    <t>Schmucker</t>
  </si>
  <si>
    <t>Kneer GmbH</t>
  </si>
  <si>
    <t>schmucker@kneer.de</t>
  </si>
  <si>
    <t>Horst Kneer Strasse 1</t>
  </si>
  <si>
    <t>Westerheim</t>
  </si>
  <si>
    <t>Andreas</t>
  </si>
  <si>
    <t>Krohn</t>
  </si>
  <si>
    <t>FORSEA AB</t>
  </si>
  <si>
    <t>andreas.krohn@forseaferries.com</t>
  </si>
  <si>
    <t>Knutpunkten 43</t>
  </si>
  <si>
    <t>Helsingborg</t>
  </si>
  <si>
    <t>252 78</t>
  </si>
  <si>
    <t>Sweden</t>
  </si>
  <si>
    <t>Bourdon</t>
  </si>
  <si>
    <t>Leonardo Spa Sell To UK</t>
  </si>
  <si>
    <t>graham.bourdon@leonardo.com</t>
  </si>
  <si>
    <t>430, Bristol Business Park Coldharbour Lane</t>
  </si>
  <si>
    <t>Avon</t>
  </si>
  <si>
    <t>BS16 1EJ</t>
  </si>
  <si>
    <t>Aya</t>
  </si>
  <si>
    <t>Ahm</t>
  </si>
  <si>
    <t>Maersk Tankers</t>
  </si>
  <si>
    <t>aya.ahm@maersktankers.com</t>
  </si>
  <si>
    <t>Holmbladsgade 133</t>
  </si>
  <si>
    <t>Kobenhavn</t>
  </si>
  <si>
    <t>Denmark</t>
  </si>
  <si>
    <t>Monika</t>
  </si>
  <si>
    <t>Gatzke</t>
  </si>
  <si>
    <t>UNIVERSIT T WUPPERTAL</t>
  </si>
  <si>
    <t>gatzke@uni-wuppertal.de</t>
  </si>
  <si>
    <t>Rainer-Gruenter Strasse 21</t>
  </si>
  <si>
    <t>Wuppertal</t>
  </si>
  <si>
    <t>Mohammad</t>
  </si>
  <si>
    <t>Refaei</t>
  </si>
  <si>
    <t>Julphar Pharmaceuticals</t>
  </si>
  <si>
    <t>mohammad.refaei@julphar.net</t>
  </si>
  <si>
    <t>P.O. Box 997 Airport Road</t>
  </si>
  <si>
    <t>Digdaga</t>
  </si>
  <si>
    <t>Sostero</t>
  </si>
  <si>
    <t>Giochi Preziosi</t>
  </si>
  <si>
    <t>sostero@giochipreziosi.it</t>
  </si>
  <si>
    <t>Via delle Primule, 5</t>
  </si>
  <si>
    <t>Cogliate</t>
  </si>
  <si>
    <t>Atif</t>
  </si>
  <si>
    <t>Raza</t>
  </si>
  <si>
    <t>atifr@cbd.ae</t>
  </si>
  <si>
    <t>Deira, Port Saeed Area</t>
  </si>
  <si>
    <t>Uzair</t>
  </si>
  <si>
    <t>Latif</t>
  </si>
  <si>
    <t>TCL Communication</t>
  </si>
  <si>
    <t>uzair.latif@tcl.com</t>
  </si>
  <si>
    <t>Po Box 502191, Block 13, Office G-31</t>
  </si>
  <si>
    <t>Hector Alvarez</t>
  </si>
  <si>
    <t>Oliván</t>
  </si>
  <si>
    <t>Indra</t>
  </si>
  <si>
    <t>halvarezo@indra.es</t>
  </si>
  <si>
    <t>Avda. Bruselas, 35</t>
  </si>
  <si>
    <t>Alcobendas</t>
  </si>
  <si>
    <t>Spain</t>
  </si>
  <si>
    <t>Miquel</t>
  </si>
  <si>
    <t>Rey</t>
  </si>
  <si>
    <t>Global Channel Network</t>
  </si>
  <si>
    <t>34 653904379</t>
  </si>
  <si>
    <t>miquel.rey@globalchannelnetwork.com</t>
  </si>
  <si>
    <t>Avinguda de la Generalitat 216</t>
  </si>
  <si>
    <t>Sant Cugat</t>
  </si>
  <si>
    <t>Yoav</t>
  </si>
  <si>
    <t>Kowalski</t>
  </si>
  <si>
    <t>Dexcel Pharma</t>
  </si>
  <si>
    <t>yoav.kowalski@dexcel.com</t>
  </si>
  <si>
    <t>Et South Dexcel Street 1</t>
  </si>
  <si>
    <t>Akiva</t>
  </si>
  <si>
    <t>Rui</t>
  </si>
  <si>
    <t>Ferreira</t>
  </si>
  <si>
    <t>Gattaca</t>
  </si>
  <si>
    <t>rui.ferreira@gattacaplc.com</t>
  </si>
  <si>
    <t>Calle Edgar Neville 6, Espacio</t>
  </si>
  <si>
    <t>Madrid</t>
  </si>
  <si>
    <t>Bruno</t>
  </si>
  <si>
    <t>Piroird</t>
  </si>
  <si>
    <t>Coopervision</t>
  </si>
  <si>
    <t>bpiroird@coopervision.com</t>
  </si>
  <si>
    <t>Wincentego Rzymowskiego 53</t>
  </si>
  <si>
    <t>Warszawa</t>
  </si>
  <si>
    <t>02-697</t>
  </si>
  <si>
    <t>Poland</t>
  </si>
  <si>
    <t>Doga Ozgen</t>
  </si>
  <si>
    <t>Tek</t>
  </si>
  <si>
    <t>Samsung Electronics</t>
  </si>
  <si>
    <t>doga.tek@samsung.com</t>
  </si>
  <si>
    <t>Defterdar, Otakcilar Cd. No:78</t>
  </si>
  <si>
    <t>Eyupsultan</t>
  </si>
  <si>
    <t>Turkey</t>
  </si>
  <si>
    <t>Veronique</t>
  </si>
  <si>
    <t>Mulliez</t>
  </si>
  <si>
    <t>CFO</t>
  </si>
  <si>
    <t>Bekaert</t>
  </si>
  <si>
    <t>veronique.mulliez@bekaertdeslee.com</t>
  </si>
  <si>
    <t>Deerlijkseweg 22</t>
  </si>
  <si>
    <t>Waregem</t>
  </si>
  <si>
    <t>Belgium</t>
  </si>
  <si>
    <t>Hernandez</t>
  </si>
  <si>
    <t>Grifols</t>
  </si>
  <si>
    <t>albert.hernandez@grifols.com</t>
  </si>
  <si>
    <t>Torre Mapfre, Calle Marina, 16-18, Planta 26</t>
  </si>
  <si>
    <t>Barcelona</t>
  </si>
  <si>
    <t>Reuven</t>
  </si>
  <si>
    <t>Cohen</t>
  </si>
  <si>
    <t>Consist</t>
  </si>
  <si>
    <t>reuvenc@consist.co.il</t>
  </si>
  <si>
    <t>Granit Street 2</t>
  </si>
  <si>
    <t>PetahTikva</t>
  </si>
  <si>
    <t>Kjell</t>
  </si>
  <si>
    <t>Nannestad</t>
  </si>
  <si>
    <t>Coop Norge</t>
  </si>
  <si>
    <t>kjell.tore.nannestad@coop.no</t>
  </si>
  <si>
    <t>Ostre Aker vei 264</t>
  </si>
  <si>
    <t>Oslo</t>
  </si>
  <si>
    <t>Norway</t>
  </si>
  <si>
    <t>Mendy</t>
  </si>
  <si>
    <t>VINCI Energies</t>
  </si>
  <si>
    <t>thomas.mendy@vinci-energies.com</t>
  </si>
  <si>
    <t>280 Rue du 8 mai 1945</t>
  </si>
  <si>
    <t>Montesson</t>
  </si>
  <si>
    <t>Reiner</t>
  </si>
  <si>
    <t>Bierwirt</t>
  </si>
  <si>
    <t>Friedhelm Loh</t>
  </si>
  <si>
    <t>bierwirt.r@loh-services.de</t>
  </si>
  <si>
    <t>Rudolf-Loh-Strasse 1</t>
  </si>
  <si>
    <t>Haiger</t>
  </si>
  <si>
    <t>Per</t>
  </si>
  <si>
    <t>Magnusson</t>
  </si>
  <si>
    <t>Coop Sverige</t>
  </si>
  <si>
    <t>per.magnusson@coop.se</t>
  </si>
  <si>
    <t>Englundavagen 4</t>
  </si>
  <si>
    <t>Solna</t>
  </si>
  <si>
    <t>171 41</t>
  </si>
  <si>
    <t>Aamer</t>
  </si>
  <si>
    <t>Saati</t>
  </si>
  <si>
    <t>SAL - Saudi Arabian Logistics</t>
  </si>
  <si>
    <t>aamsaati@saudiacargo.com</t>
  </si>
  <si>
    <t>Prince Sultan Road, Zahran Building</t>
  </si>
  <si>
    <t>Zbigniew</t>
  </si>
  <si>
    <t>Zatorski</t>
  </si>
  <si>
    <t>Ardagh Group</t>
  </si>
  <si>
    <t>zbigniew.zatorski@ardaghgroup.com</t>
  </si>
  <si>
    <t>Krasickiego 150</t>
  </si>
  <si>
    <t>Radomsko</t>
  </si>
  <si>
    <t>Antoni</t>
  </si>
  <si>
    <t>Maczka</t>
  </si>
  <si>
    <t>Grupa Siarkopol</t>
  </si>
  <si>
    <t>amaczka@zchsiarkopol.pl</t>
  </si>
  <si>
    <t>Zakladowa 50</t>
  </si>
  <si>
    <t>Tarnobrzeg</t>
  </si>
  <si>
    <t>Christina</t>
  </si>
  <si>
    <t>Kaijser</t>
  </si>
  <si>
    <t>AB Volvo</t>
  </si>
  <si>
    <t>christina.kaijser@volvo.com</t>
  </si>
  <si>
    <t>Gropegardsgatan 2</t>
  </si>
  <si>
    <t>Goteborg</t>
  </si>
  <si>
    <t>417 15</t>
  </si>
  <si>
    <t>Azar</t>
  </si>
  <si>
    <t>Nasco Insurance Group</t>
  </si>
  <si>
    <t>joe.azar@nascofrance.com</t>
  </si>
  <si>
    <t>171Rue De Buzenval</t>
  </si>
  <si>
    <t>Garches</t>
  </si>
  <si>
    <t>Ahmed Karama Al</t>
  </si>
  <si>
    <t>Ameri</t>
  </si>
  <si>
    <t>Al Ain Zoo - Zoo &amp; Aquarium Public Institution in Al Ain</t>
  </si>
  <si>
    <t>ahmed.alameri@gpssa.gov.ae</t>
  </si>
  <si>
    <t>Nahyan The First Street - Shiab Al Ashkhar</t>
  </si>
  <si>
    <t>Adnan</t>
  </si>
  <si>
    <t>Chaudhry</t>
  </si>
  <si>
    <t>Emirates</t>
  </si>
  <si>
    <t>adnan.chaudhry@emirates.com</t>
  </si>
  <si>
    <t>Opposite to Airport Terminal 3, Garhoud Area</t>
  </si>
  <si>
    <t>Satish</t>
  </si>
  <si>
    <t>First Abu Dhabi Bank (FAB)</t>
  </si>
  <si>
    <t>satish.singh@fgb.ae</t>
  </si>
  <si>
    <t>Business Park, Abu Dhabi</t>
  </si>
  <si>
    <t>Altaf</t>
  </si>
  <si>
    <t>Khatri</t>
  </si>
  <si>
    <t>Hidayath Group</t>
  </si>
  <si>
    <t>altaf@hidayath.com</t>
  </si>
  <si>
    <t>Dubai Investment Park 2</t>
  </si>
  <si>
    <t>Harish</t>
  </si>
  <si>
    <t>Abhichandani</t>
  </si>
  <si>
    <t>Satguru Travel and Tourism Services</t>
  </si>
  <si>
    <t>harish.abhichandani@satgurutravel.com</t>
  </si>
  <si>
    <t>Level 3, Latifa Tower</t>
  </si>
  <si>
    <t>Nehal</t>
  </si>
  <si>
    <t>Parikh</t>
  </si>
  <si>
    <t>Initiatives Media Middle East</t>
  </si>
  <si>
    <t>nehal.parikh@ae.initiative.com</t>
  </si>
  <si>
    <t>MCN Hive Building 3rd Floor Tecom Area</t>
  </si>
  <si>
    <t>Shoaib</t>
  </si>
  <si>
    <t>Ather</t>
  </si>
  <si>
    <t>Samson Controls Ltd.</t>
  </si>
  <si>
    <t>shoaib.ather@samsongroup.com</t>
  </si>
  <si>
    <t>PBU YC01, near R/A 8, Jebel Ali Free</t>
  </si>
  <si>
    <t>Sandeep</t>
  </si>
  <si>
    <t>Poduval</t>
  </si>
  <si>
    <t>sandeep.poduval@cbd.ae</t>
  </si>
  <si>
    <t>Al Ittihad Street, Port Saeed</t>
  </si>
  <si>
    <t>Rodrigo</t>
  </si>
  <si>
    <t>Prado</t>
  </si>
  <si>
    <t>Allana</t>
  </si>
  <si>
    <t>rprado@allana.com</t>
  </si>
  <si>
    <t>Jebel Ali Free Zone</t>
  </si>
  <si>
    <t>Khaisar</t>
  </si>
  <si>
    <t>Al- Othman Holding Company</t>
  </si>
  <si>
    <t>kahmed@nadadairy.com</t>
  </si>
  <si>
    <t>Al-Othman Office Tower - Twin Towers - Old airport Road Al-khobar, KSA,</t>
  </si>
  <si>
    <t>Al Khobar</t>
  </si>
  <si>
    <t>Lzeik</t>
  </si>
  <si>
    <t>Wunderman Thompson</t>
  </si>
  <si>
    <t>hassan.lzeik@wundermanthompson.com</t>
  </si>
  <si>
    <t>Gosi Olaya Towers, 4th Floor, Tower B Olaya Road Riyadh 11445 Saudi Arabia</t>
  </si>
  <si>
    <t>Moaz</t>
  </si>
  <si>
    <t>Elzhrawey</t>
  </si>
  <si>
    <t>STC Solutions</t>
  </si>
  <si>
    <t>moelzhrawey@stcs.org</t>
  </si>
  <si>
    <t>Olaya Street</t>
  </si>
  <si>
    <t>Omar</t>
  </si>
  <si>
    <t>Alsaggaf</t>
  </si>
  <si>
    <t>Frasers Hospitality</t>
  </si>
  <si>
    <t>omar.alsaggaf@frasershospitality.com</t>
  </si>
  <si>
    <t>Holiday inn, Intersection Olaya Street and Khurais Road</t>
  </si>
  <si>
    <t>Nawaf Mansour</t>
  </si>
  <si>
    <t>Ahmed Shawli</t>
  </si>
  <si>
    <t>Abdul Latif Jameel</t>
  </si>
  <si>
    <t>shawlinm@alj.com</t>
  </si>
  <si>
    <t>King Abdul Aziz Road, Takween Building 2nd Floor</t>
  </si>
  <si>
    <t>Diaa</t>
  </si>
  <si>
    <t>Abu Dhabi Commercial Bank</t>
  </si>
  <si>
    <t>diaa.moustafa@adcb.com</t>
  </si>
  <si>
    <t>Mussafah Industrial Area,Mussafah Main Road, M2 Near Mussafah Municipality</t>
  </si>
  <si>
    <t>Zia</t>
  </si>
  <si>
    <t>Mustafa</t>
  </si>
  <si>
    <t>Mohamed Yousuf Naghi &amp; Brothers Group</t>
  </si>
  <si>
    <t>zia.mustafa@mls.mynaghi.com</t>
  </si>
  <si>
    <t>Falasteen Street, Al Hamra, 8 Floor</t>
  </si>
  <si>
    <t>Jens</t>
  </si>
  <si>
    <t>Berensmann</t>
  </si>
  <si>
    <t>Stiftung Wagerenhof</t>
  </si>
  <si>
    <t>jens.berensmann@wagerenhof.ch</t>
  </si>
  <si>
    <t>Asylstrasse 24</t>
  </si>
  <si>
    <t>Uster</t>
  </si>
  <si>
    <t>Hakim</t>
  </si>
  <si>
    <t>Contact</t>
  </si>
  <si>
    <t>ahakim@contact.eg</t>
  </si>
  <si>
    <t>Kilo 28 Cairo Alexandria Desert Road</t>
  </si>
  <si>
    <t>Giza</t>
  </si>
  <si>
    <t>Georg</t>
  </si>
  <si>
    <t>Balmer</t>
  </si>
  <si>
    <t>Bluewin</t>
  </si>
  <si>
    <t>gbi@bluewin.ch</t>
  </si>
  <si>
    <t>Hardturmstrasse 3</t>
  </si>
  <si>
    <t>Antonio</t>
  </si>
  <si>
    <t>Garcia Alvarez</t>
  </si>
  <si>
    <t>Software AG</t>
  </si>
  <si>
    <t>antonio.garcia@softwareag.com</t>
  </si>
  <si>
    <t>Ronda de la Luna 22 Tres Cantos</t>
  </si>
  <si>
    <t>Lenoir</t>
  </si>
  <si>
    <t>Qualys Inc</t>
  </si>
  <si>
    <t>anne.lenoir@qualys.com</t>
  </si>
  <si>
    <t>7 Place de la Defense</t>
  </si>
  <si>
    <t>Courbevoie</t>
  </si>
  <si>
    <t>Susana</t>
  </si>
  <si>
    <t>Cuevas Arce</t>
  </si>
  <si>
    <t>Grupo Antolin</t>
  </si>
  <si>
    <t>susana.cuevas@grupoantolin.com</t>
  </si>
  <si>
    <t>Carretera Madrid-Irun Km 244,8</t>
  </si>
  <si>
    <t>Burgos</t>
  </si>
  <si>
    <t>Marian</t>
  </si>
  <si>
    <t>Lawrynowicz</t>
  </si>
  <si>
    <t>Zachodniopomorski Uniwersytet Technologiczny w Szczecinie/West Pomeranian University of Technology, Szczecin</t>
  </si>
  <si>
    <t>ml@zut.edu.pl</t>
  </si>
  <si>
    <t>Aleja Piastow 17</t>
  </si>
  <si>
    <t>Szczecin</t>
  </si>
  <si>
    <t>Noureddine</t>
  </si>
  <si>
    <t>Hartmetall Werkzeugfabrik Paul Horn GmbH</t>
  </si>
  <si>
    <t>nour@phorn.de</t>
  </si>
  <si>
    <t>Unter dem Holz 33</t>
  </si>
  <si>
    <t>Tuebingen</t>
  </si>
  <si>
    <t>Guenter</t>
  </si>
  <si>
    <t>Wilhelm</t>
  </si>
  <si>
    <t>Commerzbank AG</t>
  </si>
  <si>
    <t>guenter.wilhelm@commerzbank.com</t>
  </si>
  <si>
    <t>Kaiserstrasse 30</t>
  </si>
  <si>
    <t>Frankfurt am Main</t>
  </si>
  <si>
    <t>Sumnall</t>
  </si>
  <si>
    <t>Fujitsu UK</t>
  </si>
  <si>
    <t>richard.sumnall@uk.fujitsu.com</t>
  </si>
  <si>
    <t>22 Baker Street</t>
  </si>
  <si>
    <t>W1U 3BW</t>
  </si>
  <si>
    <t>Agnieszka</t>
  </si>
  <si>
    <t>Wlodarczak</t>
  </si>
  <si>
    <t>VOSS Automotive Polska</t>
  </si>
  <si>
    <t>agnieszka.wlodarczak@voss.net</t>
  </si>
  <si>
    <t>Nowa Wies Legnicka 101</t>
  </si>
  <si>
    <t>Polska</t>
  </si>
  <si>
    <t>59-241</t>
  </si>
  <si>
    <t>Mattias</t>
  </si>
  <si>
    <t>Stenstrom</t>
  </si>
  <si>
    <t>PayEx Sverige AB</t>
  </si>
  <si>
    <t>mattias.stenstrom@payex.com</t>
  </si>
  <si>
    <t>St Hansgatan 1</t>
  </si>
  <si>
    <t>Visby</t>
  </si>
  <si>
    <t>621 88</t>
  </si>
  <si>
    <t>Piotr</t>
  </si>
  <si>
    <t>Jedrzejak</t>
  </si>
  <si>
    <t>Levi</t>
  </si>
  <si>
    <t>pjedrzejak@levi.com</t>
  </si>
  <si>
    <t>Ul, Adama Branickiego 17</t>
  </si>
  <si>
    <t>02-972</t>
  </si>
  <si>
    <t>Sonmez</t>
  </si>
  <si>
    <t>Kilic</t>
  </si>
  <si>
    <t>Kebir Sut</t>
  </si>
  <si>
    <t>sonmez.kilic@kebirsut.com.tr</t>
  </si>
  <si>
    <t>Tonya Yolu 3 Km Caferli Village</t>
  </si>
  <si>
    <t>Trabzon</t>
  </si>
  <si>
    <t>Massimo</t>
  </si>
  <si>
    <t>Poletti</t>
  </si>
  <si>
    <t>Comune di Ferrara</t>
  </si>
  <si>
    <t>m.poletti@comune.fe.it</t>
  </si>
  <si>
    <t>Via Maverna 4</t>
  </si>
  <si>
    <t>Ferrara</t>
  </si>
  <si>
    <t>Giuseppe</t>
  </si>
  <si>
    <t>Micalizzi</t>
  </si>
  <si>
    <t>KME</t>
  </si>
  <si>
    <t>giuseppe.micalizzi@kme.com</t>
  </si>
  <si>
    <t>Via Morimondo, 26</t>
  </si>
  <si>
    <t>Milano</t>
  </si>
  <si>
    <t>Paolo</t>
  </si>
  <si>
    <t>Schiavano</t>
  </si>
  <si>
    <t>Jupiter Asset Management</t>
  </si>
  <si>
    <t>paolo.schiavano@jupiteram.com</t>
  </si>
  <si>
    <t>Bahnhofstrasse 98</t>
  </si>
  <si>
    <t>Sabu John</t>
  </si>
  <si>
    <t>Bosco</t>
  </si>
  <si>
    <t>Interplast Co. Ltd</t>
  </si>
  <si>
    <t>sabu@interplast-uae.com</t>
  </si>
  <si>
    <t>First Al Khail Street Interplast</t>
  </si>
  <si>
    <t>Cosmoplast</t>
  </si>
  <si>
    <t>Frans</t>
  </si>
  <si>
    <t>Van Limbergen</t>
  </si>
  <si>
    <t>FedEx</t>
  </si>
  <si>
    <t>frans.vanlimbergen@fedex.com</t>
  </si>
  <si>
    <t>Scheldeweg 3</t>
  </si>
  <si>
    <t>Antwerpen</t>
  </si>
  <si>
    <t>Llibert</t>
  </si>
  <si>
    <t>Morreres Mitjavila</t>
  </si>
  <si>
    <t>Italdesign-giugiaro Spa</t>
  </si>
  <si>
    <t>llibert.morreres@italdesign.es</t>
  </si>
  <si>
    <t>Carrer de Isaac Peral, 13</t>
  </si>
  <si>
    <t>Mathias</t>
  </si>
  <si>
    <t>Vogel</t>
  </si>
  <si>
    <t>Kromberg &amp; Schubert GmbH</t>
  </si>
  <si>
    <t>mvogel@ksab.kroschu.com</t>
  </si>
  <si>
    <t>Werkstrasse 1</t>
  </si>
  <si>
    <t>Abensberg</t>
  </si>
  <si>
    <t>Roman</t>
  </si>
  <si>
    <t>Murzykaev</t>
  </si>
  <si>
    <t>Ujet</t>
  </si>
  <si>
    <t>roman.mrzv@ujet.lu</t>
  </si>
  <si>
    <t>1 Rue De La Poudrerie</t>
  </si>
  <si>
    <t>Leudelange</t>
  </si>
  <si>
    <t>Luxembourg</t>
  </si>
  <si>
    <t>Reinhard</t>
  </si>
  <si>
    <t>Stich</t>
  </si>
  <si>
    <t>Arrow ECS Internet Security AG</t>
  </si>
  <si>
    <t>r.stich@arrowecs.at</t>
  </si>
  <si>
    <t>Freistadter Strasse 236</t>
  </si>
  <si>
    <t>Thomanek</t>
  </si>
  <si>
    <t>Uniklinikum Frankfurt</t>
  </si>
  <si>
    <t>frank.thomanek@kgu.de</t>
  </si>
  <si>
    <t>Theodor Stern Kai 7</t>
  </si>
  <si>
    <t>Frankfurt Am Main</t>
  </si>
  <si>
    <t>Moritz</t>
  </si>
  <si>
    <t>Latzka</t>
  </si>
  <si>
    <t>ARIAN GmbH</t>
  </si>
  <si>
    <t>m.latzka@arian.com</t>
  </si>
  <si>
    <t>Wunschendorf 160</t>
  </si>
  <si>
    <t>Wunschendorf</t>
  </si>
  <si>
    <t>Duncanson</t>
  </si>
  <si>
    <t>Doosan</t>
  </si>
  <si>
    <t>stuart.duncanson@doosan.com</t>
  </si>
  <si>
    <t>Birmingham New Road</t>
  </si>
  <si>
    <t>Tipton</t>
  </si>
  <si>
    <t>DY4 8JP</t>
  </si>
  <si>
    <t>Agustin</t>
  </si>
  <si>
    <t>Ruiz</t>
  </si>
  <si>
    <t>Corts Valencianes</t>
  </si>
  <si>
    <t>aruiz@corts.es</t>
  </si>
  <si>
    <t>Plaza De San Lorenzo 4</t>
  </si>
  <si>
    <t>Valencia</t>
  </si>
  <si>
    <t>Fabien</t>
  </si>
  <si>
    <t>Dalmas</t>
  </si>
  <si>
    <t>Universite Libre De Bruxelles</t>
  </si>
  <si>
    <t>fabien.dalmas@ulb.be</t>
  </si>
  <si>
    <t>Avenue Franklin Roosevelt 50</t>
  </si>
  <si>
    <t>Bruxelles</t>
  </si>
  <si>
    <t>Tobias</t>
  </si>
  <si>
    <t>Kruse</t>
  </si>
  <si>
    <t>Sartorius</t>
  </si>
  <si>
    <t>tobias.kruse@sartorius.com</t>
  </si>
  <si>
    <t>Otto Brenner Strasse 20</t>
  </si>
  <si>
    <t>Goettingen</t>
  </si>
  <si>
    <t>Hussein</t>
  </si>
  <si>
    <t>The United Bank of Egypt / Official</t>
  </si>
  <si>
    <t>ahmed.adil@theubeg.com</t>
  </si>
  <si>
    <t>106 El Kasr El Eini Street</t>
  </si>
  <si>
    <t>Cairo</t>
  </si>
  <si>
    <t>Amr</t>
  </si>
  <si>
    <t>Elaraby</t>
  </si>
  <si>
    <t>FLSmidth</t>
  </si>
  <si>
    <t>amr.elaraby@flsmidth.com</t>
  </si>
  <si>
    <t>2c/5 El-Shaikh El-Shaarawy Street, Takseem, Al Lasilki, New, Maad</t>
  </si>
  <si>
    <t>Andre</t>
  </si>
  <si>
    <t>Beukers</t>
  </si>
  <si>
    <t>Heinen &amp; Hopman</t>
  </si>
  <si>
    <t>andre.beukers@heinenhopman.com</t>
  </si>
  <si>
    <t>Produktieweg 12</t>
  </si>
  <si>
    <t>Bunschoten Spakenburg</t>
  </si>
  <si>
    <t>3751 LN</t>
  </si>
  <si>
    <t>Netherlands</t>
  </si>
  <si>
    <t>Stein Erik</t>
  </si>
  <si>
    <t>Andersen</t>
  </si>
  <si>
    <t>Globetech</t>
  </si>
  <si>
    <t>sea@globetech.no</t>
  </si>
  <si>
    <t>Kirkegaten 1</t>
  </si>
  <si>
    <t>Kristiansand</t>
  </si>
  <si>
    <t>Ola</t>
  </si>
  <si>
    <t>Hammarlund</t>
  </si>
  <si>
    <t>Gateway Digital</t>
  </si>
  <si>
    <t>ola.hammarlund@gatewaydigital.se</t>
  </si>
  <si>
    <t>Karlbergs Strand 4K</t>
  </si>
  <si>
    <t>171 73</t>
  </si>
  <si>
    <t>Philippe</t>
  </si>
  <si>
    <t>Ragot</t>
  </si>
  <si>
    <t>SWM International</t>
  </si>
  <si>
    <t>pragot@swmintl.com</t>
  </si>
  <si>
    <t>17, rue Edmond Reuter</t>
  </si>
  <si>
    <t>L-5326</t>
  </si>
  <si>
    <t>Laurent</t>
  </si>
  <si>
    <t>Thouvais</t>
  </si>
  <si>
    <t>Wuxi Advanced Therapies</t>
  </si>
  <si>
    <t>laurent.thouvais@wuxiapptec.com</t>
  </si>
  <si>
    <t>Avenue Edouard Branly</t>
  </si>
  <si>
    <t>Lege Cap Ferret</t>
  </si>
  <si>
    <t>Jean-Christophe</t>
  </si>
  <si>
    <t>Kopp</t>
  </si>
  <si>
    <t>Haulotte Group</t>
  </si>
  <si>
    <t>jckopp@haulotte.com</t>
  </si>
  <si>
    <t>Champagne-Ardenne 108 Rue de Courcelles</t>
  </si>
  <si>
    <t>Reims</t>
  </si>
  <si>
    <t>Sindre</t>
  </si>
  <si>
    <t>Prosch</t>
  </si>
  <si>
    <t>Infront ASA</t>
  </si>
  <si>
    <t>sindre.prosch@infrontfinance.com</t>
  </si>
  <si>
    <t>Munkedamsveien 45</t>
  </si>
  <si>
    <t>Peter Birk</t>
  </si>
  <si>
    <t>Puggaard</t>
  </si>
  <si>
    <t>Dustin</t>
  </si>
  <si>
    <t>peter.puggaard@dustin.dk</t>
  </si>
  <si>
    <t>Ahave Parkvej 27</t>
  </si>
  <si>
    <t>Viby</t>
  </si>
  <si>
    <t>Hetty</t>
  </si>
  <si>
    <t>Van Leeuwen</t>
  </si>
  <si>
    <t>Amicus Therapeutics</t>
  </si>
  <si>
    <t>hvanleeuwen@amicusrx.com</t>
  </si>
  <si>
    <t>Science Park 402</t>
  </si>
  <si>
    <t>Amsterdam</t>
  </si>
  <si>
    <t>1043 AJ</t>
  </si>
  <si>
    <t>Mohamad</t>
  </si>
  <si>
    <t>El Bechnnati</t>
  </si>
  <si>
    <t>D-Link</t>
  </si>
  <si>
    <t>mohammadb@dlinkmea.com</t>
  </si>
  <si>
    <t>Jebel Ali Freezone South</t>
  </si>
  <si>
    <t>Dionisio</t>
  </si>
  <si>
    <t>MIG Holding</t>
  </si>
  <si>
    <t>adionisio@migholding.com</t>
  </si>
  <si>
    <t>Box-744, Single Business Tower, Business Bay</t>
  </si>
  <si>
    <t>Alan</t>
  </si>
  <si>
    <t>Cassar</t>
  </si>
  <si>
    <t>MARCURA</t>
  </si>
  <si>
    <t>a.cassar@marcura.com</t>
  </si>
  <si>
    <t>Unit 63A, Level 15, Gate Building, Dubai International Financial Center</t>
  </si>
  <si>
    <t>Ajit</t>
  </si>
  <si>
    <t>LuLu Group International</t>
  </si>
  <si>
    <t>ajit.johnson@lulufin.com</t>
  </si>
  <si>
    <t>Y-Tower Building, Al Nahyan Camp</t>
  </si>
  <si>
    <t>Moosa</t>
  </si>
  <si>
    <t>Kazim</t>
  </si>
  <si>
    <t>Al-Qaryan Group</t>
  </si>
  <si>
    <t>moosa.kazim@alqaryan.com</t>
  </si>
  <si>
    <t>Abu Hadriyah Road, P. O. Box 3703, Dammam, Eastern Province</t>
  </si>
  <si>
    <t>Dammam</t>
  </si>
  <si>
    <t>Hashim</t>
  </si>
  <si>
    <t>Azzouz</t>
  </si>
  <si>
    <t>Al Rajhi Takaful</t>
  </si>
  <si>
    <t>hashim.azzouz@alrajhitakaful.com</t>
  </si>
  <si>
    <t>Al Rabie</t>
  </si>
  <si>
    <t>Fehmi</t>
  </si>
  <si>
    <t>Hudayioglu</t>
  </si>
  <si>
    <t>Kipas Holding</t>
  </si>
  <si>
    <t>fhudayioglu@kipas.com.tr</t>
  </si>
  <si>
    <t>Karacasu Karaziyaret Mah. Fatih Sultan Mehmet Cad. N:1/A 46100 Dulkadiroglu, Kahramanmaras</t>
  </si>
  <si>
    <t>Kahramanmaras</t>
  </si>
  <si>
    <t>Mehmet</t>
  </si>
  <si>
    <t>Caglayan</t>
  </si>
  <si>
    <t>Deutsche Bank</t>
  </si>
  <si>
    <t>mehmet.caglayan@db.com</t>
  </si>
  <si>
    <t>Esentepe, Büyükdere Cd. Tekfen Tower No:209</t>
  </si>
  <si>
    <t>Istanbul</t>
  </si>
  <si>
    <t>Tamer</t>
  </si>
  <si>
    <t>Nasr</t>
  </si>
  <si>
    <t>Suez Canal Container Terminal</t>
  </si>
  <si>
    <t>tamer.nasr@scctportsaid.com</t>
  </si>
  <si>
    <t>Private Free Zone Area, Port Said East Port, Port Said, P.O. Box 247, EG</t>
  </si>
  <si>
    <t>Port Said</t>
  </si>
  <si>
    <t>Khaled</t>
  </si>
  <si>
    <t>Salam</t>
  </si>
  <si>
    <t>Movenpick Hotels and Resorts</t>
  </si>
  <si>
    <t>khaled.salam@movenpick.com</t>
  </si>
  <si>
    <t>Movenpick Hotel Cairo-Media City opposite to Mall of Egypt El Wahat Road</t>
  </si>
  <si>
    <t>Schechinger</t>
  </si>
  <si>
    <t>Trimet Aluminium SE</t>
  </si>
  <si>
    <t>thomas.schechinger@trimet.de</t>
  </si>
  <si>
    <t>Aluminiumallee 1</t>
  </si>
  <si>
    <t>Essen</t>
  </si>
  <si>
    <t>Rik</t>
  </si>
  <si>
    <t>Voerman</t>
  </si>
  <si>
    <t>Antonius Zorggroep</t>
  </si>
  <si>
    <t>rvoerman@antoniuszorggroep.nl</t>
  </si>
  <si>
    <t>Bolswarderbaan 1</t>
  </si>
  <si>
    <t>Sneek</t>
  </si>
  <si>
    <t>8601 ZK</t>
  </si>
  <si>
    <t>Hussain</t>
  </si>
  <si>
    <t>Almeftah</t>
  </si>
  <si>
    <t>SABB</t>
  </si>
  <si>
    <t>hussain.almeftah@sabb.com</t>
  </si>
  <si>
    <t>P.O. Box 9084</t>
  </si>
  <si>
    <t>Theodore</t>
  </si>
  <si>
    <t>Capgemini Sverige AB</t>
  </si>
  <si>
    <t>daniel.theodore@capgemini.com</t>
  </si>
  <si>
    <t>Gustavslundsvagen 131</t>
  </si>
  <si>
    <t>Bromma</t>
  </si>
  <si>
    <t>167 51</t>
  </si>
  <si>
    <t>Marcin</t>
  </si>
  <si>
    <t>Majdecki</t>
  </si>
  <si>
    <t>Investa Sp. z o.o.</t>
  </si>
  <si>
    <t>m.majdecki@investa.pl</t>
  </si>
  <si>
    <t>Zastawna 27</t>
  </si>
  <si>
    <t>Gdanski</t>
  </si>
  <si>
    <t>83-000</t>
  </si>
  <si>
    <t>Roese</t>
  </si>
  <si>
    <t>Verband der Vereine Creditreform e.V.</t>
  </si>
  <si>
    <t>m.roese@ecofis.de</t>
  </si>
  <si>
    <t>Hammfelddamm 13</t>
  </si>
  <si>
    <t>Neuss</t>
  </si>
  <si>
    <t>Georg Wolfgang</t>
  </si>
  <si>
    <t>Scheffenbichler</t>
  </si>
  <si>
    <t>Universitaet Mozarteum Salzburg</t>
  </si>
  <si>
    <t>georg.scheffenbichler@moz.ac.at</t>
  </si>
  <si>
    <t>Schranengasse 10</t>
  </si>
  <si>
    <t>Salzburg</t>
  </si>
  <si>
    <t>Juergen</t>
  </si>
  <si>
    <t>Sans</t>
  </si>
  <si>
    <t>Alzchem Trostberg GmbH</t>
  </si>
  <si>
    <t>jurgen.sans@alzchem.com</t>
  </si>
  <si>
    <t>Drive Albert Frank Strasse 32</t>
  </si>
  <si>
    <t>Trostberg</t>
  </si>
  <si>
    <t>Damian</t>
  </si>
  <si>
    <t>Vidal Segui</t>
  </si>
  <si>
    <t>Hospital de Manises</t>
  </si>
  <si>
    <t>dvidal@hospitalmanises.es</t>
  </si>
  <si>
    <t>Avenida de la Generalitat Valenciana 50</t>
  </si>
  <si>
    <t>Olivier</t>
  </si>
  <si>
    <t>Ulmer</t>
  </si>
  <si>
    <t>La Francaise</t>
  </si>
  <si>
    <t>oulmer@lafrancaise-group.com</t>
  </si>
  <si>
    <t>128 Boulevard Raspail</t>
  </si>
  <si>
    <t>Paris</t>
  </si>
  <si>
    <t>Christophe</t>
  </si>
  <si>
    <t>Chekroun</t>
  </si>
  <si>
    <t>Enea</t>
  </si>
  <si>
    <t>christophe.chekroun@enea.com</t>
  </si>
  <si>
    <t>Immeuble Le Cardinet 8 Rue Bernard Buffet</t>
  </si>
  <si>
    <t>Elaine</t>
  </si>
  <si>
    <t>Milner</t>
  </si>
  <si>
    <t>Tenneco</t>
  </si>
  <si>
    <t>elaine.milner@tenneco.com</t>
  </si>
  <si>
    <t>Unit 3 Tafarnaubach Industrial Estate Tafarnaubach</t>
  </si>
  <si>
    <t>Tredegar</t>
  </si>
  <si>
    <t>NP22 3AA</t>
  </si>
  <si>
    <t>Patricio</t>
  </si>
  <si>
    <t>Febres</t>
  </si>
  <si>
    <t>TGW Logistics Group GmbH</t>
  </si>
  <si>
    <t>patricio.mirandafebres@tgw-group.com</t>
  </si>
  <si>
    <t>Collmannstrasse 2</t>
  </si>
  <si>
    <t>Wels</t>
  </si>
  <si>
    <t>Dariusz</t>
  </si>
  <si>
    <t>Jellonnek</t>
  </si>
  <si>
    <t>V.Group</t>
  </si>
  <si>
    <t>dariusz.jellonnek@vships.com</t>
  </si>
  <si>
    <t>?u?ycka 6D</t>
  </si>
  <si>
    <t>Gdynia</t>
  </si>
  <si>
    <t>Sergiusz</t>
  </si>
  <si>
    <t>Stefanowski</t>
  </si>
  <si>
    <t>PCC Group</t>
  </si>
  <si>
    <t>sergiusz.stefanowski@pcc.rokita.pl</t>
  </si>
  <si>
    <t>Ul. Górno?l?ska 9/11 Lok 61</t>
  </si>
  <si>
    <t>Warsaw</t>
  </si>
  <si>
    <t>Lars</t>
  </si>
  <si>
    <t>Claesson</t>
  </si>
  <si>
    <t>Institute for energy technology</t>
  </si>
  <si>
    <t>lars.claesson@ife.no</t>
  </si>
  <si>
    <t>Instituttveien 18</t>
  </si>
  <si>
    <t>Kjeller</t>
  </si>
  <si>
    <t>Lorenzo</t>
  </si>
  <si>
    <t>Anselmi</t>
  </si>
  <si>
    <t>Artsana Group</t>
  </si>
  <si>
    <t>lorenzo.anselmi@artsana.com</t>
  </si>
  <si>
    <t>Via Saldarini Catelli N. 1</t>
  </si>
  <si>
    <t>Lombardy</t>
  </si>
  <si>
    <t>Emanuele</t>
  </si>
  <si>
    <t>Galvagni</t>
  </si>
  <si>
    <t>Cementir Holding</t>
  </si>
  <si>
    <t>e.galvagni@cementirholding.it</t>
  </si>
  <si>
    <t>Corso di Francia, 200</t>
  </si>
  <si>
    <t>Rome</t>
  </si>
  <si>
    <t>Stefano</t>
  </si>
  <si>
    <t>Larcan</t>
  </si>
  <si>
    <t>ABB SpA</t>
  </si>
  <si>
    <t>stefano.larcan@it.abb.com</t>
  </si>
  <si>
    <t>Via Al Molo Giano</t>
  </si>
  <si>
    <t>Genova</t>
  </si>
  <si>
    <t>Vittorio</t>
  </si>
  <si>
    <t>D'Alessio</t>
  </si>
  <si>
    <t>Infobip</t>
  </si>
  <si>
    <t>vittorio.dalessio@infobip.com</t>
  </si>
  <si>
    <t>Piazzale Luigi Cadorna</t>
  </si>
  <si>
    <t>Torsten</t>
  </si>
  <si>
    <t>Schroer</t>
  </si>
  <si>
    <t>IT-Dienstleistungszentrum Berlin</t>
  </si>
  <si>
    <t>torsten.schroer@itdz-berlin.de</t>
  </si>
  <si>
    <t>Berliner Strasse 112 -115</t>
  </si>
  <si>
    <t>Stephane</t>
  </si>
  <si>
    <t>Chapurlat</t>
  </si>
  <si>
    <t>Saint Gobain</t>
  </si>
  <si>
    <t>stephane.chapurlat@saint-gobain.com</t>
  </si>
  <si>
    <t>Tour Saint-Gobain 12 place de l'Iris</t>
  </si>
  <si>
    <t>La Defense</t>
  </si>
  <si>
    <t>Tomas</t>
  </si>
  <si>
    <t>Ronn</t>
  </si>
  <si>
    <t>Quant AB</t>
  </si>
  <si>
    <t>tomas.ronn@quantservice.com</t>
  </si>
  <si>
    <t>Sankt Goransgatan 66</t>
  </si>
  <si>
    <t>Stockholm</t>
  </si>
  <si>
    <t>Arnon</t>
  </si>
  <si>
    <t>Columbus</t>
  </si>
  <si>
    <t>ICL Israel</t>
  </si>
  <si>
    <t>arnon.columbus@icl-group.com</t>
  </si>
  <si>
    <t>Millennium Tower, 23 Aranha St.</t>
  </si>
  <si>
    <t>Tel Aviv</t>
  </si>
  <si>
    <t>Axel</t>
  </si>
  <si>
    <t>Maier</t>
  </si>
  <si>
    <t>Klinikum Ingolstadt GmbH</t>
  </si>
  <si>
    <t>axel.maier@klinikum-ingolstadt.de</t>
  </si>
  <si>
    <t>Krumenauerstrasse 25</t>
  </si>
  <si>
    <t>Ingolstadt</t>
  </si>
  <si>
    <t>Rajfura</t>
  </si>
  <si>
    <t>University of Economics in Katowice</t>
  </si>
  <si>
    <t>dariusz.rajfura@ue.katowice.pl</t>
  </si>
  <si>
    <t>1 Maja 50</t>
  </si>
  <si>
    <t>Katowice</t>
  </si>
  <si>
    <t>Siddiqui</t>
  </si>
  <si>
    <t>Jamjoompharma</t>
  </si>
  <si>
    <t>adnan.siddiqui@jamjoompharma.com</t>
  </si>
  <si>
    <t>Al Kurnaysh Road Al-Ruwais</t>
  </si>
  <si>
    <t>Touseef Uddin Qureshi</t>
  </si>
  <si>
    <t>Abbar and Zainy</t>
  </si>
  <si>
    <t>m.touseef@abbarcompanies.com</t>
  </si>
  <si>
    <t>Abbar &amp; Zainy Tower</t>
  </si>
  <si>
    <t>Mariusz</t>
  </si>
  <si>
    <t>Radosh</t>
  </si>
  <si>
    <t>Grupa EWE Polska / EWE AG</t>
  </si>
  <si>
    <t>mariusz.radosh@ewe.pl</t>
  </si>
  <si>
    <t>Male Garbary 9</t>
  </si>
  <si>
    <t>Poznan</t>
  </si>
  <si>
    <t>Manish</t>
  </si>
  <si>
    <t>Gangotia</t>
  </si>
  <si>
    <t>Fairmont Hotels &amp; Resorts</t>
  </si>
  <si>
    <t>manish.gangotia@fairmont.com</t>
  </si>
  <si>
    <t>Airport Road, Qurtubah Area, Business Gate</t>
  </si>
  <si>
    <t>Skyers</t>
  </si>
  <si>
    <t>UCL</t>
  </si>
  <si>
    <t>d.skyers@ucl.ac.uk</t>
  </si>
  <si>
    <t>Gower Street</t>
  </si>
  <si>
    <t>WC1E 6DH</t>
  </si>
  <si>
    <t>Mads</t>
  </si>
  <si>
    <t>Hedin Preetzmann</t>
  </si>
  <si>
    <t>Vestas</t>
  </si>
  <si>
    <t>mahpr@vestas.com</t>
  </si>
  <si>
    <t>Hedeager 42</t>
  </si>
  <si>
    <t>Aarhus</t>
  </si>
  <si>
    <t>Toktas</t>
  </si>
  <si>
    <t>Zumtobel Group</t>
  </si>
  <si>
    <t>mustafa.toktas@zumtobel.com</t>
  </si>
  <si>
    <t>Hochsterstrasse 8</t>
  </si>
  <si>
    <t>Dornbirn</t>
  </si>
  <si>
    <t>Rini</t>
  </si>
  <si>
    <t>Laskar</t>
  </si>
  <si>
    <t>UBS Limited</t>
  </si>
  <si>
    <t>rini.laskar@ubs.com</t>
  </si>
  <si>
    <t>5 Broadgate</t>
  </si>
  <si>
    <t>EC2M 2QS</t>
  </si>
  <si>
    <t>Elie</t>
  </si>
  <si>
    <t>Hawa</t>
  </si>
  <si>
    <t>Majid Al Futtaim</t>
  </si>
  <si>
    <t>elie.hawa@maf.co.ae</t>
  </si>
  <si>
    <t>Majid Al Futtaim Tower 1</t>
  </si>
  <si>
    <t>Jacob</t>
  </si>
  <si>
    <t>Kuriyan</t>
  </si>
  <si>
    <t>Khalifa University</t>
  </si>
  <si>
    <t>jacob.kuriyan@ku.ac.ae</t>
  </si>
  <si>
    <t>Al Saada Street, Opposite Abu Dhabi Police GHQ</t>
  </si>
  <si>
    <t>Navdish</t>
  </si>
  <si>
    <t>JK Cement Ltd</t>
  </si>
  <si>
    <t>navdish.sharma@jkcement.com</t>
  </si>
  <si>
    <t>The Citadel Tower, Office 2007-2008 Business Bay</t>
  </si>
  <si>
    <t>Tasos</t>
  </si>
  <si>
    <t>Charitakis</t>
  </si>
  <si>
    <t>IFFCO Group</t>
  </si>
  <si>
    <t>acharitakis@iffco.com</t>
  </si>
  <si>
    <t>41 – 44 Floor Tiffany Tower, Cluster W, Jumeirah Lake Towers, P.O.Box 3181</t>
  </si>
  <si>
    <t>Pradeep</t>
  </si>
  <si>
    <t>Kamath</t>
  </si>
  <si>
    <t>Al Hilal Bank</t>
  </si>
  <si>
    <t>pkamath@alhilalbank.ae</t>
  </si>
  <si>
    <t>Al Bahr Tower Al Saada Street</t>
  </si>
  <si>
    <t>Pierre</t>
  </si>
  <si>
    <t>Dumond</t>
  </si>
  <si>
    <t>Fives Group</t>
  </si>
  <si>
    <t>pierre.dumond@fivesgroup.com</t>
  </si>
  <si>
    <t>Mazaya Business Avenue BB2, Jumeirah Lake Towers</t>
  </si>
  <si>
    <t>Abdulaziz</t>
  </si>
  <si>
    <t>Sheikh</t>
  </si>
  <si>
    <t>United Food Industries Corporation</t>
  </si>
  <si>
    <t>a.sheikh@deemah.com</t>
  </si>
  <si>
    <t>East Circle Road, Exit 14New Alkharj Second Industrial Area</t>
  </si>
  <si>
    <t>Mostyn</t>
  </si>
  <si>
    <t>Rischmueller</t>
  </si>
  <si>
    <t>Al Tamimi</t>
  </si>
  <si>
    <t>m.rischmueller@tamimi.com</t>
  </si>
  <si>
    <t>Zamil House, 9Th Floor, Prince Turkey Street, Corniche District</t>
  </si>
  <si>
    <t>Ayman</t>
  </si>
  <si>
    <t>Majzoub</t>
  </si>
  <si>
    <t>Avaya</t>
  </si>
  <si>
    <t>amajzoub@avaya.com</t>
  </si>
  <si>
    <t>Abdulla Bin Saliman Al Hamdan Street</t>
  </si>
  <si>
    <t>Carlos</t>
  </si>
  <si>
    <t>Navarro</t>
  </si>
  <si>
    <t>Bodegas Osborne SA</t>
  </si>
  <si>
    <t>cnavarro@osborne.es</t>
  </si>
  <si>
    <t>Calle Fernan Caballero 7 El Puerto de Santa Maria</t>
  </si>
  <si>
    <t>Cadiz</t>
  </si>
  <si>
    <t>Antwan (Alfons)</t>
  </si>
  <si>
    <t>Tawadros</t>
  </si>
  <si>
    <t>Contrack Facilities Management S A E</t>
  </si>
  <si>
    <t>aalfons@contrackfm.com</t>
  </si>
  <si>
    <t>Nile City Towers 4h Floor South Tower Corniche El Nile Ramlet Boulak</t>
  </si>
  <si>
    <t>Wilfried</t>
  </si>
  <si>
    <t>Krumm</t>
  </si>
  <si>
    <t>Abus Krahnsysteme Gmbh</t>
  </si>
  <si>
    <t>wilfried.krumm@abus-kransysteme.de</t>
  </si>
  <si>
    <t>Sonnenweg 1</t>
  </si>
  <si>
    <t>Gummersbach</t>
  </si>
  <si>
    <t>Tackenberg</t>
  </si>
  <si>
    <t>LVR-Klinikum Essen</t>
  </si>
  <si>
    <t>axel.tackenberg@lvr.de</t>
  </si>
  <si>
    <t>Gladbecker Strasse 425-427</t>
  </si>
  <si>
    <t>Concepcion</t>
  </si>
  <si>
    <t>Lopez Ojeda</t>
  </si>
  <si>
    <t>Congreso de los Diputados</t>
  </si>
  <si>
    <t>clojeda@congreso.es</t>
  </si>
  <si>
    <t>Plaza de las Cortes, 1</t>
  </si>
  <si>
    <t>Van Eesbeecq</t>
  </si>
  <si>
    <t>Stibbe</t>
  </si>
  <si>
    <t>olivier.vaneesbeecq@stibbe.com</t>
  </si>
  <si>
    <t>Central Plaza, Loksumstraat 25 Rue de Loxum</t>
  </si>
  <si>
    <t>Brussels</t>
  </si>
  <si>
    <t>Josh</t>
  </si>
  <si>
    <t>Warham</t>
  </si>
  <si>
    <t>Ericsson</t>
  </si>
  <si>
    <t>josh.warham@ericsson.com</t>
  </si>
  <si>
    <t>Unit 4, Midleton Gate</t>
  </si>
  <si>
    <t>Guildford</t>
  </si>
  <si>
    <t>GU2 8SG</t>
  </si>
  <si>
    <t>Gerren</t>
  </si>
  <si>
    <t>Mayne</t>
  </si>
  <si>
    <t>Fujitsu Services Sell To UK</t>
  </si>
  <si>
    <t>gerren.mayne@fujitsu.com</t>
  </si>
  <si>
    <t>Unit J Grafton House Grafton Way</t>
  </si>
  <si>
    <t>Basingstoke</t>
  </si>
  <si>
    <t>RG22 6HY</t>
  </si>
  <si>
    <t>Frederic</t>
  </si>
  <si>
    <t>Barbe</t>
  </si>
  <si>
    <t>frederic.barbe@capgemini.com</t>
  </si>
  <si>
    <t>Place de IEtoile, 11 rue de Tilsitt</t>
  </si>
  <si>
    <t>Vidar</t>
  </si>
  <si>
    <t>Skjeggestad</t>
  </si>
  <si>
    <t>TietoEVRY</t>
  </si>
  <si>
    <t>vidar.skjeggestad@tietoevry.com</t>
  </si>
  <si>
    <t>Verftsgata 4</t>
  </si>
  <si>
    <t>Trondheim</t>
  </si>
  <si>
    <t>Jerker</t>
  </si>
  <si>
    <t>Hallin</t>
  </si>
  <si>
    <t>SEB</t>
  </si>
  <si>
    <t>jerker.hallin@seb.se</t>
  </si>
  <si>
    <t>Kungstradgardsgatan 8</t>
  </si>
  <si>
    <t>Gosch</t>
  </si>
  <si>
    <t>Steinbacher</t>
  </si>
  <si>
    <t>gosch.manuel@steinbacher.at</t>
  </si>
  <si>
    <t>Salzburger Strasse 35</t>
  </si>
  <si>
    <t>Erpfendorf</t>
  </si>
  <si>
    <t>Dyck</t>
  </si>
  <si>
    <t>Straub-Verpackungen GmbH</t>
  </si>
  <si>
    <t>andreas.dyck@straub-verpackungen.de</t>
  </si>
  <si>
    <t>Donaueschinger Strasse 2</t>
  </si>
  <si>
    <t>Braunlingen</t>
  </si>
  <si>
    <t>Reppling</t>
  </si>
  <si>
    <t>Clear Channel Outdoor</t>
  </si>
  <si>
    <t>ola.reppling@clearchannel.se</t>
  </si>
  <si>
    <t>Birger Jarlsgatan 43</t>
  </si>
  <si>
    <t>Varshney</t>
  </si>
  <si>
    <t>Glenmark Pharmaceuticals</t>
  </si>
  <si>
    <t>ajay.varshney@glenmarkpharma.com</t>
  </si>
  <si>
    <t>Unit 1 Building 2 Marlins Meadow</t>
  </si>
  <si>
    <t>Watford</t>
  </si>
  <si>
    <t>WD18 8YA</t>
  </si>
  <si>
    <t>Emmanuel</t>
  </si>
  <si>
    <t>Baeyens</t>
  </si>
  <si>
    <t>emmanuel.baeyens@uk.verizon.com</t>
  </si>
  <si>
    <t>10 Fleet Place</t>
  </si>
  <si>
    <t>EC4M 7QS</t>
  </si>
  <si>
    <t>Zareba</t>
  </si>
  <si>
    <t>Citibank International Limited</t>
  </si>
  <si>
    <t>tomasz.zareba@citi.com</t>
  </si>
  <si>
    <t>Prosta 36</t>
  </si>
  <si>
    <t>00-838</t>
  </si>
  <si>
    <t>Rakesh</t>
  </si>
  <si>
    <t>Udernani</t>
  </si>
  <si>
    <t>Laing ORourke</t>
  </si>
  <si>
    <t>rudernani@laingorourke.ae</t>
  </si>
  <si>
    <t>Al Shoala Building Block A 5th floor</t>
  </si>
  <si>
    <t>Carsten</t>
  </si>
  <si>
    <t>Picht</t>
  </si>
  <si>
    <t>IT-Service Salzgitter Gmbh</t>
  </si>
  <si>
    <t>picht@its-salzgitter.de</t>
  </si>
  <si>
    <t>Eisenhuttenstrasse 99</t>
  </si>
  <si>
    <t>Salzgitter</t>
  </si>
  <si>
    <t>Olaf</t>
  </si>
  <si>
    <t>Schomaker</t>
  </si>
  <si>
    <t>Appelrath Cupper</t>
  </si>
  <si>
    <t>o.schomaker@appelrath.com</t>
  </si>
  <si>
    <t>Zeppelinstrasse 2</t>
  </si>
  <si>
    <t>Koeln</t>
  </si>
  <si>
    <t>Durkop</t>
  </si>
  <si>
    <t>DB Systel GmbH</t>
  </si>
  <si>
    <t>carsten.duerkop@deutschebahn.com</t>
  </si>
  <si>
    <t>Jurgen Ponto Platz 1</t>
  </si>
  <si>
    <t>Karim</t>
  </si>
  <si>
    <t>Deghedy</t>
  </si>
  <si>
    <t>Emaar Misr - Emaar Properties</t>
  </si>
  <si>
    <t>deghedy@hotmail.com</t>
  </si>
  <si>
    <t>Al Abageyah, El Mukkatam</t>
  </si>
  <si>
    <t>Edgar</t>
  </si>
  <si>
    <t>Huwer</t>
  </si>
  <si>
    <t>Leysser</t>
  </si>
  <si>
    <t>edgar.huwer@leysser.de</t>
  </si>
  <si>
    <t>Industriestrasse 10</t>
  </si>
  <si>
    <t>Idar-Oberstein​</t>
  </si>
  <si>
    <t>Osullivan</t>
  </si>
  <si>
    <t>paul.o-sullivan@capgemini.com</t>
  </si>
  <si>
    <t>40 Holborn Viaduct Holborn</t>
  </si>
  <si>
    <t>EC1N 2PB</t>
  </si>
  <si>
    <t>Jitrinee</t>
  </si>
  <si>
    <t>Nammechai</t>
  </si>
  <si>
    <t>Diebold Nixdorf</t>
  </si>
  <si>
    <t>jitrinee.nammechai@dieboldnixdorf.com</t>
  </si>
  <si>
    <t>1 S Sathon Road, Thung Maha Mek, Sathon</t>
  </si>
  <si>
    <t>Bangkok</t>
  </si>
  <si>
    <t>Thailand</t>
  </si>
  <si>
    <t>Henry</t>
  </si>
  <si>
    <t>Yuen</t>
  </si>
  <si>
    <t>Gilead Sciences, Inc.</t>
  </si>
  <si>
    <t>henry.yuen@gilead.com</t>
  </si>
  <si>
    <t>Room 2603, 26Th Floor, Hysan Place. 500 Hennessy Road</t>
  </si>
  <si>
    <t>Causeway Bay</t>
  </si>
  <si>
    <t>Hong Kong</t>
  </si>
  <si>
    <t>Atinuj</t>
  </si>
  <si>
    <t>Chatuparisute</t>
  </si>
  <si>
    <t>Securitas</t>
  </si>
  <si>
    <t>atinuj.c@securitas.co.th</t>
  </si>
  <si>
    <t>The Trendy Office Building 10/120, 10th floor Sukhumvit Soi 13 Klongtoey Nua, Watthana</t>
  </si>
  <si>
    <t>Nachu</t>
  </si>
  <si>
    <t>Subramanian</t>
  </si>
  <si>
    <t>OCBC Bank</t>
  </si>
  <si>
    <t>nachusubramanian@ocbc.com</t>
  </si>
  <si>
    <t>65 Chulia Street</t>
  </si>
  <si>
    <t>Singapore</t>
  </si>
  <si>
    <t>Herbert</t>
  </si>
  <si>
    <t>Lau</t>
  </si>
  <si>
    <t>Korn Ferry</t>
  </si>
  <si>
    <t>herbert.lau@kornferry.com</t>
  </si>
  <si>
    <t>3 Temasek Avenue</t>
  </si>
  <si>
    <t>Balpreet</t>
  </si>
  <si>
    <t>Reliance Industries Limited</t>
  </si>
  <si>
    <t>balpreet.singh@ril.com</t>
  </si>
  <si>
    <t>Marker Chambers IV, Nariman Point</t>
  </si>
  <si>
    <t>Mumbai</t>
  </si>
  <si>
    <t>400 021</t>
  </si>
  <si>
    <t>India</t>
  </si>
  <si>
    <t>Sandeep K</t>
  </si>
  <si>
    <t>Vasudevan</t>
  </si>
  <si>
    <t>Medlife</t>
  </si>
  <si>
    <t>sandeep.kv@medlife.com</t>
  </si>
  <si>
    <t>Vaswani Centropolis, 5Th &amp; 6Th Floor, Langford Rd, Bheemanna Garden</t>
  </si>
  <si>
    <t>Bengaluru</t>
  </si>
  <si>
    <t>Amol</t>
  </si>
  <si>
    <t>Vispute</t>
  </si>
  <si>
    <t>Rishabh Software Private Limited</t>
  </si>
  <si>
    <t>amol.vispute@rishabhsoft.com</t>
  </si>
  <si>
    <t>Plot 66, Padra Road, beside Sigil India, Atladara</t>
  </si>
  <si>
    <t>Vadodara</t>
  </si>
  <si>
    <t>Seenuvasan</t>
  </si>
  <si>
    <t>Srinivasan</t>
  </si>
  <si>
    <t>Bharat Serums And Vaccines Limited</t>
  </si>
  <si>
    <t>91 9819661337</t>
  </si>
  <si>
    <t>seenuvasan.s@bharatserums.com</t>
  </si>
  <si>
    <t>17th Floor Hoechst House Nariman Point</t>
  </si>
  <si>
    <t>Shadwal</t>
  </si>
  <si>
    <t>Rathour</t>
  </si>
  <si>
    <t>HDFCERGO General Insurance</t>
  </si>
  <si>
    <t>shadwal.rathour@hdfcergo.com</t>
  </si>
  <si>
    <t>6th Floor, Leela Business Park, Andheri Kurla Road</t>
  </si>
  <si>
    <t>Chakravarthy</t>
  </si>
  <si>
    <t>Aravapalli</t>
  </si>
  <si>
    <t>Reckitt Benckiser India</t>
  </si>
  <si>
    <t>chakravarthy.aravapalli@rb.com</t>
  </si>
  <si>
    <t>Level 12 North Wing, The Skyview 20, Hitech City Main Road</t>
  </si>
  <si>
    <t>Hyderabad</t>
  </si>
  <si>
    <t>Abhay</t>
  </si>
  <si>
    <t>Baijal</t>
  </si>
  <si>
    <t>Chambal Fertilisers and Chemicals Limited</t>
  </si>
  <si>
    <t>abhay.baijal@chambal.in</t>
  </si>
  <si>
    <t>Corporate One, First Floor, 5 Commercial Centre, Jasola</t>
  </si>
  <si>
    <t>New Delhi</t>
  </si>
  <si>
    <t>Swarup</t>
  </si>
  <si>
    <t>Sarkar</t>
  </si>
  <si>
    <t>Wipro Limited</t>
  </si>
  <si>
    <t>swarup.sarkar@wipro.com</t>
  </si>
  <si>
    <t>No 72, KEONICS, Hosur Road, Electronic City</t>
  </si>
  <si>
    <t>Srinath</t>
  </si>
  <si>
    <t>Mallya</t>
  </si>
  <si>
    <t>Atos Syntel</t>
  </si>
  <si>
    <t>srinath.mallya@atos.net</t>
  </si>
  <si>
    <t>Plot No. H7 Or H8 Sipcot It Park Old Mahabalipuram</t>
  </si>
  <si>
    <t>Siruseri</t>
  </si>
  <si>
    <t>Shailabh</t>
  </si>
  <si>
    <t>Haldule</t>
  </si>
  <si>
    <t>Jade Global</t>
  </si>
  <si>
    <t>shailabh.haldule@jadeglobal.com</t>
  </si>
  <si>
    <t>Nyati Tech Park, 7th floor, Digambar Nag</t>
  </si>
  <si>
    <t>Pune</t>
  </si>
  <si>
    <t>Nayan</t>
  </si>
  <si>
    <t>Hazra</t>
  </si>
  <si>
    <t>BNY Mellon</t>
  </si>
  <si>
    <t>nayan.hazra@bnymellon.com</t>
  </si>
  <si>
    <t>Level 3, Tower S3, Cybercity, Magarpatta City, Hadapsar</t>
  </si>
  <si>
    <t>Rajeev</t>
  </si>
  <si>
    <t>Unify Group</t>
  </si>
  <si>
    <t>rajeev.kumar@unifyrcm.com</t>
  </si>
  <si>
    <t>E 196, Phase – 8B, Industrial Area</t>
  </si>
  <si>
    <t>Mohali</t>
  </si>
  <si>
    <t>Rajesh</t>
  </si>
  <si>
    <t>Vedak</t>
  </si>
  <si>
    <t>Werum IT Solutions</t>
  </si>
  <si>
    <t>rajesh.vedak@werum.com</t>
  </si>
  <si>
    <t>701, A Wing, Reliable Tech Park Off Thane-Belapur Road, Airoli</t>
  </si>
  <si>
    <t>Navi Mumbai</t>
  </si>
  <si>
    <t>Ullas</t>
  </si>
  <si>
    <t>Kumar U</t>
  </si>
  <si>
    <t>Acuity Knowledge Partners</t>
  </si>
  <si>
    <t>ullas.kumar@acuitykp.com</t>
  </si>
  <si>
    <t>2, Elixir Chancery 135/1, 2, Residency Rd, Richmond Town</t>
  </si>
  <si>
    <t>Navneet</t>
  </si>
  <si>
    <t>Chola</t>
  </si>
  <si>
    <t>Cognizant Technology Solution</t>
  </si>
  <si>
    <t>navneet.chola@cognizant.com</t>
  </si>
  <si>
    <t>Cognizant Deccan Campus Plot No.16, Phase III Rajiv Gandhi Infotech Park Hinjawadi</t>
  </si>
  <si>
    <t>411 057</t>
  </si>
  <si>
    <t>Kharat</t>
  </si>
  <si>
    <t>Cybage Software</t>
  </si>
  <si>
    <t>satishkh@cybage.com</t>
  </si>
  <si>
    <t>Survey No. 13A/ 1,2,3/1, Cybage Towers, Adarsh Nagar Wadgaon Sheri</t>
  </si>
  <si>
    <t>Sachchidanand</t>
  </si>
  <si>
    <t>Muchandi</t>
  </si>
  <si>
    <t>JM Financial Limited</t>
  </si>
  <si>
    <t>sachchidanand.muchandi@jmfl.com</t>
  </si>
  <si>
    <t>7th Floor, Cnergy, Appasaheb Marathe Marg, Prabhadevi</t>
  </si>
  <si>
    <t>Satyajit</t>
  </si>
  <si>
    <t>Sarker</t>
  </si>
  <si>
    <t>OmniActive Health Technologies</t>
  </si>
  <si>
    <t>s.sarker@omniactives.com</t>
  </si>
  <si>
    <t>21/15 2nd Floor The Landmark Bulding, Mahatma Gandhi Road</t>
  </si>
  <si>
    <t>Dheeraj Indra</t>
  </si>
  <si>
    <t>Prakash</t>
  </si>
  <si>
    <t>Smr Automotive Systems India Limited</t>
  </si>
  <si>
    <t>dheerajindra.prakash@smr-automotive.com</t>
  </si>
  <si>
    <t>Raja 83, Kumar, Block B, Sector 85</t>
  </si>
  <si>
    <t>Noida</t>
  </si>
  <si>
    <t>Radheshyam</t>
  </si>
  <si>
    <t>Deepak Fertilisers And Petrochemicals Corp. Ltd.</t>
  </si>
  <si>
    <t>radheshyam.singh@dfpcl.com</t>
  </si>
  <si>
    <t>4647 A Village Nande Taluka Mulshi</t>
  </si>
  <si>
    <t>Vijit</t>
  </si>
  <si>
    <t>Patil</t>
  </si>
  <si>
    <t>vijit.patil@novartis.com</t>
  </si>
  <si>
    <t>Inspire BKC, 'G' Block 6 &amp; 7 Floor, Main Road Bandra Kurla Complex, Bandra</t>
  </si>
  <si>
    <t>Rajiv</t>
  </si>
  <si>
    <t>Puri</t>
  </si>
  <si>
    <t>Fortis Healthcare Limited</t>
  </si>
  <si>
    <t>rajiv.puri@fortishealthcare.com</t>
  </si>
  <si>
    <t>Tower A, Unitech Business Park, Block - F, South City 1</t>
  </si>
  <si>
    <t>Gurugram</t>
  </si>
  <si>
    <t>Sanjivan</t>
  </si>
  <si>
    <t>Shirke</t>
  </si>
  <si>
    <t>Unit Trust of India</t>
  </si>
  <si>
    <t>sanjivan.shirke@uti.co.in</t>
  </si>
  <si>
    <t>G Block Bkc, Gn' Block, Bandra Kurla Complex</t>
  </si>
  <si>
    <t>Bansod</t>
  </si>
  <si>
    <t>Bajaj Allianz Life</t>
  </si>
  <si>
    <t>nitin.bansod@bajajallianz.co.in</t>
  </si>
  <si>
    <t>Bajaj Allianz House, Airport Road, Yerawada</t>
  </si>
  <si>
    <t>Saravana</t>
  </si>
  <si>
    <t>Murugesan</t>
  </si>
  <si>
    <t>3i Infotech</t>
  </si>
  <si>
    <t>saravana.murugesan@3i-infotech.com</t>
  </si>
  <si>
    <t>Akruti Trade Centre, 3rd floor, Plot .10, Road No. 7 MIDC Marol, Bhim Nagar, Andheri East</t>
  </si>
  <si>
    <t>Rajani</t>
  </si>
  <si>
    <t>Chinnari</t>
  </si>
  <si>
    <t>Sterlite Power</t>
  </si>
  <si>
    <t>rajani.chinnari@sterlite.com</t>
  </si>
  <si>
    <t>Mira Corporate Suits F1 Mathura Rd Ishwar Nagar Bahapur</t>
  </si>
  <si>
    <t>Dinilkumar</t>
  </si>
  <si>
    <t>Brahmanandan</t>
  </si>
  <si>
    <t>dinilkumar.brahmanandan@ril.com</t>
  </si>
  <si>
    <t>Maker Chambers - IV, Nariman Point</t>
  </si>
  <si>
    <t>Dalal</t>
  </si>
  <si>
    <t>Makemytrip India Pvt. Ltd.</t>
  </si>
  <si>
    <t>rajesh.dalal@makemytrip.com</t>
  </si>
  <si>
    <t>19th Floor Tower Building 5, Level 19 DLF Epitome near DLF Cyber City, Sector 24</t>
  </si>
  <si>
    <t>Pramod</t>
  </si>
  <si>
    <t>Thriveni Earth Movers</t>
  </si>
  <si>
    <t>ppg@thriveni.com</t>
  </si>
  <si>
    <t>D-319, Defence Colony</t>
  </si>
  <si>
    <t>Abhimanyu</t>
  </si>
  <si>
    <t>Ghosh</t>
  </si>
  <si>
    <t>abhimanyu.ghosh@ericsson.com</t>
  </si>
  <si>
    <t>3&amp;4th floor, DLF Building No. 7A, DLF Cyber City, DLF Phase 2, Sector 25A</t>
  </si>
  <si>
    <t>Renuka</t>
  </si>
  <si>
    <t>Nadkarni</t>
  </si>
  <si>
    <t>Adfactors PR Pvt Ltd</t>
  </si>
  <si>
    <t>renuka.nadkarni@adfactorspr.com</t>
  </si>
  <si>
    <t>City Hall, Kamla Mills, Pandurang Budhkar Marg, Lower Parel</t>
  </si>
  <si>
    <t>Gareth</t>
  </si>
  <si>
    <t>Herbert Smith Freehills</t>
  </si>
  <si>
    <t>gareth.thomas@hsf.com</t>
  </si>
  <si>
    <t>23/F Gloucester Tower</t>
  </si>
  <si>
    <t>Central</t>
  </si>
  <si>
    <t>Sureshkumar</t>
  </si>
  <si>
    <t>Rathod</t>
  </si>
  <si>
    <t>CtrlS Datacenters Ltd</t>
  </si>
  <si>
    <t>suresh.r@ctrls.in</t>
  </si>
  <si>
    <t>Plot No. GEN 72/1/A, TTC Industrial Area, South Central Road, MIDC Industrial Area, Mahape,Thane, Na</t>
  </si>
  <si>
    <t>Ramachandra Raju</t>
  </si>
  <si>
    <t>Wipro</t>
  </si>
  <si>
    <t>ravi.raju3@wipro.com</t>
  </si>
  <si>
    <t>SJM Towers, 18, Seshadri Rd, Gandhi Nagar</t>
  </si>
  <si>
    <t>Paliwal</t>
  </si>
  <si>
    <t>Loreal</t>
  </si>
  <si>
    <t>kpaliwal@rd.loreal.com</t>
  </si>
  <si>
    <t>A B Wing R P House S K Ahire Marg Worli</t>
  </si>
  <si>
    <t>Ivan</t>
  </si>
  <si>
    <t>Au</t>
  </si>
  <si>
    <t>Cargo-Partner Logistics Limited</t>
  </si>
  <si>
    <t>ivan.au@cargo-partner.com</t>
  </si>
  <si>
    <t>Room 1302, Octa Tower 8 Lam Chak Street</t>
  </si>
  <si>
    <t>Kowloon Bay</t>
  </si>
  <si>
    <t>Cheng</t>
  </si>
  <si>
    <t>Ronald Lu &amp; Partners</t>
  </si>
  <si>
    <t>vincentcheng@rlphk.com</t>
  </si>
  <si>
    <t>213 Queens Road East, Wu Chung House</t>
  </si>
  <si>
    <t>Wan Chai</t>
  </si>
  <si>
    <t>Hong Cheung (Francis)</t>
  </si>
  <si>
    <t>Cheng &amp; Cheng Limited</t>
  </si>
  <si>
    <t>cheng@chengcpa.com.hk</t>
  </si>
  <si>
    <t>Rm 1005 10/f Allied Kajima Building</t>
  </si>
  <si>
    <t>Siu Fai</t>
  </si>
  <si>
    <t>Leung</t>
  </si>
  <si>
    <t>Bank of America</t>
  </si>
  <si>
    <t>siu-fai.leung@bofa.com</t>
  </si>
  <si>
    <t>Cheung Kong Centre, 53F &amp; 55F, 2 Queens Road Central</t>
  </si>
  <si>
    <t>Mansell</t>
  </si>
  <si>
    <t>Hewlett Packard Enterprise</t>
  </si>
  <si>
    <t>wwindows@bigpond.net.au</t>
  </si>
  <si>
    <t>Level 13 Castlereagh Street</t>
  </si>
  <si>
    <t>Sydney</t>
  </si>
  <si>
    <t>Australia</t>
  </si>
  <si>
    <t>Eleanora June</t>
  </si>
  <si>
    <t>Suran</t>
  </si>
  <si>
    <t>UOB Kay Hian Securities Sdn Bhd</t>
  </si>
  <si>
    <t>eleanorasuran@uobkayhian.com</t>
  </si>
  <si>
    <t>Level 7, Menara MSC Cyberport, No 5, Jalan Bukit Meldrum, Tanjung Puteri</t>
  </si>
  <si>
    <t>Bahru</t>
  </si>
  <si>
    <t>Malaysia</t>
  </si>
  <si>
    <t>Jamsari</t>
  </si>
  <si>
    <t>Pharmaniaga Berhad</t>
  </si>
  <si>
    <t>jamsari@pharmaniaga.com</t>
  </si>
  <si>
    <t>No. 7, Lorong Keluli 1B Kawasan Perindustrian Bukit Raja Selatan, Shah Alam</t>
  </si>
  <si>
    <t>Shah Alam</t>
  </si>
  <si>
    <t>Wallace</t>
  </si>
  <si>
    <t>Ma</t>
  </si>
  <si>
    <t>KGI Asia Limited</t>
  </si>
  <si>
    <t>wallace.ma@kgi.com</t>
  </si>
  <si>
    <t>No. 18, Central Plaza, 41st Floor Harbour Road</t>
  </si>
  <si>
    <t>Nagarro</t>
  </si>
  <si>
    <t>sandeep.gupta@nagarro.com</t>
  </si>
  <si>
    <t>Plot 13, Sub.Major Laxmi Chand Rd, Udyog Vihar, Sector 18</t>
  </si>
  <si>
    <t>Chakraborty</t>
  </si>
  <si>
    <t>Harbinger Group</t>
  </si>
  <si>
    <t>ashish.chakraborty@harbingergroup.com</t>
  </si>
  <si>
    <t>139, Siddhant, Off, Paud Rd, Paud Road Bhusari Colony, Kothrud</t>
  </si>
  <si>
    <t>Shamendra</t>
  </si>
  <si>
    <t>NEC</t>
  </si>
  <si>
    <t>shamendra.singh@india.nec.com</t>
  </si>
  <si>
    <t>18th &amp; 19th Floor, Tower C, Advant Navis Business Park, Plot 7, Sector 142</t>
  </si>
  <si>
    <t>Lakshmi Prasad</t>
  </si>
  <si>
    <t>Mahankali</t>
  </si>
  <si>
    <t>Seeds Intimate Apparel India Private Limited</t>
  </si>
  <si>
    <t>prasadmah@seedsindia.co.in</t>
  </si>
  <si>
    <t>Biac, Plot 11, Biac-Sez, , Pudimadaka Road, Atchutapuram Mandal</t>
  </si>
  <si>
    <t>Visakhapatnam</t>
  </si>
  <si>
    <t>Law</t>
  </si>
  <si>
    <t>DBS Bank</t>
  </si>
  <si>
    <t>chrislaw@dbs.com</t>
  </si>
  <si>
    <t>G/F, The Center, 99 Queen's Road Central</t>
  </si>
  <si>
    <t>Kathuria</t>
  </si>
  <si>
    <t>Shemaroo Entertainment Limited</t>
  </si>
  <si>
    <t>rajesh.kathuria@shemaroo.com</t>
  </si>
  <si>
    <t>Plot No. 18, Marol Co-Op. Industrial Estate Off Andgeri Kurla Road, Andheri</t>
  </si>
  <si>
    <t>Subramanya</t>
  </si>
  <si>
    <t>Chandrashekar</t>
  </si>
  <si>
    <t>Hinduja Global Solutions</t>
  </si>
  <si>
    <t>00 919845008644</t>
  </si>
  <si>
    <t>subbu@teamhgs.com</t>
  </si>
  <si>
    <t>1st Floor, Gold Hill Square, Bommanahalli Hosur Road</t>
  </si>
  <si>
    <t>Bangalore</t>
  </si>
  <si>
    <t>Manoj</t>
  </si>
  <si>
    <t>Bhola</t>
  </si>
  <si>
    <t>Max Healthcare</t>
  </si>
  <si>
    <t>manoj.bhola@maxhealthcare.com</t>
  </si>
  <si>
    <t>W-3, near Radisson Blu Hotel, Sector-1</t>
  </si>
  <si>
    <t>Uma Shankar</t>
  </si>
  <si>
    <t>Kesavan</t>
  </si>
  <si>
    <t>Sai Life Sciences Ltd</t>
  </si>
  <si>
    <t>umashankar.k@sailife.com</t>
  </si>
  <si>
    <t>Office L4-01 &amp; 02, Sln Terminus Survey No. 133, Gachibowli - Miyapur Rd, Gachibowli</t>
  </si>
  <si>
    <t>Telangana</t>
  </si>
  <si>
    <t>Jerman</t>
  </si>
  <si>
    <t>Starr Insurance Companies</t>
  </si>
  <si>
    <t>jerman.ng@starrcompanies.com</t>
  </si>
  <si>
    <t>18 Harbour Road, Unit 1901, 19 Floor Central Plaza</t>
  </si>
  <si>
    <t>Wanchai</t>
  </si>
  <si>
    <t>Seshu</t>
  </si>
  <si>
    <t>Songa</t>
  </si>
  <si>
    <t>Reliance Industry Limited</t>
  </si>
  <si>
    <t>seshu.songa@ril.com</t>
  </si>
  <si>
    <t>No 70, First Floor, MG Road Above Vimal Showroom</t>
  </si>
  <si>
    <t>Jithesh</t>
  </si>
  <si>
    <t>Chandroth</t>
  </si>
  <si>
    <t>Refinitiv</t>
  </si>
  <si>
    <t>jithesh.chandroth@refinitiv.com</t>
  </si>
  <si>
    <t>35, Divyasree Technopolis, 2 &amp; 124, Yemalur Road</t>
  </si>
  <si>
    <t>Suvendu</t>
  </si>
  <si>
    <t>Roy</t>
  </si>
  <si>
    <t>Vedanta Ltd</t>
  </si>
  <si>
    <t>roy.suvendu@vedanta.co.in</t>
  </si>
  <si>
    <t>Lohanchal Colony, Plot No. 10, Beside Sector 12</t>
  </si>
  <si>
    <t>Bokaro Steel City</t>
  </si>
  <si>
    <t>Anuj</t>
  </si>
  <si>
    <t>Teli</t>
  </si>
  <si>
    <t>Cygnet Infotech</t>
  </si>
  <si>
    <t>anuj.teli@cygnetinfotech.com</t>
  </si>
  <si>
    <t>Dinesh Hall, 2nd Floor The Textile Association India, Ashram Road</t>
  </si>
  <si>
    <t>Ahmedabad</t>
  </si>
  <si>
    <t>Phay</t>
  </si>
  <si>
    <t>McCormick &amp; Company</t>
  </si>
  <si>
    <t>eric_phay@mccormick.com</t>
  </si>
  <si>
    <t>21 Biopolis Road, 5-10 Nucleos North Tower</t>
  </si>
  <si>
    <t>Av</t>
  </si>
  <si>
    <t>Madhu</t>
  </si>
  <si>
    <t>Infrastructure Leasing &amp; Financial Services Limited</t>
  </si>
  <si>
    <t>av.madhu@issl.co.in</t>
  </si>
  <si>
    <t>IL&amp;FS House Plot No14 Raheja Vihar Chandivali Andheri East</t>
  </si>
  <si>
    <t>Ramesh</t>
  </si>
  <si>
    <t>Bellie</t>
  </si>
  <si>
    <t>ness techologies, bangalore</t>
  </si>
  <si>
    <t>ramesh.bellie@ness.com</t>
  </si>
  <si>
    <t>No 33 6th Block 17th H Main Road Koramangala</t>
  </si>
  <si>
    <t>Banglore</t>
  </si>
  <si>
    <t>Kavita</t>
  </si>
  <si>
    <t>Bijlani</t>
  </si>
  <si>
    <t>Bausch &amp; Lomb India Private Limited</t>
  </si>
  <si>
    <t>kavita.bijlani@bausch.com</t>
  </si>
  <si>
    <t>4th Floor Tower B Unitech Business Park</t>
  </si>
  <si>
    <t>Gurgaon</t>
  </si>
  <si>
    <t>Deepak</t>
  </si>
  <si>
    <t>Sagaram</t>
  </si>
  <si>
    <t>Gleneagles Global Hospitals</t>
  </si>
  <si>
    <t>deepak.sagaram@gleneaglesglobal.com</t>
  </si>
  <si>
    <t>8-16-1, Nagarjuna Sagar Rd, Laxmi Enclave, Bhagya Nagar</t>
  </si>
  <si>
    <t>Rahul</t>
  </si>
  <si>
    <t>Dubey</t>
  </si>
  <si>
    <t>Apollo Hospitals</t>
  </si>
  <si>
    <t>rahul_d@apollohospitals.com</t>
  </si>
  <si>
    <t>21, Greams Lane,, Off Greams Road</t>
  </si>
  <si>
    <t>Chennai</t>
  </si>
  <si>
    <t>Saxena</t>
  </si>
  <si>
    <t>Adani Enterprises Limited – Natural Resources</t>
  </si>
  <si>
    <t>manish.saxena@adani.com</t>
  </si>
  <si>
    <t>Netaji Rd, Near Mithakhali Six Road, Ellisbridge</t>
  </si>
  <si>
    <t>Manisha</t>
  </si>
  <si>
    <t>Chettri Kamal</t>
  </si>
  <si>
    <t>Ecom Express Private Limited</t>
  </si>
  <si>
    <t>manisha@ecomexpress.in</t>
  </si>
  <si>
    <t>14/12/2 Old Delhi-Gurgaon Road</t>
  </si>
  <si>
    <t>Alok</t>
  </si>
  <si>
    <t>Kapur</t>
  </si>
  <si>
    <t>National Film Development Corporation Limited</t>
  </si>
  <si>
    <t>alok@nfdcindia.com</t>
  </si>
  <si>
    <t>4th Floor, Soochna Bhavan, Phase 1, C.G.O Complex, Lodhi Road</t>
  </si>
  <si>
    <t>Ramanan</t>
  </si>
  <si>
    <t>Ramanathan</t>
  </si>
  <si>
    <t>Tata Consultancy Services</t>
  </si>
  <si>
    <t>r.ramanan@tcs.com</t>
  </si>
  <si>
    <t>Tata Consultancy Services TCS House Raveline Street 21 DS Marg, Fort</t>
  </si>
  <si>
    <t>Srirama</t>
  </si>
  <si>
    <t>Marlapati</t>
  </si>
  <si>
    <t>Mylan Laboratories Limited</t>
  </si>
  <si>
    <t>sriramamurthy.marlapati@mylan.in</t>
  </si>
  <si>
    <t>Plot No 564 A22 Road Number 92 Mla Colony</t>
  </si>
  <si>
    <t>Yelwatkar</t>
  </si>
  <si>
    <t>Alkem Laboratories Limited</t>
  </si>
  <si>
    <t>vijay@alkem.com</t>
  </si>
  <si>
    <t>Devashish Building, Alkem House Senapati Bapat Road, Lower Parel</t>
  </si>
  <si>
    <t>Maheshwaram</t>
  </si>
  <si>
    <t>Dream India Schools</t>
  </si>
  <si>
    <t>anand.maheshwaram@dreamindia.com</t>
  </si>
  <si>
    <t>712844 Swathi Plaza 2Nd Floor Shyamkaran Roadopp Lane To Indo Us Hospital</t>
  </si>
  <si>
    <t>Dah Sing Bank Limited</t>
  </si>
  <si>
    <t>henryyuen@dahsing.com</t>
  </si>
  <si>
    <t>26/F., Dah Sing Financial Centre, 248 Queen's Road East</t>
  </si>
  <si>
    <t>Rohit</t>
  </si>
  <si>
    <t>Apollomedics Super Speciality Hospital</t>
  </si>
  <si>
    <t>rohit_k@apollohospitals.com</t>
  </si>
  <si>
    <t>Kbc 31, Lda Colony Park, Kanpur Road, Sector B</t>
  </si>
  <si>
    <t>Lucknow</t>
  </si>
  <si>
    <t>Biju</t>
  </si>
  <si>
    <t>Velayudhan</t>
  </si>
  <si>
    <t>GKNM Hospital</t>
  </si>
  <si>
    <t>biju@gknmh.org</t>
  </si>
  <si>
    <t>Pb No 6327 Nethaji Road Pappanaickenpalayam</t>
  </si>
  <si>
    <t>Coimbatore</t>
  </si>
  <si>
    <t>Rajkumar</t>
  </si>
  <si>
    <t>Pal</t>
  </si>
  <si>
    <t>rajkumar.pal@db.com</t>
  </si>
  <si>
    <t>26 Raheja Towers, Mezzanine, 27, Mahatma Gandhi Road</t>
  </si>
  <si>
    <t>Milind</t>
  </si>
  <si>
    <t>Kotkar</t>
  </si>
  <si>
    <t>milind.kotkar@technipenergies.com</t>
  </si>
  <si>
    <t>B1 - 701/701A, Boomerang Building, Chandivali Farm Road, Andheri East</t>
  </si>
  <si>
    <t>Bipin</t>
  </si>
  <si>
    <t>Lunavia</t>
  </si>
  <si>
    <t>Wind World India Limited</t>
  </si>
  <si>
    <t>bipin.lunavia@windworldindia.com</t>
  </si>
  <si>
    <t>Veera Desai Road Next to Bhagavati House Andheri West</t>
  </si>
  <si>
    <t>Sujit</t>
  </si>
  <si>
    <t>Bhattacherjee</t>
  </si>
  <si>
    <t>AMRI Hospitals</t>
  </si>
  <si>
    <t>sujit.bhattacherjee@amrihospitals.in</t>
  </si>
  <si>
    <t>P 4&amp;5 Gariahat Road Block A Scheme L11 Lake Market</t>
  </si>
  <si>
    <t>Kolkata</t>
  </si>
  <si>
    <t>Girish</t>
  </si>
  <si>
    <t>Servier</t>
  </si>
  <si>
    <t>girish.sharma@servier.com</t>
  </si>
  <si>
    <t>Plot No. C38 &amp; 39, 17th Floor B Wing, behind MCA, G Block BKC, Bandra Kurla Complex, Bandra East</t>
  </si>
  <si>
    <t>Khade</t>
  </si>
  <si>
    <t>In-Solutions Global Limited</t>
  </si>
  <si>
    <t>satyajit@insolutionsglobal.com</t>
  </si>
  <si>
    <t>14-B,R-Tech Park,Nirlon Knowledge Park, Off., Western Express Hwy, Goregaon</t>
  </si>
  <si>
    <t>Harshad</t>
  </si>
  <si>
    <t>Mengle</t>
  </si>
  <si>
    <t>Future Group</t>
  </si>
  <si>
    <t>harshad.mengle@futuregroup.in</t>
  </si>
  <si>
    <t>Tower C, 24 7 Park L.B.S. Marg, Vikhroli West</t>
  </si>
  <si>
    <t>Mahesh</t>
  </si>
  <si>
    <t>Kandwal</t>
  </si>
  <si>
    <t>Sharda University</t>
  </si>
  <si>
    <t>mahesh.kandwal@sharda.ac.in</t>
  </si>
  <si>
    <t>Plot No. 32, 34, Knowledge Park III</t>
  </si>
  <si>
    <t>Greater Noida</t>
  </si>
  <si>
    <t>Suresh</t>
  </si>
  <si>
    <t>Shankaran</t>
  </si>
  <si>
    <t>HDFC bank</t>
  </si>
  <si>
    <t>suresh.shankaran@hdfcbank.com</t>
  </si>
  <si>
    <t>HDFC Bank House, Senapati Bapat Marg Lower Parel West</t>
  </si>
  <si>
    <t>400 013</t>
  </si>
  <si>
    <t>Rajeesh</t>
  </si>
  <si>
    <t>Ravindranathan</t>
  </si>
  <si>
    <t>The Federal Bank Limited</t>
  </si>
  <si>
    <t>rajeesh@federalbank.co.in</t>
  </si>
  <si>
    <t>Federal Towers, P B No. 103, Aluva</t>
  </si>
  <si>
    <t>Ernakulam</t>
  </si>
  <si>
    <t>Parmar</t>
  </si>
  <si>
    <t>rparmar@capgemini.com</t>
  </si>
  <si>
    <t>No. 8, Thane - Belapur Rd, Sector 10, Airoli</t>
  </si>
  <si>
    <t>Ooi Lee</t>
  </si>
  <si>
    <t>Sen</t>
  </si>
  <si>
    <t>Sunway Putra Hotel Kuala Lumpur</t>
  </si>
  <si>
    <t>ooils@sunwayhotels.com</t>
  </si>
  <si>
    <t>100, Jalan Putra, Chow Kit</t>
  </si>
  <si>
    <t>Wilayah Persekutuan</t>
  </si>
  <si>
    <t>Dickson</t>
  </si>
  <si>
    <t>Hitachi Elevator Ltd</t>
  </si>
  <si>
    <t>dicksonlee.hq.wr@hitachi.com</t>
  </si>
  <si>
    <t>10 Toh Guan Road East</t>
  </si>
  <si>
    <t>Kamthorn</t>
  </si>
  <si>
    <t>Jangsuthivorawat</t>
  </si>
  <si>
    <t>Delta Electronics Thailand</t>
  </si>
  <si>
    <t>kamthorn.jang@deltaww.com</t>
  </si>
  <si>
    <t>909 Soi 9, Moo 4, Bangpoo Industrial Estate (E.P.Z.)</t>
  </si>
  <si>
    <t>Mueang Samut Prakan District</t>
  </si>
  <si>
    <t>Dayal</t>
  </si>
  <si>
    <t>Khandelwal</t>
  </si>
  <si>
    <t>National Informatics Center</t>
  </si>
  <si>
    <t>dayal@nic.in</t>
  </si>
  <si>
    <t>A-Block, Lodhi Road, CGO Complex, Pragati Vihar</t>
  </si>
  <si>
    <t>Dogra</t>
  </si>
  <si>
    <t>Emeritus Legal Technology Pvt Ltd</t>
  </si>
  <si>
    <t>raj.dogra@emeritus.org</t>
  </si>
  <si>
    <t>Seaport Airport Road</t>
  </si>
  <si>
    <t>Kakkanad</t>
  </si>
  <si>
    <t>Manishankar</t>
  </si>
  <si>
    <t>Diageo</t>
  </si>
  <si>
    <t>manishankar.rajagopalan@diageo.com</t>
  </si>
  <si>
    <t>Diageo India UB Tower 24 Vittal Mallya Road</t>
  </si>
  <si>
    <t>Dipanjan</t>
  </si>
  <si>
    <t>Sengupta</t>
  </si>
  <si>
    <t>Cognizant Technology Solutions</t>
  </si>
  <si>
    <t>dipanjan.sengupta@cognizant.com</t>
  </si>
  <si>
    <t>Plot-GN 34/3 (Ground to 6th floor) Sector V, Salt Lake Electronics Complex</t>
  </si>
  <si>
    <t>Raja</t>
  </si>
  <si>
    <t>Piramuthu</t>
  </si>
  <si>
    <t>raja.piramuthu@capgemini.com</t>
  </si>
  <si>
    <t>2 Whitefield Main Road</t>
  </si>
  <si>
    <t>Raju</t>
  </si>
  <si>
    <t>The Indian Hotels Company Limited</t>
  </si>
  <si>
    <t>raju.rathod@tajhotels.com</t>
  </si>
  <si>
    <t>Barrister Rajni Patel Road</t>
  </si>
  <si>
    <t>Priyanko</t>
  </si>
  <si>
    <t>Banerji</t>
  </si>
  <si>
    <t>Mahindra &amp; Mahindra Finance</t>
  </si>
  <si>
    <t>banerji.priyanko@mahindra.com</t>
  </si>
  <si>
    <t>Worli mahindra towers, 4th, Dr, G M Bhosle Marg, P.K, Kurne Chowk, Worli</t>
  </si>
  <si>
    <t>Khursheed</t>
  </si>
  <si>
    <t>Muzaffar</t>
  </si>
  <si>
    <t>Jammu &amp; Kashmir Bank Limited</t>
  </si>
  <si>
    <t>khursheed@jkbmail.com</t>
  </si>
  <si>
    <t>No. 21, 2nd Floor, Rainbow Arcade, Pondy Bazar, Daniel St, Parthasarathi Puram, T. Nagar</t>
  </si>
  <si>
    <t>Deepak Group Co</t>
  </si>
  <si>
    <t>anand.jain@godeepak.com</t>
  </si>
  <si>
    <t>1st Floor Aaditya II Chhani Road</t>
  </si>
  <si>
    <t>Suhasini</t>
  </si>
  <si>
    <t>Bheema</t>
  </si>
  <si>
    <t>SRM University</t>
  </si>
  <si>
    <t>suhasini.b@srmap.edu.in</t>
  </si>
  <si>
    <t>Plot No. 39, Rajiv Gandhi Education City Delhi-NCR Sonepat</t>
  </si>
  <si>
    <t>Sonipat</t>
  </si>
  <si>
    <t>Laik</t>
  </si>
  <si>
    <t>Til Limited</t>
  </si>
  <si>
    <t>raju.laik@tilindia.com</t>
  </si>
  <si>
    <t>1, Taratala Rd, Netaji Subhas Dock, Garden Reach</t>
  </si>
  <si>
    <t>Nigam</t>
  </si>
  <si>
    <t>PTC India Ltd.</t>
  </si>
  <si>
    <t>ashish.nigam@ptcfinancial.com</t>
  </si>
  <si>
    <t>7th Floor, Telephone Exchange Building, 8, Bhikaji Cama Place, Rama Krishna Puram</t>
  </si>
  <si>
    <t>Gurumurthy</t>
  </si>
  <si>
    <t>Capgemini Technology Services India Limited</t>
  </si>
  <si>
    <t>vijay.gurumurthy@capgemini.com</t>
  </si>
  <si>
    <t>155-156, Epip Zone Whitefield Road, Phase 2, Brookefield</t>
  </si>
  <si>
    <t>Kalai</t>
  </si>
  <si>
    <t>Selvi</t>
  </si>
  <si>
    <t>ESAB Limited</t>
  </si>
  <si>
    <t>selvi.vk@esab.co.in</t>
  </si>
  <si>
    <t>No 13, 3rd Main Road, Sai Nagar, Ambattur Industrial Estate</t>
  </si>
  <si>
    <t>Punit</t>
  </si>
  <si>
    <t>Aavas Financiers Ltd</t>
  </si>
  <si>
    <t>punit.khandelwal@aavas.in</t>
  </si>
  <si>
    <t>2nd Floor, Southend square mall, New Road Plot No:18, New Sanganer Rd, Mansarover, Kalyanpura</t>
  </si>
  <si>
    <t>Jaipur</t>
  </si>
  <si>
    <t>Rajnish</t>
  </si>
  <si>
    <t>KHD Humboldt Wedag</t>
  </si>
  <si>
    <t>rajnish.singh@khd.com</t>
  </si>
  <si>
    <t>A-36 Mohan Cooperative Industrial Estate Mathura Road</t>
  </si>
  <si>
    <t>Jayendra</t>
  </si>
  <si>
    <t>Sadaye</t>
  </si>
  <si>
    <t>jayendra.sadaye@ril.com</t>
  </si>
  <si>
    <t>Kenny</t>
  </si>
  <si>
    <t>Ong</t>
  </si>
  <si>
    <t>Franke</t>
  </si>
  <si>
    <t>kenny.ong@franke.com</t>
  </si>
  <si>
    <t>Suite 701, 7/F, 1063 Kings Road</t>
  </si>
  <si>
    <t>Quarry Bay</t>
  </si>
  <si>
    <t>Chow</t>
  </si>
  <si>
    <t>FTI Consulting</t>
  </si>
  <si>
    <t>daniel.chow@fticonsulting.com</t>
  </si>
  <si>
    <t>Level 35, Oxford House Taikoo Place 979 Kings Road</t>
  </si>
  <si>
    <t>Horace</t>
  </si>
  <si>
    <t>Liang</t>
  </si>
  <si>
    <t>horace.liang@citi.com</t>
  </si>
  <si>
    <t>10/F Citi Tower, 1 Bay East 83 Hoi Bun Road, Kwun Tong</t>
  </si>
  <si>
    <t>Kowloon</t>
  </si>
  <si>
    <t>Hitesh</t>
  </si>
  <si>
    <t>ICICI Securities</t>
  </si>
  <si>
    <t>hitesh.dave@icicisecurities.com</t>
  </si>
  <si>
    <t>ICICI Centre, H T Parekh Marg, Churchgate</t>
  </si>
  <si>
    <t>Sharon</t>
  </si>
  <si>
    <t>Chan</t>
  </si>
  <si>
    <t>A.S. Watson Group</t>
  </si>
  <si>
    <t>sharonchan@aswatson.com</t>
  </si>
  <si>
    <t>Watson House, 1-5 Wo Liu Hang Road</t>
  </si>
  <si>
    <t>Fo Tan</t>
  </si>
  <si>
    <t>Kamlesh</t>
  </si>
  <si>
    <t>RK University</t>
  </si>
  <si>
    <t>kamlesh.patel@rku.ac.in</t>
  </si>
  <si>
    <t>80 Feet Road, Near Bhaktinagar Circle, Opp. Meghani Rang Bhavan</t>
  </si>
  <si>
    <t>Rajkot</t>
  </si>
  <si>
    <t>Ravinder</t>
  </si>
  <si>
    <t>Tyagi</t>
  </si>
  <si>
    <t>KEI Industries Ltd</t>
  </si>
  <si>
    <t>ravinder.tyagi@kei-ind.com</t>
  </si>
  <si>
    <t>D-90, Pocket D, Okhla Phase I, Okhla Industrial Area</t>
  </si>
  <si>
    <t>Krishna</t>
  </si>
  <si>
    <t>Dhumal</t>
  </si>
  <si>
    <t>Gem and Jewellery Export Promotion Council</t>
  </si>
  <si>
    <t>krishna.dhumal@gjepcindia.com</t>
  </si>
  <si>
    <t>Trade Center, G2-A, Bandra Kurla Complex Rd, MMRDA Area, Kalina, Bandra East</t>
  </si>
  <si>
    <t>Jagannath Prasad</t>
  </si>
  <si>
    <t>Pilla</t>
  </si>
  <si>
    <t>RBL Bank</t>
  </si>
  <si>
    <t>jagannath.prasad@rblbank.com</t>
  </si>
  <si>
    <t>3rd floor, One Indiabulls Centre, Tower 2B, 841, Senapati Bapat Marg, Saidham Nagar, Parel</t>
  </si>
  <si>
    <t>Noppachai</t>
  </si>
  <si>
    <t>Tungsinpulchai</t>
  </si>
  <si>
    <t>Krung Thai Bank Public Company</t>
  </si>
  <si>
    <t>noppachai.tungsinpulchai@krungthai.com</t>
  </si>
  <si>
    <t>Pridi Banomyong 20/1 Alley, Phra Khanong Nuea, Watthana</t>
  </si>
  <si>
    <t>Praveen</t>
  </si>
  <si>
    <t>Sinha</t>
  </si>
  <si>
    <t>Casio India Company Private Limited</t>
  </si>
  <si>
    <t>praveen@casio.co.in</t>
  </si>
  <si>
    <t>A-41, First Floor, Mohan Cooperative Industrial Estate</t>
  </si>
  <si>
    <t>Delhi</t>
  </si>
  <si>
    <t>Saurabh</t>
  </si>
  <si>
    <t>DMI Finance Private Limited</t>
  </si>
  <si>
    <t>saurabh.nigam@dmifinance.in</t>
  </si>
  <si>
    <t>Express Building, Third Floor, Bahadur Shah Zafar Marg, Ito</t>
  </si>
  <si>
    <t>Sunil</t>
  </si>
  <si>
    <t>Sonare</t>
  </si>
  <si>
    <t>Sadbhav Engineering Limited (SEL)</t>
  </si>
  <si>
    <t>sunil.sonare@sadbhav.co.in</t>
  </si>
  <si>
    <t>Sadbhav House, Opposite Law Garden Police Chowki, Ellisbridge</t>
  </si>
  <si>
    <t>Edwin</t>
  </si>
  <si>
    <t>Tung</t>
  </si>
  <si>
    <t>Meinhardt Group</t>
  </si>
  <si>
    <t>edwintung@meinhardt.com.hk</t>
  </si>
  <si>
    <t>168 Jalan Bukit Merah 0901 Connection One</t>
  </si>
  <si>
    <t>Barry</t>
  </si>
  <si>
    <t>Sethiadi</t>
  </si>
  <si>
    <t>CIMB Niaga</t>
  </si>
  <si>
    <t>0062 818741579</t>
  </si>
  <si>
    <t>barry.sethiadi@cimbniaga.co.id</t>
  </si>
  <si>
    <t>Jl. Jend. Sudirman No.Kav 58, Senayan, Kec. Kby. Baru, Kota Jakarta Selatan, Daerah Khusus Ibukota</t>
  </si>
  <si>
    <t>Jakarta</t>
  </si>
  <si>
    <t>Indonesia</t>
  </si>
  <si>
    <t>Pravin</t>
  </si>
  <si>
    <t>Shenoy</t>
  </si>
  <si>
    <t>pravin@insolutionsglobal.com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</si>
</sst>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0"/>
    <col customWidth="1" min="2" max="2" width="20.57"/>
    <col customWidth="1" min="3" max="3" width="4.71"/>
    <col customWidth="1" min="4" max="4" width="98.71"/>
    <col customWidth="1" min="5" max="5" width="16.43"/>
    <col customWidth="1" min="6" max="6" width="43.43"/>
    <col customWidth="1" min="7" max="7" width="90.0"/>
    <col customWidth="1" min="8" max="8" width="27.0"/>
    <col customWidth="1" min="9" max="9" width="5.86"/>
    <col customWidth="1" min="10" max="10" width="8.86"/>
    <col customWidth="1" min="11" max="11" width="22.14"/>
    <col customWidth="1" min="12" max="12" width="10.86"/>
    <col customWidth="1" min="13" max="13" width="11.57"/>
    <col customWidth="1" min="14" max="14" width="11.14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</row>
    <row r="2">
      <c r="A2" s="4" t="s">
        <v>14</v>
      </c>
      <c r="B2" s="4" t="s">
        <v>15</v>
      </c>
      <c r="C2" s="4" t="s">
        <v>16</v>
      </c>
      <c r="D2" s="4" t="s">
        <v>17</v>
      </c>
      <c r="E2" s="4">
        <v>1.780498849E10</v>
      </c>
      <c r="F2" s="4" t="s">
        <v>18</v>
      </c>
      <c r="G2" s="4" t="s">
        <v>19</v>
      </c>
      <c r="H2" s="4" t="s">
        <v>20</v>
      </c>
      <c r="I2" s="4" t="s">
        <v>21</v>
      </c>
      <c r="J2" s="4" t="s">
        <v>22</v>
      </c>
      <c r="K2" s="4" t="s">
        <v>23</v>
      </c>
    </row>
    <row r="3">
      <c r="A3" s="4" t="s">
        <v>24</v>
      </c>
      <c r="B3" s="4" t="s">
        <v>25</v>
      </c>
      <c r="C3" s="4" t="s">
        <v>16</v>
      </c>
      <c r="D3" s="4" t="s">
        <v>26</v>
      </c>
      <c r="E3" s="4">
        <v>1.4168663033E10</v>
      </c>
      <c r="F3" s="4" t="s">
        <v>27</v>
      </c>
      <c r="G3" s="4" t="s">
        <v>28</v>
      </c>
      <c r="H3" s="4" t="s">
        <v>29</v>
      </c>
      <c r="I3" s="4" t="s">
        <v>30</v>
      </c>
      <c r="J3" s="4" t="s">
        <v>31</v>
      </c>
      <c r="K3" s="4" t="s">
        <v>23</v>
      </c>
    </row>
    <row r="4">
      <c r="A4" s="4" t="s">
        <v>32</v>
      </c>
      <c r="B4" s="4" t="s">
        <v>33</v>
      </c>
      <c r="C4" s="4" t="s">
        <v>16</v>
      </c>
      <c r="D4" s="4" t="s">
        <v>34</v>
      </c>
      <c r="E4" s="4">
        <v>1.41632364E10</v>
      </c>
      <c r="F4" s="4" t="s">
        <v>35</v>
      </c>
      <c r="G4" s="4" t="s">
        <v>36</v>
      </c>
      <c r="H4" s="4" t="s">
        <v>37</v>
      </c>
      <c r="I4" s="4" t="s">
        <v>30</v>
      </c>
      <c r="J4" s="4" t="s">
        <v>38</v>
      </c>
      <c r="K4" s="4" t="s">
        <v>23</v>
      </c>
    </row>
    <row r="5">
      <c r="A5" s="4" t="s">
        <v>39</v>
      </c>
      <c r="B5" s="4" t="s">
        <v>40</v>
      </c>
      <c r="C5" s="4" t="s">
        <v>41</v>
      </c>
      <c r="D5" s="4" t="s">
        <v>42</v>
      </c>
      <c r="E5" s="4">
        <v>1.9024505163E10</v>
      </c>
      <c r="F5" s="4" t="s">
        <v>43</v>
      </c>
      <c r="G5" s="4" t="s">
        <v>44</v>
      </c>
      <c r="H5" s="4" t="s">
        <v>45</v>
      </c>
      <c r="I5" s="4" t="s">
        <v>46</v>
      </c>
      <c r="J5" s="4" t="s">
        <v>47</v>
      </c>
      <c r="K5" s="4" t="s">
        <v>23</v>
      </c>
    </row>
    <row r="6">
      <c r="A6" s="4" t="s">
        <v>48</v>
      </c>
      <c r="B6" s="4" t="s">
        <v>49</v>
      </c>
      <c r="C6" s="4" t="s">
        <v>41</v>
      </c>
      <c r="D6" s="4" t="s">
        <v>50</v>
      </c>
      <c r="E6" s="4">
        <v>1.5142869362E10</v>
      </c>
      <c r="F6" s="4" t="s">
        <v>51</v>
      </c>
      <c r="G6" s="4" t="s">
        <v>52</v>
      </c>
      <c r="H6" s="4" t="s">
        <v>53</v>
      </c>
      <c r="I6" s="4" t="s">
        <v>54</v>
      </c>
      <c r="J6" s="4" t="s">
        <v>55</v>
      </c>
      <c r="K6" s="4" t="s">
        <v>23</v>
      </c>
    </row>
    <row r="7">
      <c r="A7" s="4" t="s">
        <v>56</v>
      </c>
      <c r="B7" s="4" t="s">
        <v>57</v>
      </c>
      <c r="C7" s="4" t="s">
        <v>41</v>
      </c>
      <c r="D7" s="4" t="s">
        <v>58</v>
      </c>
      <c r="E7" s="4">
        <v>1.5197485002E10</v>
      </c>
      <c r="F7" s="4" t="s">
        <v>59</v>
      </c>
      <c r="G7" s="4" t="s">
        <v>60</v>
      </c>
      <c r="H7" s="4" t="s">
        <v>61</v>
      </c>
      <c r="I7" s="4" t="s">
        <v>30</v>
      </c>
      <c r="J7" s="4" t="s">
        <v>62</v>
      </c>
      <c r="K7" s="4" t="s">
        <v>23</v>
      </c>
    </row>
    <row r="8">
      <c r="A8" s="4" t="s">
        <v>63</v>
      </c>
      <c r="B8" s="4" t="s">
        <v>64</v>
      </c>
      <c r="C8" s="4" t="s">
        <v>16</v>
      </c>
      <c r="D8" s="4" t="s">
        <v>65</v>
      </c>
      <c r="E8" s="4">
        <v>1.289841715E10</v>
      </c>
      <c r="F8" s="4" t="s">
        <v>66</v>
      </c>
      <c r="G8" s="4" t="s">
        <v>67</v>
      </c>
      <c r="H8" s="4" t="s">
        <v>68</v>
      </c>
      <c r="I8" s="4" t="s">
        <v>30</v>
      </c>
      <c r="J8" s="4" t="s">
        <v>69</v>
      </c>
      <c r="K8" s="4" t="s">
        <v>23</v>
      </c>
    </row>
    <row r="9">
      <c r="A9" s="4" t="s">
        <v>70</v>
      </c>
      <c r="B9" s="4" t="s">
        <v>71</v>
      </c>
      <c r="C9" s="4" t="s">
        <v>16</v>
      </c>
      <c r="D9" s="4" t="s">
        <v>72</v>
      </c>
      <c r="E9" s="4">
        <v>1.5068578636E10</v>
      </c>
      <c r="F9" s="4" t="s">
        <v>73</v>
      </c>
      <c r="G9" s="4" t="s">
        <v>74</v>
      </c>
      <c r="H9" s="4" t="s">
        <v>75</v>
      </c>
      <c r="I9" s="4" t="s">
        <v>30</v>
      </c>
      <c r="J9" s="4" t="s">
        <v>76</v>
      </c>
      <c r="K9" s="4" t="s">
        <v>23</v>
      </c>
    </row>
    <row r="10">
      <c r="A10" s="4" t="s">
        <v>77</v>
      </c>
      <c r="B10" s="4" t="s">
        <v>78</v>
      </c>
      <c r="C10" s="4" t="s">
        <v>41</v>
      </c>
      <c r="D10" s="4" t="s">
        <v>79</v>
      </c>
      <c r="E10" s="4">
        <v>1.5199748482E10</v>
      </c>
      <c r="F10" s="4" t="s">
        <v>80</v>
      </c>
      <c r="G10" s="4" t="s">
        <v>81</v>
      </c>
      <c r="H10" s="4" t="s">
        <v>82</v>
      </c>
      <c r="I10" s="4" t="s">
        <v>30</v>
      </c>
      <c r="J10" s="4" t="s">
        <v>83</v>
      </c>
      <c r="K10" s="4" t="s">
        <v>23</v>
      </c>
    </row>
    <row r="11">
      <c r="A11" s="4" t="s">
        <v>84</v>
      </c>
      <c r="B11" s="4" t="s">
        <v>85</v>
      </c>
      <c r="C11" s="4" t="s">
        <v>16</v>
      </c>
      <c r="D11" s="4" t="s">
        <v>86</v>
      </c>
      <c r="E11" s="4">
        <v>1.8002676847E10</v>
      </c>
      <c r="F11" s="4" t="s">
        <v>87</v>
      </c>
      <c r="G11" s="4" t="s">
        <v>88</v>
      </c>
      <c r="H11" s="4" t="s">
        <v>89</v>
      </c>
      <c r="I11" s="4" t="s">
        <v>30</v>
      </c>
      <c r="J11" s="4" t="s">
        <v>90</v>
      </c>
      <c r="K11" s="4" t="s">
        <v>23</v>
      </c>
    </row>
    <row r="12">
      <c r="A12" s="4" t="s">
        <v>91</v>
      </c>
      <c r="B12" s="4" t="s">
        <v>92</v>
      </c>
      <c r="C12" s="4" t="s">
        <v>16</v>
      </c>
      <c r="D12" s="4" t="s">
        <v>93</v>
      </c>
      <c r="E12" s="4">
        <v>1.5148325E10</v>
      </c>
      <c r="F12" s="4" t="s">
        <v>94</v>
      </c>
      <c r="G12" s="4" t="s">
        <v>95</v>
      </c>
      <c r="H12" s="4" t="s">
        <v>96</v>
      </c>
      <c r="I12" s="4" t="s">
        <v>54</v>
      </c>
      <c r="J12" s="4" t="s">
        <v>97</v>
      </c>
      <c r="K12" s="4" t="s">
        <v>23</v>
      </c>
    </row>
    <row r="13">
      <c r="A13" s="4" t="s">
        <v>98</v>
      </c>
      <c r="B13" s="4" t="s">
        <v>99</v>
      </c>
      <c r="C13" s="4" t="s">
        <v>16</v>
      </c>
      <c r="D13" s="4" t="s">
        <v>100</v>
      </c>
      <c r="E13" s="4">
        <v>1.60355987E10</v>
      </c>
      <c r="F13" s="4" t="s">
        <v>101</v>
      </c>
      <c r="G13" s="4" t="s">
        <v>102</v>
      </c>
      <c r="H13" s="4" t="s">
        <v>75</v>
      </c>
      <c r="I13" s="4" t="s">
        <v>103</v>
      </c>
      <c r="J13" s="4" t="s">
        <v>104</v>
      </c>
      <c r="K13" s="4" t="s">
        <v>23</v>
      </c>
    </row>
    <row r="14">
      <c r="A14" s="4" t="s">
        <v>98</v>
      </c>
      <c r="B14" s="4" t="s">
        <v>105</v>
      </c>
      <c r="C14" s="4" t="s">
        <v>16</v>
      </c>
      <c r="D14" s="4" t="s">
        <v>106</v>
      </c>
      <c r="E14" s="4">
        <v>1.905455834E10</v>
      </c>
      <c r="F14" s="4" t="s">
        <v>107</v>
      </c>
      <c r="G14" s="4" t="s">
        <v>108</v>
      </c>
      <c r="H14" s="4" t="s">
        <v>109</v>
      </c>
      <c r="I14" s="4" t="s">
        <v>30</v>
      </c>
      <c r="J14" s="4" t="s">
        <v>110</v>
      </c>
      <c r="K14" s="4" t="s">
        <v>23</v>
      </c>
    </row>
    <row r="15">
      <c r="A15" s="4" t="s">
        <v>111</v>
      </c>
      <c r="B15" s="4" t="s">
        <v>112</v>
      </c>
      <c r="C15" s="4" t="s">
        <v>16</v>
      </c>
      <c r="D15" s="4" t="s">
        <v>113</v>
      </c>
      <c r="E15" s="4">
        <f>+12049403900</f>
        <v>12049403900</v>
      </c>
      <c r="F15" s="4" t="s">
        <v>114</v>
      </c>
      <c r="G15" s="4" t="s">
        <v>115</v>
      </c>
      <c r="H15" s="4" t="s">
        <v>116</v>
      </c>
      <c r="I15" s="4" t="s">
        <v>117</v>
      </c>
      <c r="J15" s="4" t="s">
        <v>118</v>
      </c>
      <c r="K15" s="4" t="s">
        <v>23</v>
      </c>
    </row>
    <row r="16">
      <c r="A16" s="4" t="s">
        <v>119</v>
      </c>
      <c r="B16" s="4" t="s">
        <v>120</v>
      </c>
      <c r="C16" s="4" t="s">
        <v>16</v>
      </c>
      <c r="D16" s="4" t="s">
        <v>121</v>
      </c>
      <c r="E16" s="4">
        <v>1.9055642115E10</v>
      </c>
      <c r="F16" s="4" t="s">
        <v>122</v>
      </c>
      <c r="G16" s="4" t="s">
        <v>123</v>
      </c>
      <c r="H16" s="4" t="s">
        <v>124</v>
      </c>
      <c r="I16" s="4" t="s">
        <v>30</v>
      </c>
      <c r="J16" s="4" t="s">
        <v>125</v>
      </c>
      <c r="K16" s="4" t="s">
        <v>23</v>
      </c>
    </row>
    <row r="17">
      <c r="A17" s="4" t="s">
        <v>126</v>
      </c>
      <c r="B17" s="4" t="s">
        <v>127</v>
      </c>
      <c r="C17" s="4" t="s">
        <v>16</v>
      </c>
      <c r="D17" s="4" t="s">
        <v>128</v>
      </c>
      <c r="E17" s="4">
        <v>1.5146366262E10</v>
      </c>
      <c r="F17" s="4" t="s">
        <v>129</v>
      </c>
      <c r="G17" s="4" t="s">
        <v>130</v>
      </c>
      <c r="H17" s="4" t="s">
        <v>131</v>
      </c>
      <c r="I17" s="4" t="s">
        <v>54</v>
      </c>
      <c r="J17" s="4" t="s">
        <v>132</v>
      </c>
      <c r="K17" s="4" t="s">
        <v>23</v>
      </c>
    </row>
    <row r="18">
      <c r="A18" s="4" t="s">
        <v>133</v>
      </c>
      <c r="B18" s="4" t="s">
        <v>134</v>
      </c>
      <c r="C18" s="4" t="s">
        <v>16</v>
      </c>
      <c r="D18" s="4" t="s">
        <v>135</v>
      </c>
      <c r="E18" s="4">
        <v>1.9052127377E10</v>
      </c>
      <c r="F18" s="4" t="s">
        <v>136</v>
      </c>
      <c r="G18" s="4" t="s">
        <v>137</v>
      </c>
      <c r="H18" s="4" t="s">
        <v>124</v>
      </c>
      <c r="I18" s="4" t="s">
        <v>30</v>
      </c>
      <c r="J18" s="4" t="s">
        <v>138</v>
      </c>
      <c r="K18" s="4" t="s">
        <v>23</v>
      </c>
    </row>
    <row r="19">
      <c r="A19" s="4" t="s">
        <v>139</v>
      </c>
      <c r="B19" s="4" t="s">
        <v>140</v>
      </c>
      <c r="C19" s="4" t="s">
        <v>16</v>
      </c>
      <c r="D19" s="4" t="s">
        <v>141</v>
      </c>
      <c r="E19" s="4">
        <v>1.2508079979E10</v>
      </c>
      <c r="F19" s="4" t="s">
        <v>142</v>
      </c>
      <c r="G19" s="4" t="s">
        <v>143</v>
      </c>
      <c r="H19" s="4" t="s">
        <v>20</v>
      </c>
      <c r="I19" s="4" t="s">
        <v>21</v>
      </c>
      <c r="J19" s="4" t="s">
        <v>144</v>
      </c>
      <c r="K19" s="4" t="s">
        <v>23</v>
      </c>
    </row>
    <row r="20">
      <c r="A20" s="4" t="s">
        <v>145</v>
      </c>
      <c r="B20" s="4" t="s">
        <v>146</v>
      </c>
      <c r="C20" s="4" t="s">
        <v>16</v>
      </c>
      <c r="D20" s="4" t="s">
        <v>147</v>
      </c>
      <c r="E20" s="4">
        <v>1.61373923E10</v>
      </c>
      <c r="F20" s="4" t="s">
        <v>148</v>
      </c>
      <c r="G20" s="4" t="s">
        <v>149</v>
      </c>
      <c r="H20" s="4" t="s">
        <v>150</v>
      </c>
      <c r="I20" s="4" t="s">
        <v>30</v>
      </c>
      <c r="J20" s="4" t="s">
        <v>151</v>
      </c>
      <c r="K20" s="4" t="s">
        <v>23</v>
      </c>
    </row>
    <row r="21">
      <c r="A21" s="4" t="s">
        <v>152</v>
      </c>
      <c r="B21" s="4" t="s">
        <v>153</v>
      </c>
      <c r="C21" s="4" t="s">
        <v>16</v>
      </c>
      <c r="D21" s="4" t="s">
        <v>154</v>
      </c>
      <c r="E21" s="4">
        <v>1.5146873188E10</v>
      </c>
      <c r="F21" s="4" t="s">
        <v>155</v>
      </c>
      <c r="G21" s="4" t="s">
        <v>156</v>
      </c>
      <c r="H21" s="4" t="s">
        <v>157</v>
      </c>
      <c r="I21" s="4" t="s">
        <v>54</v>
      </c>
      <c r="J21" s="4" t="s">
        <v>158</v>
      </c>
      <c r="K21" s="4" t="s">
        <v>23</v>
      </c>
    </row>
    <row r="22">
      <c r="A22" s="4" t="s">
        <v>159</v>
      </c>
      <c r="B22" s="4" t="s">
        <v>160</v>
      </c>
      <c r="C22" s="4" t="s">
        <v>16</v>
      </c>
      <c r="D22" s="4" t="s">
        <v>161</v>
      </c>
      <c r="E22" s="4">
        <v>1.4509736077E10</v>
      </c>
      <c r="F22" s="4" t="s">
        <v>162</v>
      </c>
      <c r="G22" s="4" t="s">
        <v>163</v>
      </c>
      <c r="H22" s="4" t="s">
        <v>164</v>
      </c>
      <c r="I22" s="4" t="s">
        <v>54</v>
      </c>
      <c r="J22" s="4" t="s">
        <v>165</v>
      </c>
      <c r="K22" s="4" t="s">
        <v>23</v>
      </c>
    </row>
    <row r="23">
      <c r="A23" s="4" t="s">
        <v>166</v>
      </c>
      <c r="B23" s="4" t="s">
        <v>167</v>
      </c>
      <c r="C23" s="4" t="s">
        <v>16</v>
      </c>
      <c r="D23" s="4" t="s">
        <v>168</v>
      </c>
      <c r="E23" s="4">
        <v>1.905327782E10</v>
      </c>
      <c r="F23" s="4" t="s">
        <v>169</v>
      </c>
      <c r="G23" s="4" t="s">
        <v>170</v>
      </c>
      <c r="H23" s="4" t="s">
        <v>124</v>
      </c>
      <c r="I23" s="4" t="s">
        <v>30</v>
      </c>
      <c r="J23" s="4" t="s">
        <v>171</v>
      </c>
      <c r="K23" s="4" t="s">
        <v>23</v>
      </c>
    </row>
    <row r="24">
      <c r="A24" s="4" t="s">
        <v>172</v>
      </c>
      <c r="B24" s="4" t="s">
        <v>173</v>
      </c>
      <c r="C24" s="4" t="s">
        <v>16</v>
      </c>
      <c r="D24" s="4" t="s">
        <v>174</v>
      </c>
      <c r="E24" s="4">
        <v>1.8885455959E10</v>
      </c>
      <c r="F24" s="4" t="s">
        <v>175</v>
      </c>
      <c r="G24" s="4" t="s">
        <v>176</v>
      </c>
      <c r="H24" s="4" t="s">
        <v>20</v>
      </c>
      <c r="I24" s="4" t="s">
        <v>21</v>
      </c>
      <c r="J24" s="4" t="s">
        <v>177</v>
      </c>
      <c r="K24" s="4" t="s">
        <v>23</v>
      </c>
    </row>
    <row r="25">
      <c r="A25" s="4" t="s">
        <v>178</v>
      </c>
      <c r="B25" s="4" t="s">
        <v>179</v>
      </c>
      <c r="C25" s="4" t="s">
        <v>16</v>
      </c>
      <c r="D25" s="4" t="s">
        <v>180</v>
      </c>
      <c r="E25" s="4">
        <v>9.054727E9</v>
      </c>
      <c r="F25" s="4" t="s">
        <v>181</v>
      </c>
      <c r="G25" s="4" t="s">
        <v>182</v>
      </c>
      <c r="H25" s="4" t="s">
        <v>183</v>
      </c>
      <c r="I25" s="4" t="s">
        <v>30</v>
      </c>
      <c r="J25" s="4" t="s">
        <v>184</v>
      </c>
      <c r="K25" s="4" t="s">
        <v>23</v>
      </c>
    </row>
    <row r="26">
      <c r="A26" s="4" t="s">
        <v>77</v>
      </c>
      <c r="B26" s="4" t="s">
        <v>185</v>
      </c>
      <c r="C26" s="4" t="s">
        <v>16</v>
      </c>
      <c r="D26" s="4" t="s">
        <v>186</v>
      </c>
      <c r="E26" s="4">
        <v>1.51982444E10</v>
      </c>
      <c r="F26" s="4" t="s">
        <v>187</v>
      </c>
      <c r="G26" s="4" t="s">
        <v>188</v>
      </c>
      <c r="H26" s="4" t="s">
        <v>189</v>
      </c>
      <c r="I26" s="4" t="s">
        <v>30</v>
      </c>
      <c r="J26" s="4" t="s">
        <v>190</v>
      </c>
      <c r="K26" s="4" t="s">
        <v>23</v>
      </c>
    </row>
    <row r="27">
      <c r="A27" s="4" t="s">
        <v>191</v>
      </c>
      <c r="B27" s="4" t="s">
        <v>192</v>
      </c>
      <c r="C27" s="4" t="s">
        <v>16</v>
      </c>
      <c r="D27" s="4" t="s">
        <v>193</v>
      </c>
      <c r="E27" s="4">
        <f>+14037364000</f>
        <v>14037364000</v>
      </c>
      <c r="F27" s="4" t="s">
        <v>194</v>
      </c>
      <c r="G27" s="4" t="s">
        <v>195</v>
      </c>
      <c r="H27" s="4" t="s">
        <v>157</v>
      </c>
      <c r="I27" s="4" t="s">
        <v>196</v>
      </c>
      <c r="J27" s="4" t="s">
        <v>197</v>
      </c>
      <c r="K27" s="4" t="s">
        <v>23</v>
      </c>
    </row>
    <row r="28">
      <c r="A28" s="4" t="s">
        <v>198</v>
      </c>
      <c r="B28" s="4" t="s">
        <v>199</v>
      </c>
      <c r="C28" s="4" t="s">
        <v>16</v>
      </c>
      <c r="D28" s="4" t="s">
        <v>200</v>
      </c>
      <c r="E28" s="4">
        <v>1.5143945E10</v>
      </c>
      <c r="F28" s="4" t="s">
        <v>201</v>
      </c>
      <c r="G28" s="4" t="s">
        <v>202</v>
      </c>
      <c r="H28" s="4" t="s">
        <v>164</v>
      </c>
      <c r="I28" s="4" t="s">
        <v>54</v>
      </c>
      <c r="J28" s="4" t="s">
        <v>203</v>
      </c>
      <c r="K28" s="4" t="s">
        <v>23</v>
      </c>
    </row>
    <row r="29">
      <c r="A29" s="4" t="s">
        <v>204</v>
      </c>
      <c r="B29" s="4" t="s">
        <v>205</v>
      </c>
      <c r="C29" s="4" t="s">
        <v>16</v>
      </c>
      <c r="D29" s="4" t="s">
        <v>206</v>
      </c>
      <c r="E29" s="4">
        <v>1.4169806612E10</v>
      </c>
      <c r="F29" s="4" t="s">
        <v>207</v>
      </c>
      <c r="G29" s="4" t="s">
        <v>208</v>
      </c>
      <c r="H29" s="4" t="s">
        <v>37</v>
      </c>
      <c r="I29" s="4" t="s">
        <v>30</v>
      </c>
      <c r="J29" s="4" t="s">
        <v>209</v>
      </c>
      <c r="K29" s="4" t="s">
        <v>23</v>
      </c>
    </row>
    <row r="30">
      <c r="A30" s="4" t="s">
        <v>210</v>
      </c>
      <c r="B30" s="4" t="s">
        <v>211</v>
      </c>
      <c r="C30" s="4" t="s">
        <v>16</v>
      </c>
      <c r="D30" s="4" t="s">
        <v>212</v>
      </c>
      <c r="E30" s="4">
        <f>+14032968000</f>
        <v>14032968000</v>
      </c>
      <c r="F30" s="4" t="s">
        <v>213</v>
      </c>
      <c r="G30" s="4" t="s">
        <v>214</v>
      </c>
      <c r="H30" s="4" t="s">
        <v>157</v>
      </c>
      <c r="I30" s="4" t="s">
        <v>196</v>
      </c>
      <c r="J30" s="4" t="s">
        <v>215</v>
      </c>
      <c r="K30" s="4" t="s">
        <v>23</v>
      </c>
    </row>
    <row r="31">
      <c r="A31" s="4" t="s">
        <v>216</v>
      </c>
      <c r="B31" s="4" t="s">
        <v>217</v>
      </c>
      <c r="C31" s="4" t="s">
        <v>16</v>
      </c>
      <c r="D31" s="4" t="s">
        <v>218</v>
      </c>
      <c r="E31" s="4">
        <v>1.5068595757E10</v>
      </c>
      <c r="F31" s="4" t="s">
        <v>219</v>
      </c>
      <c r="G31" s="4" t="s">
        <v>220</v>
      </c>
      <c r="H31" s="4" t="s">
        <v>221</v>
      </c>
      <c r="I31" s="4" t="s">
        <v>103</v>
      </c>
      <c r="J31" s="4" t="s">
        <v>222</v>
      </c>
      <c r="K31" s="4" t="s">
        <v>23</v>
      </c>
    </row>
    <row r="32">
      <c r="A32" s="4" t="s">
        <v>223</v>
      </c>
      <c r="B32" s="4" t="s">
        <v>224</v>
      </c>
      <c r="C32" s="4" t="s">
        <v>16</v>
      </c>
      <c r="D32" s="4" t="s">
        <v>225</v>
      </c>
      <c r="E32" s="4">
        <v>1.7789743153E10</v>
      </c>
      <c r="F32" s="4" t="s">
        <v>226</v>
      </c>
      <c r="G32" s="4" t="s">
        <v>227</v>
      </c>
      <c r="H32" s="4" t="s">
        <v>20</v>
      </c>
      <c r="I32" s="4" t="s">
        <v>21</v>
      </c>
      <c r="J32" s="4" t="s">
        <v>228</v>
      </c>
      <c r="K32" s="4" t="s">
        <v>23</v>
      </c>
    </row>
    <row r="33">
      <c r="A33" s="4" t="s">
        <v>77</v>
      </c>
      <c r="B33" s="4" t="s">
        <v>229</v>
      </c>
      <c r="C33" s="4" t="s">
        <v>41</v>
      </c>
      <c r="D33" s="4" t="s">
        <v>230</v>
      </c>
      <c r="E33" s="4">
        <v>1.416499311E10</v>
      </c>
      <c r="F33" s="4" t="s">
        <v>231</v>
      </c>
      <c r="G33" s="4" t="s">
        <v>232</v>
      </c>
      <c r="H33" s="4" t="s">
        <v>233</v>
      </c>
      <c r="I33" s="4" t="s">
        <v>30</v>
      </c>
      <c r="J33" s="4" t="s">
        <v>234</v>
      </c>
      <c r="K33" s="4" t="s">
        <v>23</v>
      </c>
    </row>
    <row r="34">
      <c r="A34" s="4" t="s">
        <v>235</v>
      </c>
      <c r="B34" s="4" t="s">
        <v>236</v>
      </c>
      <c r="C34" s="4" t="s">
        <v>16</v>
      </c>
      <c r="D34" s="4" t="s">
        <v>237</v>
      </c>
      <c r="E34" s="4">
        <f>+18442048626</f>
        <v>18442048626</v>
      </c>
      <c r="F34" s="4" t="s">
        <v>238</v>
      </c>
      <c r="G34" s="4" t="s">
        <v>239</v>
      </c>
      <c r="H34" s="4" t="s">
        <v>37</v>
      </c>
      <c r="I34" s="4" t="s">
        <v>30</v>
      </c>
      <c r="J34" s="4" t="s">
        <v>240</v>
      </c>
      <c r="K34" s="4" t="s">
        <v>23</v>
      </c>
    </row>
    <row r="35">
      <c r="A35" s="4" t="s">
        <v>241</v>
      </c>
      <c r="B35" s="4" t="s">
        <v>242</v>
      </c>
      <c r="C35" s="4" t="s">
        <v>16</v>
      </c>
      <c r="D35" s="4" t="s">
        <v>243</v>
      </c>
      <c r="E35" s="4">
        <v>1.6042764096E10</v>
      </c>
      <c r="F35" s="4" t="s">
        <v>244</v>
      </c>
      <c r="G35" s="4" t="s">
        <v>245</v>
      </c>
      <c r="H35" s="4" t="s">
        <v>246</v>
      </c>
      <c r="I35" s="4" t="s">
        <v>21</v>
      </c>
      <c r="J35" s="4" t="s">
        <v>247</v>
      </c>
      <c r="K35" s="4" t="s">
        <v>23</v>
      </c>
    </row>
    <row r="36">
      <c r="A36" s="4" t="s">
        <v>248</v>
      </c>
      <c r="B36" s="4" t="s">
        <v>249</v>
      </c>
      <c r="C36" s="4" t="s">
        <v>16</v>
      </c>
      <c r="D36" s="4" t="s">
        <v>250</v>
      </c>
      <c r="E36" s="4">
        <v>1.5148791212E10</v>
      </c>
      <c r="F36" s="4" t="s">
        <v>251</v>
      </c>
      <c r="G36" s="4" t="s">
        <v>252</v>
      </c>
      <c r="H36" s="4" t="s">
        <v>37</v>
      </c>
      <c r="I36" s="4" t="s">
        <v>30</v>
      </c>
      <c r="J36" s="4" t="s">
        <v>253</v>
      </c>
      <c r="K36" s="4" t="s">
        <v>23</v>
      </c>
    </row>
    <row r="37">
      <c r="A37" s="4" t="s">
        <v>139</v>
      </c>
      <c r="B37" s="4" t="s">
        <v>254</v>
      </c>
      <c r="C37" s="4" t="s">
        <v>16</v>
      </c>
      <c r="D37" s="4" t="s">
        <v>255</v>
      </c>
      <c r="E37" s="4">
        <v>1.9056600444E10</v>
      </c>
      <c r="F37" s="4" t="s">
        <v>256</v>
      </c>
      <c r="G37" s="4" t="s">
        <v>257</v>
      </c>
      <c r="H37" s="4" t="s">
        <v>258</v>
      </c>
      <c r="I37" s="4" t="s">
        <v>30</v>
      </c>
      <c r="J37" s="4" t="s">
        <v>259</v>
      </c>
      <c r="K37" s="4" t="s">
        <v>23</v>
      </c>
    </row>
    <row r="38">
      <c r="A38" s="4" t="s">
        <v>260</v>
      </c>
      <c r="B38" s="4" t="s">
        <v>261</v>
      </c>
      <c r="C38" s="4" t="s">
        <v>16</v>
      </c>
      <c r="D38" s="4" t="s">
        <v>262</v>
      </c>
      <c r="E38" s="4">
        <v>1.4163655123E10</v>
      </c>
      <c r="F38" s="4" t="s">
        <v>263</v>
      </c>
      <c r="G38" s="4" t="s">
        <v>264</v>
      </c>
      <c r="H38" s="4" t="s">
        <v>37</v>
      </c>
      <c r="I38" s="4" t="s">
        <v>30</v>
      </c>
      <c r="J38" s="4" t="s">
        <v>265</v>
      </c>
      <c r="K38" s="4" t="s">
        <v>23</v>
      </c>
    </row>
    <row r="39">
      <c r="A39" s="4" t="s">
        <v>266</v>
      </c>
      <c r="B39" s="4" t="s">
        <v>267</v>
      </c>
      <c r="C39" s="4" t="s">
        <v>16</v>
      </c>
      <c r="D39" s="4" t="s">
        <v>268</v>
      </c>
      <c r="E39" s="4">
        <v>1.4165982665E10</v>
      </c>
      <c r="F39" s="4" t="s">
        <v>269</v>
      </c>
      <c r="G39" s="4" t="s">
        <v>270</v>
      </c>
      <c r="H39" s="4" t="s">
        <v>61</v>
      </c>
      <c r="I39" s="4" t="s">
        <v>30</v>
      </c>
      <c r="J39" s="4" t="s">
        <v>271</v>
      </c>
      <c r="K39" s="4" t="s">
        <v>23</v>
      </c>
    </row>
    <row r="40">
      <c r="A40" s="4" t="s">
        <v>272</v>
      </c>
      <c r="B40" s="4" t="s">
        <v>273</v>
      </c>
      <c r="C40" s="4" t="s">
        <v>16</v>
      </c>
      <c r="D40" s="4" t="s">
        <v>274</v>
      </c>
      <c r="E40" s="4">
        <v>1.905738707E10</v>
      </c>
      <c r="F40" s="4" t="s">
        <v>275</v>
      </c>
      <c r="G40" s="4" t="s">
        <v>276</v>
      </c>
      <c r="H40" s="4" t="s">
        <v>124</v>
      </c>
      <c r="I40" s="4" t="s">
        <v>30</v>
      </c>
      <c r="J40" s="4" t="s">
        <v>277</v>
      </c>
      <c r="K40" s="4" t="s">
        <v>23</v>
      </c>
    </row>
    <row r="41">
      <c r="A41" s="4" t="s">
        <v>278</v>
      </c>
      <c r="B41" s="4" t="s">
        <v>279</v>
      </c>
      <c r="C41" s="4" t="s">
        <v>16</v>
      </c>
      <c r="D41" s="4" t="s">
        <v>280</v>
      </c>
      <c r="E41" s="4">
        <v>1.41677515E10</v>
      </c>
      <c r="F41" s="4" t="s">
        <v>281</v>
      </c>
      <c r="G41" s="4" t="s">
        <v>282</v>
      </c>
      <c r="H41" s="4" t="s">
        <v>37</v>
      </c>
      <c r="I41" s="4" t="s">
        <v>30</v>
      </c>
      <c r="J41" s="4" t="s">
        <v>283</v>
      </c>
      <c r="K41" s="4" t="s">
        <v>23</v>
      </c>
    </row>
    <row r="42">
      <c r="A42" s="4" t="s">
        <v>284</v>
      </c>
      <c r="B42" s="4" t="s">
        <v>285</v>
      </c>
      <c r="C42" s="4" t="s">
        <v>16</v>
      </c>
      <c r="D42" s="4" t="s">
        <v>286</v>
      </c>
      <c r="E42" s="4">
        <v>1.5147371006E10</v>
      </c>
      <c r="F42" s="4" t="s">
        <v>287</v>
      </c>
      <c r="G42" s="4" t="s">
        <v>288</v>
      </c>
      <c r="H42" s="4" t="s">
        <v>164</v>
      </c>
      <c r="I42" s="4" t="s">
        <v>54</v>
      </c>
      <c r="J42" s="4" t="s">
        <v>289</v>
      </c>
      <c r="K42" s="4" t="s">
        <v>23</v>
      </c>
    </row>
    <row r="43">
      <c r="A43" s="4" t="s">
        <v>290</v>
      </c>
      <c r="B43" s="4" t="s">
        <v>291</v>
      </c>
      <c r="C43" s="4" t="s">
        <v>16</v>
      </c>
      <c r="D43" s="4" t="s">
        <v>292</v>
      </c>
      <c r="E43" s="4">
        <v>1.9058901034E10</v>
      </c>
      <c r="F43" s="4" t="s">
        <v>293</v>
      </c>
      <c r="G43" s="4" t="s">
        <v>294</v>
      </c>
      <c r="H43" s="4" t="s">
        <v>124</v>
      </c>
      <c r="I43" s="4" t="s">
        <v>30</v>
      </c>
      <c r="J43" s="4" t="s">
        <v>295</v>
      </c>
      <c r="K43" s="4" t="s">
        <v>23</v>
      </c>
    </row>
    <row r="44">
      <c r="A44" s="4" t="s">
        <v>296</v>
      </c>
      <c r="B44" s="4" t="s">
        <v>297</v>
      </c>
      <c r="C44" s="4" t="s">
        <v>16</v>
      </c>
      <c r="D44" s="4" t="s">
        <v>298</v>
      </c>
      <c r="E44" s="4">
        <v>1.8772322269E10</v>
      </c>
      <c r="F44" s="4" t="s">
        <v>299</v>
      </c>
      <c r="G44" s="4" t="s">
        <v>300</v>
      </c>
      <c r="H44" s="4" t="s">
        <v>301</v>
      </c>
      <c r="I44" s="4" t="s">
        <v>302</v>
      </c>
      <c r="J44" s="4" t="s">
        <v>303</v>
      </c>
      <c r="K44" s="4" t="s">
        <v>23</v>
      </c>
    </row>
    <row r="45">
      <c r="A45" s="4" t="s">
        <v>304</v>
      </c>
      <c r="B45" s="4" t="s">
        <v>305</v>
      </c>
      <c r="C45" s="4" t="s">
        <v>16</v>
      </c>
      <c r="D45" s="4" t="s">
        <v>306</v>
      </c>
      <c r="E45" s="4">
        <v>1.60444383E10</v>
      </c>
      <c r="F45" s="4" t="s">
        <v>307</v>
      </c>
      <c r="G45" s="4" t="s">
        <v>308</v>
      </c>
      <c r="H45" s="4" t="s">
        <v>20</v>
      </c>
      <c r="I45" s="4" t="s">
        <v>21</v>
      </c>
      <c r="J45" s="4" t="s">
        <v>309</v>
      </c>
      <c r="K45" s="4" t="s">
        <v>23</v>
      </c>
    </row>
    <row r="46">
      <c r="A46" s="4" t="s">
        <v>310</v>
      </c>
      <c r="B46" s="4" t="s">
        <v>311</v>
      </c>
      <c r="C46" s="4" t="s">
        <v>16</v>
      </c>
      <c r="D46" s="4" t="s">
        <v>312</v>
      </c>
      <c r="E46" s="4">
        <v>1.9058452571E10</v>
      </c>
      <c r="F46" s="4" t="s">
        <v>313</v>
      </c>
      <c r="G46" s="4" t="s">
        <v>314</v>
      </c>
      <c r="H46" s="4" t="s">
        <v>315</v>
      </c>
      <c r="I46" s="4" t="s">
        <v>30</v>
      </c>
      <c r="J46" s="4" t="s">
        <v>316</v>
      </c>
      <c r="K46" s="4" t="s">
        <v>23</v>
      </c>
    </row>
    <row r="47">
      <c r="A47" s="4" t="s">
        <v>317</v>
      </c>
      <c r="B47" s="4" t="s">
        <v>318</v>
      </c>
      <c r="C47" s="4" t="s">
        <v>16</v>
      </c>
      <c r="D47" s="4" t="s">
        <v>319</v>
      </c>
      <c r="E47" s="4">
        <v>1.41635044E10</v>
      </c>
      <c r="F47" s="4" t="s">
        <v>320</v>
      </c>
      <c r="G47" s="4" t="s">
        <v>321</v>
      </c>
      <c r="H47" s="4" t="s">
        <v>37</v>
      </c>
      <c r="I47" s="4" t="s">
        <v>30</v>
      </c>
      <c r="J47" s="4" t="s">
        <v>322</v>
      </c>
      <c r="K47" s="4" t="s">
        <v>23</v>
      </c>
    </row>
    <row r="48">
      <c r="A48" s="4" t="s">
        <v>323</v>
      </c>
      <c r="B48" s="4" t="s">
        <v>324</v>
      </c>
      <c r="C48" s="4" t="s">
        <v>16</v>
      </c>
      <c r="D48" s="4" t="s">
        <v>325</v>
      </c>
      <c r="E48" s="4">
        <v>1.450641244E10</v>
      </c>
      <c r="F48" s="4" t="s">
        <v>326</v>
      </c>
      <c r="G48" s="4" t="s">
        <v>327</v>
      </c>
      <c r="H48" s="4" t="s">
        <v>328</v>
      </c>
      <c r="I48" s="4" t="s">
        <v>54</v>
      </c>
      <c r="J48" s="4" t="s">
        <v>329</v>
      </c>
      <c r="K48" s="4" t="s">
        <v>23</v>
      </c>
    </row>
    <row r="49">
      <c r="A49" s="4" t="s">
        <v>330</v>
      </c>
      <c r="B49" s="4" t="s">
        <v>331</v>
      </c>
      <c r="C49" s="4" t="s">
        <v>16</v>
      </c>
      <c r="D49" s="4" t="s">
        <v>332</v>
      </c>
      <c r="E49" s="4">
        <v>1.4167755E10</v>
      </c>
      <c r="F49" s="4" t="s">
        <v>333</v>
      </c>
      <c r="G49" s="4" t="s">
        <v>334</v>
      </c>
      <c r="H49" s="4" t="s">
        <v>37</v>
      </c>
      <c r="I49" s="4" t="s">
        <v>30</v>
      </c>
      <c r="J49" s="4" t="s">
        <v>335</v>
      </c>
      <c r="K49" s="4" t="s">
        <v>23</v>
      </c>
    </row>
    <row r="50">
      <c r="A50" s="4" t="s">
        <v>91</v>
      </c>
      <c r="B50" s="4" t="s">
        <v>336</v>
      </c>
      <c r="C50" s="4" t="s">
        <v>16</v>
      </c>
      <c r="D50" s="4" t="s">
        <v>337</v>
      </c>
      <c r="E50" s="4">
        <v>1.7804837115E10</v>
      </c>
      <c r="F50" s="4" t="s">
        <v>338</v>
      </c>
      <c r="G50" s="4" t="s">
        <v>339</v>
      </c>
      <c r="H50" s="4" t="s">
        <v>340</v>
      </c>
      <c r="I50" s="4" t="s">
        <v>196</v>
      </c>
      <c r="J50" s="4" t="s">
        <v>341</v>
      </c>
      <c r="K50" s="4" t="s">
        <v>23</v>
      </c>
    </row>
    <row r="51">
      <c r="A51" s="4" t="s">
        <v>342</v>
      </c>
      <c r="B51" s="4" t="s">
        <v>343</v>
      </c>
      <c r="C51" s="4" t="s">
        <v>16</v>
      </c>
      <c r="D51" s="4" t="s">
        <v>344</v>
      </c>
      <c r="E51" s="4">
        <v>1.4504337673E10</v>
      </c>
      <c r="F51" s="4" t="s">
        <v>345</v>
      </c>
      <c r="G51" s="4" t="s">
        <v>346</v>
      </c>
      <c r="H51" s="4" t="s">
        <v>347</v>
      </c>
      <c r="I51" s="4" t="s">
        <v>54</v>
      </c>
      <c r="J51" s="4" t="s">
        <v>348</v>
      </c>
      <c r="K51" s="4" t="s">
        <v>23</v>
      </c>
    </row>
    <row r="52">
      <c r="A52" s="4" t="s">
        <v>349</v>
      </c>
      <c r="B52" s="4" t="s">
        <v>350</v>
      </c>
      <c r="C52" s="4" t="s">
        <v>16</v>
      </c>
      <c r="D52" s="4" t="s">
        <v>351</v>
      </c>
      <c r="E52" s="4">
        <v>1.8447630636E10</v>
      </c>
      <c r="F52" s="4" t="s">
        <v>352</v>
      </c>
      <c r="G52" s="4" t="s">
        <v>353</v>
      </c>
      <c r="H52" s="4" t="s">
        <v>37</v>
      </c>
      <c r="I52" s="4" t="s">
        <v>30</v>
      </c>
      <c r="J52" s="4" t="s">
        <v>354</v>
      </c>
      <c r="K52" s="4" t="s">
        <v>23</v>
      </c>
    </row>
    <row r="53">
      <c r="A53" s="4" t="s">
        <v>355</v>
      </c>
      <c r="B53" s="4" t="s">
        <v>356</v>
      </c>
      <c r="C53" s="4" t="s">
        <v>16</v>
      </c>
      <c r="D53" s="4" t="s">
        <v>357</v>
      </c>
      <c r="E53" s="4">
        <v>1.9057124004E10</v>
      </c>
      <c r="F53" s="4" t="s">
        <v>358</v>
      </c>
      <c r="G53" s="4" t="s">
        <v>359</v>
      </c>
      <c r="H53" s="4" t="s">
        <v>124</v>
      </c>
      <c r="I53" s="4" t="s">
        <v>30</v>
      </c>
      <c r="J53" s="4" t="s">
        <v>360</v>
      </c>
      <c r="K53" s="4" t="s">
        <v>23</v>
      </c>
    </row>
    <row r="54">
      <c r="A54" s="4" t="s">
        <v>361</v>
      </c>
      <c r="B54" s="4" t="s">
        <v>362</v>
      </c>
      <c r="C54" s="4" t="s">
        <v>16</v>
      </c>
      <c r="D54" s="4" t="s">
        <v>363</v>
      </c>
      <c r="E54" s="4">
        <v>1.416869401E10</v>
      </c>
      <c r="F54" s="4" t="s">
        <v>364</v>
      </c>
      <c r="G54" s="4" t="s">
        <v>208</v>
      </c>
      <c r="H54" s="4" t="s">
        <v>37</v>
      </c>
      <c r="I54" s="4" t="s">
        <v>30</v>
      </c>
      <c r="J54" s="4" t="s">
        <v>209</v>
      </c>
      <c r="K54" s="4" t="s">
        <v>23</v>
      </c>
    </row>
    <row r="55">
      <c r="A55" s="4" t="s">
        <v>365</v>
      </c>
      <c r="B55" s="4" t="s">
        <v>366</v>
      </c>
      <c r="C55" s="4" t="s">
        <v>16</v>
      </c>
      <c r="D55" s="4" t="s">
        <v>367</v>
      </c>
      <c r="E55" s="4">
        <v>1.5193612673E10</v>
      </c>
      <c r="F55" s="4" t="s">
        <v>368</v>
      </c>
      <c r="G55" s="4" t="s">
        <v>369</v>
      </c>
      <c r="H55" s="4" t="s">
        <v>370</v>
      </c>
      <c r="I55" s="4" t="s">
        <v>30</v>
      </c>
      <c r="J55" s="4" t="s">
        <v>371</v>
      </c>
      <c r="K55" s="4" t="s">
        <v>23</v>
      </c>
    </row>
    <row r="56">
      <c r="A56" s="4" t="s">
        <v>372</v>
      </c>
      <c r="B56" s="4" t="s">
        <v>373</v>
      </c>
      <c r="C56" s="4" t="s">
        <v>16</v>
      </c>
      <c r="D56" s="4" t="s">
        <v>374</v>
      </c>
      <c r="E56" s="4">
        <v>1.6132373022E10</v>
      </c>
      <c r="F56" s="4" t="s">
        <v>375</v>
      </c>
      <c r="G56" s="4" t="s">
        <v>376</v>
      </c>
      <c r="H56" s="4" t="s">
        <v>150</v>
      </c>
      <c r="I56" s="4" t="s">
        <v>30</v>
      </c>
      <c r="J56" s="4" t="s">
        <v>377</v>
      </c>
      <c r="K56" s="4" t="s">
        <v>23</v>
      </c>
    </row>
    <row r="57">
      <c r="A57" s="4" t="s">
        <v>378</v>
      </c>
      <c r="B57" s="4" t="s">
        <v>379</v>
      </c>
      <c r="C57" s="4" t="s">
        <v>16</v>
      </c>
      <c r="D57" s="4" t="s">
        <v>380</v>
      </c>
      <c r="E57" s="4">
        <v>1.6049861544E10</v>
      </c>
      <c r="F57" s="4" t="s">
        <v>381</v>
      </c>
      <c r="G57" s="4" t="s">
        <v>382</v>
      </c>
      <c r="H57" s="4" t="s">
        <v>383</v>
      </c>
      <c r="I57" s="4" t="s">
        <v>21</v>
      </c>
      <c r="J57" s="4" t="s">
        <v>384</v>
      </c>
      <c r="K57" s="4" t="s">
        <v>23</v>
      </c>
    </row>
    <row r="58">
      <c r="A58" s="4" t="s">
        <v>385</v>
      </c>
      <c r="B58" s="4" t="s">
        <v>386</v>
      </c>
      <c r="C58" s="4" t="s">
        <v>16</v>
      </c>
      <c r="D58" s="4" t="s">
        <v>387</v>
      </c>
      <c r="E58" s="4">
        <v>1.4169779262E10</v>
      </c>
      <c r="F58" s="4" t="s">
        <v>388</v>
      </c>
      <c r="G58" s="4" t="s">
        <v>389</v>
      </c>
      <c r="H58" s="4" t="s">
        <v>37</v>
      </c>
      <c r="I58" s="4" t="s">
        <v>30</v>
      </c>
      <c r="J58" s="4" t="s">
        <v>390</v>
      </c>
      <c r="K58" s="4" t="s">
        <v>23</v>
      </c>
    </row>
    <row r="59">
      <c r="A59" s="4" t="s">
        <v>391</v>
      </c>
      <c r="B59" s="4" t="s">
        <v>392</v>
      </c>
      <c r="C59" s="4" t="s">
        <v>16</v>
      </c>
      <c r="D59" s="4" t="s">
        <v>393</v>
      </c>
      <c r="E59" s="4">
        <f>+14506503050</f>
        <v>14506503050</v>
      </c>
      <c r="F59" s="4" t="s">
        <v>394</v>
      </c>
      <c r="G59" s="4" t="s">
        <v>395</v>
      </c>
      <c r="H59" s="4" t="s">
        <v>328</v>
      </c>
      <c r="I59" s="4" t="s">
        <v>54</v>
      </c>
      <c r="J59" s="4" t="s">
        <v>396</v>
      </c>
      <c r="K59" s="4" t="s">
        <v>23</v>
      </c>
    </row>
    <row r="60">
      <c r="A60" s="4" t="s">
        <v>397</v>
      </c>
      <c r="B60" s="4" t="s">
        <v>398</v>
      </c>
      <c r="C60" s="4" t="s">
        <v>16</v>
      </c>
      <c r="D60" s="4" t="s">
        <v>399</v>
      </c>
      <c r="E60" s="4">
        <v>1.5145937E10</v>
      </c>
      <c r="F60" s="4" t="s">
        <v>400</v>
      </c>
      <c r="G60" s="4" t="s">
        <v>401</v>
      </c>
      <c r="H60" s="4" t="s">
        <v>258</v>
      </c>
      <c r="I60" s="4" t="s">
        <v>30</v>
      </c>
      <c r="J60" s="4" t="s">
        <v>402</v>
      </c>
      <c r="K60" s="4" t="s">
        <v>23</v>
      </c>
    </row>
    <row r="61">
      <c r="A61" s="4" t="s">
        <v>403</v>
      </c>
      <c r="B61" s="4" t="s">
        <v>404</v>
      </c>
      <c r="C61" s="4" t="s">
        <v>16</v>
      </c>
      <c r="D61" s="4" t="s">
        <v>405</v>
      </c>
      <c r="E61" s="4">
        <v>1.7057281968E10</v>
      </c>
      <c r="F61" s="4" t="s">
        <v>406</v>
      </c>
      <c r="G61" s="4" t="s">
        <v>407</v>
      </c>
      <c r="H61" s="4" t="s">
        <v>408</v>
      </c>
      <c r="I61" s="4" t="s">
        <v>30</v>
      </c>
      <c r="J61" s="4" t="s">
        <v>409</v>
      </c>
      <c r="K61" s="4" t="s">
        <v>23</v>
      </c>
    </row>
    <row r="62">
      <c r="A62" s="4" t="s">
        <v>39</v>
      </c>
      <c r="B62" s="4" t="s">
        <v>410</v>
      </c>
      <c r="C62" s="4" t="s">
        <v>16</v>
      </c>
      <c r="D62" s="4" t="s">
        <v>411</v>
      </c>
      <c r="E62" s="4">
        <v>1.6042318888E10</v>
      </c>
      <c r="F62" s="4" t="s">
        <v>412</v>
      </c>
      <c r="G62" s="4" t="s">
        <v>413</v>
      </c>
      <c r="H62" s="4" t="s">
        <v>246</v>
      </c>
      <c r="I62" s="4" t="s">
        <v>21</v>
      </c>
      <c r="J62" s="4" t="s">
        <v>414</v>
      </c>
      <c r="K62" s="4" t="s">
        <v>23</v>
      </c>
    </row>
    <row r="63">
      <c r="A63" s="4" t="s">
        <v>415</v>
      </c>
      <c r="B63" s="4" t="s">
        <v>416</v>
      </c>
      <c r="C63" s="4" t="s">
        <v>16</v>
      </c>
      <c r="D63" s="4" t="s">
        <v>417</v>
      </c>
      <c r="E63" s="4">
        <v>1.40373075E10</v>
      </c>
      <c r="F63" s="4" t="s">
        <v>418</v>
      </c>
      <c r="G63" s="4" t="s">
        <v>419</v>
      </c>
      <c r="H63" s="4" t="s">
        <v>124</v>
      </c>
      <c r="I63" s="4" t="s">
        <v>30</v>
      </c>
      <c r="J63" s="4" t="s">
        <v>420</v>
      </c>
      <c r="K63" s="4" t="s">
        <v>23</v>
      </c>
    </row>
    <row r="64">
      <c r="A64" s="4" t="s">
        <v>421</v>
      </c>
      <c r="B64" s="4" t="s">
        <v>422</v>
      </c>
      <c r="C64" s="4" t="s">
        <v>16</v>
      </c>
      <c r="D64" s="4" t="s">
        <v>423</v>
      </c>
      <c r="E64" s="4">
        <v>1.9024286221E10</v>
      </c>
      <c r="F64" s="4" t="s">
        <v>424</v>
      </c>
      <c r="G64" s="4" t="s">
        <v>425</v>
      </c>
      <c r="H64" s="4" t="s">
        <v>45</v>
      </c>
      <c r="I64" s="4" t="s">
        <v>46</v>
      </c>
      <c r="J64" s="4" t="s">
        <v>426</v>
      </c>
      <c r="K64" s="4" t="s">
        <v>23</v>
      </c>
    </row>
    <row r="65">
      <c r="A65" s="4" t="s">
        <v>427</v>
      </c>
      <c r="B65" s="4" t="s">
        <v>428</v>
      </c>
      <c r="C65" s="4" t="s">
        <v>16</v>
      </c>
      <c r="D65" s="4" t="s">
        <v>429</v>
      </c>
      <c r="E65" s="4">
        <v>1.6135999199E10</v>
      </c>
      <c r="F65" s="4" t="s">
        <v>430</v>
      </c>
      <c r="G65" s="4" t="s">
        <v>431</v>
      </c>
      <c r="H65" s="4" t="s">
        <v>432</v>
      </c>
      <c r="I65" s="4" t="s">
        <v>30</v>
      </c>
      <c r="J65" s="4" t="s">
        <v>433</v>
      </c>
      <c r="K65" s="4" t="s">
        <v>23</v>
      </c>
    </row>
    <row r="66">
      <c r="A66" s="4" t="s">
        <v>39</v>
      </c>
      <c r="B66" s="4" t="s">
        <v>434</v>
      </c>
      <c r="C66" s="4" t="s">
        <v>16</v>
      </c>
      <c r="D66" s="4" t="s">
        <v>435</v>
      </c>
      <c r="E66" s="4">
        <v>1.9057602244E10</v>
      </c>
      <c r="F66" s="4" t="s">
        <v>436</v>
      </c>
      <c r="G66" s="4" t="s">
        <v>437</v>
      </c>
      <c r="H66" s="4" t="s">
        <v>438</v>
      </c>
      <c r="I66" s="4" t="s">
        <v>54</v>
      </c>
      <c r="J66" s="4" t="s">
        <v>439</v>
      </c>
      <c r="K66" s="4" t="s">
        <v>23</v>
      </c>
    </row>
    <row r="67">
      <c r="A67" s="4" t="s">
        <v>440</v>
      </c>
      <c r="B67" s="4" t="s">
        <v>441</v>
      </c>
      <c r="C67" s="4" t="s">
        <v>16</v>
      </c>
      <c r="D67" s="4" t="s">
        <v>442</v>
      </c>
      <c r="E67" s="4">
        <v>1.9055025965E10</v>
      </c>
      <c r="F67" s="4" t="s">
        <v>443</v>
      </c>
      <c r="G67" s="4" t="s">
        <v>444</v>
      </c>
      <c r="H67" s="4" t="s">
        <v>124</v>
      </c>
      <c r="I67" s="4" t="s">
        <v>30</v>
      </c>
      <c r="J67" s="4" t="s">
        <v>445</v>
      </c>
      <c r="K67" s="4" t="s">
        <v>23</v>
      </c>
    </row>
    <row r="68">
      <c r="A68" s="4" t="s">
        <v>446</v>
      </c>
      <c r="B68" s="4" t="s">
        <v>447</v>
      </c>
      <c r="C68" s="4" t="s">
        <v>16</v>
      </c>
      <c r="D68" s="4" t="s">
        <v>448</v>
      </c>
      <c r="E68" s="4">
        <v>1.5197720325E10</v>
      </c>
      <c r="F68" s="4" t="s">
        <v>449</v>
      </c>
      <c r="G68" s="4" t="s">
        <v>450</v>
      </c>
      <c r="H68" s="4" t="s">
        <v>61</v>
      </c>
      <c r="I68" s="4" t="s">
        <v>30</v>
      </c>
      <c r="J68" s="4" t="s">
        <v>451</v>
      </c>
      <c r="K68" s="4" t="s">
        <v>23</v>
      </c>
    </row>
    <row r="69">
      <c r="A69" s="4" t="s">
        <v>452</v>
      </c>
      <c r="B69" s="4" t="s">
        <v>453</v>
      </c>
      <c r="C69" s="4" t="s">
        <v>16</v>
      </c>
      <c r="D69" s="4" t="s">
        <v>454</v>
      </c>
      <c r="E69" s="4">
        <f>+15197485220</f>
        <v>15197485220</v>
      </c>
      <c r="F69" s="4" t="s">
        <v>455</v>
      </c>
      <c r="G69" s="4" t="s">
        <v>456</v>
      </c>
      <c r="H69" s="4" t="s">
        <v>457</v>
      </c>
      <c r="I69" s="4" t="s">
        <v>30</v>
      </c>
      <c r="J69" s="4" t="s">
        <v>458</v>
      </c>
      <c r="K69" s="4" t="s">
        <v>23</v>
      </c>
    </row>
    <row r="70">
      <c r="A70" s="4" t="s">
        <v>459</v>
      </c>
      <c r="B70" s="4" t="s">
        <v>460</v>
      </c>
      <c r="C70" s="4" t="s">
        <v>16</v>
      </c>
      <c r="D70" s="4" t="s">
        <v>461</v>
      </c>
      <c r="E70" s="4">
        <v>1.41678525E10</v>
      </c>
      <c r="F70" s="4" t="s">
        <v>462</v>
      </c>
      <c r="G70" s="4" t="s">
        <v>463</v>
      </c>
      <c r="H70" s="4" t="s">
        <v>37</v>
      </c>
      <c r="I70" s="4" t="s">
        <v>30</v>
      </c>
      <c r="J70" s="4" t="s">
        <v>464</v>
      </c>
      <c r="K70" s="4" t="s">
        <v>23</v>
      </c>
    </row>
    <row r="71">
      <c r="A71" s="4" t="s">
        <v>465</v>
      </c>
      <c r="B71" s="4" t="s">
        <v>466</v>
      </c>
      <c r="C71" s="4" t="s">
        <v>16</v>
      </c>
      <c r="D71" s="4" t="s">
        <v>467</v>
      </c>
      <c r="E71" s="4">
        <v>1.41624336E10</v>
      </c>
      <c r="F71" s="4" t="s">
        <v>468</v>
      </c>
      <c r="G71" s="4" t="s">
        <v>469</v>
      </c>
      <c r="H71" s="4" t="s">
        <v>470</v>
      </c>
      <c r="I71" s="4" t="s">
        <v>30</v>
      </c>
      <c r="J71" s="4" t="s">
        <v>471</v>
      </c>
      <c r="K71" s="4" t="s">
        <v>23</v>
      </c>
    </row>
    <row r="72">
      <c r="A72" s="4" t="s">
        <v>472</v>
      </c>
      <c r="B72" s="4" t="s">
        <v>473</v>
      </c>
      <c r="C72" s="4" t="s">
        <v>16</v>
      </c>
      <c r="D72" s="4" t="s">
        <v>474</v>
      </c>
      <c r="E72" s="4">
        <v>1.2249482E10</v>
      </c>
      <c r="F72" s="4" t="s">
        <v>475</v>
      </c>
      <c r="G72" s="4" t="s">
        <v>476</v>
      </c>
      <c r="H72" s="4" t="s">
        <v>124</v>
      </c>
      <c r="I72" s="4" t="s">
        <v>30</v>
      </c>
      <c r="J72" s="4" t="s">
        <v>477</v>
      </c>
      <c r="K72" s="4" t="s">
        <v>23</v>
      </c>
    </row>
    <row r="73">
      <c r="A73" s="4" t="s">
        <v>478</v>
      </c>
      <c r="B73" s="4" t="s">
        <v>479</v>
      </c>
      <c r="C73" s="4" t="s">
        <v>16</v>
      </c>
      <c r="D73" s="4" t="s">
        <v>480</v>
      </c>
      <c r="E73" s="4">
        <v>1.5142281752E10</v>
      </c>
      <c r="F73" s="4" t="s">
        <v>481</v>
      </c>
      <c r="G73" s="4" t="s">
        <v>482</v>
      </c>
      <c r="H73" s="4" t="s">
        <v>483</v>
      </c>
      <c r="I73" s="4" t="s">
        <v>54</v>
      </c>
      <c r="J73" s="4" t="s">
        <v>484</v>
      </c>
      <c r="K73" s="4" t="s">
        <v>23</v>
      </c>
    </row>
    <row r="74">
      <c r="A74" s="4" t="s">
        <v>485</v>
      </c>
      <c r="B74" s="4" t="s">
        <v>486</v>
      </c>
      <c r="C74" s="4" t="s">
        <v>16</v>
      </c>
      <c r="D74" s="4" t="s">
        <v>487</v>
      </c>
      <c r="E74" s="4">
        <v>1.90545925E10</v>
      </c>
      <c r="F74" s="4" t="s">
        <v>488</v>
      </c>
      <c r="G74" s="4" t="s">
        <v>489</v>
      </c>
      <c r="H74" s="4" t="s">
        <v>37</v>
      </c>
      <c r="I74" s="4" t="s">
        <v>30</v>
      </c>
      <c r="J74" s="4" t="s">
        <v>490</v>
      </c>
      <c r="K74" s="4" t="s">
        <v>23</v>
      </c>
    </row>
    <row r="75">
      <c r="A75" s="4" t="s">
        <v>191</v>
      </c>
      <c r="B75" s="4" t="s">
        <v>491</v>
      </c>
      <c r="C75" s="4" t="s">
        <v>16</v>
      </c>
      <c r="D75" s="4" t="s">
        <v>492</v>
      </c>
      <c r="E75" s="4">
        <v>1.4033196496E10</v>
      </c>
      <c r="F75" s="4" t="s">
        <v>493</v>
      </c>
      <c r="G75" s="4" t="s">
        <v>494</v>
      </c>
      <c r="H75" s="4" t="s">
        <v>157</v>
      </c>
      <c r="I75" s="4" t="s">
        <v>196</v>
      </c>
      <c r="J75" s="4" t="s">
        <v>495</v>
      </c>
      <c r="K75" s="4" t="s">
        <v>23</v>
      </c>
    </row>
    <row r="76">
      <c r="A76" s="4" t="s">
        <v>496</v>
      </c>
      <c r="B76" s="4" t="s">
        <v>497</v>
      </c>
      <c r="C76" s="4" t="s">
        <v>16</v>
      </c>
      <c r="D76" s="4" t="s">
        <v>498</v>
      </c>
      <c r="E76" s="4">
        <v>1.506858771E10</v>
      </c>
      <c r="F76" s="4" t="s">
        <v>499</v>
      </c>
      <c r="G76" s="4" t="s">
        <v>500</v>
      </c>
      <c r="H76" s="4" t="s">
        <v>501</v>
      </c>
      <c r="I76" s="4" t="s">
        <v>502</v>
      </c>
      <c r="J76" s="4" t="s">
        <v>503</v>
      </c>
      <c r="K76" s="4" t="s">
        <v>23</v>
      </c>
    </row>
    <row r="77">
      <c r="A77" s="4" t="s">
        <v>504</v>
      </c>
      <c r="B77" s="4" t="s">
        <v>505</v>
      </c>
      <c r="C77" s="4" t="s">
        <v>16</v>
      </c>
      <c r="D77" s="4" t="s">
        <v>506</v>
      </c>
      <c r="E77" s="4">
        <v>1.4034407213E10</v>
      </c>
      <c r="F77" s="4" t="s">
        <v>507</v>
      </c>
      <c r="G77" s="4" t="s">
        <v>508</v>
      </c>
      <c r="H77" s="4" t="s">
        <v>157</v>
      </c>
      <c r="I77" s="4" t="s">
        <v>196</v>
      </c>
      <c r="J77" s="4" t="s">
        <v>509</v>
      </c>
      <c r="K77" s="4" t="s">
        <v>23</v>
      </c>
    </row>
    <row r="78">
      <c r="A78" s="4" t="s">
        <v>510</v>
      </c>
      <c r="B78" s="4" t="s">
        <v>511</v>
      </c>
      <c r="C78" s="4" t="s">
        <v>16</v>
      </c>
      <c r="D78" s="4" t="s">
        <v>512</v>
      </c>
      <c r="E78" s="4">
        <v>1.9052722271E10</v>
      </c>
      <c r="F78" s="4" t="s">
        <v>513</v>
      </c>
      <c r="G78" s="4" t="s">
        <v>514</v>
      </c>
      <c r="H78" s="4" t="s">
        <v>124</v>
      </c>
      <c r="I78" s="4" t="s">
        <v>30</v>
      </c>
      <c r="J78" s="4" t="s">
        <v>515</v>
      </c>
      <c r="K78" s="4" t="s">
        <v>23</v>
      </c>
    </row>
    <row r="79">
      <c r="A79" s="4" t="s">
        <v>516</v>
      </c>
      <c r="B79" s="4" t="s">
        <v>517</v>
      </c>
      <c r="C79" s="4" t="s">
        <v>16</v>
      </c>
      <c r="D79" s="4" t="s">
        <v>518</v>
      </c>
      <c r="E79" s="4">
        <v>1.40329275E10</v>
      </c>
      <c r="F79" s="4" t="s">
        <v>519</v>
      </c>
      <c r="G79" s="4" t="s">
        <v>520</v>
      </c>
      <c r="H79" s="4" t="s">
        <v>157</v>
      </c>
      <c r="I79" s="4" t="s">
        <v>196</v>
      </c>
      <c r="J79" s="4" t="s">
        <v>521</v>
      </c>
      <c r="K79" s="4" t="s">
        <v>23</v>
      </c>
    </row>
    <row r="80">
      <c r="A80" s="4" t="s">
        <v>522</v>
      </c>
      <c r="B80" s="4" t="s">
        <v>523</v>
      </c>
      <c r="C80" s="4" t="s">
        <v>16</v>
      </c>
      <c r="D80" s="4" t="s">
        <v>524</v>
      </c>
      <c r="E80" s="4">
        <v>1.8883104722E10</v>
      </c>
      <c r="F80" s="4" t="s">
        <v>525</v>
      </c>
      <c r="G80" s="4" t="s">
        <v>526</v>
      </c>
      <c r="H80" s="4" t="s">
        <v>383</v>
      </c>
      <c r="I80" s="4" t="s">
        <v>21</v>
      </c>
      <c r="J80" s="4" t="s">
        <v>527</v>
      </c>
      <c r="K80" s="4" t="s">
        <v>23</v>
      </c>
    </row>
    <row r="81">
      <c r="A81" s="4" t="s">
        <v>528</v>
      </c>
      <c r="B81" s="4" t="s">
        <v>529</v>
      </c>
      <c r="C81" s="4" t="s">
        <v>16</v>
      </c>
      <c r="D81" s="4" t="s">
        <v>530</v>
      </c>
      <c r="E81" s="4">
        <v>1.5143982828E10</v>
      </c>
      <c r="F81" s="4" t="s">
        <v>531</v>
      </c>
      <c r="G81" s="4" t="s">
        <v>532</v>
      </c>
      <c r="H81" s="4" t="s">
        <v>164</v>
      </c>
      <c r="I81" s="4" t="s">
        <v>54</v>
      </c>
      <c r="J81" s="4" t="s">
        <v>533</v>
      </c>
      <c r="K81" s="4" t="s">
        <v>23</v>
      </c>
    </row>
    <row r="82">
      <c r="A82" s="4" t="s">
        <v>534</v>
      </c>
      <c r="B82" s="4" t="s">
        <v>535</v>
      </c>
      <c r="C82" s="4" t="s">
        <v>16</v>
      </c>
      <c r="D82" s="4" t="s">
        <v>536</v>
      </c>
      <c r="E82" s="4" t="s">
        <v>537</v>
      </c>
      <c r="F82" s="4" t="s">
        <v>538</v>
      </c>
      <c r="G82" s="4" t="s">
        <v>539</v>
      </c>
      <c r="H82" s="4" t="s">
        <v>540</v>
      </c>
      <c r="I82" s="4" t="s">
        <v>196</v>
      </c>
      <c r="J82" s="4" t="s">
        <v>541</v>
      </c>
      <c r="K82" s="4" t="s">
        <v>23</v>
      </c>
    </row>
    <row r="83">
      <c r="A83" s="4" t="s">
        <v>542</v>
      </c>
      <c r="B83" s="4" t="s">
        <v>543</v>
      </c>
      <c r="C83" s="4" t="s">
        <v>16</v>
      </c>
      <c r="D83" s="4" t="s">
        <v>544</v>
      </c>
      <c r="E83" s="4">
        <v>1.90526441E10</v>
      </c>
      <c r="F83" s="4" t="s">
        <v>545</v>
      </c>
      <c r="G83" s="4" t="s">
        <v>546</v>
      </c>
      <c r="H83" s="4" t="s">
        <v>183</v>
      </c>
      <c r="I83" s="4" t="s">
        <v>30</v>
      </c>
      <c r="J83" s="4" t="s">
        <v>547</v>
      </c>
      <c r="K83" s="4" t="s">
        <v>23</v>
      </c>
    </row>
    <row r="84">
      <c r="A84" s="4" t="s">
        <v>548</v>
      </c>
      <c r="B84" s="4" t="s">
        <v>549</v>
      </c>
      <c r="C84" s="4" t="s">
        <v>41</v>
      </c>
      <c r="D84" s="4" t="s">
        <v>550</v>
      </c>
      <c r="E84" s="4">
        <f>+15142549411</f>
        <v>15142549411</v>
      </c>
      <c r="F84" s="4" t="s">
        <v>551</v>
      </c>
      <c r="G84" s="4" t="s">
        <v>552</v>
      </c>
      <c r="H84" s="4" t="s">
        <v>164</v>
      </c>
      <c r="I84" s="4" t="s">
        <v>54</v>
      </c>
      <c r="J84" s="4" t="s">
        <v>553</v>
      </c>
      <c r="K84" s="4" t="s">
        <v>23</v>
      </c>
    </row>
    <row r="85">
      <c r="A85" s="4" t="s">
        <v>84</v>
      </c>
      <c r="B85" s="4" t="s">
        <v>554</v>
      </c>
      <c r="C85" s="4" t="s">
        <v>41</v>
      </c>
      <c r="D85" s="4" t="s">
        <v>555</v>
      </c>
      <c r="E85" s="4">
        <v>1.4033324664E10</v>
      </c>
      <c r="F85" s="4" t="s">
        <v>556</v>
      </c>
      <c r="G85" s="4" t="s">
        <v>557</v>
      </c>
      <c r="H85" s="4" t="s">
        <v>558</v>
      </c>
      <c r="I85" s="4" t="s">
        <v>196</v>
      </c>
      <c r="J85" s="4" t="s">
        <v>559</v>
      </c>
      <c r="K85" s="4" t="s">
        <v>23</v>
      </c>
    </row>
    <row r="86">
      <c r="A86" s="4" t="s">
        <v>77</v>
      </c>
      <c r="B86" s="4" t="s">
        <v>560</v>
      </c>
      <c r="C86" s="4" t="s">
        <v>41</v>
      </c>
      <c r="D86" s="4" t="s">
        <v>561</v>
      </c>
      <c r="E86" s="4">
        <v>1.9058564522E10</v>
      </c>
      <c r="F86" s="4" t="s">
        <v>562</v>
      </c>
      <c r="G86" s="4" t="s">
        <v>563</v>
      </c>
      <c r="H86" s="4" t="s">
        <v>564</v>
      </c>
      <c r="I86" s="4" t="s">
        <v>30</v>
      </c>
      <c r="J86" s="4" t="s">
        <v>565</v>
      </c>
      <c r="K86" s="4" t="s">
        <v>23</v>
      </c>
    </row>
    <row r="87">
      <c r="A87" s="4" t="s">
        <v>566</v>
      </c>
      <c r="B87" s="4" t="s">
        <v>567</v>
      </c>
      <c r="C87" s="4" t="s">
        <v>16</v>
      </c>
      <c r="D87" s="4" t="s">
        <v>568</v>
      </c>
      <c r="E87" s="4">
        <v>1.90527645E10</v>
      </c>
      <c r="F87" s="4" t="s">
        <v>569</v>
      </c>
      <c r="G87" s="4" t="s">
        <v>570</v>
      </c>
      <c r="H87" s="4" t="s">
        <v>124</v>
      </c>
      <c r="I87" s="4" t="s">
        <v>30</v>
      </c>
      <c r="J87" s="4" t="s">
        <v>571</v>
      </c>
      <c r="K87" s="4" t="s">
        <v>23</v>
      </c>
    </row>
    <row r="88">
      <c r="A88" s="4" t="s">
        <v>572</v>
      </c>
      <c r="B88" s="4" t="s">
        <v>573</v>
      </c>
      <c r="C88" s="4" t="s">
        <v>41</v>
      </c>
      <c r="D88" s="4" t="s">
        <v>574</v>
      </c>
      <c r="E88" s="4">
        <v>1.51942146E10</v>
      </c>
      <c r="F88" s="4" t="s">
        <v>575</v>
      </c>
      <c r="G88" s="4" t="s">
        <v>576</v>
      </c>
      <c r="H88" s="4" t="s">
        <v>577</v>
      </c>
      <c r="I88" s="4" t="s">
        <v>30</v>
      </c>
      <c r="J88" s="4" t="s">
        <v>578</v>
      </c>
      <c r="K88" s="4" t="s">
        <v>23</v>
      </c>
    </row>
    <row r="89">
      <c r="A89" s="4" t="s">
        <v>579</v>
      </c>
      <c r="B89" s="4" t="s">
        <v>580</v>
      </c>
      <c r="C89" s="4" t="s">
        <v>16</v>
      </c>
      <c r="D89" s="4" t="s">
        <v>581</v>
      </c>
      <c r="E89" s="4">
        <v>1.604669557E10</v>
      </c>
      <c r="F89" s="4" t="s">
        <v>582</v>
      </c>
      <c r="G89" s="4" t="s">
        <v>583</v>
      </c>
      <c r="H89" s="4" t="s">
        <v>37</v>
      </c>
      <c r="I89" s="4" t="s">
        <v>21</v>
      </c>
      <c r="J89" s="4" t="s">
        <v>584</v>
      </c>
      <c r="K89" s="4" t="s">
        <v>23</v>
      </c>
    </row>
    <row r="90">
      <c r="A90" s="4" t="s">
        <v>39</v>
      </c>
      <c r="B90" s="4" t="s">
        <v>585</v>
      </c>
      <c r="C90" s="4" t="s">
        <v>16</v>
      </c>
      <c r="D90" s="4" t="s">
        <v>586</v>
      </c>
      <c r="E90" s="4">
        <v>1.51964661E10</v>
      </c>
      <c r="F90" s="4" t="s">
        <v>587</v>
      </c>
      <c r="G90" s="4" t="s">
        <v>588</v>
      </c>
      <c r="H90" s="4" t="s">
        <v>589</v>
      </c>
      <c r="I90" s="4" t="s">
        <v>30</v>
      </c>
      <c r="J90" s="4" t="s">
        <v>590</v>
      </c>
      <c r="K90" s="4" t="s">
        <v>23</v>
      </c>
    </row>
    <row r="91">
      <c r="A91" s="4" t="s">
        <v>591</v>
      </c>
      <c r="B91" s="4" t="s">
        <v>592</v>
      </c>
      <c r="C91" s="4" t="s">
        <v>16</v>
      </c>
      <c r="D91" s="4" t="s">
        <v>593</v>
      </c>
      <c r="E91" s="4">
        <f>+12042246610</f>
        <v>12042246610</v>
      </c>
      <c r="F91" s="4" t="s">
        <v>594</v>
      </c>
      <c r="G91" s="4" t="s">
        <v>595</v>
      </c>
      <c r="H91" s="4" t="s">
        <v>116</v>
      </c>
      <c r="I91" s="4" t="s">
        <v>117</v>
      </c>
      <c r="J91" s="4" t="s">
        <v>596</v>
      </c>
      <c r="K91" s="4" t="s">
        <v>23</v>
      </c>
    </row>
    <row r="92">
      <c r="A92" s="4" t="s">
        <v>597</v>
      </c>
      <c r="B92" s="4" t="s">
        <v>598</v>
      </c>
      <c r="C92" s="4" t="s">
        <v>16</v>
      </c>
      <c r="D92" s="4" t="s">
        <v>599</v>
      </c>
      <c r="E92" s="4">
        <v>1.4169609566E10</v>
      </c>
      <c r="F92" s="4" t="s">
        <v>600</v>
      </c>
      <c r="G92" s="4" t="s">
        <v>601</v>
      </c>
      <c r="H92" s="4" t="s">
        <v>37</v>
      </c>
      <c r="I92" s="4" t="s">
        <v>30</v>
      </c>
      <c r="J92" s="4" t="s">
        <v>602</v>
      </c>
      <c r="K92" s="4" t="s">
        <v>23</v>
      </c>
    </row>
    <row r="93">
      <c r="A93" s="4" t="s">
        <v>603</v>
      </c>
      <c r="B93" s="4" t="s">
        <v>604</v>
      </c>
      <c r="C93" s="4" t="s">
        <v>41</v>
      </c>
      <c r="D93" s="4" t="s">
        <v>605</v>
      </c>
      <c r="E93" s="4">
        <v>2.044742323E9</v>
      </c>
      <c r="F93" s="4" t="s">
        <v>606</v>
      </c>
      <c r="G93" s="4" t="s">
        <v>607</v>
      </c>
      <c r="H93" s="4" t="s">
        <v>116</v>
      </c>
      <c r="I93" s="4" t="s">
        <v>117</v>
      </c>
      <c r="J93" s="4" t="s">
        <v>608</v>
      </c>
      <c r="K93" s="4" t="s">
        <v>23</v>
      </c>
    </row>
    <row r="94">
      <c r="A94" s="4" t="s">
        <v>609</v>
      </c>
      <c r="B94" s="4" t="s">
        <v>610</v>
      </c>
      <c r="C94" s="4" t="s">
        <v>16</v>
      </c>
      <c r="D94" s="4" t="s">
        <v>611</v>
      </c>
      <c r="E94" s="4">
        <v>1.5142856E10</v>
      </c>
      <c r="F94" s="4" t="s">
        <v>612</v>
      </c>
      <c r="G94" s="4" t="s">
        <v>613</v>
      </c>
      <c r="H94" s="4" t="s">
        <v>164</v>
      </c>
      <c r="I94" s="4" t="s">
        <v>54</v>
      </c>
      <c r="J94" s="4" t="s">
        <v>614</v>
      </c>
      <c r="K94" s="4" t="s">
        <v>23</v>
      </c>
    </row>
    <row r="95">
      <c r="A95" s="4" t="s">
        <v>615</v>
      </c>
      <c r="B95" s="4" t="s">
        <v>616</v>
      </c>
      <c r="C95" s="4" t="s">
        <v>41</v>
      </c>
      <c r="D95" s="4" t="s">
        <v>135</v>
      </c>
      <c r="E95" s="4" t="s">
        <v>617</v>
      </c>
      <c r="F95" s="4" t="s">
        <v>618</v>
      </c>
      <c r="G95" s="4" t="s">
        <v>619</v>
      </c>
      <c r="H95" s="4" t="s">
        <v>620</v>
      </c>
      <c r="I95" s="4" t="s">
        <v>621</v>
      </c>
      <c r="J95" s="4">
        <v>10577.0</v>
      </c>
      <c r="K95" s="4" t="s">
        <v>622</v>
      </c>
    </row>
    <row r="96">
      <c r="A96" s="4" t="s">
        <v>623</v>
      </c>
      <c r="B96" s="4" t="s">
        <v>624</v>
      </c>
      <c r="C96" s="4" t="s">
        <v>625</v>
      </c>
      <c r="D96" s="4" t="s">
        <v>626</v>
      </c>
      <c r="E96" s="4" t="s">
        <v>627</v>
      </c>
      <c r="F96" s="4" t="s">
        <v>628</v>
      </c>
      <c r="G96" s="4" t="s">
        <v>629</v>
      </c>
      <c r="H96" s="4" t="s">
        <v>630</v>
      </c>
      <c r="I96" s="4" t="s">
        <v>631</v>
      </c>
      <c r="J96" s="4">
        <v>94089.0</v>
      </c>
      <c r="K96" s="4" t="s">
        <v>622</v>
      </c>
    </row>
    <row r="97">
      <c r="A97" s="4" t="s">
        <v>632</v>
      </c>
      <c r="B97" s="4" t="s">
        <v>633</v>
      </c>
      <c r="C97" s="4" t="s">
        <v>16</v>
      </c>
      <c r="D97" s="4" t="s">
        <v>634</v>
      </c>
      <c r="E97" s="4" t="s">
        <v>635</v>
      </c>
      <c r="F97" s="4" t="s">
        <v>636</v>
      </c>
      <c r="G97" s="4" t="s">
        <v>637</v>
      </c>
      <c r="H97" s="4" t="s">
        <v>638</v>
      </c>
      <c r="I97" s="4" t="s">
        <v>639</v>
      </c>
      <c r="J97" s="4">
        <v>50010.0</v>
      </c>
      <c r="K97" s="4" t="s">
        <v>622</v>
      </c>
    </row>
    <row r="98">
      <c r="A98" s="4" t="s">
        <v>640</v>
      </c>
      <c r="B98" s="4" t="s">
        <v>641</v>
      </c>
      <c r="C98" s="4" t="s">
        <v>16</v>
      </c>
      <c r="D98" s="4" t="s">
        <v>642</v>
      </c>
      <c r="E98" s="4" t="s">
        <v>643</v>
      </c>
      <c r="F98" s="4" t="s">
        <v>644</v>
      </c>
      <c r="G98" s="4" t="s">
        <v>645</v>
      </c>
      <c r="H98" s="4" t="s">
        <v>646</v>
      </c>
      <c r="I98" s="4" t="s">
        <v>647</v>
      </c>
      <c r="J98" s="4">
        <v>30305.0</v>
      </c>
      <c r="K98" s="4" t="s">
        <v>622</v>
      </c>
    </row>
    <row r="99">
      <c r="A99" s="4" t="s">
        <v>648</v>
      </c>
      <c r="B99" s="4" t="s">
        <v>649</v>
      </c>
      <c r="C99" s="4" t="s">
        <v>16</v>
      </c>
      <c r="D99" s="4" t="s">
        <v>650</v>
      </c>
      <c r="E99" s="4" t="s">
        <v>651</v>
      </c>
      <c r="F99" s="4" t="s">
        <v>652</v>
      </c>
      <c r="G99" s="4" t="s">
        <v>653</v>
      </c>
      <c r="H99" s="4" t="s">
        <v>654</v>
      </c>
      <c r="I99" s="4" t="s">
        <v>655</v>
      </c>
      <c r="J99" s="4">
        <v>18940.0</v>
      </c>
      <c r="K99" s="4" t="s">
        <v>622</v>
      </c>
    </row>
    <row r="100">
      <c r="A100" s="4" t="s">
        <v>656</v>
      </c>
      <c r="B100" s="4" t="s">
        <v>657</v>
      </c>
      <c r="C100" s="4" t="s">
        <v>658</v>
      </c>
      <c r="D100" s="4" t="s">
        <v>659</v>
      </c>
      <c r="E100" s="4" t="s">
        <v>660</v>
      </c>
      <c r="F100" s="4" t="s">
        <v>661</v>
      </c>
      <c r="G100" s="4" t="s">
        <v>662</v>
      </c>
      <c r="H100" s="4" t="s">
        <v>663</v>
      </c>
      <c r="I100" s="4" t="s">
        <v>664</v>
      </c>
      <c r="J100" s="4">
        <v>57022.0</v>
      </c>
      <c r="K100" s="4" t="s">
        <v>622</v>
      </c>
    </row>
    <row r="101">
      <c r="A101" s="4" t="s">
        <v>665</v>
      </c>
      <c r="B101" s="4" t="s">
        <v>666</v>
      </c>
      <c r="C101" s="4" t="s">
        <v>16</v>
      </c>
      <c r="D101" s="4" t="s">
        <v>667</v>
      </c>
      <c r="E101" s="4" t="s">
        <v>668</v>
      </c>
      <c r="F101" s="4" t="s">
        <v>669</v>
      </c>
      <c r="G101" s="4" t="s">
        <v>670</v>
      </c>
      <c r="H101" s="4" t="s">
        <v>671</v>
      </c>
      <c r="I101" s="4" t="s">
        <v>672</v>
      </c>
      <c r="J101" s="4">
        <v>6002.0</v>
      </c>
      <c r="K101" s="4" t="s">
        <v>622</v>
      </c>
    </row>
    <row r="102">
      <c r="A102" s="4" t="s">
        <v>673</v>
      </c>
      <c r="B102" s="4" t="s">
        <v>674</v>
      </c>
      <c r="C102" s="4" t="s">
        <v>16</v>
      </c>
      <c r="D102" s="4" t="s">
        <v>675</v>
      </c>
      <c r="E102" s="4" t="s">
        <v>676</v>
      </c>
      <c r="F102" s="4" t="s">
        <v>677</v>
      </c>
      <c r="G102" s="4" t="s">
        <v>678</v>
      </c>
      <c r="H102" s="4" t="s">
        <v>679</v>
      </c>
      <c r="I102" s="4" t="s">
        <v>655</v>
      </c>
      <c r="J102" s="4">
        <v>18103.0</v>
      </c>
      <c r="K102" s="4" t="s">
        <v>622</v>
      </c>
    </row>
    <row r="103">
      <c r="A103" s="4" t="s">
        <v>680</v>
      </c>
      <c r="B103" s="4" t="s">
        <v>681</v>
      </c>
      <c r="C103" s="4" t="s">
        <v>41</v>
      </c>
      <c r="D103" s="4" t="s">
        <v>682</v>
      </c>
      <c r="E103" s="4" t="s">
        <v>683</v>
      </c>
      <c r="F103" s="4" t="s">
        <v>684</v>
      </c>
      <c r="G103" s="4" t="s">
        <v>685</v>
      </c>
      <c r="H103" s="4" t="s">
        <v>686</v>
      </c>
      <c r="I103" s="4" t="s">
        <v>687</v>
      </c>
      <c r="J103" s="4">
        <v>7648.0</v>
      </c>
      <c r="K103" s="4" t="s">
        <v>622</v>
      </c>
    </row>
    <row r="104">
      <c r="A104" s="4" t="s">
        <v>688</v>
      </c>
      <c r="B104" s="4" t="s">
        <v>689</v>
      </c>
      <c r="C104" s="4" t="s">
        <v>16</v>
      </c>
      <c r="D104" s="4" t="s">
        <v>690</v>
      </c>
      <c r="E104" s="4" t="s">
        <v>691</v>
      </c>
      <c r="F104" s="4" t="s">
        <v>692</v>
      </c>
      <c r="G104" s="4" t="s">
        <v>693</v>
      </c>
      <c r="H104" s="4" t="s">
        <v>694</v>
      </c>
      <c r="I104" s="4" t="s">
        <v>695</v>
      </c>
      <c r="J104" s="4">
        <v>77096.0</v>
      </c>
      <c r="K104" s="4" t="s">
        <v>622</v>
      </c>
    </row>
    <row r="105">
      <c r="A105" s="4" t="s">
        <v>656</v>
      </c>
      <c r="B105" s="4" t="s">
        <v>696</v>
      </c>
      <c r="C105" s="4" t="s">
        <v>16</v>
      </c>
      <c r="D105" s="4" t="s">
        <v>697</v>
      </c>
      <c r="E105" s="4" t="s">
        <v>698</v>
      </c>
      <c r="F105" s="4" t="s">
        <v>699</v>
      </c>
      <c r="G105" s="4" t="s">
        <v>700</v>
      </c>
      <c r="H105" s="4" t="s">
        <v>701</v>
      </c>
      <c r="I105" s="4" t="s">
        <v>621</v>
      </c>
      <c r="J105" s="4">
        <v>11357.0</v>
      </c>
      <c r="K105" s="4" t="s">
        <v>622</v>
      </c>
    </row>
    <row r="106">
      <c r="A106" s="4" t="s">
        <v>702</v>
      </c>
      <c r="B106" s="4" t="s">
        <v>703</v>
      </c>
      <c r="C106" s="4" t="s">
        <v>16</v>
      </c>
      <c r="D106" s="4" t="s">
        <v>704</v>
      </c>
      <c r="E106" s="4" t="s">
        <v>705</v>
      </c>
      <c r="F106" s="4" t="s">
        <v>706</v>
      </c>
      <c r="G106" s="4" t="s">
        <v>707</v>
      </c>
      <c r="H106" s="4" t="s">
        <v>708</v>
      </c>
      <c r="I106" s="4" t="s">
        <v>709</v>
      </c>
      <c r="J106" s="4">
        <v>54952.0</v>
      </c>
      <c r="K106" s="4" t="s">
        <v>622</v>
      </c>
    </row>
    <row r="107">
      <c r="A107" s="4" t="s">
        <v>710</v>
      </c>
      <c r="B107" s="4" t="s">
        <v>711</v>
      </c>
      <c r="C107" s="4" t="s">
        <v>16</v>
      </c>
      <c r="D107" s="4" t="s">
        <v>712</v>
      </c>
      <c r="E107" s="4" t="s">
        <v>713</v>
      </c>
      <c r="F107" s="4" t="s">
        <v>714</v>
      </c>
      <c r="G107" s="4" t="s">
        <v>715</v>
      </c>
      <c r="H107" s="4" t="s">
        <v>716</v>
      </c>
      <c r="I107" s="4" t="s">
        <v>717</v>
      </c>
      <c r="J107" s="4">
        <v>33401.0</v>
      </c>
      <c r="K107" s="4" t="s">
        <v>622</v>
      </c>
    </row>
    <row r="108">
      <c r="A108" s="4" t="s">
        <v>718</v>
      </c>
      <c r="B108" s="4" t="s">
        <v>719</v>
      </c>
      <c r="C108" s="4" t="s">
        <v>16</v>
      </c>
      <c r="D108" s="4" t="s">
        <v>720</v>
      </c>
      <c r="E108" s="4" t="s">
        <v>721</v>
      </c>
      <c r="F108" s="4" t="s">
        <v>722</v>
      </c>
      <c r="G108" s="4" t="s">
        <v>723</v>
      </c>
      <c r="H108" s="4" t="s">
        <v>724</v>
      </c>
      <c r="I108" s="4" t="s">
        <v>725</v>
      </c>
      <c r="J108" s="4">
        <v>60657.0</v>
      </c>
      <c r="K108" s="4" t="s">
        <v>622</v>
      </c>
    </row>
    <row r="109">
      <c r="A109" s="4" t="s">
        <v>726</v>
      </c>
      <c r="B109" s="4" t="s">
        <v>727</v>
      </c>
      <c r="C109" s="4" t="s">
        <v>728</v>
      </c>
      <c r="D109" s="4" t="s">
        <v>729</v>
      </c>
      <c r="E109" s="4" t="s">
        <v>730</v>
      </c>
      <c r="F109" s="4" t="s">
        <v>731</v>
      </c>
      <c r="G109" s="4" t="s">
        <v>732</v>
      </c>
      <c r="H109" s="4" t="s">
        <v>733</v>
      </c>
      <c r="I109" s="4" t="s">
        <v>734</v>
      </c>
      <c r="J109" s="4">
        <v>48167.0</v>
      </c>
      <c r="K109" s="4" t="s">
        <v>622</v>
      </c>
    </row>
    <row r="110">
      <c r="A110" s="4" t="s">
        <v>735</v>
      </c>
      <c r="B110" s="4" t="s">
        <v>736</v>
      </c>
      <c r="C110" s="4" t="s">
        <v>16</v>
      </c>
      <c r="D110" s="4" t="s">
        <v>737</v>
      </c>
      <c r="E110" s="4" t="s">
        <v>738</v>
      </c>
      <c r="F110" s="4" t="s">
        <v>739</v>
      </c>
      <c r="G110" s="4" t="s">
        <v>740</v>
      </c>
      <c r="H110" s="4" t="s">
        <v>741</v>
      </c>
      <c r="I110" s="4" t="s">
        <v>742</v>
      </c>
      <c r="J110" s="4">
        <v>27601.0</v>
      </c>
      <c r="K110" s="4" t="s">
        <v>622</v>
      </c>
    </row>
    <row r="111">
      <c r="A111" s="4" t="s">
        <v>743</v>
      </c>
      <c r="B111" s="4" t="s">
        <v>744</v>
      </c>
      <c r="C111" s="4" t="s">
        <v>16</v>
      </c>
      <c r="D111" s="4" t="s">
        <v>745</v>
      </c>
      <c r="E111" s="4" t="s">
        <v>746</v>
      </c>
      <c r="F111" s="4" t="s">
        <v>747</v>
      </c>
      <c r="G111" s="4" t="s">
        <v>748</v>
      </c>
      <c r="H111" s="4" t="s">
        <v>749</v>
      </c>
      <c r="I111" s="4" t="s">
        <v>647</v>
      </c>
      <c r="J111" s="4">
        <v>30043.0</v>
      </c>
      <c r="K111" s="4" t="s">
        <v>622</v>
      </c>
    </row>
    <row r="112">
      <c r="A112" s="4" t="s">
        <v>210</v>
      </c>
      <c r="B112" s="4" t="s">
        <v>750</v>
      </c>
      <c r="C112" s="4" t="s">
        <v>16</v>
      </c>
      <c r="D112" s="4" t="s">
        <v>751</v>
      </c>
      <c r="E112" s="4" t="s">
        <v>752</v>
      </c>
      <c r="F112" s="4" t="s">
        <v>753</v>
      </c>
      <c r="G112" s="4" t="s">
        <v>754</v>
      </c>
      <c r="H112" s="4" t="s">
        <v>755</v>
      </c>
      <c r="I112" s="4" t="s">
        <v>695</v>
      </c>
      <c r="J112" s="4">
        <v>76104.0</v>
      </c>
      <c r="K112" s="4" t="s">
        <v>622</v>
      </c>
    </row>
    <row r="113">
      <c r="A113" s="4" t="s">
        <v>756</v>
      </c>
      <c r="B113" s="4" t="s">
        <v>757</v>
      </c>
      <c r="C113" s="4" t="s">
        <v>41</v>
      </c>
      <c r="D113" s="4" t="s">
        <v>758</v>
      </c>
      <c r="E113" s="4" t="s">
        <v>759</v>
      </c>
      <c r="F113" s="4" t="s">
        <v>760</v>
      </c>
      <c r="G113" s="4" t="s">
        <v>761</v>
      </c>
      <c r="H113" s="4" t="s">
        <v>762</v>
      </c>
      <c r="I113" s="4" t="s">
        <v>687</v>
      </c>
      <c r="J113" s="4">
        <v>7828.0</v>
      </c>
      <c r="K113" s="4" t="s">
        <v>622</v>
      </c>
    </row>
    <row r="114">
      <c r="A114" s="4" t="s">
        <v>763</v>
      </c>
      <c r="B114" s="4" t="s">
        <v>764</v>
      </c>
      <c r="C114" s="4" t="s">
        <v>16</v>
      </c>
      <c r="D114" s="4" t="s">
        <v>765</v>
      </c>
      <c r="E114" s="4" t="s">
        <v>766</v>
      </c>
      <c r="F114" s="4" t="s">
        <v>767</v>
      </c>
      <c r="G114" s="4" t="s">
        <v>768</v>
      </c>
      <c r="H114" s="4" t="s">
        <v>769</v>
      </c>
      <c r="I114" s="4" t="s">
        <v>631</v>
      </c>
      <c r="J114" s="4">
        <v>94104.0</v>
      </c>
      <c r="K114" s="4" t="s">
        <v>622</v>
      </c>
    </row>
    <row r="115">
      <c r="A115" s="4" t="s">
        <v>770</v>
      </c>
      <c r="B115" s="4" t="s">
        <v>771</v>
      </c>
      <c r="C115" s="4" t="s">
        <v>41</v>
      </c>
      <c r="D115" s="4" t="s">
        <v>772</v>
      </c>
      <c r="E115" s="4" t="s">
        <v>773</v>
      </c>
      <c r="F115" s="4" t="s">
        <v>774</v>
      </c>
      <c r="G115" s="4" t="s">
        <v>775</v>
      </c>
      <c r="H115" s="4" t="s">
        <v>776</v>
      </c>
      <c r="I115" s="4" t="s">
        <v>717</v>
      </c>
      <c r="J115" s="4">
        <v>33130.0</v>
      </c>
      <c r="K115" s="4" t="s">
        <v>622</v>
      </c>
    </row>
    <row r="116">
      <c r="A116" s="4" t="s">
        <v>777</v>
      </c>
      <c r="B116" s="4" t="s">
        <v>778</v>
      </c>
      <c r="C116" s="4" t="s">
        <v>16</v>
      </c>
      <c r="D116" s="4" t="s">
        <v>779</v>
      </c>
      <c r="E116" s="4" t="s">
        <v>780</v>
      </c>
      <c r="F116" s="4" t="s">
        <v>781</v>
      </c>
      <c r="G116" s="4" t="s">
        <v>782</v>
      </c>
      <c r="H116" s="4" t="s">
        <v>701</v>
      </c>
      <c r="I116" s="4" t="s">
        <v>621</v>
      </c>
      <c r="J116" s="4">
        <v>10018.0</v>
      </c>
      <c r="K116" s="4" t="s">
        <v>622</v>
      </c>
    </row>
    <row r="117">
      <c r="A117" s="4" t="s">
        <v>783</v>
      </c>
      <c r="B117" s="4" t="s">
        <v>784</v>
      </c>
      <c r="C117" s="4" t="s">
        <v>16</v>
      </c>
      <c r="D117" s="4" t="s">
        <v>785</v>
      </c>
      <c r="E117" s="4" t="s">
        <v>786</v>
      </c>
      <c r="F117" s="4" t="s">
        <v>787</v>
      </c>
      <c r="G117" s="4" t="s">
        <v>788</v>
      </c>
      <c r="H117" s="4" t="s">
        <v>789</v>
      </c>
      <c r="I117" s="4" t="s">
        <v>790</v>
      </c>
      <c r="J117" s="4">
        <v>3755.0</v>
      </c>
      <c r="K117" s="4" t="s">
        <v>622</v>
      </c>
    </row>
    <row r="118">
      <c r="A118" s="4" t="s">
        <v>791</v>
      </c>
      <c r="B118" s="4" t="s">
        <v>792</v>
      </c>
      <c r="C118" s="4" t="s">
        <v>658</v>
      </c>
      <c r="D118" s="4" t="s">
        <v>793</v>
      </c>
      <c r="E118" s="4" t="s">
        <v>794</v>
      </c>
      <c r="F118" s="4" t="s">
        <v>795</v>
      </c>
      <c r="G118" s="4" t="s">
        <v>796</v>
      </c>
      <c r="H118" s="4" t="s">
        <v>797</v>
      </c>
      <c r="I118" s="4" t="s">
        <v>798</v>
      </c>
      <c r="J118" s="4">
        <v>38115.0</v>
      </c>
      <c r="K118" s="4" t="s">
        <v>622</v>
      </c>
    </row>
    <row r="119">
      <c r="A119" s="4" t="s">
        <v>799</v>
      </c>
      <c r="B119" s="4" t="s">
        <v>800</v>
      </c>
      <c r="C119" s="4" t="s">
        <v>16</v>
      </c>
      <c r="D119" s="4" t="s">
        <v>801</v>
      </c>
      <c r="E119" s="4" t="s">
        <v>802</v>
      </c>
      <c r="F119" s="4" t="s">
        <v>803</v>
      </c>
      <c r="G119" s="4" t="s">
        <v>804</v>
      </c>
      <c r="H119" s="4" t="s">
        <v>805</v>
      </c>
      <c r="I119" s="4" t="s">
        <v>806</v>
      </c>
      <c r="J119" s="4">
        <v>39573.0</v>
      </c>
      <c r="K119" s="4" t="s">
        <v>622</v>
      </c>
    </row>
    <row r="120">
      <c r="A120" s="4" t="s">
        <v>807</v>
      </c>
      <c r="B120" s="4" t="s">
        <v>808</v>
      </c>
      <c r="C120" s="4" t="s">
        <v>16</v>
      </c>
      <c r="D120" s="4" t="s">
        <v>809</v>
      </c>
      <c r="E120" s="4" t="s">
        <v>810</v>
      </c>
      <c r="F120" s="4" t="s">
        <v>811</v>
      </c>
      <c r="G120" s="4" t="s">
        <v>812</v>
      </c>
      <c r="H120" s="4" t="s">
        <v>813</v>
      </c>
      <c r="I120" s="4" t="s">
        <v>814</v>
      </c>
      <c r="J120" s="4">
        <v>98052.0</v>
      </c>
      <c r="K120" s="4" t="s">
        <v>622</v>
      </c>
    </row>
    <row r="121">
      <c r="A121" s="4" t="s">
        <v>815</v>
      </c>
      <c r="B121" s="4" t="s">
        <v>816</v>
      </c>
      <c r="C121" s="4" t="s">
        <v>16</v>
      </c>
      <c r="D121" s="4" t="s">
        <v>817</v>
      </c>
      <c r="E121" s="4" t="s">
        <v>818</v>
      </c>
      <c r="F121" s="4" t="s">
        <v>819</v>
      </c>
      <c r="G121" s="4" t="s">
        <v>820</v>
      </c>
      <c r="H121" s="4" t="s">
        <v>821</v>
      </c>
      <c r="I121" s="4" t="s">
        <v>621</v>
      </c>
      <c r="J121" s="4">
        <v>11205.0</v>
      </c>
      <c r="K121" s="4" t="s">
        <v>622</v>
      </c>
    </row>
    <row r="122">
      <c r="A122" s="4" t="s">
        <v>822</v>
      </c>
      <c r="B122" s="4" t="s">
        <v>823</v>
      </c>
      <c r="C122" s="4" t="s">
        <v>16</v>
      </c>
      <c r="D122" s="4" t="s">
        <v>824</v>
      </c>
      <c r="E122" s="4" t="s">
        <v>825</v>
      </c>
      <c r="F122" s="4" t="s">
        <v>826</v>
      </c>
      <c r="G122" s="4" t="s">
        <v>827</v>
      </c>
      <c r="H122" s="4" t="s">
        <v>828</v>
      </c>
      <c r="I122" s="4" t="s">
        <v>829</v>
      </c>
      <c r="J122" s="4">
        <v>20004.0</v>
      </c>
      <c r="K122" s="4" t="s">
        <v>622</v>
      </c>
    </row>
    <row r="123">
      <c r="A123" s="4" t="s">
        <v>830</v>
      </c>
      <c r="B123" s="4" t="s">
        <v>831</v>
      </c>
      <c r="C123" s="4" t="s">
        <v>16</v>
      </c>
      <c r="D123" s="4" t="s">
        <v>832</v>
      </c>
      <c r="E123" s="4" t="s">
        <v>833</v>
      </c>
      <c r="F123" s="4" t="s">
        <v>834</v>
      </c>
      <c r="G123" s="4" t="s">
        <v>835</v>
      </c>
      <c r="H123" s="4" t="s">
        <v>836</v>
      </c>
      <c r="I123" s="4" t="s">
        <v>837</v>
      </c>
      <c r="J123" s="4">
        <v>21771.0</v>
      </c>
      <c r="K123" s="4" t="s">
        <v>622</v>
      </c>
    </row>
    <row r="124">
      <c r="A124" s="4" t="s">
        <v>711</v>
      </c>
      <c r="B124" s="4" t="s">
        <v>838</v>
      </c>
      <c r="C124" s="4" t="s">
        <v>16</v>
      </c>
      <c r="D124" s="4" t="s">
        <v>839</v>
      </c>
      <c r="E124" s="4" t="s">
        <v>840</v>
      </c>
      <c r="F124" s="4" t="s">
        <v>841</v>
      </c>
      <c r="G124" s="4" t="s">
        <v>842</v>
      </c>
      <c r="H124" s="4" t="s">
        <v>843</v>
      </c>
      <c r="I124" s="4" t="s">
        <v>844</v>
      </c>
      <c r="J124" s="4">
        <v>43612.0</v>
      </c>
      <c r="K124" s="4" t="s">
        <v>622</v>
      </c>
    </row>
    <row r="125">
      <c r="A125" s="4" t="s">
        <v>452</v>
      </c>
      <c r="B125" s="4" t="s">
        <v>845</v>
      </c>
      <c r="C125" s="4" t="s">
        <v>41</v>
      </c>
      <c r="D125" s="4" t="s">
        <v>846</v>
      </c>
      <c r="E125" s="4" t="s">
        <v>847</v>
      </c>
      <c r="F125" s="4" t="s">
        <v>848</v>
      </c>
      <c r="G125" s="4" t="s">
        <v>849</v>
      </c>
      <c r="H125" s="4" t="s">
        <v>850</v>
      </c>
      <c r="I125" s="4" t="s">
        <v>851</v>
      </c>
      <c r="J125" s="4">
        <v>29229.0</v>
      </c>
      <c r="K125" s="4" t="s">
        <v>622</v>
      </c>
    </row>
    <row r="126">
      <c r="A126" s="4" t="s">
        <v>91</v>
      </c>
      <c r="B126" s="4" t="s">
        <v>852</v>
      </c>
      <c r="C126" s="4" t="s">
        <v>16</v>
      </c>
      <c r="D126" s="4" t="s">
        <v>853</v>
      </c>
      <c r="E126" s="4" t="s">
        <v>854</v>
      </c>
      <c r="F126" s="4" t="s">
        <v>855</v>
      </c>
      <c r="G126" s="4" t="s">
        <v>856</v>
      </c>
      <c r="H126" s="4" t="s">
        <v>857</v>
      </c>
      <c r="I126" s="4" t="s">
        <v>672</v>
      </c>
      <c r="J126" s="4">
        <v>6897.0</v>
      </c>
      <c r="K126" s="4" t="s">
        <v>622</v>
      </c>
    </row>
    <row r="127">
      <c r="A127" s="4" t="s">
        <v>191</v>
      </c>
      <c r="B127" s="4" t="s">
        <v>858</v>
      </c>
      <c r="C127" s="4" t="s">
        <v>658</v>
      </c>
      <c r="D127" s="4" t="s">
        <v>859</v>
      </c>
      <c r="E127" s="4" t="s">
        <v>860</v>
      </c>
      <c r="F127" s="4" t="s">
        <v>861</v>
      </c>
      <c r="G127" s="4" t="s">
        <v>862</v>
      </c>
      <c r="H127" s="4" t="s">
        <v>863</v>
      </c>
      <c r="I127" s="4" t="s">
        <v>631</v>
      </c>
      <c r="J127" s="4">
        <v>95814.0</v>
      </c>
      <c r="K127" s="4" t="s">
        <v>622</v>
      </c>
    </row>
    <row r="128">
      <c r="A128" s="4" t="s">
        <v>864</v>
      </c>
      <c r="B128" s="4" t="s">
        <v>865</v>
      </c>
      <c r="C128" s="4" t="s">
        <v>16</v>
      </c>
      <c r="D128" s="4" t="s">
        <v>866</v>
      </c>
      <c r="E128" s="4" t="s">
        <v>867</v>
      </c>
      <c r="F128" s="4" t="s">
        <v>868</v>
      </c>
      <c r="G128" s="4" t="s">
        <v>869</v>
      </c>
      <c r="H128" s="4" t="s">
        <v>776</v>
      </c>
      <c r="I128" s="4" t="s">
        <v>717</v>
      </c>
      <c r="J128" s="4">
        <v>33199.0</v>
      </c>
      <c r="K128" s="4" t="s">
        <v>622</v>
      </c>
    </row>
    <row r="129">
      <c r="A129" s="4" t="s">
        <v>870</v>
      </c>
      <c r="B129" s="4" t="s">
        <v>871</v>
      </c>
      <c r="C129" s="4" t="s">
        <v>16</v>
      </c>
      <c r="D129" s="4" t="s">
        <v>872</v>
      </c>
      <c r="E129" s="4" t="s">
        <v>873</v>
      </c>
      <c r="F129" s="4" t="s">
        <v>874</v>
      </c>
      <c r="G129" s="4" t="s">
        <v>875</v>
      </c>
      <c r="H129" s="4" t="s">
        <v>769</v>
      </c>
      <c r="I129" s="4" t="s">
        <v>631</v>
      </c>
      <c r="J129" s="4">
        <v>94105.0</v>
      </c>
      <c r="K129" s="4" t="s">
        <v>622</v>
      </c>
    </row>
    <row r="130">
      <c r="A130" s="4" t="s">
        <v>876</v>
      </c>
      <c r="B130" s="4" t="s">
        <v>877</v>
      </c>
      <c r="C130" s="4" t="s">
        <v>16</v>
      </c>
      <c r="D130" s="4" t="s">
        <v>878</v>
      </c>
      <c r="E130" s="4" t="s">
        <v>879</v>
      </c>
      <c r="F130" s="4" t="s">
        <v>880</v>
      </c>
      <c r="G130" s="4" t="s">
        <v>881</v>
      </c>
      <c r="H130" s="4" t="s">
        <v>701</v>
      </c>
      <c r="I130" s="4" t="s">
        <v>621</v>
      </c>
      <c r="J130" s="4">
        <v>10017.0</v>
      </c>
      <c r="K130" s="4" t="s">
        <v>622</v>
      </c>
    </row>
    <row r="131">
      <c r="A131" s="4" t="s">
        <v>882</v>
      </c>
      <c r="B131" s="4" t="s">
        <v>883</v>
      </c>
      <c r="C131" s="4" t="s">
        <v>41</v>
      </c>
      <c r="D131" s="4" t="s">
        <v>801</v>
      </c>
      <c r="E131" s="4" t="s">
        <v>884</v>
      </c>
      <c r="F131" s="4" t="s">
        <v>885</v>
      </c>
      <c r="G131" s="4" t="s">
        <v>804</v>
      </c>
      <c r="H131" s="4" t="s">
        <v>805</v>
      </c>
      <c r="I131" s="4" t="s">
        <v>806</v>
      </c>
      <c r="J131" s="4">
        <v>39573.0</v>
      </c>
      <c r="K131" s="4" t="s">
        <v>622</v>
      </c>
    </row>
    <row r="132">
      <c r="A132" s="4" t="s">
        <v>886</v>
      </c>
      <c r="B132" s="4" t="s">
        <v>887</v>
      </c>
      <c r="C132" s="4" t="s">
        <v>16</v>
      </c>
      <c r="D132" s="4" t="s">
        <v>888</v>
      </c>
      <c r="E132" s="4" t="s">
        <v>889</v>
      </c>
      <c r="F132" s="4" t="s">
        <v>890</v>
      </c>
      <c r="G132" s="4" t="s">
        <v>891</v>
      </c>
      <c r="H132" s="4" t="s">
        <v>892</v>
      </c>
      <c r="I132" s="4" t="s">
        <v>687</v>
      </c>
      <c r="J132" s="4">
        <v>8854.0</v>
      </c>
      <c r="K132" s="4" t="s">
        <v>622</v>
      </c>
    </row>
    <row r="133">
      <c r="A133" s="4" t="s">
        <v>893</v>
      </c>
      <c r="B133" s="4" t="s">
        <v>894</v>
      </c>
      <c r="C133" s="4" t="s">
        <v>41</v>
      </c>
      <c r="D133" s="4" t="s">
        <v>895</v>
      </c>
      <c r="E133" s="4" t="s">
        <v>896</v>
      </c>
      <c r="F133" s="4" t="s">
        <v>897</v>
      </c>
      <c r="G133" s="4" t="s">
        <v>898</v>
      </c>
      <c r="H133" s="4" t="s">
        <v>899</v>
      </c>
      <c r="I133" s="4" t="s">
        <v>687</v>
      </c>
      <c r="J133" s="4">
        <v>7072.0</v>
      </c>
      <c r="K133" s="4" t="s">
        <v>622</v>
      </c>
    </row>
    <row r="134">
      <c r="A134" s="4" t="s">
        <v>900</v>
      </c>
      <c r="B134" s="4" t="s">
        <v>901</v>
      </c>
      <c r="C134" s="4" t="s">
        <v>16</v>
      </c>
      <c r="D134" s="4" t="s">
        <v>902</v>
      </c>
      <c r="E134" s="4" t="s">
        <v>903</v>
      </c>
      <c r="F134" s="4" t="s">
        <v>904</v>
      </c>
      <c r="G134" s="4" t="s">
        <v>905</v>
      </c>
      <c r="H134" s="4" t="s">
        <v>906</v>
      </c>
      <c r="I134" s="4" t="s">
        <v>790</v>
      </c>
      <c r="J134" s="4">
        <v>3833.0</v>
      </c>
      <c r="K134" s="4" t="s">
        <v>622</v>
      </c>
    </row>
    <row r="135">
      <c r="A135" s="4" t="s">
        <v>77</v>
      </c>
      <c r="B135" s="4" t="s">
        <v>907</v>
      </c>
      <c r="C135" s="4" t="s">
        <v>16</v>
      </c>
      <c r="D135" s="4" t="s">
        <v>908</v>
      </c>
      <c r="E135" s="4" t="s">
        <v>909</v>
      </c>
      <c r="F135" s="4" t="s">
        <v>910</v>
      </c>
      <c r="G135" s="4" t="s">
        <v>911</v>
      </c>
      <c r="H135" s="4" t="s">
        <v>912</v>
      </c>
      <c r="I135" s="4" t="s">
        <v>621</v>
      </c>
      <c r="J135" s="4">
        <v>48034.0</v>
      </c>
      <c r="K135" s="4" t="s">
        <v>622</v>
      </c>
    </row>
    <row r="136">
      <c r="A136" s="4" t="s">
        <v>913</v>
      </c>
      <c r="B136" s="4" t="s">
        <v>914</v>
      </c>
      <c r="C136" s="4" t="s">
        <v>915</v>
      </c>
      <c r="D136" s="4" t="s">
        <v>916</v>
      </c>
      <c r="E136" s="4" t="s">
        <v>917</v>
      </c>
      <c r="F136" s="4" t="s">
        <v>918</v>
      </c>
      <c r="G136" s="4" t="s">
        <v>919</v>
      </c>
      <c r="H136" s="4" t="s">
        <v>701</v>
      </c>
      <c r="I136" s="4" t="s">
        <v>621</v>
      </c>
      <c r="J136" s="4">
        <v>10005.0</v>
      </c>
      <c r="K136" s="4" t="s">
        <v>622</v>
      </c>
    </row>
    <row r="137">
      <c r="A137" s="4" t="s">
        <v>920</v>
      </c>
      <c r="B137" s="4" t="s">
        <v>921</v>
      </c>
      <c r="C137" s="4" t="s">
        <v>16</v>
      </c>
      <c r="D137" s="4" t="s">
        <v>922</v>
      </c>
      <c r="E137" s="4" t="s">
        <v>923</v>
      </c>
      <c r="F137" s="4" t="s">
        <v>924</v>
      </c>
      <c r="G137" s="4" t="s">
        <v>925</v>
      </c>
      <c r="H137" s="4" t="s">
        <v>926</v>
      </c>
      <c r="I137" s="4" t="s">
        <v>927</v>
      </c>
      <c r="J137" s="4">
        <v>42167.0</v>
      </c>
      <c r="K137" s="4" t="s">
        <v>622</v>
      </c>
    </row>
    <row r="138">
      <c r="A138" s="4" t="s">
        <v>928</v>
      </c>
      <c r="B138" s="4" t="s">
        <v>929</v>
      </c>
      <c r="C138" s="4" t="s">
        <v>16</v>
      </c>
      <c r="D138" s="4" t="s">
        <v>930</v>
      </c>
      <c r="E138" s="4" t="s">
        <v>931</v>
      </c>
      <c r="F138" s="4" t="s">
        <v>932</v>
      </c>
      <c r="G138" s="4" t="s">
        <v>933</v>
      </c>
      <c r="H138" s="4" t="s">
        <v>934</v>
      </c>
      <c r="I138" s="4" t="s">
        <v>631</v>
      </c>
      <c r="J138" s="4">
        <v>93702.0</v>
      </c>
      <c r="K138" s="4" t="s">
        <v>622</v>
      </c>
    </row>
    <row r="139">
      <c r="A139" s="4" t="s">
        <v>665</v>
      </c>
      <c r="B139" s="4" t="s">
        <v>935</v>
      </c>
      <c r="C139" s="4" t="s">
        <v>41</v>
      </c>
      <c r="D139" s="4" t="s">
        <v>936</v>
      </c>
      <c r="E139" s="4" t="s">
        <v>937</v>
      </c>
      <c r="F139" s="4" t="s">
        <v>938</v>
      </c>
      <c r="G139" s="4" t="s">
        <v>939</v>
      </c>
      <c r="H139" s="4" t="s">
        <v>940</v>
      </c>
      <c r="I139" s="4" t="s">
        <v>717</v>
      </c>
      <c r="J139" s="4">
        <v>32819.0</v>
      </c>
      <c r="K139" s="4" t="s">
        <v>622</v>
      </c>
    </row>
    <row r="140">
      <c r="A140" s="4" t="s">
        <v>63</v>
      </c>
      <c r="B140" s="4" t="s">
        <v>941</v>
      </c>
      <c r="C140" s="4" t="s">
        <v>728</v>
      </c>
      <c r="D140" s="4" t="s">
        <v>942</v>
      </c>
      <c r="E140" s="4" t="s">
        <v>943</v>
      </c>
      <c r="F140" s="4" t="s">
        <v>944</v>
      </c>
      <c r="G140" s="4" t="s">
        <v>945</v>
      </c>
      <c r="H140" s="4" t="s">
        <v>946</v>
      </c>
      <c r="I140" s="4" t="s">
        <v>631</v>
      </c>
      <c r="J140" s="4">
        <v>98103.0</v>
      </c>
      <c r="K140" s="4" t="s">
        <v>622</v>
      </c>
    </row>
    <row r="141">
      <c r="A141" s="4" t="s">
        <v>947</v>
      </c>
      <c r="B141" s="4" t="s">
        <v>948</v>
      </c>
      <c r="C141" s="4" t="s">
        <v>41</v>
      </c>
      <c r="D141" s="4" t="s">
        <v>801</v>
      </c>
      <c r="E141" s="4" t="s">
        <v>949</v>
      </c>
      <c r="F141" s="4" t="s">
        <v>950</v>
      </c>
      <c r="G141" s="4" t="s">
        <v>804</v>
      </c>
      <c r="H141" s="4" t="s">
        <v>805</v>
      </c>
      <c r="I141" s="4" t="s">
        <v>806</v>
      </c>
      <c r="J141" s="4">
        <v>39573.0</v>
      </c>
      <c r="K141" s="4" t="s">
        <v>622</v>
      </c>
    </row>
    <row r="142">
      <c r="A142" s="4" t="s">
        <v>951</v>
      </c>
      <c r="B142" s="4" t="s">
        <v>952</v>
      </c>
      <c r="C142" s="4" t="s">
        <v>16</v>
      </c>
      <c r="D142" s="4" t="s">
        <v>953</v>
      </c>
      <c r="E142" s="4" t="s">
        <v>954</v>
      </c>
      <c r="F142" s="4" t="s">
        <v>955</v>
      </c>
      <c r="G142" s="4" t="s">
        <v>956</v>
      </c>
      <c r="H142" s="4" t="s">
        <v>769</v>
      </c>
      <c r="I142" s="4" t="s">
        <v>631</v>
      </c>
      <c r="J142" s="4">
        <v>94105.0</v>
      </c>
      <c r="K142" s="4" t="s">
        <v>622</v>
      </c>
    </row>
    <row r="143">
      <c r="A143" s="4" t="s">
        <v>957</v>
      </c>
      <c r="B143" s="4" t="s">
        <v>958</v>
      </c>
      <c r="C143" s="4" t="s">
        <v>16</v>
      </c>
      <c r="D143" s="4" t="s">
        <v>959</v>
      </c>
      <c r="E143" s="4" t="s">
        <v>960</v>
      </c>
      <c r="F143" s="4" t="s">
        <v>961</v>
      </c>
      <c r="G143" s="4" t="s">
        <v>962</v>
      </c>
      <c r="H143" s="4" t="s">
        <v>963</v>
      </c>
      <c r="I143" s="4" t="s">
        <v>695</v>
      </c>
      <c r="J143" s="4">
        <v>78701.0</v>
      </c>
      <c r="K143" s="4" t="s">
        <v>622</v>
      </c>
    </row>
    <row r="144">
      <c r="A144" s="4" t="s">
        <v>964</v>
      </c>
      <c r="B144" s="4" t="s">
        <v>965</v>
      </c>
      <c r="C144" s="4" t="s">
        <v>16</v>
      </c>
      <c r="D144" s="4" t="s">
        <v>966</v>
      </c>
      <c r="E144" s="4" t="s">
        <v>967</v>
      </c>
      <c r="F144" s="4" t="s">
        <v>968</v>
      </c>
      <c r="G144" s="4" t="s">
        <v>969</v>
      </c>
      <c r="H144" s="4" t="s">
        <v>769</v>
      </c>
      <c r="I144" s="4" t="s">
        <v>631</v>
      </c>
      <c r="J144" s="4">
        <v>94111.0</v>
      </c>
      <c r="K144" s="4" t="s">
        <v>622</v>
      </c>
    </row>
    <row r="145">
      <c r="A145" s="4" t="s">
        <v>970</v>
      </c>
      <c r="B145" s="4" t="s">
        <v>971</v>
      </c>
      <c r="C145" s="4" t="s">
        <v>16</v>
      </c>
      <c r="D145" s="4" t="s">
        <v>626</v>
      </c>
      <c r="E145" s="4" t="s">
        <v>972</v>
      </c>
      <c r="F145" s="4" t="s">
        <v>973</v>
      </c>
      <c r="G145" s="4" t="s">
        <v>629</v>
      </c>
      <c r="H145" s="4" t="s">
        <v>630</v>
      </c>
      <c r="I145" s="4" t="s">
        <v>631</v>
      </c>
      <c r="J145" s="4">
        <v>94089.0</v>
      </c>
      <c r="K145" s="4" t="s">
        <v>622</v>
      </c>
    </row>
    <row r="146">
      <c r="A146" s="4" t="s">
        <v>974</v>
      </c>
      <c r="B146" s="4" t="s">
        <v>975</v>
      </c>
      <c r="C146" s="4" t="s">
        <v>658</v>
      </c>
      <c r="D146" s="4" t="s">
        <v>976</v>
      </c>
      <c r="E146" s="4" t="s">
        <v>977</v>
      </c>
      <c r="F146" s="4" t="s">
        <v>978</v>
      </c>
      <c r="G146" s="4" t="s">
        <v>979</v>
      </c>
      <c r="H146" s="4" t="s">
        <v>980</v>
      </c>
      <c r="I146" s="4" t="s">
        <v>927</v>
      </c>
      <c r="J146" s="4">
        <v>40507.0</v>
      </c>
      <c r="K146" s="4" t="s">
        <v>622</v>
      </c>
    </row>
    <row r="147">
      <c r="A147" s="4" t="s">
        <v>981</v>
      </c>
      <c r="B147" s="4" t="s">
        <v>982</v>
      </c>
      <c r="C147" s="4" t="s">
        <v>16</v>
      </c>
      <c r="D147" s="4" t="s">
        <v>983</v>
      </c>
      <c r="E147" s="4" t="s">
        <v>984</v>
      </c>
      <c r="F147" s="4" t="s">
        <v>985</v>
      </c>
      <c r="G147" s="4" t="s">
        <v>986</v>
      </c>
      <c r="H147" s="4" t="s">
        <v>963</v>
      </c>
      <c r="I147" s="4" t="s">
        <v>695</v>
      </c>
      <c r="J147" s="4">
        <v>78746.0</v>
      </c>
      <c r="K147" s="4" t="s">
        <v>622</v>
      </c>
    </row>
    <row r="148">
      <c r="A148" s="4" t="s">
        <v>987</v>
      </c>
      <c r="B148" s="4" t="s">
        <v>988</v>
      </c>
      <c r="C148" s="4" t="s">
        <v>16</v>
      </c>
      <c r="D148" s="4" t="s">
        <v>989</v>
      </c>
      <c r="E148" s="4" t="s">
        <v>990</v>
      </c>
      <c r="F148" s="4" t="s">
        <v>991</v>
      </c>
      <c r="G148" s="4" t="s">
        <v>992</v>
      </c>
      <c r="H148" s="4" t="s">
        <v>993</v>
      </c>
      <c r="I148" s="4" t="s">
        <v>994</v>
      </c>
      <c r="J148" s="4">
        <v>2865.0</v>
      </c>
      <c r="K148" s="4" t="s">
        <v>622</v>
      </c>
    </row>
    <row r="149">
      <c r="A149" s="4" t="s">
        <v>665</v>
      </c>
      <c r="B149" s="4" t="s">
        <v>995</v>
      </c>
      <c r="C149" s="4" t="s">
        <v>41</v>
      </c>
      <c r="D149" s="4" t="s">
        <v>996</v>
      </c>
      <c r="E149" s="4" t="s">
        <v>997</v>
      </c>
      <c r="F149" s="4" t="s">
        <v>998</v>
      </c>
      <c r="G149" s="4" t="s">
        <v>999</v>
      </c>
      <c r="H149" s="4" t="s">
        <v>1000</v>
      </c>
      <c r="I149" s="4" t="s">
        <v>621</v>
      </c>
      <c r="J149" s="4">
        <v>14203.0</v>
      </c>
      <c r="K149" s="4" t="s">
        <v>622</v>
      </c>
    </row>
    <row r="150">
      <c r="A150" s="4" t="s">
        <v>1001</v>
      </c>
      <c r="B150" s="4" t="s">
        <v>1002</v>
      </c>
      <c r="C150" s="4" t="s">
        <v>41</v>
      </c>
      <c r="D150" s="4" t="s">
        <v>1003</v>
      </c>
      <c r="E150" s="4" t="s">
        <v>1004</v>
      </c>
      <c r="F150" s="4" t="s">
        <v>1005</v>
      </c>
      <c r="G150" s="4" t="s">
        <v>1006</v>
      </c>
      <c r="H150" s="4" t="s">
        <v>1007</v>
      </c>
      <c r="I150" s="4" t="s">
        <v>725</v>
      </c>
      <c r="J150" s="4">
        <v>61615.0</v>
      </c>
      <c r="K150" s="4" t="s">
        <v>622</v>
      </c>
    </row>
    <row r="151">
      <c r="A151" s="4" t="s">
        <v>1008</v>
      </c>
      <c r="B151" s="4" t="s">
        <v>1009</v>
      </c>
      <c r="C151" s="4" t="s">
        <v>41</v>
      </c>
      <c r="D151" s="4" t="s">
        <v>1010</v>
      </c>
      <c r="E151" s="4" t="s">
        <v>1011</v>
      </c>
      <c r="F151" s="4" t="s">
        <v>1012</v>
      </c>
      <c r="G151" s="4" t="s">
        <v>1013</v>
      </c>
      <c r="H151" s="4" t="s">
        <v>1014</v>
      </c>
      <c r="I151" s="4" t="s">
        <v>631</v>
      </c>
      <c r="J151" s="4">
        <v>95125.0</v>
      </c>
      <c r="K151" s="4" t="s">
        <v>622</v>
      </c>
    </row>
    <row r="152">
      <c r="A152" s="4" t="s">
        <v>1015</v>
      </c>
      <c r="B152" s="4" t="s">
        <v>1016</v>
      </c>
      <c r="C152" s="4" t="s">
        <v>16</v>
      </c>
      <c r="D152" s="4" t="s">
        <v>1003</v>
      </c>
      <c r="E152" s="4" t="s">
        <v>1017</v>
      </c>
      <c r="F152" s="4" t="s">
        <v>1018</v>
      </c>
      <c r="G152" s="4" t="s">
        <v>1019</v>
      </c>
      <c r="H152" s="4" t="s">
        <v>1007</v>
      </c>
      <c r="I152" s="4" t="s">
        <v>725</v>
      </c>
      <c r="J152" s="4">
        <v>61615.0</v>
      </c>
      <c r="K152" s="4" t="s">
        <v>622</v>
      </c>
    </row>
    <row r="153">
      <c r="A153" s="4" t="s">
        <v>1020</v>
      </c>
      <c r="B153" s="4" t="s">
        <v>1021</v>
      </c>
      <c r="C153" s="4" t="s">
        <v>16</v>
      </c>
      <c r="D153" s="4" t="s">
        <v>1022</v>
      </c>
      <c r="E153" s="4" t="s">
        <v>1023</v>
      </c>
      <c r="F153" s="4" t="s">
        <v>1024</v>
      </c>
      <c r="G153" s="4" t="s">
        <v>1025</v>
      </c>
      <c r="H153" s="4" t="s">
        <v>1026</v>
      </c>
      <c r="I153" s="4" t="s">
        <v>1027</v>
      </c>
      <c r="J153" s="4">
        <v>46219.0</v>
      </c>
      <c r="K153" s="4" t="s">
        <v>622</v>
      </c>
    </row>
    <row r="154">
      <c r="A154" s="4" t="s">
        <v>1028</v>
      </c>
      <c r="B154" s="4" t="s">
        <v>1029</v>
      </c>
      <c r="C154" s="4" t="s">
        <v>16</v>
      </c>
      <c r="D154" s="4" t="s">
        <v>1030</v>
      </c>
      <c r="E154" s="4" t="s">
        <v>1031</v>
      </c>
      <c r="F154" s="4" t="s">
        <v>1032</v>
      </c>
      <c r="G154" s="4" t="s">
        <v>1033</v>
      </c>
      <c r="H154" s="4" t="s">
        <v>1034</v>
      </c>
      <c r="I154" s="4" t="s">
        <v>734</v>
      </c>
      <c r="J154" s="4">
        <v>48201.0</v>
      </c>
      <c r="K154" s="4" t="s">
        <v>622</v>
      </c>
    </row>
    <row r="155">
      <c r="A155" s="4" t="s">
        <v>1035</v>
      </c>
      <c r="B155" s="4" t="s">
        <v>1036</v>
      </c>
      <c r="C155" s="4" t="s">
        <v>16</v>
      </c>
      <c r="D155" s="4" t="s">
        <v>1037</v>
      </c>
      <c r="E155" s="4" t="s">
        <v>1038</v>
      </c>
      <c r="F155" s="4" t="s">
        <v>1039</v>
      </c>
      <c r="G155" s="4" t="s">
        <v>1040</v>
      </c>
      <c r="H155" s="4" t="s">
        <v>821</v>
      </c>
      <c r="I155" s="4" t="s">
        <v>621</v>
      </c>
      <c r="J155" s="4">
        <v>11203.0</v>
      </c>
      <c r="K155" s="4" t="s">
        <v>622</v>
      </c>
    </row>
    <row r="156">
      <c r="A156" s="4" t="s">
        <v>913</v>
      </c>
      <c r="B156" s="4" t="s">
        <v>1041</v>
      </c>
      <c r="C156" s="4" t="s">
        <v>16</v>
      </c>
      <c r="D156" s="4" t="s">
        <v>1042</v>
      </c>
      <c r="E156" s="4" t="s">
        <v>1043</v>
      </c>
      <c r="F156" s="4" t="s">
        <v>1044</v>
      </c>
      <c r="G156" s="4" t="s">
        <v>1045</v>
      </c>
      <c r="H156" s="4" t="s">
        <v>1046</v>
      </c>
      <c r="I156" s="4" t="s">
        <v>1047</v>
      </c>
      <c r="J156" s="4">
        <v>74078.0</v>
      </c>
      <c r="K156" s="4" t="s">
        <v>622</v>
      </c>
    </row>
    <row r="157">
      <c r="A157" s="4" t="s">
        <v>1048</v>
      </c>
      <c r="B157" s="4" t="s">
        <v>1049</v>
      </c>
      <c r="C157" s="4" t="s">
        <v>16</v>
      </c>
      <c r="D157" s="4" t="s">
        <v>1050</v>
      </c>
      <c r="E157" s="4" t="s">
        <v>1051</v>
      </c>
      <c r="F157" s="4" t="s">
        <v>1052</v>
      </c>
      <c r="G157" s="4" t="s">
        <v>1053</v>
      </c>
      <c r="H157" s="4" t="s">
        <v>1054</v>
      </c>
      <c r="I157" s="4" t="s">
        <v>742</v>
      </c>
      <c r="J157" s="4">
        <v>28036.0</v>
      </c>
      <c r="K157" s="4" t="s">
        <v>622</v>
      </c>
    </row>
    <row r="158">
      <c r="A158" s="4" t="s">
        <v>126</v>
      </c>
      <c r="B158" s="4" t="s">
        <v>1055</v>
      </c>
      <c r="C158" s="4" t="s">
        <v>41</v>
      </c>
      <c r="D158" s="4" t="s">
        <v>1056</v>
      </c>
      <c r="E158" s="4" t="s">
        <v>1057</v>
      </c>
      <c r="F158" s="4" t="s">
        <v>1058</v>
      </c>
      <c r="G158" s="4" t="s">
        <v>1059</v>
      </c>
      <c r="H158" s="4" t="s">
        <v>1060</v>
      </c>
      <c r="I158" s="4" t="s">
        <v>1061</v>
      </c>
      <c r="J158" s="4">
        <v>36104.0</v>
      </c>
      <c r="K158" s="4" t="s">
        <v>622</v>
      </c>
    </row>
    <row r="159">
      <c r="A159" s="4" t="s">
        <v>1062</v>
      </c>
      <c r="B159" s="4" t="s">
        <v>1063</v>
      </c>
      <c r="C159" s="4" t="s">
        <v>41</v>
      </c>
      <c r="D159" s="4" t="s">
        <v>292</v>
      </c>
      <c r="E159" s="4" t="s">
        <v>1064</v>
      </c>
      <c r="F159" s="4" t="s">
        <v>1065</v>
      </c>
      <c r="G159" s="4" t="s">
        <v>1066</v>
      </c>
      <c r="H159" s="4" t="s">
        <v>1067</v>
      </c>
      <c r="I159" s="4" t="s">
        <v>1068</v>
      </c>
      <c r="J159" s="4">
        <v>2451.0</v>
      </c>
      <c r="K159" s="4" t="s">
        <v>622</v>
      </c>
    </row>
    <row r="160">
      <c r="A160" s="4" t="s">
        <v>1069</v>
      </c>
      <c r="B160" s="4" t="s">
        <v>1070</v>
      </c>
      <c r="C160" s="4" t="s">
        <v>16</v>
      </c>
      <c r="D160" s="4" t="s">
        <v>1071</v>
      </c>
      <c r="E160" s="4" t="s">
        <v>1072</v>
      </c>
      <c r="F160" s="4" t="s">
        <v>1073</v>
      </c>
      <c r="G160" s="4" t="s">
        <v>1074</v>
      </c>
      <c r="H160" s="4" t="s">
        <v>1075</v>
      </c>
      <c r="I160" s="4" t="s">
        <v>672</v>
      </c>
      <c r="J160" s="4">
        <v>6854.0</v>
      </c>
      <c r="K160" s="4" t="s">
        <v>622</v>
      </c>
    </row>
    <row r="161">
      <c r="A161" s="4" t="s">
        <v>1076</v>
      </c>
      <c r="B161" s="4" t="s">
        <v>1077</v>
      </c>
      <c r="C161" s="4" t="s">
        <v>16</v>
      </c>
      <c r="D161" s="4" t="s">
        <v>1078</v>
      </c>
      <c r="E161" s="4" t="s">
        <v>1079</v>
      </c>
      <c r="F161" s="4" t="s">
        <v>1080</v>
      </c>
      <c r="G161" s="4" t="s">
        <v>1081</v>
      </c>
      <c r="H161" s="4" t="s">
        <v>1082</v>
      </c>
      <c r="I161" s="4" t="s">
        <v>725</v>
      </c>
      <c r="J161" s="4">
        <v>60448.0</v>
      </c>
      <c r="K161" s="4" t="s">
        <v>622</v>
      </c>
    </row>
    <row r="162">
      <c r="A162" s="4" t="s">
        <v>1083</v>
      </c>
      <c r="B162" s="4" t="s">
        <v>1084</v>
      </c>
      <c r="C162" s="4" t="s">
        <v>41</v>
      </c>
      <c r="D162" s="4" t="s">
        <v>1085</v>
      </c>
      <c r="E162" s="4" t="s">
        <v>1086</v>
      </c>
      <c r="F162" s="4" t="s">
        <v>1087</v>
      </c>
      <c r="G162" s="4" t="s">
        <v>1088</v>
      </c>
      <c r="H162" s="4" t="s">
        <v>1089</v>
      </c>
      <c r="I162" s="4" t="s">
        <v>734</v>
      </c>
      <c r="J162" s="4">
        <v>48098.0</v>
      </c>
      <c r="K162" s="4" t="s">
        <v>622</v>
      </c>
    </row>
    <row r="163">
      <c r="A163" s="4" t="s">
        <v>1090</v>
      </c>
      <c r="B163" s="4" t="s">
        <v>1091</v>
      </c>
      <c r="C163" s="4" t="s">
        <v>16</v>
      </c>
      <c r="D163" s="4" t="s">
        <v>1092</v>
      </c>
      <c r="E163" s="4" t="s">
        <v>1093</v>
      </c>
      <c r="F163" s="4" t="s">
        <v>1094</v>
      </c>
      <c r="G163" s="4" t="s">
        <v>1095</v>
      </c>
      <c r="H163" s="4" t="s">
        <v>1096</v>
      </c>
      <c r="I163" s="4" t="s">
        <v>742</v>
      </c>
      <c r="J163" s="4">
        <v>27513.0</v>
      </c>
      <c r="K163" s="4" t="s">
        <v>622</v>
      </c>
    </row>
    <row r="164">
      <c r="A164" s="4" t="s">
        <v>1097</v>
      </c>
      <c r="B164" s="4" t="s">
        <v>1098</v>
      </c>
      <c r="C164" s="4" t="s">
        <v>16</v>
      </c>
      <c r="D164" s="4" t="s">
        <v>1099</v>
      </c>
      <c r="E164" s="4" t="s">
        <v>1100</v>
      </c>
      <c r="F164" s="4" t="s">
        <v>1101</v>
      </c>
      <c r="G164" s="4" t="s">
        <v>1102</v>
      </c>
      <c r="H164" s="4" t="s">
        <v>1103</v>
      </c>
      <c r="I164" s="4" t="s">
        <v>695</v>
      </c>
      <c r="J164" s="4">
        <v>75244.0</v>
      </c>
      <c r="K164" s="4" t="s">
        <v>622</v>
      </c>
    </row>
    <row r="165">
      <c r="A165" s="4" t="s">
        <v>39</v>
      </c>
      <c r="B165" s="4" t="s">
        <v>1104</v>
      </c>
      <c r="C165" s="4" t="s">
        <v>16</v>
      </c>
      <c r="D165" s="4" t="s">
        <v>667</v>
      </c>
      <c r="E165" s="4" t="s">
        <v>1105</v>
      </c>
      <c r="F165" s="4" t="s">
        <v>1106</v>
      </c>
      <c r="G165" s="4" t="s">
        <v>670</v>
      </c>
      <c r="H165" s="4" t="s">
        <v>671</v>
      </c>
      <c r="I165" s="4" t="s">
        <v>672</v>
      </c>
      <c r="J165" s="4">
        <v>6002.0</v>
      </c>
      <c r="K165" s="4" t="s">
        <v>622</v>
      </c>
    </row>
    <row r="166">
      <c r="A166" s="4" t="s">
        <v>1107</v>
      </c>
      <c r="B166" s="4" t="s">
        <v>1108</v>
      </c>
      <c r="C166" s="4" t="s">
        <v>16</v>
      </c>
      <c r="D166" s="4" t="s">
        <v>1109</v>
      </c>
      <c r="E166" s="4" t="s">
        <v>1110</v>
      </c>
      <c r="F166" s="4" t="s">
        <v>1111</v>
      </c>
      <c r="G166" s="4" t="s">
        <v>1112</v>
      </c>
      <c r="H166" s="4" t="s">
        <v>1113</v>
      </c>
      <c r="I166" s="4" t="s">
        <v>631</v>
      </c>
      <c r="J166" s="4">
        <v>90028.0</v>
      </c>
      <c r="K166" s="4" t="s">
        <v>622</v>
      </c>
    </row>
    <row r="167">
      <c r="A167" s="4" t="s">
        <v>1114</v>
      </c>
      <c r="B167" s="4" t="s">
        <v>1115</v>
      </c>
      <c r="C167" s="4" t="s">
        <v>16</v>
      </c>
      <c r="D167" s="4" t="s">
        <v>1116</v>
      </c>
      <c r="E167" s="4" t="s">
        <v>1117</v>
      </c>
      <c r="F167" s="4" t="s">
        <v>1118</v>
      </c>
      <c r="G167" s="4" t="s">
        <v>1119</v>
      </c>
      <c r="H167" s="4" t="s">
        <v>701</v>
      </c>
      <c r="I167" s="4" t="s">
        <v>621</v>
      </c>
      <c r="J167" s="4">
        <v>10019.0</v>
      </c>
      <c r="K167" s="4" t="s">
        <v>622</v>
      </c>
    </row>
    <row r="168">
      <c r="A168" s="4" t="s">
        <v>1120</v>
      </c>
      <c r="B168" s="4" t="s">
        <v>1121</v>
      </c>
      <c r="C168" s="4" t="s">
        <v>16</v>
      </c>
      <c r="D168" s="4" t="s">
        <v>1122</v>
      </c>
      <c r="E168" s="4" t="s">
        <v>1123</v>
      </c>
      <c r="F168" s="4" t="s">
        <v>1124</v>
      </c>
      <c r="G168" s="4" t="s">
        <v>1125</v>
      </c>
      <c r="H168" s="4" t="s">
        <v>1126</v>
      </c>
      <c r="I168" s="4" t="s">
        <v>695</v>
      </c>
      <c r="J168" s="4">
        <v>75234.0</v>
      </c>
      <c r="K168" s="4" t="s">
        <v>622</v>
      </c>
    </row>
    <row r="169">
      <c r="A169" s="4" t="s">
        <v>452</v>
      </c>
      <c r="B169" s="4" t="s">
        <v>1127</v>
      </c>
      <c r="C169" s="4" t="s">
        <v>16</v>
      </c>
      <c r="D169" s="4" t="s">
        <v>1128</v>
      </c>
      <c r="E169" s="4" t="s">
        <v>1129</v>
      </c>
      <c r="F169" s="4" t="s">
        <v>1130</v>
      </c>
      <c r="G169" s="4" t="s">
        <v>1131</v>
      </c>
      <c r="H169" s="4" t="s">
        <v>1132</v>
      </c>
      <c r="I169" s="4" t="s">
        <v>725</v>
      </c>
      <c r="J169" s="4">
        <v>60010.0</v>
      </c>
      <c r="K169" s="4" t="s">
        <v>622</v>
      </c>
    </row>
    <row r="170">
      <c r="A170" s="4" t="s">
        <v>1133</v>
      </c>
      <c r="B170" s="4" t="s">
        <v>1134</v>
      </c>
      <c r="C170" s="4" t="s">
        <v>16</v>
      </c>
      <c r="D170" s="4" t="s">
        <v>1135</v>
      </c>
      <c r="E170" s="4" t="s">
        <v>1136</v>
      </c>
      <c r="F170" s="4" t="s">
        <v>1137</v>
      </c>
      <c r="G170" s="4" t="s">
        <v>1138</v>
      </c>
      <c r="H170" s="4" t="s">
        <v>1139</v>
      </c>
      <c r="I170" s="4" t="s">
        <v>687</v>
      </c>
      <c r="J170" s="4">
        <v>7901.0</v>
      </c>
      <c r="K170" s="4" t="s">
        <v>622</v>
      </c>
    </row>
    <row r="171">
      <c r="A171" s="4" t="s">
        <v>1140</v>
      </c>
      <c r="B171" s="4" t="s">
        <v>1141</v>
      </c>
      <c r="C171" s="4" t="s">
        <v>16</v>
      </c>
      <c r="D171" s="4" t="s">
        <v>1142</v>
      </c>
      <c r="E171" s="4" t="s">
        <v>1143</v>
      </c>
      <c r="F171" s="4" t="s">
        <v>1144</v>
      </c>
      <c r="G171" s="4" t="s">
        <v>1145</v>
      </c>
      <c r="H171" s="4" t="s">
        <v>1146</v>
      </c>
      <c r="I171" s="4" t="s">
        <v>687</v>
      </c>
      <c r="J171" s="4">
        <v>7932.0</v>
      </c>
      <c r="K171" s="4" t="s">
        <v>622</v>
      </c>
    </row>
    <row r="172">
      <c r="A172" s="4" t="s">
        <v>1147</v>
      </c>
      <c r="B172" s="4" t="s">
        <v>1148</v>
      </c>
      <c r="C172" s="4" t="s">
        <v>16</v>
      </c>
      <c r="D172" s="4" t="s">
        <v>1149</v>
      </c>
      <c r="E172" s="4" t="s">
        <v>1150</v>
      </c>
      <c r="F172" s="4" t="s">
        <v>1151</v>
      </c>
      <c r="G172" s="4" t="s">
        <v>1152</v>
      </c>
      <c r="H172" s="4" t="s">
        <v>828</v>
      </c>
      <c r="I172" s="4" t="s">
        <v>790</v>
      </c>
      <c r="J172" s="4">
        <v>20049.0</v>
      </c>
      <c r="K172" s="4" t="s">
        <v>622</v>
      </c>
    </row>
    <row r="173">
      <c r="A173" s="4" t="s">
        <v>1153</v>
      </c>
      <c r="B173" s="4" t="s">
        <v>1154</v>
      </c>
      <c r="C173" s="4" t="s">
        <v>16</v>
      </c>
      <c r="D173" s="4" t="s">
        <v>1155</v>
      </c>
      <c r="E173" s="4" t="s">
        <v>1156</v>
      </c>
      <c r="F173" s="4" t="s">
        <v>1157</v>
      </c>
      <c r="G173" s="4" t="s">
        <v>1158</v>
      </c>
      <c r="H173" s="4" t="s">
        <v>1159</v>
      </c>
      <c r="I173" s="4" t="s">
        <v>647</v>
      </c>
      <c r="J173" s="4">
        <v>30912.0</v>
      </c>
      <c r="K173" s="4" t="s">
        <v>622</v>
      </c>
    </row>
    <row r="174">
      <c r="A174" s="4" t="s">
        <v>1160</v>
      </c>
      <c r="B174" s="4" t="s">
        <v>1161</v>
      </c>
      <c r="C174" s="4" t="s">
        <v>16</v>
      </c>
      <c r="D174" s="4" t="s">
        <v>1162</v>
      </c>
      <c r="E174" s="4" t="s">
        <v>1163</v>
      </c>
      <c r="F174" s="4" t="s">
        <v>1164</v>
      </c>
      <c r="G174" s="4" t="s">
        <v>1165</v>
      </c>
      <c r="H174" s="4" t="s">
        <v>1166</v>
      </c>
      <c r="I174" s="4" t="s">
        <v>1167</v>
      </c>
      <c r="J174" s="4">
        <v>63136.0</v>
      </c>
      <c r="K174" s="4" t="s">
        <v>622</v>
      </c>
    </row>
    <row r="175">
      <c r="A175" s="4" t="s">
        <v>1168</v>
      </c>
      <c r="B175" s="4" t="s">
        <v>1169</v>
      </c>
      <c r="C175" s="4" t="s">
        <v>16</v>
      </c>
      <c r="D175" s="4" t="s">
        <v>1170</v>
      </c>
      <c r="E175" s="4" t="s">
        <v>1171</v>
      </c>
      <c r="F175" s="4" t="s">
        <v>1172</v>
      </c>
      <c r="G175" s="4" t="s">
        <v>1173</v>
      </c>
      <c r="H175" s="4" t="s">
        <v>1174</v>
      </c>
      <c r="I175" s="4" t="s">
        <v>695</v>
      </c>
      <c r="J175" s="4">
        <v>76092.0</v>
      </c>
      <c r="K175" s="4" t="s">
        <v>622</v>
      </c>
    </row>
    <row r="176">
      <c r="A176" s="4" t="s">
        <v>39</v>
      </c>
      <c r="B176" s="4" t="s">
        <v>1175</v>
      </c>
      <c r="C176" s="4" t="s">
        <v>16</v>
      </c>
      <c r="D176" s="4" t="s">
        <v>1176</v>
      </c>
      <c r="E176" s="4" t="s">
        <v>1177</v>
      </c>
      <c r="F176" s="4" t="s">
        <v>1178</v>
      </c>
      <c r="G176" s="4" t="s">
        <v>1179</v>
      </c>
      <c r="H176" s="4" t="s">
        <v>1180</v>
      </c>
      <c r="I176" s="4" t="s">
        <v>1181</v>
      </c>
      <c r="J176" s="4">
        <v>20190.0</v>
      </c>
      <c r="K176" s="4" t="s">
        <v>622</v>
      </c>
    </row>
    <row r="177">
      <c r="A177" s="4" t="s">
        <v>516</v>
      </c>
      <c r="B177" s="4" t="s">
        <v>1182</v>
      </c>
      <c r="C177" s="4" t="s">
        <v>16</v>
      </c>
      <c r="D177" s="4" t="s">
        <v>1183</v>
      </c>
      <c r="E177" s="4" t="s">
        <v>1184</v>
      </c>
      <c r="F177" s="4" t="s">
        <v>1185</v>
      </c>
      <c r="G177" s="4" t="s">
        <v>1186</v>
      </c>
      <c r="H177" s="4" t="s">
        <v>1187</v>
      </c>
      <c r="I177" s="4" t="s">
        <v>695</v>
      </c>
      <c r="J177" s="4">
        <v>78216.0</v>
      </c>
      <c r="K177" s="4" t="s">
        <v>622</v>
      </c>
    </row>
    <row r="178">
      <c r="A178" s="4" t="s">
        <v>1188</v>
      </c>
      <c r="B178" s="4" t="s">
        <v>1189</v>
      </c>
      <c r="C178" s="4" t="s">
        <v>16</v>
      </c>
      <c r="D178" s="4" t="s">
        <v>1190</v>
      </c>
      <c r="E178" s="4" t="s">
        <v>1191</v>
      </c>
      <c r="F178" s="4" t="s">
        <v>1192</v>
      </c>
      <c r="G178" s="4" t="s">
        <v>1193</v>
      </c>
      <c r="H178" s="4" t="s">
        <v>1194</v>
      </c>
      <c r="I178" s="4" t="s">
        <v>631</v>
      </c>
      <c r="J178" s="4">
        <v>92614.0</v>
      </c>
      <c r="K178" s="4" t="s">
        <v>622</v>
      </c>
    </row>
    <row r="179">
      <c r="A179" s="4" t="s">
        <v>1195</v>
      </c>
      <c r="B179" s="4" t="s">
        <v>1196</v>
      </c>
      <c r="C179" s="4" t="s">
        <v>16</v>
      </c>
      <c r="D179" s="4" t="s">
        <v>1197</v>
      </c>
      <c r="E179" s="4" t="s">
        <v>1198</v>
      </c>
      <c r="F179" s="4" t="s">
        <v>1199</v>
      </c>
      <c r="G179" s="4" t="s">
        <v>1200</v>
      </c>
      <c r="H179" s="4" t="s">
        <v>1201</v>
      </c>
      <c r="I179" s="4" t="s">
        <v>695</v>
      </c>
      <c r="J179" s="4">
        <v>77494.0</v>
      </c>
      <c r="K179" s="4" t="s">
        <v>622</v>
      </c>
    </row>
    <row r="180">
      <c r="A180" s="4" t="s">
        <v>1202</v>
      </c>
      <c r="B180" s="4" t="s">
        <v>1203</v>
      </c>
      <c r="C180" s="4" t="s">
        <v>16</v>
      </c>
      <c r="D180" s="4" t="s">
        <v>1204</v>
      </c>
      <c r="E180" s="4" t="s">
        <v>1205</v>
      </c>
      <c r="F180" s="4" t="s">
        <v>1206</v>
      </c>
      <c r="G180" s="4" t="s">
        <v>1207</v>
      </c>
      <c r="H180" s="4" t="s">
        <v>1208</v>
      </c>
      <c r="I180" s="4" t="s">
        <v>1167</v>
      </c>
      <c r="J180" s="4">
        <v>63146.0</v>
      </c>
      <c r="K180" s="4" t="s">
        <v>622</v>
      </c>
    </row>
    <row r="181">
      <c r="A181" s="4" t="s">
        <v>1209</v>
      </c>
      <c r="B181" s="4" t="s">
        <v>1210</v>
      </c>
      <c r="C181" s="4" t="s">
        <v>16</v>
      </c>
      <c r="D181" s="4" t="s">
        <v>1211</v>
      </c>
      <c r="E181" s="4" t="s">
        <v>1212</v>
      </c>
      <c r="F181" s="4" t="s">
        <v>1213</v>
      </c>
      <c r="G181" s="4" t="s">
        <v>1214</v>
      </c>
      <c r="H181" s="4" t="s">
        <v>1215</v>
      </c>
      <c r="I181" s="4" t="s">
        <v>687</v>
      </c>
      <c r="J181" s="4">
        <v>7647.0</v>
      </c>
      <c r="K181" s="4" t="s">
        <v>622</v>
      </c>
    </row>
    <row r="182">
      <c r="A182" s="4" t="s">
        <v>1216</v>
      </c>
      <c r="B182" s="4" t="s">
        <v>1217</v>
      </c>
      <c r="C182" s="4" t="s">
        <v>16</v>
      </c>
      <c r="D182" s="4" t="s">
        <v>1218</v>
      </c>
      <c r="E182" s="4" t="s">
        <v>1219</v>
      </c>
      <c r="F182" s="4" t="s">
        <v>1220</v>
      </c>
      <c r="G182" s="4" t="s">
        <v>1221</v>
      </c>
      <c r="H182" s="4" t="s">
        <v>733</v>
      </c>
      <c r="I182" s="4" t="s">
        <v>734</v>
      </c>
      <c r="J182" s="4">
        <v>48167.0</v>
      </c>
      <c r="K182" s="4" t="s">
        <v>622</v>
      </c>
    </row>
    <row r="183">
      <c r="A183" s="4" t="s">
        <v>1222</v>
      </c>
      <c r="B183" s="4" t="s">
        <v>1223</v>
      </c>
      <c r="C183" s="4" t="s">
        <v>16</v>
      </c>
      <c r="D183" s="4" t="s">
        <v>1224</v>
      </c>
      <c r="E183" s="4" t="s">
        <v>1225</v>
      </c>
      <c r="F183" s="4" t="s">
        <v>1226</v>
      </c>
      <c r="G183" s="4" t="s">
        <v>1227</v>
      </c>
      <c r="H183" s="4" t="s">
        <v>1228</v>
      </c>
      <c r="I183" s="4" t="s">
        <v>631</v>
      </c>
      <c r="J183" s="4">
        <v>94404.0</v>
      </c>
      <c r="K183" s="4" t="s">
        <v>622</v>
      </c>
    </row>
    <row r="184">
      <c r="A184" s="4" t="s">
        <v>1229</v>
      </c>
      <c r="B184" s="4" t="s">
        <v>1230</v>
      </c>
      <c r="C184" s="4" t="s">
        <v>16</v>
      </c>
      <c r="D184" s="4" t="s">
        <v>1231</v>
      </c>
      <c r="E184" s="4" t="s">
        <v>1232</v>
      </c>
      <c r="F184" s="4" t="s">
        <v>1233</v>
      </c>
      <c r="G184" s="4" t="s">
        <v>1234</v>
      </c>
      <c r="H184" s="4" t="s">
        <v>701</v>
      </c>
      <c r="I184" s="4" t="s">
        <v>621</v>
      </c>
      <c r="J184" s="4">
        <v>10104.0</v>
      </c>
      <c r="K184" s="4" t="s">
        <v>622</v>
      </c>
    </row>
    <row r="185">
      <c r="A185" s="4" t="s">
        <v>1235</v>
      </c>
      <c r="B185" s="4" t="s">
        <v>1236</v>
      </c>
      <c r="C185" s="4" t="s">
        <v>16</v>
      </c>
      <c r="D185" s="4" t="s">
        <v>1237</v>
      </c>
      <c r="E185" s="4" t="s">
        <v>1238</v>
      </c>
      <c r="F185" s="4" t="s">
        <v>1239</v>
      </c>
      <c r="G185" s="4" t="s">
        <v>1240</v>
      </c>
      <c r="H185" s="4" t="s">
        <v>828</v>
      </c>
      <c r="I185" s="4" t="s">
        <v>829</v>
      </c>
      <c r="J185" s="4">
        <v>20016.0</v>
      </c>
      <c r="K185" s="4" t="s">
        <v>622</v>
      </c>
    </row>
    <row r="186">
      <c r="A186" s="4" t="s">
        <v>1241</v>
      </c>
      <c r="B186" s="4" t="s">
        <v>1021</v>
      </c>
      <c r="C186" s="4" t="s">
        <v>16</v>
      </c>
      <c r="D186" s="4" t="s">
        <v>1021</v>
      </c>
      <c r="E186" s="4" t="s">
        <v>1242</v>
      </c>
      <c r="F186" s="4" t="s">
        <v>1243</v>
      </c>
      <c r="G186" s="4" t="s">
        <v>1244</v>
      </c>
      <c r="H186" s="4" t="s">
        <v>1245</v>
      </c>
      <c r="I186" s="4" t="s">
        <v>631</v>
      </c>
      <c r="J186" s="4">
        <v>91761.0</v>
      </c>
      <c r="K186" s="4" t="s">
        <v>622</v>
      </c>
    </row>
    <row r="187">
      <c r="A187" s="4" t="s">
        <v>1246</v>
      </c>
      <c r="B187" s="4" t="s">
        <v>1247</v>
      </c>
      <c r="C187" s="4" t="s">
        <v>16</v>
      </c>
      <c r="D187" s="4" t="s">
        <v>1248</v>
      </c>
      <c r="E187" s="4" t="s">
        <v>1249</v>
      </c>
      <c r="F187" s="4" t="s">
        <v>1250</v>
      </c>
      <c r="G187" s="4" t="s">
        <v>1251</v>
      </c>
      <c r="H187" s="4" t="s">
        <v>246</v>
      </c>
      <c r="I187" s="4" t="s">
        <v>1181</v>
      </c>
      <c r="J187" s="4">
        <v>23225.0</v>
      </c>
      <c r="K187" s="4" t="s">
        <v>622</v>
      </c>
    </row>
    <row r="188">
      <c r="A188" s="4" t="s">
        <v>1252</v>
      </c>
      <c r="B188" s="4" t="s">
        <v>1253</v>
      </c>
      <c r="C188" s="4" t="s">
        <v>16</v>
      </c>
      <c r="D188" s="4" t="s">
        <v>1254</v>
      </c>
      <c r="E188" s="4" t="s">
        <v>1255</v>
      </c>
      <c r="F188" s="4" t="s">
        <v>1256</v>
      </c>
      <c r="G188" s="4" t="s">
        <v>1257</v>
      </c>
      <c r="H188" s="4" t="s">
        <v>1258</v>
      </c>
      <c r="I188" s="4" t="s">
        <v>1259</v>
      </c>
      <c r="J188" s="4">
        <v>55426.0</v>
      </c>
      <c r="K188" s="4" t="s">
        <v>622</v>
      </c>
    </row>
    <row r="189">
      <c r="A189" s="4" t="s">
        <v>1260</v>
      </c>
      <c r="B189" s="4" t="s">
        <v>1261</v>
      </c>
      <c r="C189" s="4" t="s">
        <v>16</v>
      </c>
      <c r="D189" s="4" t="s">
        <v>966</v>
      </c>
      <c r="E189" s="4" t="s">
        <v>1262</v>
      </c>
      <c r="F189" s="4" t="s">
        <v>1263</v>
      </c>
      <c r="G189" s="4" t="s">
        <v>1264</v>
      </c>
      <c r="H189" s="4" t="s">
        <v>1265</v>
      </c>
      <c r="I189" s="4" t="s">
        <v>1061</v>
      </c>
      <c r="J189" s="4">
        <v>35803.0</v>
      </c>
      <c r="K189" s="4" t="s">
        <v>622</v>
      </c>
    </row>
    <row r="190">
      <c r="A190" s="4" t="s">
        <v>1266</v>
      </c>
      <c r="B190" s="4" t="s">
        <v>1267</v>
      </c>
      <c r="C190" s="4" t="s">
        <v>16</v>
      </c>
      <c r="D190" s="4" t="s">
        <v>1268</v>
      </c>
      <c r="E190" s="4" t="s">
        <v>1269</v>
      </c>
      <c r="F190" s="4" t="s">
        <v>1270</v>
      </c>
      <c r="G190" s="4" t="s">
        <v>1271</v>
      </c>
      <c r="H190" s="4" t="s">
        <v>701</v>
      </c>
      <c r="I190" s="4" t="s">
        <v>621</v>
      </c>
      <c r="J190" s="4">
        <v>10022.0</v>
      </c>
      <c r="K190" s="4" t="s">
        <v>622</v>
      </c>
    </row>
    <row r="191">
      <c r="A191" s="4" t="s">
        <v>1272</v>
      </c>
      <c r="B191" s="4" t="s">
        <v>1273</v>
      </c>
      <c r="C191" s="4" t="s">
        <v>16</v>
      </c>
      <c r="D191" s="4" t="s">
        <v>1274</v>
      </c>
      <c r="E191" s="4" t="s">
        <v>1275</v>
      </c>
      <c r="F191" s="4" t="s">
        <v>1276</v>
      </c>
      <c r="G191" s="4" t="s">
        <v>1277</v>
      </c>
      <c r="H191" s="4" t="s">
        <v>769</v>
      </c>
      <c r="I191" s="4" t="s">
        <v>631</v>
      </c>
      <c r="J191" s="4">
        <v>94105.0</v>
      </c>
      <c r="K191" s="4" t="s">
        <v>622</v>
      </c>
    </row>
    <row r="192">
      <c r="A192" s="4" t="s">
        <v>1278</v>
      </c>
      <c r="B192" s="4" t="s">
        <v>1279</v>
      </c>
      <c r="C192" s="4" t="s">
        <v>16</v>
      </c>
      <c r="D192" s="4" t="s">
        <v>1280</v>
      </c>
      <c r="E192" s="4" t="s">
        <v>1281</v>
      </c>
      <c r="F192" s="4" t="s">
        <v>1282</v>
      </c>
      <c r="G192" s="4" t="s">
        <v>1283</v>
      </c>
      <c r="H192" s="4" t="s">
        <v>1284</v>
      </c>
      <c r="I192" s="4" t="s">
        <v>1167</v>
      </c>
      <c r="J192" s="4">
        <v>65804.0</v>
      </c>
      <c r="K192" s="4" t="s">
        <v>622</v>
      </c>
    </row>
    <row r="193">
      <c r="A193" s="4" t="s">
        <v>98</v>
      </c>
      <c r="B193" s="4" t="s">
        <v>1285</v>
      </c>
      <c r="C193" s="4" t="s">
        <v>16</v>
      </c>
      <c r="D193" s="4" t="s">
        <v>1286</v>
      </c>
      <c r="E193" s="4" t="s">
        <v>1287</v>
      </c>
      <c r="F193" s="4" t="s">
        <v>1288</v>
      </c>
      <c r="G193" s="4" t="s">
        <v>1289</v>
      </c>
      <c r="H193" s="4" t="s">
        <v>828</v>
      </c>
      <c r="I193" s="4" t="s">
        <v>829</v>
      </c>
      <c r="J193" s="4">
        <v>20002.0</v>
      </c>
      <c r="K193" s="4" t="s">
        <v>622</v>
      </c>
    </row>
    <row r="194">
      <c r="A194" s="4" t="s">
        <v>1097</v>
      </c>
      <c r="B194" s="4" t="s">
        <v>1290</v>
      </c>
      <c r="C194" s="4" t="s">
        <v>41</v>
      </c>
      <c r="D194" s="4" t="s">
        <v>1291</v>
      </c>
      <c r="E194" s="4" t="s">
        <v>1292</v>
      </c>
      <c r="F194" s="4" t="s">
        <v>1293</v>
      </c>
      <c r="G194" s="4" t="s">
        <v>1294</v>
      </c>
      <c r="H194" s="4" t="s">
        <v>1215</v>
      </c>
      <c r="I194" s="4" t="s">
        <v>687</v>
      </c>
      <c r="J194" s="4">
        <v>7647.0</v>
      </c>
      <c r="K194" s="4" t="s">
        <v>622</v>
      </c>
    </row>
    <row r="195">
      <c r="A195" s="4" t="s">
        <v>1295</v>
      </c>
      <c r="B195" s="4" t="s">
        <v>1296</v>
      </c>
      <c r="C195" s="4" t="s">
        <v>41</v>
      </c>
      <c r="D195" s="4" t="s">
        <v>1297</v>
      </c>
      <c r="E195" s="4" t="s">
        <v>1298</v>
      </c>
      <c r="F195" s="4" t="s">
        <v>1299</v>
      </c>
      <c r="G195" s="4" t="s">
        <v>1300</v>
      </c>
      <c r="H195" s="4" t="s">
        <v>1301</v>
      </c>
      <c r="I195" s="4" t="s">
        <v>672</v>
      </c>
      <c r="J195" s="4">
        <v>27703.0</v>
      </c>
      <c r="K195" s="4" t="s">
        <v>622</v>
      </c>
    </row>
    <row r="196">
      <c r="A196" s="4" t="s">
        <v>1302</v>
      </c>
      <c r="B196" s="4" t="s">
        <v>1303</v>
      </c>
      <c r="C196" s="4" t="s">
        <v>16</v>
      </c>
      <c r="D196" s="4" t="s">
        <v>1304</v>
      </c>
      <c r="E196" s="4" t="s">
        <v>1305</v>
      </c>
      <c r="F196" s="4" t="s">
        <v>1306</v>
      </c>
      <c r="G196" s="4" t="s">
        <v>1307</v>
      </c>
      <c r="H196" s="4" t="s">
        <v>1308</v>
      </c>
      <c r="I196" s="4" t="s">
        <v>734</v>
      </c>
      <c r="J196" s="4">
        <v>48317.0</v>
      </c>
      <c r="K196" s="4" t="s">
        <v>622</v>
      </c>
    </row>
    <row r="197">
      <c r="A197" s="4" t="s">
        <v>1235</v>
      </c>
      <c r="B197" s="4" t="s">
        <v>963</v>
      </c>
      <c r="C197" s="4" t="s">
        <v>41</v>
      </c>
      <c r="D197" s="4" t="s">
        <v>1309</v>
      </c>
      <c r="E197" s="4" t="s">
        <v>1310</v>
      </c>
      <c r="F197" s="4" t="s">
        <v>1311</v>
      </c>
      <c r="G197" s="4" t="s">
        <v>1312</v>
      </c>
      <c r="H197" s="4" t="s">
        <v>1313</v>
      </c>
      <c r="I197" s="4" t="s">
        <v>1047</v>
      </c>
      <c r="J197" s="4">
        <v>74008.0</v>
      </c>
      <c r="K197" s="4" t="s">
        <v>622</v>
      </c>
    </row>
    <row r="198">
      <c r="A198" s="4" t="s">
        <v>446</v>
      </c>
      <c r="B198" s="4" t="s">
        <v>1314</v>
      </c>
      <c r="C198" s="4" t="s">
        <v>41</v>
      </c>
      <c r="D198" s="4" t="s">
        <v>1315</v>
      </c>
      <c r="E198" s="4" t="s">
        <v>1316</v>
      </c>
      <c r="F198" s="4" t="s">
        <v>1317</v>
      </c>
      <c r="G198" s="4" t="s">
        <v>1318</v>
      </c>
      <c r="H198" s="4" t="s">
        <v>1319</v>
      </c>
      <c r="I198" s="4" t="s">
        <v>1181</v>
      </c>
      <c r="J198" s="4">
        <v>22031.0</v>
      </c>
      <c r="K198" s="4" t="s">
        <v>622</v>
      </c>
    </row>
    <row r="199">
      <c r="A199" s="4" t="s">
        <v>1320</v>
      </c>
      <c r="B199" s="4" t="s">
        <v>1321</v>
      </c>
      <c r="C199" s="4" t="s">
        <v>16</v>
      </c>
      <c r="D199" s="4" t="s">
        <v>1322</v>
      </c>
      <c r="E199" s="4" t="s">
        <v>1323</v>
      </c>
      <c r="F199" s="4" t="s">
        <v>1324</v>
      </c>
      <c r="G199" s="4" t="s">
        <v>1325</v>
      </c>
      <c r="H199" s="4" t="s">
        <v>963</v>
      </c>
      <c r="I199" s="4" t="s">
        <v>695</v>
      </c>
      <c r="J199" s="4">
        <v>78767.0</v>
      </c>
      <c r="K199" s="4" t="s">
        <v>622</v>
      </c>
    </row>
    <row r="200">
      <c r="A200" s="4" t="s">
        <v>1326</v>
      </c>
      <c r="B200" s="4" t="s">
        <v>1327</v>
      </c>
      <c r="C200" s="4" t="s">
        <v>41</v>
      </c>
      <c r="D200" s="4" t="s">
        <v>1328</v>
      </c>
      <c r="E200" s="4" t="s">
        <v>1329</v>
      </c>
      <c r="F200" s="4" t="s">
        <v>1330</v>
      </c>
      <c r="G200" s="4" t="s">
        <v>1331</v>
      </c>
      <c r="H200" s="4" t="s">
        <v>1332</v>
      </c>
      <c r="I200" s="4" t="s">
        <v>844</v>
      </c>
      <c r="J200" s="4">
        <v>43551.0</v>
      </c>
      <c r="K200" s="4" t="s">
        <v>622</v>
      </c>
    </row>
    <row r="201">
      <c r="A201" s="4" t="s">
        <v>1333</v>
      </c>
      <c r="B201" s="4" t="s">
        <v>1334</v>
      </c>
      <c r="C201" s="4" t="s">
        <v>16</v>
      </c>
      <c r="D201" s="4" t="s">
        <v>1335</v>
      </c>
      <c r="E201" s="4" t="s">
        <v>1336</v>
      </c>
      <c r="F201" s="4" t="s">
        <v>1337</v>
      </c>
      <c r="G201" s="4" t="s">
        <v>1338</v>
      </c>
      <c r="H201" s="4" t="s">
        <v>701</v>
      </c>
      <c r="I201" s="4" t="s">
        <v>621</v>
      </c>
      <c r="J201" s="4">
        <v>10174.0</v>
      </c>
      <c r="K201" s="4" t="s">
        <v>622</v>
      </c>
    </row>
    <row r="202">
      <c r="A202" s="4" t="s">
        <v>1339</v>
      </c>
      <c r="B202" s="4" t="s">
        <v>703</v>
      </c>
      <c r="C202" s="4" t="s">
        <v>16</v>
      </c>
      <c r="D202" s="4" t="s">
        <v>1340</v>
      </c>
      <c r="E202" s="4" t="s">
        <v>1341</v>
      </c>
      <c r="F202" s="4" t="s">
        <v>1342</v>
      </c>
      <c r="G202" s="4" t="s">
        <v>1343</v>
      </c>
      <c r="H202" s="4" t="s">
        <v>1344</v>
      </c>
      <c r="I202" s="4" t="s">
        <v>695</v>
      </c>
      <c r="J202" s="4">
        <v>78666.0</v>
      </c>
      <c r="K202" s="4" t="s">
        <v>622</v>
      </c>
    </row>
    <row r="203">
      <c r="A203" s="4" t="s">
        <v>1260</v>
      </c>
      <c r="B203" s="4" t="s">
        <v>1345</v>
      </c>
      <c r="C203" s="4" t="s">
        <v>16</v>
      </c>
      <c r="D203" s="4" t="s">
        <v>1346</v>
      </c>
      <c r="E203" s="4" t="s">
        <v>1347</v>
      </c>
      <c r="F203" s="4" t="s">
        <v>1348</v>
      </c>
      <c r="G203" s="4" t="s">
        <v>1349</v>
      </c>
      <c r="H203" s="4" t="s">
        <v>1350</v>
      </c>
      <c r="I203" s="4" t="s">
        <v>1351</v>
      </c>
      <c r="J203" s="4">
        <v>19901.0</v>
      </c>
      <c r="K203" s="4" t="s">
        <v>622</v>
      </c>
    </row>
    <row r="204">
      <c r="A204" s="4" t="s">
        <v>1352</v>
      </c>
      <c r="B204" s="4" t="s">
        <v>1353</v>
      </c>
      <c r="C204" s="4" t="s">
        <v>16</v>
      </c>
      <c r="D204" s="4" t="s">
        <v>1354</v>
      </c>
      <c r="E204" s="4" t="s">
        <v>1355</v>
      </c>
      <c r="F204" s="4" t="s">
        <v>1356</v>
      </c>
      <c r="G204" s="4" t="s">
        <v>1357</v>
      </c>
      <c r="H204" s="4" t="s">
        <v>1358</v>
      </c>
      <c r="I204" s="4" t="s">
        <v>695</v>
      </c>
      <c r="J204" s="4">
        <v>78132.0</v>
      </c>
      <c r="K204" s="4" t="s">
        <v>622</v>
      </c>
    </row>
    <row r="205">
      <c r="A205" s="4" t="s">
        <v>1235</v>
      </c>
      <c r="B205" s="4" t="s">
        <v>1359</v>
      </c>
      <c r="C205" s="4" t="s">
        <v>16</v>
      </c>
      <c r="D205" s="4" t="s">
        <v>1360</v>
      </c>
      <c r="E205" s="4" t="s">
        <v>1361</v>
      </c>
      <c r="F205" s="4" t="s">
        <v>1362</v>
      </c>
      <c r="G205" s="4" t="s">
        <v>1363</v>
      </c>
      <c r="H205" s="4" t="s">
        <v>1364</v>
      </c>
      <c r="I205" s="4" t="s">
        <v>725</v>
      </c>
      <c r="J205" s="4">
        <v>62321.0</v>
      </c>
      <c r="K205" s="4" t="s">
        <v>622</v>
      </c>
    </row>
    <row r="206">
      <c r="A206" s="4" t="s">
        <v>1365</v>
      </c>
      <c r="B206" s="4" t="s">
        <v>1366</v>
      </c>
      <c r="C206" s="4" t="s">
        <v>16</v>
      </c>
      <c r="D206" s="4" t="s">
        <v>1367</v>
      </c>
      <c r="E206" s="4" t="s">
        <v>1368</v>
      </c>
      <c r="F206" s="4" t="s">
        <v>1369</v>
      </c>
      <c r="G206" s="4" t="s">
        <v>1370</v>
      </c>
      <c r="H206" s="4" t="s">
        <v>1371</v>
      </c>
      <c r="I206" s="4" t="s">
        <v>725</v>
      </c>
      <c r="J206" s="4">
        <v>60093.0</v>
      </c>
      <c r="K206" s="4" t="s">
        <v>622</v>
      </c>
    </row>
    <row r="207">
      <c r="A207" s="4" t="s">
        <v>1372</v>
      </c>
      <c r="B207" s="4" t="s">
        <v>1373</v>
      </c>
      <c r="C207" s="4" t="s">
        <v>41</v>
      </c>
      <c r="D207" s="4" t="s">
        <v>1374</v>
      </c>
      <c r="E207" s="4" t="s">
        <v>1375</v>
      </c>
      <c r="F207" s="4" t="s">
        <v>1376</v>
      </c>
      <c r="G207" s="4" t="s">
        <v>1377</v>
      </c>
      <c r="H207" s="4" t="s">
        <v>1378</v>
      </c>
      <c r="I207" s="4" t="s">
        <v>695</v>
      </c>
      <c r="J207" s="4">
        <v>75001.0</v>
      </c>
      <c r="K207" s="4" t="s">
        <v>622</v>
      </c>
    </row>
    <row r="208">
      <c r="A208" s="4" t="s">
        <v>84</v>
      </c>
      <c r="B208" s="4" t="s">
        <v>1379</v>
      </c>
      <c r="C208" s="4" t="s">
        <v>16</v>
      </c>
      <c r="D208" s="4" t="s">
        <v>1380</v>
      </c>
      <c r="E208" s="4" t="s">
        <v>1381</v>
      </c>
      <c r="F208" s="4" t="s">
        <v>1382</v>
      </c>
      <c r="G208" s="4" t="s">
        <v>1383</v>
      </c>
      <c r="H208" s="4" t="s">
        <v>1034</v>
      </c>
      <c r="I208" s="4" t="s">
        <v>734</v>
      </c>
      <c r="J208" s="4">
        <v>48223.0</v>
      </c>
      <c r="K208" s="4" t="s">
        <v>622</v>
      </c>
    </row>
    <row r="209">
      <c r="A209" s="4" t="s">
        <v>1384</v>
      </c>
      <c r="B209" s="4" t="s">
        <v>1385</v>
      </c>
      <c r="C209" s="4" t="s">
        <v>16</v>
      </c>
      <c r="D209" s="4" t="s">
        <v>1386</v>
      </c>
      <c r="E209" s="4" t="s">
        <v>1387</v>
      </c>
      <c r="F209" s="4" t="s">
        <v>1388</v>
      </c>
      <c r="G209" s="4" t="s">
        <v>1389</v>
      </c>
      <c r="H209" s="4" t="s">
        <v>1390</v>
      </c>
      <c r="I209" s="4" t="s">
        <v>631</v>
      </c>
      <c r="J209" s="4">
        <v>93291.0</v>
      </c>
      <c r="K209" s="4" t="s">
        <v>622</v>
      </c>
    </row>
    <row r="210">
      <c r="A210" s="4" t="s">
        <v>1391</v>
      </c>
      <c r="B210" s="4" t="s">
        <v>1392</v>
      </c>
      <c r="C210" s="4" t="s">
        <v>16</v>
      </c>
      <c r="D210" s="4" t="s">
        <v>1393</v>
      </c>
      <c r="E210" s="4" t="s">
        <v>1394</v>
      </c>
      <c r="F210" s="4" t="s">
        <v>1395</v>
      </c>
      <c r="G210" s="4" t="s">
        <v>1396</v>
      </c>
      <c r="H210" s="4" t="s">
        <v>1397</v>
      </c>
      <c r="I210" s="4" t="s">
        <v>1068</v>
      </c>
      <c r="J210" s="4">
        <v>2125.0</v>
      </c>
      <c r="K210" s="4" t="s">
        <v>622</v>
      </c>
    </row>
    <row r="211">
      <c r="A211" s="4" t="s">
        <v>1260</v>
      </c>
      <c r="B211" s="4" t="s">
        <v>1398</v>
      </c>
      <c r="C211" s="4" t="s">
        <v>16</v>
      </c>
      <c r="D211" s="4" t="s">
        <v>1399</v>
      </c>
      <c r="E211" s="4" t="s">
        <v>1400</v>
      </c>
      <c r="F211" s="4" t="s">
        <v>1401</v>
      </c>
      <c r="G211" s="4" t="s">
        <v>1402</v>
      </c>
      <c r="H211" s="4" t="s">
        <v>1403</v>
      </c>
      <c r="I211" s="4" t="s">
        <v>655</v>
      </c>
      <c r="J211" s="4">
        <v>16802.0</v>
      </c>
      <c r="K211" s="4" t="s">
        <v>622</v>
      </c>
    </row>
    <row r="212">
      <c r="A212" s="4" t="s">
        <v>1404</v>
      </c>
      <c r="B212" s="4" t="s">
        <v>1405</v>
      </c>
      <c r="C212" s="4" t="s">
        <v>16</v>
      </c>
      <c r="D212" s="4" t="s">
        <v>1406</v>
      </c>
      <c r="E212" s="4" t="s">
        <v>1407</v>
      </c>
      <c r="F212" s="4" t="s">
        <v>1408</v>
      </c>
      <c r="G212" s="4" t="s">
        <v>1409</v>
      </c>
      <c r="H212" s="4" t="s">
        <v>1410</v>
      </c>
      <c r="I212" s="4" t="s">
        <v>695</v>
      </c>
      <c r="J212" s="4">
        <v>76401.0</v>
      </c>
      <c r="K212" s="4" t="s">
        <v>622</v>
      </c>
    </row>
    <row r="213">
      <c r="A213" s="4" t="s">
        <v>710</v>
      </c>
      <c r="B213" s="4" t="s">
        <v>1411</v>
      </c>
      <c r="C213" s="4" t="s">
        <v>16</v>
      </c>
      <c r="D213" s="4" t="s">
        <v>1412</v>
      </c>
      <c r="E213" s="4" t="s">
        <v>1413</v>
      </c>
      <c r="F213" s="4" t="s">
        <v>1414</v>
      </c>
      <c r="G213" s="4" t="s">
        <v>1415</v>
      </c>
      <c r="H213" s="4" t="s">
        <v>1416</v>
      </c>
      <c r="I213" s="4" t="s">
        <v>1181</v>
      </c>
      <c r="J213" s="4">
        <v>23806.0</v>
      </c>
      <c r="K213" s="4" t="s">
        <v>622</v>
      </c>
    </row>
    <row r="214">
      <c r="A214" s="4" t="s">
        <v>1417</v>
      </c>
      <c r="B214" s="4" t="s">
        <v>1418</v>
      </c>
      <c r="C214" s="4" t="s">
        <v>16</v>
      </c>
      <c r="D214" s="4" t="s">
        <v>1419</v>
      </c>
      <c r="E214" s="4" t="s">
        <v>1420</v>
      </c>
      <c r="F214" s="4" t="s">
        <v>1421</v>
      </c>
      <c r="G214" s="4" t="s">
        <v>1422</v>
      </c>
      <c r="H214" s="4" t="s">
        <v>1423</v>
      </c>
      <c r="I214" s="4" t="s">
        <v>695</v>
      </c>
      <c r="J214" s="4">
        <v>79902.0</v>
      </c>
      <c r="K214" s="4" t="s">
        <v>622</v>
      </c>
    </row>
    <row r="215">
      <c r="A215" s="4" t="s">
        <v>534</v>
      </c>
      <c r="B215" s="4" t="s">
        <v>1424</v>
      </c>
      <c r="C215" s="4" t="s">
        <v>41</v>
      </c>
      <c r="D215" s="4" t="s">
        <v>1425</v>
      </c>
      <c r="E215" s="4" t="s">
        <v>1426</v>
      </c>
      <c r="F215" s="4" t="s">
        <v>1427</v>
      </c>
      <c r="G215" s="4" t="s">
        <v>1428</v>
      </c>
      <c r="H215" s="4" t="s">
        <v>1429</v>
      </c>
      <c r="I215" s="4" t="s">
        <v>1068</v>
      </c>
      <c r="J215" s="4">
        <v>2767.0</v>
      </c>
      <c r="K215" s="4" t="s">
        <v>622</v>
      </c>
    </row>
    <row r="216">
      <c r="A216" s="4" t="s">
        <v>1430</v>
      </c>
      <c r="B216" s="4" t="s">
        <v>1431</v>
      </c>
      <c r="C216" s="4" t="s">
        <v>16</v>
      </c>
      <c r="D216" s="4" t="s">
        <v>1432</v>
      </c>
      <c r="E216" s="4" t="s">
        <v>1433</v>
      </c>
      <c r="F216" s="4" t="s">
        <v>1434</v>
      </c>
      <c r="G216" s="4" t="s">
        <v>1435</v>
      </c>
      <c r="H216" s="4" t="s">
        <v>1436</v>
      </c>
      <c r="I216" s="4" t="s">
        <v>798</v>
      </c>
      <c r="J216" s="4">
        <v>37614.0</v>
      </c>
      <c r="K216" s="4" t="s">
        <v>622</v>
      </c>
    </row>
    <row r="217">
      <c r="A217" s="4" t="s">
        <v>1437</v>
      </c>
      <c r="B217" s="4" t="s">
        <v>1438</v>
      </c>
      <c r="C217" s="4" t="s">
        <v>16</v>
      </c>
      <c r="D217" s="4" t="s">
        <v>1439</v>
      </c>
      <c r="E217" s="4" t="s">
        <v>1440</v>
      </c>
      <c r="F217" s="4" t="s">
        <v>1441</v>
      </c>
      <c r="G217" s="4" t="s">
        <v>1442</v>
      </c>
      <c r="H217" s="4" t="s">
        <v>1443</v>
      </c>
      <c r="I217" s="4" t="s">
        <v>734</v>
      </c>
      <c r="J217" s="4">
        <v>48170.0</v>
      </c>
      <c r="K217" s="4" t="s">
        <v>622</v>
      </c>
    </row>
    <row r="218">
      <c r="A218" s="4" t="s">
        <v>1444</v>
      </c>
      <c r="B218" s="4" t="s">
        <v>1445</v>
      </c>
      <c r="C218" s="4" t="s">
        <v>41</v>
      </c>
      <c r="D218" s="4" t="s">
        <v>1446</v>
      </c>
      <c r="E218" s="4" t="s">
        <v>1447</v>
      </c>
      <c r="F218" s="4" t="s">
        <v>1448</v>
      </c>
      <c r="G218" s="4" t="s">
        <v>1449</v>
      </c>
      <c r="H218" s="4" t="s">
        <v>1450</v>
      </c>
      <c r="I218" s="4" t="s">
        <v>725</v>
      </c>
      <c r="J218" s="4">
        <v>60035.0</v>
      </c>
      <c r="K218" s="4" t="s">
        <v>622</v>
      </c>
    </row>
    <row r="219">
      <c r="A219" s="4" t="s">
        <v>673</v>
      </c>
      <c r="B219" s="4" t="s">
        <v>1451</v>
      </c>
      <c r="C219" s="4" t="s">
        <v>16</v>
      </c>
      <c r="D219" s="4" t="s">
        <v>1452</v>
      </c>
      <c r="E219" s="4" t="s">
        <v>1453</v>
      </c>
      <c r="F219" s="4" t="s">
        <v>1454</v>
      </c>
      <c r="G219" s="4" t="s">
        <v>1455</v>
      </c>
      <c r="H219" s="4" t="s">
        <v>1026</v>
      </c>
      <c r="I219" s="4" t="s">
        <v>1027</v>
      </c>
      <c r="J219" s="4">
        <v>46202.0</v>
      </c>
      <c r="K219" s="4" t="s">
        <v>622</v>
      </c>
    </row>
    <row r="220">
      <c r="A220" s="4" t="s">
        <v>421</v>
      </c>
      <c r="B220" s="4" t="s">
        <v>1456</v>
      </c>
      <c r="C220" s="4" t="s">
        <v>16</v>
      </c>
      <c r="D220" s="4" t="s">
        <v>1457</v>
      </c>
      <c r="E220" s="4" t="s">
        <v>1458</v>
      </c>
      <c r="F220" s="4" t="s">
        <v>1459</v>
      </c>
      <c r="G220" s="4" t="s">
        <v>1460</v>
      </c>
      <c r="H220" s="4" t="s">
        <v>1461</v>
      </c>
      <c r="I220" s="4" t="s">
        <v>844</v>
      </c>
      <c r="J220" s="4">
        <v>44483.0</v>
      </c>
      <c r="K220" s="4" t="s">
        <v>622</v>
      </c>
    </row>
    <row r="221">
      <c r="A221" s="4" t="s">
        <v>1462</v>
      </c>
      <c r="B221" s="4" t="s">
        <v>1463</v>
      </c>
      <c r="C221" s="4" t="s">
        <v>16</v>
      </c>
      <c r="D221" s="4" t="s">
        <v>1464</v>
      </c>
      <c r="E221" s="4" t="s">
        <v>1465</v>
      </c>
      <c r="F221" s="4" t="s">
        <v>1466</v>
      </c>
      <c r="G221" s="4" t="s">
        <v>1467</v>
      </c>
      <c r="H221" s="4" t="s">
        <v>1468</v>
      </c>
      <c r="I221" s="4" t="s">
        <v>631</v>
      </c>
      <c r="J221" s="4">
        <v>92806.0</v>
      </c>
      <c r="K221" s="4" t="s">
        <v>622</v>
      </c>
    </row>
    <row r="222">
      <c r="A222" s="4" t="s">
        <v>1469</v>
      </c>
      <c r="B222" s="4" t="s">
        <v>838</v>
      </c>
      <c r="C222" s="4" t="s">
        <v>41</v>
      </c>
      <c r="D222" s="4" t="s">
        <v>1470</v>
      </c>
      <c r="E222" s="4" t="s">
        <v>1471</v>
      </c>
      <c r="F222" s="4" t="s">
        <v>1472</v>
      </c>
      <c r="G222" s="4" t="s">
        <v>1473</v>
      </c>
      <c r="H222" s="4" t="s">
        <v>620</v>
      </c>
      <c r="I222" s="4" t="s">
        <v>621</v>
      </c>
      <c r="J222" s="4">
        <v>10577.0</v>
      </c>
      <c r="K222" s="4" t="s">
        <v>622</v>
      </c>
    </row>
    <row r="223">
      <c r="A223" s="4" t="s">
        <v>1474</v>
      </c>
      <c r="B223" s="4" t="s">
        <v>1475</v>
      </c>
      <c r="C223" s="4" t="s">
        <v>16</v>
      </c>
      <c r="D223" s="4" t="s">
        <v>1476</v>
      </c>
      <c r="E223" s="4" t="s">
        <v>1477</v>
      </c>
      <c r="F223" s="4" t="s">
        <v>1478</v>
      </c>
      <c r="G223" s="4" t="s">
        <v>1479</v>
      </c>
      <c r="H223" s="4" t="s">
        <v>1480</v>
      </c>
      <c r="I223" s="4" t="s">
        <v>1259</v>
      </c>
      <c r="J223" s="4">
        <v>55402.0</v>
      </c>
      <c r="K223" s="4" t="s">
        <v>622</v>
      </c>
    </row>
    <row r="224">
      <c r="A224" s="4" t="s">
        <v>1481</v>
      </c>
      <c r="B224" s="4" t="s">
        <v>1482</v>
      </c>
      <c r="C224" s="4" t="s">
        <v>41</v>
      </c>
      <c r="D224" s="4" t="s">
        <v>1483</v>
      </c>
      <c r="E224" s="4" t="s">
        <v>1484</v>
      </c>
      <c r="F224" s="4" t="s">
        <v>1485</v>
      </c>
      <c r="G224" s="4" t="s">
        <v>1486</v>
      </c>
      <c r="H224" s="4" t="s">
        <v>701</v>
      </c>
      <c r="I224" s="4" t="s">
        <v>621</v>
      </c>
      <c r="J224" s="4">
        <v>10022.0</v>
      </c>
      <c r="K224" s="4" t="s">
        <v>622</v>
      </c>
    </row>
    <row r="225">
      <c r="A225" s="4" t="s">
        <v>1487</v>
      </c>
      <c r="B225" s="4" t="s">
        <v>1488</v>
      </c>
      <c r="C225" s="4" t="s">
        <v>41</v>
      </c>
      <c r="D225" s="4" t="s">
        <v>1489</v>
      </c>
      <c r="E225" s="4" t="s">
        <v>1490</v>
      </c>
      <c r="F225" s="4" t="s">
        <v>1491</v>
      </c>
      <c r="G225" s="4" t="s">
        <v>1492</v>
      </c>
      <c r="H225" s="4" t="s">
        <v>1493</v>
      </c>
      <c r="I225" s="4" t="s">
        <v>725</v>
      </c>
      <c r="J225" s="4">
        <v>60018.0</v>
      </c>
      <c r="K225" s="4" t="s">
        <v>622</v>
      </c>
    </row>
    <row r="226">
      <c r="A226" s="4" t="s">
        <v>1494</v>
      </c>
      <c r="B226" s="4" t="s">
        <v>1495</v>
      </c>
      <c r="C226" s="4" t="s">
        <v>16</v>
      </c>
      <c r="D226" s="4" t="s">
        <v>1496</v>
      </c>
      <c r="E226" s="4" t="s">
        <v>1497</v>
      </c>
      <c r="F226" s="4" t="s">
        <v>1498</v>
      </c>
      <c r="G226" s="4" t="s">
        <v>1499</v>
      </c>
      <c r="H226" s="4" t="s">
        <v>1014</v>
      </c>
      <c r="I226" s="4" t="s">
        <v>631</v>
      </c>
      <c r="J226" s="4">
        <v>95131.0</v>
      </c>
      <c r="K226" s="4" t="s">
        <v>622</v>
      </c>
    </row>
    <row r="227">
      <c r="A227" s="4" t="s">
        <v>1500</v>
      </c>
      <c r="B227" s="4" t="s">
        <v>1501</v>
      </c>
      <c r="C227" s="4" t="s">
        <v>41</v>
      </c>
      <c r="D227" s="4" t="s">
        <v>1502</v>
      </c>
      <c r="E227" s="4" t="s">
        <v>1503</v>
      </c>
      <c r="F227" s="4" t="s">
        <v>1504</v>
      </c>
      <c r="G227" s="4" t="s">
        <v>1505</v>
      </c>
      <c r="H227" s="4" t="s">
        <v>1506</v>
      </c>
      <c r="I227" s="4" t="s">
        <v>631</v>
      </c>
      <c r="J227" s="4">
        <v>90067.0</v>
      </c>
      <c r="K227" s="4" t="s">
        <v>622</v>
      </c>
    </row>
    <row r="228">
      <c r="A228" s="4" t="s">
        <v>1507</v>
      </c>
      <c r="B228" s="4" t="s">
        <v>1508</v>
      </c>
      <c r="C228" s="4" t="s">
        <v>658</v>
      </c>
      <c r="D228" s="4" t="s">
        <v>1509</v>
      </c>
      <c r="E228" s="4" t="s">
        <v>1510</v>
      </c>
      <c r="F228" s="4" t="s">
        <v>1511</v>
      </c>
      <c r="G228" s="4" t="s">
        <v>1512</v>
      </c>
      <c r="H228" s="4" t="s">
        <v>1513</v>
      </c>
      <c r="I228" s="4" t="s">
        <v>1514</v>
      </c>
      <c r="J228" s="4">
        <v>80920.0</v>
      </c>
      <c r="K228" s="4" t="s">
        <v>622</v>
      </c>
    </row>
    <row r="229">
      <c r="A229" s="4" t="s">
        <v>1515</v>
      </c>
      <c r="B229" s="4" t="s">
        <v>1516</v>
      </c>
      <c r="C229" s="4" t="s">
        <v>41</v>
      </c>
      <c r="D229" s="4" t="s">
        <v>1517</v>
      </c>
      <c r="E229" s="4" t="s">
        <v>1518</v>
      </c>
      <c r="F229" s="4" t="s">
        <v>1519</v>
      </c>
      <c r="G229" s="4" t="s">
        <v>1520</v>
      </c>
      <c r="H229" s="4" t="s">
        <v>1521</v>
      </c>
      <c r="I229" s="4" t="s">
        <v>687</v>
      </c>
      <c r="J229" s="4">
        <v>7310.0</v>
      </c>
      <c r="K229" s="4" t="s">
        <v>622</v>
      </c>
    </row>
    <row r="230">
      <c r="A230" s="4" t="s">
        <v>1522</v>
      </c>
      <c r="B230" s="4" t="s">
        <v>1267</v>
      </c>
      <c r="C230" s="4" t="s">
        <v>16</v>
      </c>
      <c r="D230" s="4" t="s">
        <v>1523</v>
      </c>
      <c r="E230" s="4" t="s">
        <v>1524</v>
      </c>
      <c r="F230" s="4" t="s">
        <v>1525</v>
      </c>
      <c r="G230" s="4" t="s">
        <v>1526</v>
      </c>
      <c r="H230" s="4" t="s">
        <v>1054</v>
      </c>
      <c r="I230" s="4" t="s">
        <v>742</v>
      </c>
      <c r="J230" s="4">
        <v>28036.0</v>
      </c>
      <c r="K230" s="4" t="s">
        <v>622</v>
      </c>
    </row>
    <row r="231">
      <c r="A231" s="4" t="s">
        <v>1527</v>
      </c>
      <c r="B231" s="4" t="s">
        <v>1327</v>
      </c>
      <c r="C231" s="4" t="s">
        <v>16</v>
      </c>
      <c r="D231" s="4" t="s">
        <v>1528</v>
      </c>
      <c r="E231" s="4" t="s">
        <v>1529</v>
      </c>
      <c r="F231" s="4" t="s">
        <v>1530</v>
      </c>
      <c r="G231" s="4" t="s">
        <v>1531</v>
      </c>
      <c r="H231" s="4" t="s">
        <v>1532</v>
      </c>
      <c r="I231" s="4" t="s">
        <v>851</v>
      </c>
      <c r="J231" s="4">
        <v>29492.0</v>
      </c>
      <c r="K231" s="4" t="s">
        <v>622</v>
      </c>
    </row>
    <row r="232">
      <c r="A232" s="4" t="s">
        <v>1533</v>
      </c>
      <c r="B232" s="4" t="s">
        <v>1534</v>
      </c>
      <c r="C232" s="4" t="s">
        <v>16</v>
      </c>
      <c r="D232" s="4" t="s">
        <v>1535</v>
      </c>
      <c r="E232" s="4" t="s">
        <v>1536</v>
      </c>
      <c r="F232" s="4" t="s">
        <v>1537</v>
      </c>
      <c r="G232" s="4" t="s">
        <v>1538</v>
      </c>
      <c r="H232" s="4" t="s">
        <v>1539</v>
      </c>
      <c r="I232" s="4" t="s">
        <v>631</v>
      </c>
      <c r="J232" s="4">
        <v>90220.0</v>
      </c>
      <c r="K232" s="4" t="s">
        <v>622</v>
      </c>
    </row>
    <row r="233">
      <c r="A233" s="4" t="s">
        <v>1540</v>
      </c>
      <c r="B233" s="4" t="s">
        <v>1541</v>
      </c>
      <c r="C233" s="4" t="s">
        <v>16</v>
      </c>
      <c r="D233" s="4" t="s">
        <v>1542</v>
      </c>
      <c r="E233" s="4" t="s">
        <v>1543</v>
      </c>
      <c r="F233" s="4" t="s">
        <v>1544</v>
      </c>
      <c r="G233" s="4" t="s">
        <v>1545</v>
      </c>
      <c r="H233" s="4" t="s">
        <v>1546</v>
      </c>
      <c r="I233" s="4" t="s">
        <v>1547</v>
      </c>
      <c r="J233" s="4">
        <v>70118.0</v>
      </c>
      <c r="K233" s="4" t="s">
        <v>622</v>
      </c>
    </row>
    <row r="234">
      <c r="A234" s="4" t="s">
        <v>1548</v>
      </c>
      <c r="B234" s="4" t="s">
        <v>1549</v>
      </c>
      <c r="C234" s="4" t="s">
        <v>41</v>
      </c>
      <c r="D234" s="4" t="s">
        <v>1550</v>
      </c>
      <c r="E234" s="4" t="s">
        <v>1551</v>
      </c>
      <c r="F234" s="4" t="s">
        <v>1552</v>
      </c>
      <c r="G234" s="4" t="s">
        <v>1553</v>
      </c>
      <c r="H234" s="4" t="s">
        <v>1554</v>
      </c>
      <c r="I234" s="4" t="s">
        <v>655</v>
      </c>
      <c r="J234" s="4">
        <v>19002.0</v>
      </c>
      <c r="K234" s="4" t="s">
        <v>622</v>
      </c>
    </row>
    <row r="235">
      <c r="A235" s="4" t="s">
        <v>900</v>
      </c>
      <c r="B235" s="4" t="s">
        <v>1555</v>
      </c>
      <c r="C235" s="4" t="s">
        <v>41</v>
      </c>
      <c r="D235" s="4" t="s">
        <v>1556</v>
      </c>
      <c r="E235" s="4" t="s">
        <v>1557</v>
      </c>
      <c r="F235" s="4" t="s">
        <v>1558</v>
      </c>
      <c r="G235" s="4" t="s">
        <v>1559</v>
      </c>
      <c r="H235" s="4" t="s">
        <v>1560</v>
      </c>
      <c r="I235" s="4" t="s">
        <v>1068</v>
      </c>
      <c r="J235" s="4">
        <v>2038.0</v>
      </c>
      <c r="K235" s="4" t="s">
        <v>622</v>
      </c>
    </row>
    <row r="236">
      <c r="A236" s="4" t="s">
        <v>1561</v>
      </c>
      <c r="B236" s="4" t="s">
        <v>1562</v>
      </c>
      <c r="C236" s="4" t="s">
        <v>16</v>
      </c>
      <c r="D236" s="4" t="s">
        <v>1563</v>
      </c>
      <c r="E236" s="4" t="s">
        <v>1564</v>
      </c>
      <c r="F236" s="4" t="s">
        <v>1565</v>
      </c>
      <c r="G236" s="4" t="s">
        <v>1566</v>
      </c>
      <c r="H236" s="4" t="s">
        <v>1567</v>
      </c>
      <c r="I236" s="4" t="s">
        <v>631</v>
      </c>
      <c r="J236" s="4">
        <v>99505.0</v>
      </c>
      <c r="K236" s="4" t="s">
        <v>622</v>
      </c>
    </row>
    <row r="237">
      <c r="A237" s="4" t="s">
        <v>1568</v>
      </c>
      <c r="B237" s="4" t="s">
        <v>1569</v>
      </c>
      <c r="C237" s="4" t="s">
        <v>16</v>
      </c>
      <c r="D237" s="4" t="s">
        <v>1570</v>
      </c>
      <c r="E237" s="4" t="s">
        <v>1571</v>
      </c>
      <c r="F237" s="4" t="s">
        <v>1572</v>
      </c>
      <c r="G237" s="4" t="s">
        <v>1573</v>
      </c>
      <c r="H237" s="4" t="s">
        <v>1397</v>
      </c>
      <c r="I237" s="4" t="s">
        <v>1068</v>
      </c>
      <c r="J237" s="4">
        <v>2116.0</v>
      </c>
      <c r="K237" s="4" t="s">
        <v>622</v>
      </c>
    </row>
    <row r="238">
      <c r="A238" s="4" t="s">
        <v>1574</v>
      </c>
      <c r="B238" s="4" t="s">
        <v>1575</v>
      </c>
      <c r="C238" s="4" t="s">
        <v>16</v>
      </c>
      <c r="D238" s="4" t="s">
        <v>1576</v>
      </c>
      <c r="E238" s="4" t="s">
        <v>1577</v>
      </c>
      <c r="F238" s="4" t="s">
        <v>1578</v>
      </c>
      <c r="G238" s="4" t="s">
        <v>1579</v>
      </c>
      <c r="H238" s="4" t="s">
        <v>1580</v>
      </c>
      <c r="I238" s="4" t="s">
        <v>687</v>
      </c>
      <c r="J238" s="4">
        <v>7078.0</v>
      </c>
      <c r="K238" s="4" t="s">
        <v>622</v>
      </c>
    </row>
    <row r="239">
      <c r="A239" s="4" t="s">
        <v>1581</v>
      </c>
      <c r="B239" s="4" t="s">
        <v>1582</v>
      </c>
      <c r="C239" s="4" t="s">
        <v>16</v>
      </c>
      <c r="D239" s="4" t="s">
        <v>1583</v>
      </c>
      <c r="E239" s="4" t="s">
        <v>1584</v>
      </c>
      <c r="F239" s="4" t="s">
        <v>1585</v>
      </c>
      <c r="G239" s="4" t="s">
        <v>1586</v>
      </c>
      <c r="H239" s="4" t="s">
        <v>1587</v>
      </c>
      <c r="I239" s="4" t="s">
        <v>631</v>
      </c>
      <c r="J239" s="4">
        <v>91773.0</v>
      </c>
      <c r="K239" s="4" t="s">
        <v>622</v>
      </c>
    </row>
    <row r="240">
      <c r="A240" s="4" t="s">
        <v>1588</v>
      </c>
      <c r="B240" s="4" t="s">
        <v>1589</v>
      </c>
      <c r="C240" s="4" t="s">
        <v>16</v>
      </c>
      <c r="D240" s="4" t="s">
        <v>1590</v>
      </c>
      <c r="E240" s="4" t="s">
        <v>1591</v>
      </c>
      <c r="F240" s="4" t="s">
        <v>1592</v>
      </c>
      <c r="G240" s="4" t="s">
        <v>1593</v>
      </c>
      <c r="H240" s="4" t="s">
        <v>630</v>
      </c>
      <c r="I240" s="4" t="s">
        <v>631</v>
      </c>
      <c r="J240" s="4">
        <v>94089.0</v>
      </c>
      <c r="K240" s="4" t="s">
        <v>622</v>
      </c>
    </row>
    <row r="241">
      <c r="A241" s="4" t="s">
        <v>1594</v>
      </c>
      <c r="B241" s="4" t="s">
        <v>1595</v>
      </c>
      <c r="C241" s="4" t="s">
        <v>16</v>
      </c>
      <c r="D241" s="4" t="s">
        <v>1596</v>
      </c>
      <c r="E241" s="4" t="s">
        <v>1597</v>
      </c>
      <c r="F241" s="4" t="s">
        <v>1598</v>
      </c>
      <c r="G241" s="4" t="s">
        <v>1599</v>
      </c>
      <c r="H241" s="4" t="s">
        <v>646</v>
      </c>
      <c r="I241" s="4" t="s">
        <v>647</v>
      </c>
      <c r="J241" s="4">
        <v>30319.0</v>
      </c>
      <c r="K241" s="4" t="s">
        <v>622</v>
      </c>
    </row>
    <row r="242">
      <c r="A242" s="4" t="s">
        <v>656</v>
      </c>
      <c r="B242" s="4" t="s">
        <v>1600</v>
      </c>
      <c r="C242" s="4" t="s">
        <v>16</v>
      </c>
      <c r="D242" s="4" t="s">
        <v>1601</v>
      </c>
      <c r="E242" s="4" t="s">
        <v>1602</v>
      </c>
      <c r="F242" s="4" t="s">
        <v>1603</v>
      </c>
      <c r="G242" s="4" t="s">
        <v>1604</v>
      </c>
      <c r="H242" s="4" t="s">
        <v>1605</v>
      </c>
      <c r="I242" s="4" t="s">
        <v>1606</v>
      </c>
      <c r="J242" s="4">
        <v>67220.0</v>
      </c>
      <c r="K242" s="4" t="s">
        <v>622</v>
      </c>
    </row>
    <row r="243">
      <c r="A243" s="4" t="s">
        <v>1035</v>
      </c>
      <c r="B243" s="4" t="s">
        <v>1607</v>
      </c>
      <c r="C243" s="4" t="s">
        <v>625</v>
      </c>
      <c r="D243" s="4" t="s">
        <v>1608</v>
      </c>
      <c r="E243" s="4" t="s">
        <v>1609</v>
      </c>
      <c r="F243" s="4" t="s">
        <v>1610</v>
      </c>
      <c r="G243" s="4" t="s">
        <v>1611</v>
      </c>
      <c r="H243" s="4" t="s">
        <v>1612</v>
      </c>
      <c r="I243" s="4" t="s">
        <v>742</v>
      </c>
      <c r="J243" s="4">
        <v>27030.0</v>
      </c>
      <c r="K243" s="4" t="s">
        <v>622</v>
      </c>
    </row>
    <row r="244">
      <c r="A244" s="4" t="s">
        <v>1613</v>
      </c>
      <c r="B244" s="4" t="s">
        <v>1614</v>
      </c>
      <c r="C244" s="4" t="s">
        <v>16</v>
      </c>
      <c r="D244" s="4" t="s">
        <v>1615</v>
      </c>
      <c r="E244" s="4" t="s">
        <v>1616</v>
      </c>
      <c r="F244" s="4" t="s">
        <v>1617</v>
      </c>
      <c r="G244" s="4" t="s">
        <v>1618</v>
      </c>
      <c r="H244" s="4" t="s">
        <v>1619</v>
      </c>
      <c r="I244" s="4" t="s">
        <v>798</v>
      </c>
      <c r="J244" s="4">
        <v>37203.0</v>
      </c>
      <c r="K244" s="4" t="s">
        <v>622</v>
      </c>
    </row>
    <row r="245">
      <c r="A245" s="4" t="s">
        <v>1620</v>
      </c>
      <c r="B245" s="4" t="s">
        <v>1621</v>
      </c>
      <c r="C245" s="4" t="s">
        <v>658</v>
      </c>
      <c r="D245" s="4" t="s">
        <v>1622</v>
      </c>
      <c r="E245" s="4" t="s">
        <v>1623</v>
      </c>
      <c r="F245" s="4" t="s">
        <v>1624</v>
      </c>
      <c r="G245" s="4" t="s">
        <v>1625</v>
      </c>
      <c r="H245" s="4" t="s">
        <v>1626</v>
      </c>
      <c r="I245" s="4" t="s">
        <v>621</v>
      </c>
      <c r="J245" s="4">
        <v>13421.0</v>
      </c>
      <c r="K245" s="4" t="s">
        <v>622</v>
      </c>
    </row>
    <row r="246">
      <c r="A246" s="4" t="s">
        <v>391</v>
      </c>
      <c r="B246" s="4" t="s">
        <v>1627</v>
      </c>
      <c r="C246" s="4" t="s">
        <v>658</v>
      </c>
      <c r="D246" s="4" t="s">
        <v>1628</v>
      </c>
      <c r="E246" s="4" t="s">
        <v>1629</v>
      </c>
      <c r="F246" s="4" t="s">
        <v>1630</v>
      </c>
      <c r="G246" s="4" t="s">
        <v>1631</v>
      </c>
      <c r="H246" s="4" t="s">
        <v>1632</v>
      </c>
      <c r="I246" s="4" t="s">
        <v>725</v>
      </c>
      <c r="J246" s="4">
        <v>62225.0</v>
      </c>
      <c r="K246" s="4" t="s">
        <v>622</v>
      </c>
    </row>
    <row r="247">
      <c r="A247" s="4" t="s">
        <v>1633</v>
      </c>
      <c r="B247" s="4" t="s">
        <v>1634</v>
      </c>
      <c r="C247" s="4" t="s">
        <v>16</v>
      </c>
      <c r="D247" s="4" t="s">
        <v>1635</v>
      </c>
      <c r="E247" s="4" t="s">
        <v>1636</v>
      </c>
      <c r="F247" s="4" t="s">
        <v>1637</v>
      </c>
      <c r="G247" s="4" t="s">
        <v>1638</v>
      </c>
      <c r="H247" s="4" t="s">
        <v>1639</v>
      </c>
      <c r="I247" s="4" t="s">
        <v>687</v>
      </c>
      <c r="J247" s="4">
        <v>7724.0</v>
      </c>
      <c r="K247" s="4" t="s">
        <v>622</v>
      </c>
    </row>
    <row r="248">
      <c r="A248" s="4" t="s">
        <v>1640</v>
      </c>
      <c r="B248" s="4" t="s">
        <v>1641</v>
      </c>
      <c r="C248" s="4" t="s">
        <v>16</v>
      </c>
      <c r="D248" s="4" t="s">
        <v>1642</v>
      </c>
      <c r="E248" s="4" t="s">
        <v>1643</v>
      </c>
      <c r="F248" s="4" t="s">
        <v>1644</v>
      </c>
      <c r="G248" s="4" t="s">
        <v>1645</v>
      </c>
      <c r="H248" s="4" t="s">
        <v>776</v>
      </c>
      <c r="I248" s="4" t="s">
        <v>717</v>
      </c>
      <c r="J248" s="4">
        <v>33131.0</v>
      </c>
      <c r="K248" s="4" t="s">
        <v>622</v>
      </c>
    </row>
    <row r="249">
      <c r="A249" s="4" t="s">
        <v>1646</v>
      </c>
      <c r="B249" s="4" t="s">
        <v>1647</v>
      </c>
      <c r="C249" s="4" t="s">
        <v>16</v>
      </c>
      <c r="D249" s="4" t="s">
        <v>1648</v>
      </c>
      <c r="E249" s="4" t="s">
        <v>1649</v>
      </c>
      <c r="F249" s="4" t="s">
        <v>1650</v>
      </c>
      <c r="G249" s="4" t="s">
        <v>1651</v>
      </c>
      <c r="H249" s="4" t="s">
        <v>1619</v>
      </c>
      <c r="I249" s="4" t="s">
        <v>798</v>
      </c>
      <c r="J249" s="4">
        <v>37243.0</v>
      </c>
      <c r="K249" s="4" t="s">
        <v>622</v>
      </c>
    </row>
    <row r="250">
      <c r="A250" s="4" t="s">
        <v>1652</v>
      </c>
      <c r="B250" s="4" t="s">
        <v>1653</v>
      </c>
      <c r="C250" s="4" t="s">
        <v>16</v>
      </c>
      <c r="D250" s="4" t="s">
        <v>1654</v>
      </c>
      <c r="E250" s="4" t="s">
        <v>1655</v>
      </c>
      <c r="F250" s="4" t="s">
        <v>1656</v>
      </c>
      <c r="G250" s="4" t="s">
        <v>1657</v>
      </c>
      <c r="H250" s="4" t="s">
        <v>1658</v>
      </c>
      <c r="I250" s="4" t="s">
        <v>717</v>
      </c>
      <c r="J250" s="4">
        <v>34981.0</v>
      </c>
      <c r="K250" s="4" t="s">
        <v>622</v>
      </c>
    </row>
    <row r="251">
      <c r="A251" s="4" t="s">
        <v>1659</v>
      </c>
      <c r="B251" s="4" t="s">
        <v>1660</v>
      </c>
      <c r="C251" s="4" t="s">
        <v>16</v>
      </c>
      <c r="D251" s="4" t="s">
        <v>1661</v>
      </c>
      <c r="E251" s="4" t="s">
        <v>1662</v>
      </c>
      <c r="F251" s="4" t="s">
        <v>1663</v>
      </c>
      <c r="G251" s="4" t="s">
        <v>1664</v>
      </c>
      <c r="H251" s="4" t="s">
        <v>1665</v>
      </c>
      <c r="I251" s="4" t="s">
        <v>1666</v>
      </c>
      <c r="J251" s="4">
        <v>89119.0</v>
      </c>
      <c r="K251" s="4" t="s">
        <v>622</v>
      </c>
    </row>
    <row r="252">
      <c r="A252" s="4" t="s">
        <v>1667</v>
      </c>
      <c r="B252" s="4" t="s">
        <v>1668</v>
      </c>
      <c r="C252" s="4" t="s">
        <v>41</v>
      </c>
      <c r="D252" s="4" t="s">
        <v>1669</v>
      </c>
      <c r="E252" s="4" t="s">
        <v>1670</v>
      </c>
      <c r="F252" s="4" t="s">
        <v>1671</v>
      </c>
      <c r="G252" s="4" t="s">
        <v>1672</v>
      </c>
      <c r="H252" s="4" t="s">
        <v>1673</v>
      </c>
      <c r="I252" s="4" t="s">
        <v>742</v>
      </c>
      <c r="J252" s="4">
        <v>28217.0</v>
      </c>
      <c r="K252" s="4" t="s">
        <v>622</v>
      </c>
    </row>
    <row r="253">
      <c r="A253" s="4" t="s">
        <v>452</v>
      </c>
      <c r="B253" s="4" t="s">
        <v>1674</v>
      </c>
      <c r="C253" s="4" t="s">
        <v>16</v>
      </c>
      <c r="D253" s="4" t="s">
        <v>1675</v>
      </c>
      <c r="E253" s="4" t="s">
        <v>1676</v>
      </c>
      <c r="F253" s="4" t="s">
        <v>1677</v>
      </c>
      <c r="G253" s="4" t="s">
        <v>1678</v>
      </c>
      <c r="H253" s="4" t="s">
        <v>946</v>
      </c>
      <c r="I253" s="4" t="s">
        <v>814</v>
      </c>
      <c r="J253" s="4">
        <v>98104.0</v>
      </c>
      <c r="K253" s="4" t="s">
        <v>622</v>
      </c>
    </row>
    <row r="254">
      <c r="A254" s="4" t="s">
        <v>355</v>
      </c>
      <c r="B254" s="4" t="s">
        <v>1679</v>
      </c>
      <c r="C254" s="4" t="s">
        <v>16</v>
      </c>
      <c r="D254" s="4" t="s">
        <v>1680</v>
      </c>
      <c r="E254" s="4" t="s">
        <v>1681</v>
      </c>
      <c r="F254" s="4" t="s">
        <v>1682</v>
      </c>
      <c r="G254" s="4" t="s">
        <v>1683</v>
      </c>
      <c r="H254" s="4" t="s">
        <v>1684</v>
      </c>
      <c r="I254" s="4" t="s">
        <v>734</v>
      </c>
      <c r="J254" s="4">
        <v>48933.0</v>
      </c>
      <c r="K254" s="4" t="s">
        <v>622</v>
      </c>
    </row>
    <row r="255">
      <c r="A255" s="4" t="s">
        <v>1685</v>
      </c>
      <c r="B255" s="4" t="s">
        <v>1686</v>
      </c>
      <c r="C255" s="4" t="s">
        <v>41</v>
      </c>
      <c r="D255" s="4" t="s">
        <v>1687</v>
      </c>
      <c r="E255" s="4" t="s">
        <v>1688</v>
      </c>
      <c r="F255" s="4" t="s">
        <v>1689</v>
      </c>
      <c r="G255" s="4" t="s">
        <v>1690</v>
      </c>
      <c r="H255" s="4" t="s">
        <v>1691</v>
      </c>
      <c r="I255" s="4" t="s">
        <v>621</v>
      </c>
      <c r="J255" s="4">
        <v>30005.0</v>
      </c>
      <c r="K255" s="4" t="s">
        <v>622</v>
      </c>
    </row>
    <row r="256">
      <c r="A256" s="4" t="s">
        <v>1692</v>
      </c>
      <c r="B256" s="4" t="s">
        <v>1693</v>
      </c>
      <c r="C256" s="4" t="s">
        <v>625</v>
      </c>
      <c r="D256" s="4" t="s">
        <v>1694</v>
      </c>
      <c r="E256" s="4" t="s">
        <v>1695</v>
      </c>
      <c r="F256" s="4" t="s">
        <v>1696</v>
      </c>
      <c r="G256" s="4" t="s">
        <v>1697</v>
      </c>
      <c r="H256" s="4" t="s">
        <v>1698</v>
      </c>
      <c r="I256" s="4" t="s">
        <v>1167</v>
      </c>
      <c r="J256" s="4">
        <v>65101.0</v>
      </c>
      <c r="K256" s="4" t="s">
        <v>622</v>
      </c>
    </row>
    <row r="257">
      <c r="A257" s="4" t="s">
        <v>39</v>
      </c>
      <c r="B257" s="4" t="s">
        <v>1699</v>
      </c>
      <c r="C257" s="4" t="s">
        <v>41</v>
      </c>
      <c r="D257" s="4" t="s">
        <v>1700</v>
      </c>
      <c r="E257" s="4" t="s">
        <v>1701</v>
      </c>
      <c r="F257" s="4" t="s">
        <v>1702</v>
      </c>
      <c r="G257" s="4" t="s">
        <v>1703</v>
      </c>
      <c r="H257" s="4" t="s">
        <v>1704</v>
      </c>
      <c r="I257" s="4" t="s">
        <v>647</v>
      </c>
      <c r="J257" s="4">
        <v>31709.0</v>
      </c>
      <c r="K257" s="4" t="s">
        <v>622</v>
      </c>
    </row>
    <row r="258">
      <c r="A258" s="4" t="s">
        <v>1705</v>
      </c>
      <c r="B258" s="4" t="s">
        <v>331</v>
      </c>
      <c r="C258" s="4" t="s">
        <v>16</v>
      </c>
      <c r="D258" s="4" t="s">
        <v>1706</v>
      </c>
      <c r="E258" s="4" t="s">
        <v>1707</v>
      </c>
      <c r="F258" s="4" t="s">
        <v>1708</v>
      </c>
      <c r="G258" s="4" t="s">
        <v>1709</v>
      </c>
      <c r="H258" s="4" t="s">
        <v>1710</v>
      </c>
      <c r="I258" s="4" t="s">
        <v>717</v>
      </c>
      <c r="J258" s="4">
        <v>33301.0</v>
      </c>
      <c r="K258" s="4" t="s">
        <v>622</v>
      </c>
    </row>
    <row r="259">
      <c r="A259" s="4" t="s">
        <v>1711</v>
      </c>
      <c r="B259" s="4" t="s">
        <v>1712</v>
      </c>
      <c r="C259" s="4" t="s">
        <v>16</v>
      </c>
      <c r="D259" s="4" t="s">
        <v>1713</v>
      </c>
      <c r="E259" s="4" t="s">
        <v>1714</v>
      </c>
      <c r="F259" s="4" t="s">
        <v>1715</v>
      </c>
      <c r="G259" s="4" t="s">
        <v>1716</v>
      </c>
      <c r="H259" s="4" t="s">
        <v>1717</v>
      </c>
      <c r="I259" s="4" t="s">
        <v>837</v>
      </c>
      <c r="J259" s="4">
        <v>21201.0</v>
      </c>
      <c r="K259" s="4" t="s">
        <v>622</v>
      </c>
    </row>
    <row r="260">
      <c r="A260" s="4" t="s">
        <v>1718</v>
      </c>
      <c r="B260" s="4" t="s">
        <v>1719</v>
      </c>
      <c r="C260" s="4" t="s">
        <v>16</v>
      </c>
      <c r="D260" s="4" t="s">
        <v>1720</v>
      </c>
      <c r="E260" s="4" t="s">
        <v>1721</v>
      </c>
      <c r="F260" s="4" t="s">
        <v>1722</v>
      </c>
      <c r="G260" s="4" t="s">
        <v>1723</v>
      </c>
      <c r="H260" s="4" t="s">
        <v>1724</v>
      </c>
      <c r="I260" s="4" t="s">
        <v>798</v>
      </c>
      <c r="J260" s="4">
        <v>38478.0</v>
      </c>
      <c r="K260" s="4" t="s">
        <v>622</v>
      </c>
    </row>
    <row r="261">
      <c r="A261" s="4" t="s">
        <v>1725</v>
      </c>
      <c r="B261" s="4" t="s">
        <v>1726</v>
      </c>
      <c r="C261" s="4" t="s">
        <v>16</v>
      </c>
      <c r="D261" s="4" t="s">
        <v>1727</v>
      </c>
      <c r="E261" s="4" t="s">
        <v>1728</v>
      </c>
      <c r="F261" s="4" t="s">
        <v>1729</v>
      </c>
      <c r="G261" s="4" t="s">
        <v>1730</v>
      </c>
      <c r="H261" s="4" t="s">
        <v>1731</v>
      </c>
      <c r="I261" s="4" t="s">
        <v>1732</v>
      </c>
      <c r="J261" s="4">
        <v>97045.0</v>
      </c>
      <c r="K261" s="4" t="s">
        <v>622</v>
      </c>
    </row>
    <row r="262">
      <c r="A262" s="4" t="s">
        <v>39</v>
      </c>
      <c r="B262" s="4" t="s">
        <v>1733</v>
      </c>
      <c r="C262" s="4" t="s">
        <v>728</v>
      </c>
      <c r="D262" s="4" t="s">
        <v>1734</v>
      </c>
      <c r="E262" s="4" t="s">
        <v>1735</v>
      </c>
      <c r="F262" s="4" t="s">
        <v>1736</v>
      </c>
      <c r="G262" s="4" t="s">
        <v>1737</v>
      </c>
      <c r="H262" s="4" t="s">
        <v>963</v>
      </c>
      <c r="I262" s="4" t="s">
        <v>695</v>
      </c>
      <c r="J262" s="4">
        <v>78704.0</v>
      </c>
      <c r="K262" s="4" t="s">
        <v>622</v>
      </c>
    </row>
    <row r="263">
      <c r="A263" s="4" t="s">
        <v>84</v>
      </c>
      <c r="B263" s="4" t="s">
        <v>1738</v>
      </c>
      <c r="C263" s="4" t="s">
        <v>16</v>
      </c>
      <c r="D263" s="4" t="s">
        <v>1739</v>
      </c>
      <c r="E263" s="4" t="s">
        <v>1740</v>
      </c>
      <c r="F263" s="4" t="s">
        <v>1741</v>
      </c>
      <c r="G263" s="4" t="s">
        <v>1742</v>
      </c>
      <c r="H263" s="4" t="s">
        <v>1743</v>
      </c>
      <c r="I263" s="4" t="s">
        <v>806</v>
      </c>
      <c r="J263" s="4">
        <v>38677.0</v>
      </c>
      <c r="K263" s="4" t="s">
        <v>622</v>
      </c>
    </row>
    <row r="264">
      <c r="A264" s="4" t="s">
        <v>77</v>
      </c>
      <c r="B264" s="4" t="s">
        <v>1744</v>
      </c>
      <c r="C264" s="4" t="s">
        <v>41</v>
      </c>
      <c r="D264" s="4" t="s">
        <v>1745</v>
      </c>
      <c r="E264" s="4" t="s">
        <v>1746</v>
      </c>
      <c r="F264" s="4" t="s">
        <v>1747</v>
      </c>
      <c r="G264" s="4" t="s">
        <v>1748</v>
      </c>
      <c r="H264" s="4" t="s">
        <v>1749</v>
      </c>
      <c r="I264" s="4" t="s">
        <v>1750</v>
      </c>
      <c r="J264" s="4">
        <v>72223.0</v>
      </c>
      <c r="K264" s="4" t="s">
        <v>622</v>
      </c>
    </row>
    <row r="265">
      <c r="A265" s="4" t="s">
        <v>84</v>
      </c>
      <c r="B265" s="4" t="s">
        <v>1751</v>
      </c>
      <c r="C265" s="4" t="s">
        <v>625</v>
      </c>
      <c r="D265" s="4" t="s">
        <v>1752</v>
      </c>
      <c r="E265" s="4" t="s">
        <v>1753</v>
      </c>
      <c r="F265" s="4" t="s">
        <v>1754</v>
      </c>
      <c r="G265" s="4" t="s">
        <v>1755</v>
      </c>
      <c r="H265" s="4" t="s">
        <v>843</v>
      </c>
      <c r="I265" s="4" t="s">
        <v>844</v>
      </c>
      <c r="J265" s="4">
        <v>43614.0</v>
      </c>
      <c r="K265" s="4" t="s">
        <v>622</v>
      </c>
    </row>
    <row r="266">
      <c r="A266" s="4" t="s">
        <v>98</v>
      </c>
      <c r="B266" s="4" t="s">
        <v>1756</v>
      </c>
      <c r="C266" s="4" t="s">
        <v>16</v>
      </c>
      <c r="D266" s="4" t="s">
        <v>1757</v>
      </c>
      <c r="E266" s="4" t="s">
        <v>1758</v>
      </c>
      <c r="F266" s="4" t="s">
        <v>1759</v>
      </c>
      <c r="G266" s="4" t="s">
        <v>1760</v>
      </c>
      <c r="H266" s="4" t="s">
        <v>1761</v>
      </c>
      <c r="I266" s="4" t="s">
        <v>639</v>
      </c>
      <c r="J266" s="4">
        <v>50266.0</v>
      </c>
      <c r="K266" s="4" t="s">
        <v>622</v>
      </c>
    </row>
    <row r="267">
      <c r="A267" s="4" t="s">
        <v>1613</v>
      </c>
      <c r="B267" s="4" t="s">
        <v>1762</v>
      </c>
      <c r="C267" s="4" t="s">
        <v>16</v>
      </c>
      <c r="D267" s="4" t="s">
        <v>1763</v>
      </c>
      <c r="E267" s="4" t="s">
        <v>1764</v>
      </c>
      <c r="F267" s="4" t="s">
        <v>1765</v>
      </c>
      <c r="G267" s="4" t="s">
        <v>1766</v>
      </c>
      <c r="H267" s="4" t="s">
        <v>1103</v>
      </c>
      <c r="I267" s="4" t="s">
        <v>695</v>
      </c>
      <c r="J267" s="4">
        <v>75207.0</v>
      </c>
      <c r="K267" s="4" t="s">
        <v>622</v>
      </c>
    </row>
    <row r="268">
      <c r="A268" s="4" t="s">
        <v>1767</v>
      </c>
      <c r="B268" s="4" t="s">
        <v>1768</v>
      </c>
      <c r="C268" s="4" t="s">
        <v>16</v>
      </c>
      <c r="D268" s="4" t="s">
        <v>1769</v>
      </c>
      <c r="E268" s="4" t="s">
        <v>1770</v>
      </c>
      <c r="F268" s="4" t="s">
        <v>1771</v>
      </c>
      <c r="G268" s="4" t="s">
        <v>1772</v>
      </c>
      <c r="H268" s="4" t="s">
        <v>963</v>
      </c>
      <c r="I268" s="4" t="s">
        <v>695</v>
      </c>
      <c r="J268" s="4">
        <v>78729.0</v>
      </c>
      <c r="K268" s="4" t="s">
        <v>622</v>
      </c>
    </row>
    <row r="269">
      <c r="A269" s="4" t="s">
        <v>1260</v>
      </c>
      <c r="B269" s="4" t="s">
        <v>1773</v>
      </c>
      <c r="C269" s="4" t="s">
        <v>16</v>
      </c>
      <c r="D269" s="4" t="s">
        <v>1774</v>
      </c>
      <c r="E269" s="4" t="s">
        <v>1184</v>
      </c>
      <c r="F269" s="4" t="s">
        <v>1775</v>
      </c>
      <c r="G269" s="4" t="s">
        <v>1776</v>
      </c>
      <c r="H269" s="4" t="s">
        <v>1187</v>
      </c>
      <c r="I269" s="4" t="s">
        <v>695</v>
      </c>
      <c r="J269" s="4">
        <v>78216.0</v>
      </c>
      <c r="K269" s="4" t="s">
        <v>622</v>
      </c>
    </row>
    <row r="270">
      <c r="A270" s="4" t="s">
        <v>1777</v>
      </c>
      <c r="B270" s="4" t="s">
        <v>1778</v>
      </c>
      <c r="C270" s="4" t="s">
        <v>625</v>
      </c>
      <c r="D270" s="4" t="s">
        <v>1745</v>
      </c>
      <c r="E270" s="4" t="s">
        <v>1746</v>
      </c>
      <c r="F270" s="4" t="s">
        <v>1779</v>
      </c>
      <c r="G270" s="4" t="s">
        <v>1748</v>
      </c>
      <c r="H270" s="4" t="s">
        <v>1749</v>
      </c>
      <c r="I270" s="4" t="s">
        <v>1750</v>
      </c>
      <c r="J270" s="4">
        <v>72223.0</v>
      </c>
      <c r="K270" s="4" t="s">
        <v>622</v>
      </c>
    </row>
    <row r="271">
      <c r="A271" s="4" t="s">
        <v>665</v>
      </c>
      <c r="B271" s="4" t="s">
        <v>1780</v>
      </c>
      <c r="C271" s="4" t="s">
        <v>16</v>
      </c>
      <c r="D271" s="4" t="s">
        <v>1781</v>
      </c>
      <c r="E271" s="4" t="s">
        <v>1782</v>
      </c>
      <c r="F271" s="4" t="s">
        <v>1783</v>
      </c>
      <c r="G271" s="4" t="s">
        <v>1784</v>
      </c>
      <c r="H271" s="4" t="s">
        <v>1785</v>
      </c>
      <c r="I271" s="4" t="s">
        <v>844</v>
      </c>
      <c r="J271" s="4">
        <v>45227.0</v>
      </c>
      <c r="K271" s="4" t="s">
        <v>622</v>
      </c>
    </row>
    <row r="272">
      <c r="A272" s="4" t="s">
        <v>1786</v>
      </c>
      <c r="B272" s="4" t="s">
        <v>1169</v>
      </c>
      <c r="C272" s="4" t="s">
        <v>41</v>
      </c>
      <c r="D272" s="4" t="s">
        <v>1787</v>
      </c>
      <c r="E272" s="4" t="s">
        <v>1788</v>
      </c>
      <c r="F272" s="4" t="s">
        <v>1789</v>
      </c>
      <c r="G272" s="4" t="s">
        <v>1790</v>
      </c>
      <c r="H272" s="4" t="s">
        <v>1791</v>
      </c>
      <c r="I272" s="4" t="s">
        <v>1181</v>
      </c>
      <c r="J272" s="4">
        <v>22102.0</v>
      </c>
      <c r="K272" s="4" t="s">
        <v>622</v>
      </c>
    </row>
    <row r="273">
      <c r="A273" s="4" t="s">
        <v>1015</v>
      </c>
      <c r="B273" s="4" t="s">
        <v>1792</v>
      </c>
      <c r="C273" s="4" t="s">
        <v>658</v>
      </c>
      <c r="D273" s="4" t="s">
        <v>1793</v>
      </c>
      <c r="E273" s="4" t="s">
        <v>1794</v>
      </c>
      <c r="F273" s="4" t="s">
        <v>1795</v>
      </c>
      <c r="G273" s="4" t="s">
        <v>1796</v>
      </c>
      <c r="H273" s="4" t="s">
        <v>1797</v>
      </c>
      <c r="I273" s="4" t="s">
        <v>1798</v>
      </c>
      <c r="J273" s="4">
        <v>96860.0</v>
      </c>
      <c r="K273" s="4" t="s">
        <v>622</v>
      </c>
    </row>
    <row r="274">
      <c r="A274" s="4" t="s">
        <v>1799</v>
      </c>
      <c r="B274" s="4" t="s">
        <v>1800</v>
      </c>
      <c r="C274" s="4" t="s">
        <v>41</v>
      </c>
      <c r="D274" s="4" t="s">
        <v>1801</v>
      </c>
      <c r="E274" s="4" t="s">
        <v>1802</v>
      </c>
      <c r="F274" s="4" t="s">
        <v>1803</v>
      </c>
      <c r="G274" s="4" t="s">
        <v>1804</v>
      </c>
      <c r="H274" s="4" t="s">
        <v>646</v>
      </c>
      <c r="I274" s="4" t="s">
        <v>647</v>
      </c>
      <c r="J274" s="4">
        <v>30338.0</v>
      </c>
      <c r="K274" s="4" t="s">
        <v>622</v>
      </c>
    </row>
    <row r="275">
      <c r="A275" s="4" t="s">
        <v>1805</v>
      </c>
      <c r="B275" s="4" t="s">
        <v>1806</v>
      </c>
      <c r="C275" s="4" t="s">
        <v>16</v>
      </c>
      <c r="D275" s="4" t="s">
        <v>1807</v>
      </c>
      <c r="E275" s="4" t="s">
        <v>1808</v>
      </c>
      <c r="F275" s="4" t="s">
        <v>1809</v>
      </c>
      <c r="G275" s="4" t="s">
        <v>1810</v>
      </c>
      <c r="H275" s="4" t="s">
        <v>1673</v>
      </c>
      <c r="I275" s="4" t="s">
        <v>742</v>
      </c>
      <c r="J275" s="4">
        <v>28202.0</v>
      </c>
      <c r="K275" s="4" t="s">
        <v>622</v>
      </c>
    </row>
    <row r="276">
      <c r="A276" s="4" t="s">
        <v>1811</v>
      </c>
      <c r="B276" s="4" t="s">
        <v>1812</v>
      </c>
      <c r="C276" s="4" t="s">
        <v>16</v>
      </c>
      <c r="D276" s="4" t="s">
        <v>1813</v>
      </c>
      <c r="E276" s="4" t="s">
        <v>1814</v>
      </c>
      <c r="F276" s="4" t="s">
        <v>1815</v>
      </c>
      <c r="G276" s="4" t="s">
        <v>1816</v>
      </c>
      <c r="H276" s="4" t="s">
        <v>1817</v>
      </c>
      <c r="I276" s="4" t="s">
        <v>1068</v>
      </c>
      <c r="J276" s="4">
        <v>2458.0</v>
      </c>
      <c r="K276" s="4" t="s">
        <v>622</v>
      </c>
    </row>
    <row r="277">
      <c r="A277" s="4" t="s">
        <v>726</v>
      </c>
      <c r="B277" s="4" t="s">
        <v>1818</v>
      </c>
      <c r="C277" s="4" t="s">
        <v>16</v>
      </c>
      <c r="D277" s="4" t="s">
        <v>1801</v>
      </c>
      <c r="E277" s="4" t="s">
        <v>1802</v>
      </c>
      <c r="F277" s="4" t="s">
        <v>1819</v>
      </c>
      <c r="G277" s="4" t="s">
        <v>1820</v>
      </c>
      <c r="H277" s="4" t="s">
        <v>1691</v>
      </c>
      <c r="I277" s="4" t="s">
        <v>647</v>
      </c>
      <c r="J277" s="4">
        <v>30022.0</v>
      </c>
      <c r="K277" s="4" t="s">
        <v>622</v>
      </c>
    </row>
    <row r="278">
      <c r="A278" s="4" t="s">
        <v>1821</v>
      </c>
      <c r="B278" s="4" t="s">
        <v>1822</v>
      </c>
      <c r="C278" s="4" t="s">
        <v>16</v>
      </c>
      <c r="D278" s="4" t="s">
        <v>1823</v>
      </c>
      <c r="E278" s="4" t="s">
        <v>1824</v>
      </c>
      <c r="F278" s="4" t="s">
        <v>1825</v>
      </c>
      <c r="G278" s="4" t="s">
        <v>1826</v>
      </c>
      <c r="H278" s="4" t="s">
        <v>701</v>
      </c>
      <c r="I278" s="4" t="s">
        <v>621</v>
      </c>
      <c r="J278" s="4">
        <v>10036.0</v>
      </c>
      <c r="K278" s="4" t="s">
        <v>622</v>
      </c>
    </row>
    <row r="279">
      <c r="A279" s="4" t="s">
        <v>1035</v>
      </c>
      <c r="B279" s="4" t="s">
        <v>1827</v>
      </c>
      <c r="C279" s="4" t="s">
        <v>16</v>
      </c>
      <c r="D279" s="4" t="s">
        <v>1828</v>
      </c>
      <c r="E279" s="4" t="s">
        <v>1829</v>
      </c>
      <c r="F279" s="4" t="s">
        <v>1830</v>
      </c>
      <c r="G279" s="4" t="s">
        <v>1831</v>
      </c>
      <c r="H279" s="4" t="s">
        <v>1832</v>
      </c>
      <c r="I279" s="4" t="s">
        <v>631</v>
      </c>
      <c r="J279" s="4">
        <v>92570.0</v>
      </c>
      <c r="K279" s="4" t="s">
        <v>622</v>
      </c>
    </row>
    <row r="280">
      <c r="A280" s="4" t="s">
        <v>1833</v>
      </c>
      <c r="B280" s="4" t="s">
        <v>1834</v>
      </c>
      <c r="C280" s="4" t="s">
        <v>16</v>
      </c>
      <c r="D280" s="4" t="s">
        <v>1835</v>
      </c>
      <c r="E280" s="4" t="s">
        <v>1836</v>
      </c>
      <c r="F280" s="4" t="s">
        <v>1837</v>
      </c>
      <c r="G280" s="4" t="s">
        <v>1838</v>
      </c>
      <c r="H280" s="4" t="s">
        <v>630</v>
      </c>
      <c r="I280" s="4" t="s">
        <v>631</v>
      </c>
      <c r="J280" s="4">
        <v>94089.0</v>
      </c>
      <c r="K280" s="4" t="s">
        <v>622</v>
      </c>
    </row>
    <row r="281">
      <c r="A281" s="4" t="s">
        <v>296</v>
      </c>
      <c r="B281" s="4" t="s">
        <v>1839</v>
      </c>
      <c r="C281" s="4" t="s">
        <v>16</v>
      </c>
      <c r="D281" s="4" t="s">
        <v>1840</v>
      </c>
      <c r="E281" s="4" t="s">
        <v>1841</v>
      </c>
      <c r="F281" s="4" t="s">
        <v>1842</v>
      </c>
      <c r="G281" s="4" t="s">
        <v>1843</v>
      </c>
      <c r="H281" s="4" t="s">
        <v>1844</v>
      </c>
      <c r="I281" s="4" t="s">
        <v>1845</v>
      </c>
      <c r="J281" s="4">
        <v>4901.0</v>
      </c>
      <c r="K281" s="4" t="s">
        <v>622</v>
      </c>
    </row>
    <row r="282">
      <c r="A282" s="4" t="s">
        <v>77</v>
      </c>
      <c r="B282" s="4" t="s">
        <v>1846</v>
      </c>
      <c r="C282" s="4" t="s">
        <v>16</v>
      </c>
      <c r="D282" s="4" t="s">
        <v>1847</v>
      </c>
      <c r="E282" s="4" t="s">
        <v>1848</v>
      </c>
      <c r="F282" s="4" t="s">
        <v>1849</v>
      </c>
      <c r="G282" s="4" t="s">
        <v>1850</v>
      </c>
      <c r="H282" s="4" t="s">
        <v>1034</v>
      </c>
      <c r="I282" s="4" t="s">
        <v>734</v>
      </c>
      <c r="J282" s="4">
        <v>48226.0</v>
      </c>
      <c r="K282" s="4" t="s">
        <v>622</v>
      </c>
    </row>
    <row r="283">
      <c r="A283" s="4" t="s">
        <v>807</v>
      </c>
      <c r="B283" s="4" t="s">
        <v>1839</v>
      </c>
      <c r="C283" s="4" t="s">
        <v>16</v>
      </c>
      <c r="D283" s="4" t="s">
        <v>1851</v>
      </c>
      <c r="E283" s="4" t="s">
        <v>1852</v>
      </c>
      <c r="F283" s="4" t="s">
        <v>1853</v>
      </c>
      <c r="G283" s="4" t="s">
        <v>1854</v>
      </c>
      <c r="H283" s="4" t="s">
        <v>694</v>
      </c>
      <c r="I283" s="4" t="s">
        <v>695</v>
      </c>
      <c r="J283" s="4">
        <v>77087.0</v>
      </c>
      <c r="K283" s="4" t="s">
        <v>622</v>
      </c>
    </row>
    <row r="284">
      <c r="A284" s="4" t="s">
        <v>711</v>
      </c>
      <c r="B284" s="4" t="s">
        <v>1855</v>
      </c>
      <c r="C284" s="4" t="s">
        <v>16</v>
      </c>
      <c r="D284" s="4" t="s">
        <v>1856</v>
      </c>
      <c r="E284" s="4" t="s">
        <v>1857</v>
      </c>
      <c r="F284" s="4" t="s">
        <v>1858</v>
      </c>
      <c r="G284" s="4" t="s">
        <v>1859</v>
      </c>
      <c r="H284" s="4" t="s">
        <v>940</v>
      </c>
      <c r="I284" s="4" t="s">
        <v>717</v>
      </c>
      <c r="J284" s="4">
        <v>32810.0</v>
      </c>
      <c r="K284" s="4" t="s">
        <v>622</v>
      </c>
    </row>
    <row r="285">
      <c r="A285" s="4" t="s">
        <v>1561</v>
      </c>
      <c r="B285" s="4" t="s">
        <v>1860</v>
      </c>
      <c r="C285" s="4" t="s">
        <v>16</v>
      </c>
      <c r="D285" s="4" t="s">
        <v>1861</v>
      </c>
      <c r="E285" s="4" t="s">
        <v>1862</v>
      </c>
      <c r="F285" s="4" t="s">
        <v>1863</v>
      </c>
      <c r="G285" s="4" t="s">
        <v>1864</v>
      </c>
      <c r="H285" s="4" t="s">
        <v>1865</v>
      </c>
      <c r="I285" s="4" t="s">
        <v>709</v>
      </c>
      <c r="J285" s="4">
        <v>53562.0</v>
      </c>
      <c r="K285" s="4" t="s">
        <v>622</v>
      </c>
    </row>
    <row r="286">
      <c r="A286" s="4" t="s">
        <v>1866</v>
      </c>
      <c r="B286" s="4" t="s">
        <v>1867</v>
      </c>
      <c r="C286" s="4" t="s">
        <v>41</v>
      </c>
      <c r="D286" s="4" t="s">
        <v>1868</v>
      </c>
      <c r="E286" s="4" t="s">
        <v>1869</v>
      </c>
      <c r="F286" s="4" t="s">
        <v>1870</v>
      </c>
      <c r="G286" s="4" t="s">
        <v>1871</v>
      </c>
      <c r="H286" s="4" t="s">
        <v>1872</v>
      </c>
      <c r="I286" s="4" t="s">
        <v>664</v>
      </c>
      <c r="J286" s="4">
        <v>57106.0</v>
      </c>
      <c r="K286" s="4" t="s">
        <v>622</v>
      </c>
    </row>
    <row r="287">
      <c r="A287" s="4" t="s">
        <v>1873</v>
      </c>
      <c r="B287" s="4" t="s">
        <v>1874</v>
      </c>
      <c r="C287" s="4" t="s">
        <v>16</v>
      </c>
      <c r="D287" s="4" t="s">
        <v>1875</v>
      </c>
      <c r="E287" s="4" t="s">
        <v>1876</v>
      </c>
      <c r="F287" s="4" t="s">
        <v>1877</v>
      </c>
      <c r="G287" s="4" t="s">
        <v>1878</v>
      </c>
      <c r="H287" s="4" t="s">
        <v>694</v>
      </c>
      <c r="I287" s="4" t="s">
        <v>695</v>
      </c>
      <c r="J287" s="4">
        <v>77036.0</v>
      </c>
      <c r="K287" s="4" t="s">
        <v>622</v>
      </c>
    </row>
    <row r="288">
      <c r="A288" s="4" t="s">
        <v>1879</v>
      </c>
      <c r="B288" s="4" t="s">
        <v>1818</v>
      </c>
      <c r="C288" s="4" t="s">
        <v>16</v>
      </c>
      <c r="D288" s="4" t="s">
        <v>1880</v>
      </c>
      <c r="E288" s="4" t="s">
        <v>1881</v>
      </c>
      <c r="F288" s="4" t="s">
        <v>1882</v>
      </c>
      <c r="G288" s="4" t="s">
        <v>1883</v>
      </c>
      <c r="H288" s="4" t="s">
        <v>701</v>
      </c>
      <c r="I288" s="4" t="s">
        <v>621</v>
      </c>
      <c r="J288" s="4">
        <v>10016.0</v>
      </c>
      <c r="K288" s="4" t="s">
        <v>622</v>
      </c>
    </row>
    <row r="289">
      <c r="A289" s="4" t="s">
        <v>1884</v>
      </c>
      <c r="B289" s="4" t="s">
        <v>1885</v>
      </c>
      <c r="C289" s="4" t="s">
        <v>16</v>
      </c>
      <c r="D289" s="4" t="s">
        <v>1886</v>
      </c>
      <c r="E289" s="4" t="s">
        <v>1887</v>
      </c>
      <c r="F289" s="4" t="s">
        <v>1888</v>
      </c>
      <c r="G289" s="4" t="s">
        <v>1889</v>
      </c>
      <c r="H289" s="4" t="s">
        <v>1890</v>
      </c>
      <c r="I289" s="4" t="s">
        <v>1181</v>
      </c>
      <c r="J289" s="4">
        <v>22102.0</v>
      </c>
      <c r="K289" s="4" t="s">
        <v>622</v>
      </c>
    </row>
    <row r="290">
      <c r="A290" s="4" t="s">
        <v>1891</v>
      </c>
      <c r="B290" s="4" t="s">
        <v>1892</v>
      </c>
      <c r="C290" s="4" t="s">
        <v>16</v>
      </c>
      <c r="D290" s="4" t="s">
        <v>1297</v>
      </c>
      <c r="E290" s="4" t="s">
        <v>1893</v>
      </c>
      <c r="F290" s="4" t="s">
        <v>1894</v>
      </c>
      <c r="G290" s="4" t="s">
        <v>1895</v>
      </c>
      <c r="H290" s="4" t="s">
        <v>1896</v>
      </c>
      <c r="I290" s="4" t="s">
        <v>742</v>
      </c>
      <c r="J290" s="4">
        <v>27703.0</v>
      </c>
      <c r="K290" s="4" t="s">
        <v>622</v>
      </c>
    </row>
    <row r="291">
      <c r="A291" s="4" t="s">
        <v>1897</v>
      </c>
      <c r="B291" s="4" t="s">
        <v>1898</v>
      </c>
      <c r="C291" s="4" t="s">
        <v>16</v>
      </c>
      <c r="D291" s="4" t="s">
        <v>1899</v>
      </c>
      <c r="E291" s="4" t="s">
        <v>1900</v>
      </c>
      <c r="F291" s="4" t="s">
        <v>1901</v>
      </c>
      <c r="G291" s="4" t="s">
        <v>1902</v>
      </c>
      <c r="H291" s="4" t="s">
        <v>1903</v>
      </c>
      <c r="I291" s="4" t="s">
        <v>717</v>
      </c>
      <c r="J291" s="4">
        <v>32204.0</v>
      </c>
      <c r="K291" s="4" t="s">
        <v>622</v>
      </c>
    </row>
    <row r="292">
      <c r="A292" s="4" t="s">
        <v>1904</v>
      </c>
      <c r="B292" s="4" t="s">
        <v>1905</v>
      </c>
      <c r="C292" s="4" t="s">
        <v>16</v>
      </c>
      <c r="D292" s="4" t="s">
        <v>1906</v>
      </c>
      <c r="E292" s="4" t="s">
        <v>1907</v>
      </c>
      <c r="F292" s="4" t="s">
        <v>1908</v>
      </c>
      <c r="G292" s="4" t="s">
        <v>1909</v>
      </c>
      <c r="H292" s="4" t="s">
        <v>1910</v>
      </c>
      <c r="I292" s="4" t="s">
        <v>798</v>
      </c>
      <c r="J292" s="4">
        <v>37738.0</v>
      </c>
      <c r="K292" s="4" t="s">
        <v>622</v>
      </c>
    </row>
    <row r="293">
      <c r="A293" s="4" t="s">
        <v>355</v>
      </c>
      <c r="B293" s="4" t="s">
        <v>1911</v>
      </c>
      <c r="C293" s="4" t="s">
        <v>658</v>
      </c>
      <c r="D293" s="4" t="s">
        <v>1912</v>
      </c>
      <c r="E293" s="4" t="s">
        <v>1913</v>
      </c>
      <c r="F293" s="4" t="s">
        <v>1914</v>
      </c>
      <c r="G293" s="4" t="s">
        <v>1915</v>
      </c>
      <c r="H293" s="4" t="s">
        <v>1916</v>
      </c>
      <c r="I293" s="4" t="s">
        <v>695</v>
      </c>
      <c r="J293" s="4">
        <v>76308.0</v>
      </c>
      <c r="K293" s="4" t="s">
        <v>622</v>
      </c>
    </row>
    <row r="294">
      <c r="A294" s="4" t="s">
        <v>913</v>
      </c>
      <c r="B294" s="4" t="s">
        <v>778</v>
      </c>
      <c r="C294" s="4" t="s">
        <v>16</v>
      </c>
      <c r="D294" s="4" t="s">
        <v>1917</v>
      </c>
      <c r="E294" s="4" t="s">
        <v>1918</v>
      </c>
      <c r="F294" s="4" t="s">
        <v>1919</v>
      </c>
      <c r="G294" s="4" t="s">
        <v>1920</v>
      </c>
      <c r="H294" s="4" t="s">
        <v>1921</v>
      </c>
      <c r="I294" s="4" t="s">
        <v>725</v>
      </c>
      <c r="J294" s="4">
        <v>60196.0</v>
      </c>
      <c r="K294" s="4" t="s">
        <v>622</v>
      </c>
    </row>
    <row r="295">
      <c r="A295" s="4" t="s">
        <v>1922</v>
      </c>
      <c r="B295" s="4" t="s">
        <v>1923</v>
      </c>
      <c r="C295" s="4" t="s">
        <v>16</v>
      </c>
      <c r="D295" s="4" t="s">
        <v>626</v>
      </c>
      <c r="E295" s="4" t="s">
        <v>972</v>
      </c>
      <c r="F295" s="4" t="s">
        <v>1924</v>
      </c>
      <c r="G295" s="4" t="s">
        <v>629</v>
      </c>
      <c r="H295" s="4" t="s">
        <v>630</v>
      </c>
      <c r="I295" s="4" t="s">
        <v>631</v>
      </c>
      <c r="J295" s="4">
        <v>94089.0</v>
      </c>
      <c r="K295" s="4" t="s">
        <v>622</v>
      </c>
    </row>
    <row r="296">
      <c r="A296" s="4" t="s">
        <v>290</v>
      </c>
      <c r="B296" s="4" t="s">
        <v>1925</v>
      </c>
      <c r="C296" s="4" t="s">
        <v>16</v>
      </c>
      <c r="D296" s="4" t="s">
        <v>1926</v>
      </c>
      <c r="E296" s="4" t="s">
        <v>1927</v>
      </c>
      <c r="F296" s="4" t="s">
        <v>1928</v>
      </c>
      <c r="G296" s="4" t="s">
        <v>1929</v>
      </c>
      <c r="H296" s="4" t="s">
        <v>821</v>
      </c>
      <c r="I296" s="4" t="s">
        <v>621</v>
      </c>
      <c r="J296" s="4">
        <v>11226.0</v>
      </c>
      <c r="K296" s="4" t="s">
        <v>622</v>
      </c>
    </row>
    <row r="297">
      <c r="A297" s="4" t="s">
        <v>1930</v>
      </c>
      <c r="B297" s="4" t="s">
        <v>1931</v>
      </c>
      <c r="C297" s="4" t="s">
        <v>16</v>
      </c>
      <c r="D297" s="4" t="s">
        <v>1932</v>
      </c>
      <c r="E297" s="4" t="s">
        <v>1933</v>
      </c>
      <c r="F297" s="4" t="s">
        <v>1934</v>
      </c>
      <c r="G297" s="4" t="s">
        <v>1935</v>
      </c>
      <c r="H297" s="4" t="s">
        <v>940</v>
      </c>
      <c r="I297" s="4" t="s">
        <v>717</v>
      </c>
      <c r="J297" s="4">
        <v>32821.0</v>
      </c>
      <c r="K297" s="4" t="s">
        <v>622</v>
      </c>
    </row>
    <row r="298">
      <c r="A298" s="4" t="s">
        <v>1936</v>
      </c>
      <c r="B298" s="4" t="s">
        <v>1668</v>
      </c>
      <c r="C298" s="4" t="s">
        <v>16</v>
      </c>
      <c r="D298" s="4" t="s">
        <v>1937</v>
      </c>
      <c r="E298" s="4" t="s">
        <v>1938</v>
      </c>
      <c r="F298" s="4" t="s">
        <v>1939</v>
      </c>
      <c r="G298" s="4" t="s">
        <v>1940</v>
      </c>
      <c r="H298" s="4" t="s">
        <v>1941</v>
      </c>
      <c r="I298" s="4" t="s">
        <v>742</v>
      </c>
      <c r="J298" s="4">
        <v>28117.0</v>
      </c>
      <c r="K298" s="4" t="s">
        <v>622</v>
      </c>
    </row>
    <row r="299">
      <c r="A299" s="4" t="s">
        <v>1942</v>
      </c>
      <c r="B299" s="4" t="s">
        <v>1943</v>
      </c>
      <c r="C299" s="4" t="s">
        <v>16</v>
      </c>
      <c r="D299" s="4" t="s">
        <v>1944</v>
      </c>
      <c r="E299" s="4" t="s">
        <v>1945</v>
      </c>
      <c r="F299" s="4" t="s">
        <v>1946</v>
      </c>
      <c r="G299" s="4" t="s">
        <v>1947</v>
      </c>
      <c r="H299" s="4" t="s">
        <v>769</v>
      </c>
      <c r="I299" s="4" t="s">
        <v>1514</v>
      </c>
      <c r="J299" s="4">
        <v>94104.0</v>
      </c>
      <c r="K299" s="4" t="s">
        <v>622</v>
      </c>
    </row>
    <row r="300">
      <c r="A300" s="4" t="s">
        <v>1948</v>
      </c>
      <c r="B300" s="4" t="s">
        <v>1949</v>
      </c>
      <c r="C300" s="4" t="s">
        <v>41</v>
      </c>
      <c r="D300" s="4" t="s">
        <v>1950</v>
      </c>
      <c r="E300" s="4" t="s">
        <v>1951</v>
      </c>
      <c r="F300" s="4" t="s">
        <v>1952</v>
      </c>
      <c r="G300" s="4" t="s">
        <v>1953</v>
      </c>
      <c r="H300" s="4" t="s">
        <v>769</v>
      </c>
      <c r="I300" s="4" t="s">
        <v>631</v>
      </c>
      <c r="J300" s="4">
        <v>94124.0</v>
      </c>
      <c r="K300" s="4" t="s">
        <v>622</v>
      </c>
    </row>
    <row r="301">
      <c r="A301" s="4" t="s">
        <v>1954</v>
      </c>
      <c r="B301" s="4" t="s">
        <v>1955</v>
      </c>
      <c r="C301" s="4" t="s">
        <v>658</v>
      </c>
      <c r="D301" s="4" t="s">
        <v>1956</v>
      </c>
      <c r="E301" s="4" t="s">
        <v>1957</v>
      </c>
      <c r="F301" s="4" t="s">
        <v>1958</v>
      </c>
      <c r="G301" s="4" t="s">
        <v>1959</v>
      </c>
      <c r="H301" s="4" t="s">
        <v>1960</v>
      </c>
      <c r="I301" s="4" t="s">
        <v>1666</v>
      </c>
      <c r="J301" s="4">
        <v>89502.0</v>
      </c>
      <c r="K301" s="4" t="s">
        <v>622</v>
      </c>
    </row>
    <row r="302">
      <c r="A302" s="4" t="s">
        <v>1515</v>
      </c>
      <c r="B302" s="4" t="s">
        <v>1961</v>
      </c>
      <c r="C302" s="4" t="s">
        <v>41</v>
      </c>
      <c r="D302" s="4" t="s">
        <v>1962</v>
      </c>
      <c r="E302" s="4" t="s">
        <v>1963</v>
      </c>
      <c r="F302" s="4" t="s">
        <v>1964</v>
      </c>
      <c r="G302" s="4" t="s">
        <v>1965</v>
      </c>
      <c r="H302" s="4" t="s">
        <v>701</v>
      </c>
      <c r="I302" s="4" t="s">
        <v>621</v>
      </c>
      <c r="J302" s="4">
        <v>10022.0</v>
      </c>
      <c r="K302" s="4" t="s">
        <v>622</v>
      </c>
    </row>
    <row r="303">
      <c r="A303" s="4" t="s">
        <v>516</v>
      </c>
      <c r="B303" s="4" t="s">
        <v>1966</v>
      </c>
      <c r="C303" s="4" t="s">
        <v>41</v>
      </c>
      <c r="D303" s="4" t="s">
        <v>1967</v>
      </c>
      <c r="E303" s="4" t="s">
        <v>1968</v>
      </c>
      <c r="F303" s="4" t="s">
        <v>1969</v>
      </c>
      <c r="G303" s="4" t="s">
        <v>1970</v>
      </c>
      <c r="H303" s="4" t="s">
        <v>1971</v>
      </c>
      <c r="I303" s="4" t="s">
        <v>687</v>
      </c>
      <c r="J303" s="4">
        <v>8054.0</v>
      </c>
      <c r="K303" s="4" t="s">
        <v>622</v>
      </c>
    </row>
    <row r="304">
      <c r="A304" s="4" t="s">
        <v>1972</v>
      </c>
      <c r="B304" s="4" t="s">
        <v>1973</v>
      </c>
      <c r="C304" s="4" t="s">
        <v>625</v>
      </c>
      <c r="D304" s="4" t="s">
        <v>1974</v>
      </c>
      <c r="E304" s="4" t="s">
        <v>1975</v>
      </c>
      <c r="F304" s="4" t="s">
        <v>1976</v>
      </c>
      <c r="G304" s="4" t="s">
        <v>1977</v>
      </c>
      <c r="H304" s="4" t="s">
        <v>1978</v>
      </c>
      <c r="I304" s="4" t="s">
        <v>1732</v>
      </c>
      <c r="J304" s="4">
        <v>97201.0</v>
      </c>
      <c r="K304" s="4" t="s">
        <v>622</v>
      </c>
    </row>
    <row r="305">
      <c r="A305" s="4" t="s">
        <v>1594</v>
      </c>
      <c r="B305" s="4" t="s">
        <v>1979</v>
      </c>
      <c r="C305" s="4" t="s">
        <v>16</v>
      </c>
      <c r="D305" s="4" t="s">
        <v>1980</v>
      </c>
      <c r="E305" s="4" t="s">
        <v>1981</v>
      </c>
      <c r="F305" s="4" t="s">
        <v>1982</v>
      </c>
      <c r="G305" s="4" t="s">
        <v>1983</v>
      </c>
      <c r="H305" s="4" t="s">
        <v>1984</v>
      </c>
      <c r="I305" s="4" t="s">
        <v>734</v>
      </c>
      <c r="J305" s="4">
        <v>48326.0</v>
      </c>
      <c r="K305" s="4" t="s">
        <v>622</v>
      </c>
    </row>
    <row r="306">
      <c r="A306" s="4" t="s">
        <v>1985</v>
      </c>
      <c r="B306" s="4" t="s">
        <v>1986</v>
      </c>
      <c r="C306" s="4" t="s">
        <v>41</v>
      </c>
      <c r="D306" s="4" t="s">
        <v>1987</v>
      </c>
      <c r="E306" s="4" t="s">
        <v>1988</v>
      </c>
      <c r="F306" s="4" t="s">
        <v>1989</v>
      </c>
      <c r="G306" s="4" t="s">
        <v>1990</v>
      </c>
      <c r="H306" s="4" t="s">
        <v>694</v>
      </c>
      <c r="I306" s="4" t="s">
        <v>695</v>
      </c>
      <c r="J306" s="4">
        <v>77072.0</v>
      </c>
      <c r="K306" s="4" t="s">
        <v>622</v>
      </c>
    </row>
    <row r="307">
      <c r="A307" s="4" t="s">
        <v>1991</v>
      </c>
      <c r="B307" s="4" t="s">
        <v>1992</v>
      </c>
      <c r="C307" s="4" t="s">
        <v>16</v>
      </c>
      <c r="D307" s="4" t="s">
        <v>1993</v>
      </c>
      <c r="E307" s="4" t="s">
        <v>1994</v>
      </c>
      <c r="F307" s="4" t="s">
        <v>1995</v>
      </c>
      <c r="G307" s="4" t="s">
        <v>1996</v>
      </c>
      <c r="H307" s="4" t="s">
        <v>701</v>
      </c>
      <c r="I307" s="4" t="s">
        <v>621</v>
      </c>
      <c r="J307" s="4">
        <v>10017.0</v>
      </c>
      <c r="K307" s="4" t="s">
        <v>622</v>
      </c>
    </row>
    <row r="308">
      <c r="A308" s="4" t="s">
        <v>1997</v>
      </c>
      <c r="B308" s="4" t="s">
        <v>1998</v>
      </c>
      <c r="C308" s="4" t="s">
        <v>16</v>
      </c>
      <c r="D308" s="4" t="s">
        <v>809</v>
      </c>
      <c r="E308" s="4" t="s">
        <v>1999</v>
      </c>
      <c r="F308" s="4" t="s">
        <v>2000</v>
      </c>
      <c r="G308" s="4" t="s">
        <v>2001</v>
      </c>
      <c r="H308" s="4" t="s">
        <v>813</v>
      </c>
      <c r="I308" s="4" t="s">
        <v>814</v>
      </c>
      <c r="J308" s="4">
        <v>98052.0</v>
      </c>
      <c r="K308" s="4" t="s">
        <v>622</v>
      </c>
    </row>
    <row r="309">
      <c r="A309" s="4" t="s">
        <v>446</v>
      </c>
      <c r="B309" s="4" t="s">
        <v>2002</v>
      </c>
      <c r="C309" s="4" t="s">
        <v>41</v>
      </c>
      <c r="D309" s="4" t="s">
        <v>2003</v>
      </c>
      <c r="E309" s="4" t="s">
        <v>2004</v>
      </c>
      <c r="F309" s="4" t="s">
        <v>2005</v>
      </c>
      <c r="G309" s="4" t="s">
        <v>2006</v>
      </c>
      <c r="H309" s="4" t="s">
        <v>2007</v>
      </c>
      <c r="I309" s="4" t="s">
        <v>994</v>
      </c>
      <c r="J309" s="4">
        <v>2908.0</v>
      </c>
      <c r="K309" s="4" t="s">
        <v>622</v>
      </c>
    </row>
    <row r="310">
      <c r="A310" s="4" t="s">
        <v>2008</v>
      </c>
      <c r="B310" s="4" t="s">
        <v>2009</v>
      </c>
      <c r="C310" s="4" t="s">
        <v>16</v>
      </c>
      <c r="D310" s="4" t="s">
        <v>2010</v>
      </c>
      <c r="E310" s="4" t="s">
        <v>2011</v>
      </c>
      <c r="F310" s="4" t="s">
        <v>2012</v>
      </c>
      <c r="G310" s="4" t="s">
        <v>2013</v>
      </c>
      <c r="H310" s="4" t="s">
        <v>671</v>
      </c>
      <c r="I310" s="4" t="s">
        <v>687</v>
      </c>
      <c r="J310" s="4">
        <v>7003.0</v>
      </c>
      <c r="K310" s="4" t="s">
        <v>622</v>
      </c>
    </row>
    <row r="311">
      <c r="A311" s="4" t="s">
        <v>2014</v>
      </c>
      <c r="B311" s="4" t="s">
        <v>2015</v>
      </c>
      <c r="C311" s="4" t="s">
        <v>16</v>
      </c>
      <c r="D311" s="4" t="s">
        <v>1576</v>
      </c>
      <c r="E311" s="4" t="s">
        <v>1577</v>
      </c>
      <c r="F311" s="4" t="s">
        <v>2016</v>
      </c>
      <c r="G311" s="4" t="s">
        <v>1579</v>
      </c>
      <c r="H311" s="4" t="s">
        <v>1580</v>
      </c>
      <c r="I311" s="4" t="s">
        <v>687</v>
      </c>
      <c r="J311" s="4">
        <v>7078.0</v>
      </c>
      <c r="K311" s="4" t="s">
        <v>622</v>
      </c>
    </row>
    <row r="312">
      <c r="A312" s="4" t="s">
        <v>2017</v>
      </c>
      <c r="B312" s="4" t="s">
        <v>2018</v>
      </c>
      <c r="C312" s="4" t="s">
        <v>41</v>
      </c>
      <c r="D312" s="4" t="s">
        <v>2019</v>
      </c>
      <c r="E312" s="4" t="s">
        <v>2020</v>
      </c>
      <c r="F312" s="4" t="s">
        <v>2021</v>
      </c>
      <c r="G312" s="4" t="s">
        <v>2022</v>
      </c>
      <c r="H312" s="4" t="s">
        <v>1480</v>
      </c>
      <c r="I312" s="4" t="s">
        <v>1259</v>
      </c>
      <c r="J312" s="4">
        <v>55402.0</v>
      </c>
      <c r="K312" s="4" t="s">
        <v>622</v>
      </c>
    </row>
    <row r="313">
      <c r="A313" s="4" t="s">
        <v>2023</v>
      </c>
      <c r="B313" s="4" t="s">
        <v>2024</v>
      </c>
      <c r="C313" s="4" t="s">
        <v>41</v>
      </c>
      <c r="D313" s="4" t="s">
        <v>2025</v>
      </c>
      <c r="E313" s="4" t="s">
        <v>2026</v>
      </c>
      <c r="F313" s="4" t="s">
        <v>2027</v>
      </c>
      <c r="G313" s="4" t="s">
        <v>2028</v>
      </c>
      <c r="H313" s="4" t="s">
        <v>2029</v>
      </c>
      <c r="I313" s="4" t="s">
        <v>717</v>
      </c>
      <c r="J313" s="4">
        <v>34994.0</v>
      </c>
      <c r="K313" s="4" t="s">
        <v>622</v>
      </c>
    </row>
    <row r="314">
      <c r="A314" s="4" t="s">
        <v>2030</v>
      </c>
      <c r="B314" s="4" t="s">
        <v>2031</v>
      </c>
      <c r="C314" s="4" t="s">
        <v>16</v>
      </c>
      <c r="D314" s="4" t="s">
        <v>2032</v>
      </c>
      <c r="E314" s="4" t="s">
        <v>2033</v>
      </c>
      <c r="F314" s="4" t="s">
        <v>2034</v>
      </c>
      <c r="G314" s="4" t="s">
        <v>2035</v>
      </c>
      <c r="H314" s="4" t="s">
        <v>1691</v>
      </c>
      <c r="I314" s="4" t="s">
        <v>647</v>
      </c>
      <c r="J314" s="4">
        <v>30022.0</v>
      </c>
      <c r="K314" s="4" t="s">
        <v>622</v>
      </c>
    </row>
    <row r="315">
      <c r="A315" s="4" t="s">
        <v>2036</v>
      </c>
      <c r="B315" s="4" t="s">
        <v>2037</v>
      </c>
      <c r="C315" s="4" t="s">
        <v>658</v>
      </c>
      <c r="D315" s="4" t="s">
        <v>2038</v>
      </c>
      <c r="E315" s="4" t="s">
        <v>2039</v>
      </c>
      <c r="F315" s="4" t="s">
        <v>2040</v>
      </c>
      <c r="G315" s="4" t="s">
        <v>2041</v>
      </c>
      <c r="H315" s="4" t="s">
        <v>2042</v>
      </c>
      <c r="I315" s="4" t="s">
        <v>837</v>
      </c>
      <c r="J315" s="4">
        <v>20877.0</v>
      </c>
      <c r="K315" s="4" t="s">
        <v>622</v>
      </c>
    </row>
    <row r="316">
      <c r="A316" s="4" t="s">
        <v>2043</v>
      </c>
      <c r="B316" s="4" t="s">
        <v>2044</v>
      </c>
      <c r="C316" s="4" t="s">
        <v>16</v>
      </c>
      <c r="D316" s="4" t="s">
        <v>2045</v>
      </c>
      <c r="E316" s="4" t="s">
        <v>2046</v>
      </c>
      <c r="F316" s="4" t="s">
        <v>2047</v>
      </c>
      <c r="G316" s="4" t="s">
        <v>2048</v>
      </c>
      <c r="H316" s="4" t="s">
        <v>940</v>
      </c>
      <c r="I316" s="4" t="s">
        <v>717</v>
      </c>
      <c r="J316" s="4">
        <v>32822.0</v>
      </c>
      <c r="K316" s="4" t="s">
        <v>622</v>
      </c>
    </row>
    <row r="317">
      <c r="A317" s="4" t="s">
        <v>2049</v>
      </c>
      <c r="B317" s="4" t="s">
        <v>2050</v>
      </c>
      <c r="C317" s="4" t="s">
        <v>16</v>
      </c>
      <c r="D317" s="4" t="s">
        <v>2051</v>
      </c>
      <c r="E317" s="4" t="s">
        <v>2052</v>
      </c>
      <c r="F317" s="4" t="s">
        <v>2053</v>
      </c>
      <c r="G317" s="4" t="s">
        <v>2054</v>
      </c>
      <c r="H317" s="4" t="s">
        <v>2055</v>
      </c>
      <c r="I317" s="4" t="s">
        <v>1181</v>
      </c>
      <c r="J317" s="4">
        <v>22102.0</v>
      </c>
      <c r="K317" s="4" t="s">
        <v>622</v>
      </c>
    </row>
    <row r="318">
      <c r="A318" s="4" t="s">
        <v>2056</v>
      </c>
      <c r="B318" s="4" t="s">
        <v>2057</v>
      </c>
      <c r="C318" s="4" t="s">
        <v>16</v>
      </c>
      <c r="D318" s="4" t="s">
        <v>2058</v>
      </c>
      <c r="E318" s="4" t="s">
        <v>2059</v>
      </c>
      <c r="F318" s="4" t="s">
        <v>2060</v>
      </c>
      <c r="G318" s="4" t="s">
        <v>2061</v>
      </c>
      <c r="H318" s="4" t="s">
        <v>2061</v>
      </c>
      <c r="I318" s="4" t="s">
        <v>798</v>
      </c>
      <c r="J318" s="4">
        <v>38012.0</v>
      </c>
      <c r="K318" s="4" t="s">
        <v>622</v>
      </c>
    </row>
    <row r="319">
      <c r="A319" s="4" t="s">
        <v>2062</v>
      </c>
      <c r="B319" s="4" t="s">
        <v>2063</v>
      </c>
      <c r="C319" s="4" t="s">
        <v>16</v>
      </c>
      <c r="D319" s="4" t="s">
        <v>2064</v>
      </c>
      <c r="E319" s="4" t="s">
        <v>2065</v>
      </c>
      <c r="F319" s="4" t="s">
        <v>2066</v>
      </c>
      <c r="G319" s="4" t="s">
        <v>2067</v>
      </c>
      <c r="H319" s="4" t="s">
        <v>1506</v>
      </c>
      <c r="I319" s="4" t="s">
        <v>631</v>
      </c>
      <c r="J319" s="4">
        <v>90064.0</v>
      </c>
      <c r="K319" s="4" t="s">
        <v>622</v>
      </c>
    </row>
    <row r="320">
      <c r="A320" s="4" t="s">
        <v>446</v>
      </c>
      <c r="B320" s="4" t="s">
        <v>2068</v>
      </c>
      <c r="C320" s="4" t="s">
        <v>16</v>
      </c>
      <c r="D320" s="4" t="s">
        <v>2069</v>
      </c>
      <c r="E320" s="4" t="s">
        <v>2070</v>
      </c>
      <c r="F320" s="4" t="s">
        <v>2071</v>
      </c>
      <c r="G320" s="4" t="s">
        <v>2072</v>
      </c>
      <c r="H320" s="4" t="s">
        <v>1785</v>
      </c>
      <c r="I320" s="4" t="s">
        <v>844</v>
      </c>
      <c r="J320" s="4">
        <v>45202.0</v>
      </c>
      <c r="K320" s="4" t="s">
        <v>622</v>
      </c>
    </row>
    <row r="321">
      <c r="A321" s="4" t="s">
        <v>1527</v>
      </c>
      <c r="B321" s="4" t="s">
        <v>2073</v>
      </c>
      <c r="C321" s="4" t="s">
        <v>16</v>
      </c>
      <c r="D321" s="4" t="s">
        <v>2074</v>
      </c>
      <c r="E321" s="4" t="s">
        <v>2075</v>
      </c>
      <c r="F321" s="4" t="s">
        <v>2076</v>
      </c>
      <c r="G321" s="4" t="s">
        <v>2077</v>
      </c>
      <c r="H321" s="4" t="s">
        <v>2078</v>
      </c>
      <c r="I321" s="4" t="s">
        <v>2079</v>
      </c>
      <c r="J321" s="4">
        <v>85040.0</v>
      </c>
      <c r="K321" s="4" t="s">
        <v>622</v>
      </c>
    </row>
    <row r="322">
      <c r="A322" s="4" t="s">
        <v>84</v>
      </c>
      <c r="B322" s="4" t="s">
        <v>2080</v>
      </c>
      <c r="C322" s="4" t="s">
        <v>16</v>
      </c>
      <c r="D322" s="4" t="s">
        <v>2081</v>
      </c>
      <c r="E322" s="4" t="s">
        <v>2082</v>
      </c>
      <c r="F322" s="4" t="s">
        <v>2083</v>
      </c>
      <c r="G322" s="4" t="s">
        <v>2084</v>
      </c>
      <c r="H322" s="4" t="s">
        <v>789</v>
      </c>
      <c r="I322" s="4" t="s">
        <v>837</v>
      </c>
      <c r="J322" s="4">
        <v>21076.0</v>
      </c>
      <c r="K322" s="4" t="s">
        <v>622</v>
      </c>
    </row>
    <row r="323">
      <c r="A323" s="4" t="s">
        <v>2085</v>
      </c>
      <c r="B323" s="4" t="s">
        <v>2086</v>
      </c>
      <c r="C323" s="4" t="s">
        <v>16</v>
      </c>
      <c r="D323" s="4" t="s">
        <v>2087</v>
      </c>
      <c r="E323" s="4" t="s">
        <v>2088</v>
      </c>
      <c r="F323" s="4" t="s">
        <v>2089</v>
      </c>
      <c r="G323" s="4" t="s">
        <v>2090</v>
      </c>
      <c r="H323" s="4" t="s">
        <v>2091</v>
      </c>
      <c r="I323" s="4" t="s">
        <v>695</v>
      </c>
      <c r="J323" s="4">
        <v>79106.0</v>
      </c>
      <c r="K323" s="4" t="s">
        <v>622</v>
      </c>
    </row>
    <row r="324">
      <c r="A324" s="4" t="s">
        <v>1594</v>
      </c>
      <c r="B324" s="4" t="s">
        <v>2092</v>
      </c>
      <c r="C324" s="4" t="s">
        <v>625</v>
      </c>
      <c r="D324" s="4" t="s">
        <v>2093</v>
      </c>
      <c r="E324" s="4" t="s">
        <v>2094</v>
      </c>
      <c r="F324" s="4" t="s">
        <v>2095</v>
      </c>
      <c r="G324" s="4" t="s">
        <v>2096</v>
      </c>
      <c r="H324" s="4" t="s">
        <v>1026</v>
      </c>
      <c r="I324" s="4" t="s">
        <v>1027</v>
      </c>
      <c r="J324" s="4">
        <v>46290.0</v>
      </c>
      <c r="K324" s="4" t="s">
        <v>622</v>
      </c>
    </row>
    <row r="325">
      <c r="A325" s="4" t="s">
        <v>216</v>
      </c>
      <c r="B325" s="4" t="s">
        <v>2097</v>
      </c>
      <c r="C325" s="4" t="s">
        <v>16</v>
      </c>
      <c r="D325" s="4" t="s">
        <v>2098</v>
      </c>
      <c r="E325" s="4" t="s">
        <v>2099</v>
      </c>
      <c r="F325" s="4" t="s">
        <v>2100</v>
      </c>
      <c r="G325" s="4" t="s">
        <v>2101</v>
      </c>
      <c r="H325" s="4" t="s">
        <v>2102</v>
      </c>
      <c r="I325" s="4" t="s">
        <v>631</v>
      </c>
      <c r="J325" s="4">
        <v>94080.0</v>
      </c>
      <c r="K325" s="4" t="s">
        <v>622</v>
      </c>
    </row>
    <row r="326">
      <c r="A326" s="4" t="s">
        <v>2103</v>
      </c>
      <c r="B326" s="4" t="s">
        <v>2104</v>
      </c>
      <c r="C326" s="4" t="s">
        <v>41</v>
      </c>
      <c r="D326" s="4" t="s">
        <v>2105</v>
      </c>
      <c r="E326" s="4" t="s">
        <v>2106</v>
      </c>
      <c r="F326" s="4" t="s">
        <v>2107</v>
      </c>
      <c r="G326" s="4" t="s">
        <v>2108</v>
      </c>
      <c r="H326" s="4" t="s">
        <v>2109</v>
      </c>
      <c r="I326" s="4" t="s">
        <v>742</v>
      </c>
      <c r="J326" s="4">
        <v>28590.0</v>
      </c>
      <c r="K326" s="4" t="s">
        <v>622</v>
      </c>
    </row>
    <row r="327">
      <c r="A327" s="4" t="s">
        <v>2110</v>
      </c>
      <c r="B327" s="4" t="s">
        <v>2111</v>
      </c>
      <c r="C327" s="4" t="s">
        <v>625</v>
      </c>
      <c r="D327" s="4" t="s">
        <v>1807</v>
      </c>
      <c r="E327" s="4" t="s">
        <v>2112</v>
      </c>
      <c r="F327" s="4" t="s">
        <v>2113</v>
      </c>
      <c r="G327" s="4" t="s">
        <v>2114</v>
      </c>
      <c r="H327" s="4" t="s">
        <v>1673</v>
      </c>
      <c r="I327" s="4" t="s">
        <v>742</v>
      </c>
      <c r="J327" s="4">
        <v>28202.0</v>
      </c>
      <c r="K327" s="4" t="s">
        <v>622</v>
      </c>
    </row>
    <row r="328">
      <c r="A328" s="4" t="s">
        <v>2115</v>
      </c>
      <c r="B328" s="4" t="s">
        <v>2116</v>
      </c>
      <c r="C328" s="4" t="s">
        <v>16</v>
      </c>
      <c r="D328" s="4" t="s">
        <v>2117</v>
      </c>
      <c r="E328" s="4" t="s">
        <v>2118</v>
      </c>
      <c r="F328" s="4" t="s">
        <v>2119</v>
      </c>
      <c r="G328" s="4" t="s">
        <v>2120</v>
      </c>
      <c r="H328" s="4" t="s">
        <v>724</v>
      </c>
      <c r="I328" s="4" t="s">
        <v>725</v>
      </c>
      <c r="J328" s="4">
        <v>60606.0</v>
      </c>
      <c r="K328" s="4" t="s">
        <v>622</v>
      </c>
    </row>
    <row r="329">
      <c r="A329" s="4" t="s">
        <v>2115</v>
      </c>
      <c r="B329" s="4" t="s">
        <v>2121</v>
      </c>
      <c r="C329" s="4" t="s">
        <v>16</v>
      </c>
      <c r="D329" s="4" t="s">
        <v>2122</v>
      </c>
      <c r="E329" s="4" t="s">
        <v>2123</v>
      </c>
      <c r="F329" s="4" t="s">
        <v>2124</v>
      </c>
      <c r="G329" s="4" t="s">
        <v>2125</v>
      </c>
      <c r="H329" s="4" t="s">
        <v>2126</v>
      </c>
      <c r="I329" s="4" t="s">
        <v>687</v>
      </c>
      <c r="J329" s="4">
        <v>7054.0</v>
      </c>
      <c r="K329" s="4" t="s">
        <v>622</v>
      </c>
    </row>
    <row r="330">
      <c r="A330" s="4" t="s">
        <v>2115</v>
      </c>
      <c r="B330" s="4" t="s">
        <v>2127</v>
      </c>
      <c r="C330" s="4" t="s">
        <v>16</v>
      </c>
      <c r="D330" s="4" t="s">
        <v>1268</v>
      </c>
      <c r="E330" s="4" t="s">
        <v>2128</v>
      </c>
      <c r="F330" s="4" t="s">
        <v>2129</v>
      </c>
      <c r="G330" s="4" t="s">
        <v>2130</v>
      </c>
      <c r="H330" s="4" t="s">
        <v>1014</v>
      </c>
      <c r="I330" s="4" t="s">
        <v>631</v>
      </c>
      <c r="J330" s="4">
        <v>95134.0</v>
      </c>
      <c r="K330" s="4" t="s">
        <v>622</v>
      </c>
    </row>
    <row r="331">
      <c r="A331" s="4" t="s">
        <v>2131</v>
      </c>
      <c r="B331" s="4" t="s">
        <v>2132</v>
      </c>
      <c r="C331" s="4" t="s">
        <v>16</v>
      </c>
      <c r="D331" s="4" t="s">
        <v>1583</v>
      </c>
      <c r="E331" s="4" t="s">
        <v>2133</v>
      </c>
      <c r="F331" s="4" t="s">
        <v>2134</v>
      </c>
      <c r="G331" s="4" t="s">
        <v>2135</v>
      </c>
      <c r="H331" s="4" t="s">
        <v>1228</v>
      </c>
      <c r="I331" s="4" t="s">
        <v>631</v>
      </c>
      <c r="J331" s="4">
        <v>94404.0</v>
      </c>
      <c r="K331" s="4" t="s">
        <v>622</v>
      </c>
    </row>
    <row r="332">
      <c r="A332" s="4" t="s">
        <v>928</v>
      </c>
      <c r="B332" s="4" t="s">
        <v>2136</v>
      </c>
      <c r="C332" s="4" t="s">
        <v>41</v>
      </c>
      <c r="D332" s="4" t="s">
        <v>2137</v>
      </c>
      <c r="E332" s="4" t="s">
        <v>2138</v>
      </c>
      <c r="F332" s="4" t="s">
        <v>2139</v>
      </c>
      <c r="G332" s="4" t="s">
        <v>2140</v>
      </c>
      <c r="H332" s="4" t="s">
        <v>2141</v>
      </c>
      <c r="I332" s="4" t="s">
        <v>1798</v>
      </c>
      <c r="J332" s="4">
        <v>96720.0</v>
      </c>
      <c r="K332" s="4" t="s">
        <v>622</v>
      </c>
    </row>
    <row r="333">
      <c r="A333" s="4" t="s">
        <v>2142</v>
      </c>
      <c r="B333" s="4" t="s">
        <v>2143</v>
      </c>
      <c r="C333" s="4" t="s">
        <v>41</v>
      </c>
      <c r="D333" s="4" t="s">
        <v>2144</v>
      </c>
      <c r="E333" s="4" t="s">
        <v>2145</v>
      </c>
      <c r="F333" s="4" t="s">
        <v>2146</v>
      </c>
      <c r="G333" s="4" t="s">
        <v>2147</v>
      </c>
      <c r="H333" s="4" t="s">
        <v>701</v>
      </c>
      <c r="I333" s="4" t="s">
        <v>621</v>
      </c>
      <c r="J333" s="4">
        <v>10007.0</v>
      </c>
      <c r="K333" s="4" t="s">
        <v>622</v>
      </c>
    </row>
    <row r="334">
      <c r="A334" s="4" t="s">
        <v>2148</v>
      </c>
      <c r="B334" s="4" t="s">
        <v>2149</v>
      </c>
      <c r="C334" s="4" t="s">
        <v>16</v>
      </c>
      <c r="D334" s="4" t="s">
        <v>2150</v>
      </c>
      <c r="E334" s="4" t="s">
        <v>2151</v>
      </c>
      <c r="F334" s="4" t="s">
        <v>2152</v>
      </c>
      <c r="G334" s="4" t="s">
        <v>2153</v>
      </c>
      <c r="H334" s="4" t="s">
        <v>701</v>
      </c>
      <c r="I334" s="4" t="s">
        <v>621</v>
      </c>
      <c r="J334" s="4">
        <v>10010.0</v>
      </c>
      <c r="K334" s="4" t="s">
        <v>622</v>
      </c>
    </row>
    <row r="335">
      <c r="A335" s="4" t="s">
        <v>673</v>
      </c>
      <c r="B335" s="4" t="s">
        <v>2154</v>
      </c>
      <c r="C335" s="4" t="s">
        <v>16</v>
      </c>
      <c r="D335" s="4" t="s">
        <v>2155</v>
      </c>
      <c r="E335" s="4" t="s">
        <v>2156</v>
      </c>
      <c r="F335" s="4" t="s">
        <v>2157</v>
      </c>
      <c r="G335" s="4" t="s">
        <v>2158</v>
      </c>
      <c r="H335" s="4" t="s">
        <v>1103</v>
      </c>
      <c r="I335" s="4" t="s">
        <v>695</v>
      </c>
      <c r="J335" s="4">
        <v>75206.0</v>
      </c>
      <c r="K335" s="4" t="s">
        <v>622</v>
      </c>
    </row>
    <row r="336">
      <c r="A336" s="4" t="s">
        <v>2159</v>
      </c>
      <c r="B336" s="4" t="s">
        <v>1818</v>
      </c>
      <c r="C336" s="4" t="s">
        <v>625</v>
      </c>
      <c r="D336" s="4" t="s">
        <v>2160</v>
      </c>
      <c r="E336" s="4" t="s">
        <v>2161</v>
      </c>
      <c r="F336" s="4" t="s">
        <v>2162</v>
      </c>
      <c r="G336" s="4" t="s">
        <v>2163</v>
      </c>
      <c r="H336" s="4" t="s">
        <v>1089</v>
      </c>
      <c r="I336" s="4" t="s">
        <v>734</v>
      </c>
      <c r="J336" s="4">
        <v>48083.0</v>
      </c>
      <c r="K336" s="4" t="s">
        <v>622</v>
      </c>
    </row>
    <row r="337">
      <c r="A337" s="4" t="s">
        <v>2164</v>
      </c>
      <c r="B337" s="4" t="s">
        <v>2165</v>
      </c>
      <c r="C337" s="4" t="s">
        <v>16</v>
      </c>
      <c r="D337" s="4" t="s">
        <v>2074</v>
      </c>
      <c r="E337" s="4" t="s">
        <v>2166</v>
      </c>
      <c r="F337" s="4" t="s">
        <v>2167</v>
      </c>
      <c r="G337" s="4" t="s">
        <v>2168</v>
      </c>
      <c r="H337" s="4" t="s">
        <v>2169</v>
      </c>
      <c r="I337" s="4" t="s">
        <v>1259</v>
      </c>
      <c r="J337" s="4">
        <v>55343.0</v>
      </c>
      <c r="K337" s="4" t="s">
        <v>622</v>
      </c>
    </row>
    <row r="338">
      <c r="A338" s="4" t="s">
        <v>1278</v>
      </c>
      <c r="B338" s="4" t="s">
        <v>2170</v>
      </c>
      <c r="C338" s="4" t="s">
        <v>16</v>
      </c>
      <c r="D338" s="4" t="s">
        <v>2171</v>
      </c>
      <c r="E338" s="4" t="s">
        <v>2172</v>
      </c>
      <c r="F338" s="4" t="s">
        <v>2173</v>
      </c>
      <c r="G338" s="4" t="s">
        <v>2174</v>
      </c>
      <c r="H338" s="4" t="s">
        <v>2175</v>
      </c>
      <c r="I338" s="4" t="s">
        <v>655</v>
      </c>
      <c r="J338" s="4">
        <v>19087.0</v>
      </c>
      <c r="K338" s="4" t="s">
        <v>622</v>
      </c>
    </row>
    <row r="339">
      <c r="A339" s="4" t="s">
        <v>2176</v>
      </c>
      <c r="B339" s="4" t="s">
        <v>2177</v>
      </c>
      <c r="C339" s="4" t="s">
        <v>16</v>
      </c>
      <c r="D339" s="4" t="s">
        <v>2178</v>
      </c>
      <c r="E339" s="4" t="s">
        <v>2179</v>
      </c>
      <c r="F339" s="4" t="s">
        <v>2180</v>
      </c>
      <c r="G339" s="4" t="s">
        <v>2181</v>
      </c>
      <c r="H339" s="4" t="s">
        <v>2182</v>
      </c>
      <c r="I339" s="4" t="s">
        <v>1547</v>
      </c>
      <c r="J339" s="4">
        <v>70002.0</v>
      </c>
      <c r="K339" s="4" t="s">
        <v>622</v>
      </c>
    </row>
    <row r="340">
      <c r="A340" s="4" t="s">
        <v>2183</v>
      </c>
      <c r="B340" s="4" t="s">
        <v>2184</v>
      </c>
      <c r="C340" s="4" t="s">
        <v>16</v>
      </c>
      <c r="D340" s="4" t="s">
        <v>2185</v>
      </c>
      <c r="E340" s="4" t="s">
        <v>2186</v>
      </c>
      <c r="F340" s="4" t="s">
        <v>2187</v>
      </c>
      <c r="G340" s="4" t="s">
        <v>2188</v>
      </c>
      <c r="H340" s="4" t="s">
        <v>2189</v>
      </c>
      <c r="I340" s="4" t="s">
        <v>695</v>
      </c>
      <c r="J340" s="4">
        <v>78040.0</v>
      </c>
      <c r="K340" s="4" t="s">
        <v>622</v>
      </c>
    </row>
    <row r="341">
      <c r="A341" s="4" t="s">
        <v>2190</v>
      </c>
      <c r="B341" s="4" t="s">
        <v>1641</v>
      </c>
      <c r="C341" s="4" t="s">
        <v>16</v>
      </c>
      <c r="D341" s="4" t="s">
        <v>2191</v>
      </c>
      <c r="E341" s="4" t="s">
        <v>2192</v>
      </c>
      <c r="F341" s="4" t="s">
        <v>2193</v>
      </c>
      <c r="G341" s="4" t="s">
        <v>2194</v>
      </c>
      <c r="H341" s="4" t="s">
        <v>2195</v>
      </c>
      <c r="I341" s="4" t="s">
        <v>1167</v>
      </c>
      <c r="J341" s="4">
        <v>65065.0</v>
      </c>
      <c r="K341" s="4" t="s">
        <v>622</v>
      </c>
    </row>
    <row r="342">
      <c r="A342" s="4" t="s">
        <v>2196</v>
      </c>
      <c r="B342" s="4" t="s">
        <v>2197</v>
      </c>
      <c r="C342" s="4" t="s">
        <v>16</v>
      </c>
      <c r="D342" s="4" t="s">
        <v>2198</v>
      </c>
      <c r="E342" s="4" t="s">
        <v>2199</v>
      </c>
      <c r="F342" s="4" t="s">
        <v>2200</v>
      </c>
      <c r="G342" s="4" t="s">
        <v>2201</v>
      </c>
      <c r="H342" s="4" t="s">
        <v>1890</v>
      </c>
      <c r="I342" s="4" t="s">
        <v>1181</v>
      </c>
      <c r="J342" s="4">
        <v>22102.0</v>
      </c>
      <c r="K342" s="4" t="s">
        <v>622</v>
      </c>
    </row>
    <row r="343">
      <c r="A343" s="4" t="s">
        <v>2202</v>
      </c>
      <c r="B343" s="4" t="s">
        <v>2203</v>
      </c>
      <c r="C343" s="4" t="s">
        <v>16</v>
      </c>
      <c r="D343" s="4" t="s">
        <v>2204</v>
      </c>
      <c r="E343" s="4" t="s">
        <v>2205</v>
      </c>
      <c r="F343" s="4" t="s">
        <v>2206</v>
      </c>
      <c r="G343" s="4" t="s">
        <v>2207</v>
      </c>
      <c r="H343" s="4" t="s">
        <v>2208</v>
      </c>
      <c r="I343" s="4" t="s">
        <v>687</v>
      </c>
      <c r="J343" s="4">
        <v>7666.0</v>
      </c>
      <c r="K343" s="4" t="s">
        <v>622</v>
      </c>
    </row>
    <row r="344">
      <c r="A344" s="4" t="s">
        <v>1326</v>
      </c>
      <c r="B344" s="4" t="s">
        <v>2209</v>
      </c>
      <c r="C344" s="4" t="s">
        <v>16</v>
      </c>
      <c r="D344" s="4" t="s">
        <v>2210</v>
      </c>
      <c r="E344" s="4" t="s">
        <v>2211</v>
      </c>
      <c r="F344" s="4" t="s">
        <v>2212</v>
      </c>
      <c r="G344" s="4" t="s">
        <v>2213</v>
      </c>
      <c r="H344" s="4" t="s">
        <v>701</v>
      </c>
      <c r="I344" s="4" t="s">
        <v>621</v>
      </c>
      <c r="J344" s="4">
        <v>10285.0</v>
      </c>
      <c r="K344" s="4" t="s">
        <v>622</v>
      </c>
    </row>
    <row r="345">
      <c r="A345" s="4" t="s">
        <v>2214</v>
      </c>
      <c r="B345" s="4" t="s">
        <v>2215</v>
      </c>
      <c r="C345" s="4" t="s">
        <v>16</v>
      </c>
      <c r="D345" s="4" t="s">
        <v>2216</v>
      </c>
      <c r="E345" s="4" t="s">
        <v>2217</v>
      </c>
      <c r="F345" s="4" t="s">
        <v>2218</v>
      </c>
      <c r="G345" s="4" t="s">
        <v>2219</v>
      </c>
      <c r="H345" s="4" t="s">
        <v>2220</v>
      </c>
      <c r="I345" s="4" t="s">
        <v>1027</v>
      </c>
      <c r="J345" s="4">
        <v>46321.0</v>
      </c>
      <c r="K345" s="4" t="s">
        <v>622</v>
      </c>
    </row>
    <row r="346">
      <c r="A346" s="4" t="s">
        <v>2221</v>
      </c>
      <c r="B346" s="4" t="s">
        <v>2222</v>
      </c>
      <c r="C346" s="4" t="s">
        <v>16</v>
      </c>
      <c r="D346" s="4" t="s">
        <v>1886</v>
      </c>
      <c r="E346" s="4" t="s">
        <v>825</v>
      </c>
      <c r="F346" s="4" t="s">
        <v>2223</v>
      </c>
      <c r="G346" s="4" t="s">
        <v>2224</v>
      </c>
      <c r="H346" s="4" t="s">
        <v>1791</v>
      </c>
      <c r="I346" s="4" t="s">
        <v>1181</v>
      </c>
      <c r="J346" s="4">
        <v>22102.0</v>
      </c>
      <c r="K346" s="4" t="s">
        <v>622</v>
      </c>
    </row>
    <row r="347">
      <c r="A347" s="4" t="s">
        <v>2225</v>
      </c>
      <c r="B347" s="4" t="s">
        <v>1641</v>
      </c>
      <c r="C347" s="4" t="s">
        <v>16</v>
      </c>
      <c r="D347" s="4" t="s">
        <v>2226</v>
      </c>
      <c r="E347" s="4" t="s">
        <v>2227</v>
      </c>
      <c r="F347" s="4" t="s">
        <v>2228</v>
      </c>
      <c r="G347" s="4" t="s">
        <v>2229</v>
      </c>
      <c r="H347" s="4" t="s">
        <v>724</v>
      </c>
      <c r="I347" s="4" t="s">
        <v>725</v>
      </c>
      <c r="J347" s="4">
        <v>60611.0</v>
      </c>
      <c r="K347" s="4" t="s">
        <v>622</v>
      </c>
    </row>
    <row r="348">
      <c r="A348" s="4" t="s">
        <v>2230</v>
      </c>
      <c r="B348" s="4" t="s">
        <v>2231</v>
      </c>
      <c r="C348" s="4" t="s">
        <v>41</v>
      </c>
      <c r="D348" s="4" t="s">
        <v>2232</v>
      </c>
      <c r="E348" s="4" t="s">
        <v>2233</v>
      </c>
      <c r="F348" s="4" t="s">
        <v>2234</v>
      </c>
      <c r="G348" s="4" t="s">
        <v>2235</v>
      </c>
      <c r="H348" s="4" t="s">
        <v>2236</v>
      </c>
      <c r="I348" s="4" t="s">
        <v>1047</v>
      </c>
      <c r="J348" s="4">
        <v>73102.0</v>
      </c>
      <c r="K348" s="4" t="s">
        <v>622</v>
      </c>
    </row>
    <row r="349">
      <c r="A349" s="4" t="s">
        <v>2237</v>
      </c>
      <c r="B349" s="4" t="s">
        <v>2238</v>
      </c>
      <c r="C349" s="4" t="s">
        <v>16</v>
      </c>
      <c r="D349" s="4" t="s">
        <v>2239</v>
      </c>
      <c r="E349" s="4" t="s">
        <v>2240</v>
      </c>
      <c r="F349" s="4" t="s">
        <v>2241</v>
      </c>
      <c r="G349" s="4" t="s">
        <v>2242</v>
      </c>
      <c r="H349" s="4" t="s">
        <v>724</v>
      </c>
      <c r="I349" s="4" t="s">
        <v>725</v>
      </c>
      <c r="J349" s="4">
        <v>60661.0</v>
      </c>
      <c r="K349" s="4" t="s">
        <v>622</v>
      </c>
    </row>
    <row r="350">
      <c r="A350" s="4" t="s">
        <v>2243</v>
      </c>
      <c r="B350" s="4" t="s">
        <v>2243</v>
      </c>
      <c r="C350" s="4" t="s">
        <v>16</v>
      </c>
      <c r="D350" s="4" t="s">
        <v>2244</v>
      </c>
      <c r="E350" s="4" t="s">
        <v>2245</v>
      </c>
      <c r="F350" s="4" t="s">
        <v>2246</v>
      </c>
      <c r="G350" s="4" t="s">
        <v>2247</v>
      </c>
      <c r="H350" s="4" t="s">
        <v>1567</v>
      </c>
      <c r="I350" s="4" t="s">
        <v>631</v>
      </c>
      <c r="J350" s="4">
        <v>95054.0</v>
      </c>
      <c r="K350" s="4" t="s">
        <v>622</v>
      </c>
    </row>
    <row r="351">
      <c r="A351" s="4" t="s">
        <v>2248</v>
      </c>
      <c r="B351" s="4" t="s">
        <v>2116</v>
      </c>
      <c r="C351" s="4" t="s">
        <v>16</v>
      </c>
      <c r="D351" s="4" t="s">
        <v>2204</v>
      </c>
      <c r="E351" s="4" t="s">
        <v>2249</v>
      </c>
      <c r="F351" s="4" t="s">
        <v>2250</v>
      </c>
      <c r="G351" s="4" t="s">
        <v>2251</v>
      </c>
      <c r="H351" s="4" t="s">
        <v>2252</v>
      </c>
      <c r="I351" s="4" t="s">
        <v>672</v>
      </c>
      <c r="J351" s="4">
        <v>6510.0</v>
      </c>
      <c r="K351" s="4" t="s">
        <v>622</v>
      </c>
    </row>
    <row r="352">
      <c r="A352" s="4" t="s">
        <v>2253</v>
      </c>
      <c r="B352" s="4" t="s">
        <v>666</v>
      </c>
      <c r="C352" s="4" t="s">
        <v>16</v>
      </c>
      <c r="D352" s="4" t="s">
        <v>2254</v>
      </c>
      <c r="E352" s="4" t="s">
        <v>2255</v>
      </c>
      <c r="F352" s="4" t="s">
        <v>2256</v>
      </c>
      <c r="G352" s="4" t="s">
        <v>2257</v>
      </c>
      <c r="H352" s="4" t="s">
        <v>2258</v>
      </c>
      <c r="I352" s="4" t="s">
        <v>631</v>
      </c>
      <c r="J352" s="4">
        <v>91355.0</v>
      </c>
      <c r="K352" s="4" t="s">
        <v>622</v>
      </c>
    </row>
    <row r="353">
      <c r="A353" s="4" t="s">
        <v>2259</v>
      </c>
      <c r="B353" s="4" t="s">
        <v>2260</v>
      </c>
      <c r="C353" s="4" t="s">
        <v>16</v>
      </c>
      <c r="D353" s="4" t="s">
        <v>2261</v>
      </c>
      <c r="E353" s="4" t="s">
        <v>2262</v>
      </c>
      <c r="F353" s="4" t="s">
        <v>2263</v>
      </c>
      <c r="G353" s="4" t="s">
        <v>2264</v>
      </c>
      <c r="H353" s="4" t="s">
        <v>1332</v>
      </c>
      <c r="I353" s="4" t="s">
        <v>844</v>
      </c>
      <c r="J353" s="4">
        <v>43551.0</v>
      </c>
      <c r="K353" s="4" t="s">
        <v>622</v>
      </c>
    </row>
    <row r="354">
      <c r="A354" s="4" t="s">
        <v>2265</v>
      </c>
      <c r="B354" s="4" t="s">
        <v>2266</v>
      </c>
      <c r="C354" s="4" t="s">
        <v>16</v>
      </c>
      <c r="D354" s="4" t="s">
        <v>2267</v>
      </c>
      <c r="E354" s="4" t="s">
        <v>2268</v>
      </c>
      <c r="F354" s="4" t="s">
        <v>2269</v>
      </c>
      <c r="G354" s="4" t="s">
        <v>2270</v>
      </c>
      <c r="H354" s="4" t="s">
        <v>1397</v>
      </c>
      <c r="I354" s="4" t="s">
        <v>1068</v>
      </c>
      <c r="J354" s="4">
        <v>2210.0</v>
      </c>
      <c r="K354" s="4" t="s">
        <v>622</v>
      </c>
    </row>
    <row r="355">
      <c r="A355" s="4" t="s">
        <v>2271</v>
      </c>
      <c r="B355" s="4" t="s">
        <v>2272</v>
      </c>
      <c r="C355" s="4" t="s">
        <v>16</v>
      </c>
      <c r="D355" s="4" t="s">
        <v>1886</v>
      </c>
      <c r="E355" s="4" t="s">
        <v>2273</v>
      </c>
      <c r="F355" s="4" t="s">
        <v>2274</v>
      </c>
      <c r="G355" s="4" t="s">
        <v>1889</v>
      </c>
      <c r="H355" s="4" t="s">
        <v>1890</v>
      </c>
      <c r="I355" s="4" t="s">
        <v>1181</v>
      </c>
      <c r="J355" s="4">
        <v>22102.0</v>
      </c>
      <c r="K355" s="4" t="s">
        <v>622</v>
      </c>
    </row>
    <row r="356">
      <c r="A356" s="4" t="s">
        <v>2275</v>
      </c>
      <c r="B356" s="4" t="s">
        <v>2276</v>
      </c>
      <c r="C356" s="4" t="s">
        <v>16</v>
      </c>
      <c r="D356" s="4" t="s">
        <v>2277</v>
      </c>
      <c r="E356" s="4" t="s">
        <v>2278</v>
      </c>
      <c r="F356" s="4" t="s">
        <v>2279</v>
      </c>
      <c r="G356" s="4" t="s">
        <v>2280</v>
      </c>
      <c r="H356" s="4" t="s">
        <v>789</v>
      </c>
      <c r="I356" s="4" t="s">
        <v>621</v>
      </c>
      <c r="J356" s="4">
        <v>7936.0</v>
      </c>
      <c r="K356" s="4" t="s">
        <v>622</v>
      </c>
    </row>
    <row r="357">
      <c r="A357" s="4" t="s">
        <v>2281</v>
      </c>
      <c r="B357" s="4" t="s">
        <v>2282</v>
      </c>
      <c r="C357" s="4" t="s">
        <v>16</v>
      </c>
      <c r="D357" s="4" t="s">
        <v>966</v>
      </c>
      <c r="E357" s="4" t="s">
        <v>2283</v>
      </c>
      <c r="F357" s="4" t="s">
        <v>2284</v>
      </c>
      <c r="G357" s="4" t="s">
        <v>2285</v>
      </c>
      <c r="H357" s="4" t="s">
        <v>724</v>
      </c>
      <c r="I357" s="4" t="s">
        <v>725</v>
      </c>
      <c r="J357" s="4">
        <v>60606.0</v>
      </c>
      <c r="K357" s="4" t="s">
        <v>622</v>
      </c>
    </row>
    <row r="358">
      <c r="A358" s="4" t="s">
        <v>913</v>
      </c>
      <c r="B358" s="4" t="s">
        <v>2286</v>
      </c>
      <c r="C358" s="4" t="s">
        <v>16</v>
      </c>
      <c r="D358" s="4" t="s">
        <v>2287</v>
      </c>
      <c r="E358" s="4" t="s">
        <v>2288</v>
      </c>
      <c r="F358" s="4" t="s">
        <v>2289</v>
      </c>
      <c r="G358" s="4" t="s">
        <v>2290</v>
      </c>
      <c r="H358" s="4" t="s">
        <v>2291</v>
      </c>
      <c r="I358" s="4" t="s">
        <v>851</v>
      </c>
      <c r="J358" s="4">
        <v>29150.0</v>
      </c>
      <c r="K358" s="4" t="s">
        <v>622</v>
      </c>
    </row>
    <row r="359">
      <c r="A359" s="4" t="s">
        <v>2292</v>
      </c>
      <c r="B359" s="4" t="s">
        <v>2293</v>
      </c>
      <c r="C359" s="4" t="s">
        <v>658</v>
      </c>
      <c r="D359" s="4" t="s">
        <v>2294</v>
      </c>
      <c r="E359" s="4" t="s">
        <v>2295</v>
      </c>
      <c r="F359" s="4" t="s">
        <v>2296</v>
      </c>
      <c r="G359" s="4" t="s">
        <v>2297</v>
      </c>
      <c r="H359" s="4" t="s">
        <v>2298</v>
      </c>
      <c r="I359" s="4" t="s">
        <v>844</v>
      </c>
      <c r="J359" s="4">
        <v>45241.0</v>
      </c>
      <c r="K359" s="4" t="s">
        <v>622</v>
      </c>
    </row>
    <row r="360">
      <c r="A360" s="4" t="s">
        <v>2299</v>
      </c>
      <c r="B360" s="4" t="s">
        <v>1949</v>
      </c>
      <c r="C360" s="4" t="s">
        <v>16</v>
      </c>
      <c r="D360" s="4" t="s">
        <v>2300</v>
      </c>
      <c r="E360" s="4" t="s">
        <v>2301</v>
      </c>
      <c r="F360" s="4" t="s">
        <v>2302</v>
      </c>
      <c r="G360" s="4" t="s">
        <v>2303</v>
      </c>
      <c r="H360" s="4" t="s">
        <v>1941</v>
      </c>
      <c r="I360" s="4" t="s">
        <v>742</v>
      </c>
      <c r="J360" s="4">
        <v>28117.0</v>
      </c>
      <c r="K360" s="4" t="s">
        <v>622</v>
      </c>
    </row>
    <row r="361">
      <c r="A361" s="4" t="s">
        <v>2304</v>
      </c>
      <c r="B361" s="4" t="s">
        <v>2305</v>
      </c>
      <c r="C361" s="4" t="s">
        <v>16</v>
      </c>
      <c r="D361" s="4" t="s">
        <v>2306</v>
      </c>
      <c r="E361" s="4" t="s">
        <v>2307</v>
      </c>
      <c r="F361" s="4" t="s">
        <v>2308</v>
      </c>
      <c r="G361" s="4" t="s">
        <v>2309</v>
      </c>
      <c r="H361" s="4" t="s">
        <v>2310</v>
      </c>
      <c r="I361" s="4" t="s">
        <v>695</v>
      </c>
      <c r="J361" s="4">
        <v>75024.0</v>
      </c>
      <c r="K361" s="4" t="s">
        <v>622</v>
      </c>
    </row>
    <row r="362">
      <c r="A362" s="4" t="s">
        <v>2311</v>
      </c>
      <c r="B362" s="4" t="s">
        <v>2127</v>
      </c>
      <c r="C362" s="4" t="s">
        <v>16</v>
      </c>
      <c r="D362" s="4" t="s">
        <v>2312</v>
      </c>
      <c r="E362" s="4" t="s">
        <v>2313</v>
      </c>
      <c r="F362" s="4" t="s">
        <v>2314</v>
      </c>
      <c r="G362" s="4" t="s">
        <v>2315</v>
      </c>
      <c r="H362" s="4" t="s">
        <v>1397</v>
      </c>
      <c r="I362" s="4" t="s">
        <v>1068</v>
      </c>
      <c r="J362" s="4">
        <v>2127.0</v>
      </c>
      <c r="K362" s="4" t="s">
        <v>622</v>
      </c>
    </row>
    <row r="363">
      <c r="A363" s="4" t="s">
        <v>2316</v>
      </c>
      <c r="B363" s="4" t="s">
        <v>1806</v>
      </c>
      <c r="C363" s="4" t="s">
        <v>16</v>
      </c>
      <c r="D363" s="4" t="s">
        <v>2317</v>
      </c>
      <c r="E363" s="4" t="s">
        <v>2318</v>
      </c>
      <c r="F363" s="4" t="s">
        <v>2319</v>
      </c>
      <c r="G363" s="4" t="s">
        <v>2320</v>
      </c>
      <c r="H363" s="4" t="s">
        <v>694</v>
      </c>
      <c r="I363" s="4" t="s">
        <v>695</v>
      </c>
      <c r="J363" s="4">
        <v>77079.0</v>
      </c>
      <c r="K363" s="4" t="s">
        <v>622</v>
      </c>
    </row>
    <row r="364">
      <c r="A364" s="4" t="s">
        <v>2321</v>
      </c>
      <c r="B364" s="4" t="s">
        <v>2322</v>
      </c>
      <c r="C364" s="4" t="s">
        <v>16</v>
      </c>
      <c r="D364" s="4" t="s">
        <v>2323</v>
      </c>
      <c r="E364" s="4" t="s">
        <v>2324</v>
      </c>
      <c r="F364" s="4" t="s">
        <v>2325</v>
      </c>
      <c r="G364" s="4" t="s">
        <v>2326</v>
      </c>
      <c r="H364" s="4" t="s">
        <v>2327</v>
      </c>
      <c r="I364" s="4" t="s">
        <v>1167</v>
      </c>
      <c r="J364" s="4">
        <v>64120.0</v>
      </c>
      <c r="K364" s="4" t="s">
        <v>622</v>
      </c>
    </row>
    <row r="365">
      <c r="A365" s="4" t="s">
        <v>2328</v>
      </c>
      <c r="B365" s="4" t="s">
        <v>2329</v>
      </c>
      <c r="C365" s="4" t="s">
        <v>16</v>
      </c>
      <c r="D365" s="4" t="s">
        <v>2330</v>
      </c>
      <c r="E365" s="4">
        <v>9.7144575729E10</v>
      </c>
      <c r="F365" s="4" t="s">
        <v>2331</v>
      </c>
      <c r="G365" s="4" t="s">
        <v>2332</v>
      </c>
      <c r="H365" s="4" t="s">
        <v>2333</v>
      </c>
      <c r="I365" s="4" t="s">
        <v>2334</v>
      </c>
      <c r="J365" s="4">
        <v>0.0</v>
      </c>
      <c r="K365" s="4" t="s">
        <v>2335</v>
      </c>
    </row>
    <row r="366">
      <c r="A366" s="4" t="s">
        <v>2336</v>
      </c>
      <c r="B366" s="4" t="s">
        <v>2337</v>
      </c>
      <c r="C366" s="4" t="s">
        <v>16</v>
      </c>
      <c r="D366" s="4" t="s">
        <v>2338</v>
      </c>
      <c r="E366" s="4">
        <v>9.7126548E10</v>
      </c>
      <c r="F366" s="4" t="s">
        <v>2339</v>
      </c>
      <c r="G366" s="4" t="s">
        <v>2340</v>
      </c>
      <c r="H366" s="4" t="s">
        <v>2341</v>
      </c>
      <c r="I366" s="4" t="s">
        <v>2079</v>
      </c>
      <c r="J366" s="4">
        <v>224.0</v>
      </c>
      <c r="K366" s="4" t="s">
        <v>2335</v>
      </c>
    </row>
    <row r="367">
      <c r="A367" s="4" t="s">
        <v>2342</v>
      </c>
      <c r="B367" s="4" t="s">
        <v>2343</v>
      </c>
      <c r="C367" s="4" t="s">
        <v>16</v>
      </c>
      <c r="D367" s="4" t="s">
        <v>2344</v>
      </c>
      <c r="E367" s="4">
        <f>+41793196713</f>
        <v>41793196713</v>
      </c>
      <c r="F367" s="4" t="s">
        <v>2345</v>
      </c>
      <c r="G367" s="4" t="s">
        <v>2346</v>
      </c>
      <c r="H367" s="4" t="s">
        <v>2347</v>
      </c>
      <c r="I367" s="4" t="s">
        <v>2348</v>
      </c>
      <c r="J367" s="4">
        <v>8404.0</v>
      </c>
      <c r="K367" s="4" t="s">
        <v>2349</v>
      </c>
    </row>
    <row r="368">
      <c r="A368" s="4" t="s">
        <v>2350</v>
      </c>
      <c r="B368" s="4" t="s">
        <v>2351</v>
      </c>
      <c r="C368" s="4" t="s">
        <v>16</v>
      </c>
      <c r="D368" s="4" t="s">
        <v>2352</v>
      </c>
      <c r="E368" s="4">
        <v>9.71565500208E11</v>
      </c>
      <c r="F368" s="4" t="s">
        <v>2353</v>
      </c>
      <c r="G368" s="4" t="s">
        <v>2354</v>
      </c>
      <c r="H368" s="4" t="s">
        <v>2333</v>
      </c>
      <c r="I368" s="4" t="s">
        <v>2334</v>
      </c>
      <c r="J368" s="4">
        <v>118107.0</v>
      </c>
      <c r="K368" s="4" t="s">
        <v>2335</v>
      </c>
    </row>
    <row r="369">
      <c r="A369" s="4" t="s">
        <v>2355</v>
      </c>
      <c r="B369" s="4" t="s">
        <v>2356</v>
      </c>
      <c r="C369" s="4" t="s">
        <v>16</v>
      </c>
      <c r="D369" s="4" t="s">
        <v>2357</v>
      </c>
      <c r="E369" s="4">
        <v>9.71566819963E11</v>
      </c>
      <c r="F369" s="4" t="s">
        <v>2358</v>
      </c>
      <c r="G369" s="4" t="s">
        <v>2359</v>
      </c>
      <c r="H369" s="4" t="s">
        <v>2333</v>
      </c>
      <c r="I369" s="4" t="s">
        <v>2334</v>
      </c>
      <c r="J369" s="4">
        <v>0.0</v>
      </c>
      <c r="K369" s="4" t="s">
        <v>2335</v>
      </c>
    </row>
    <row r="370">
      <c r="A370" s="4" t="s">
        <v>2360</v>
      </c>
      <c r="B370" s="4" t="s">
        <v>2361</v>
      </c>
      <c r="C370" s="4" t="s">
        <v>16</v>
      </c>
      <c r="D370" s="4" t="s">
        <v>2362</v>
      </c>
      <c r="E370" s="4">
        <v>9.71569945952E11</v>
      </c>
      <c r="F370" s="4" t="s">
        <v>2363</v>
      </c>
      <c r="G370" s="4" t="s">
        <v>2364</v>
      </c>
      <c r="H370" s="4" t="s">
        <v>2333</v>
      </c>
      <c r="I370" s="4" t="s">
        <v>2334</v>
      </c>
      <c r="J370" s="4">
        <v>18022.0</v>
      </c>
      <c r="K370" s="4" t="s">
        <v>2335</v>
      </c>
    </row>
    <row r="371">
      <c r="A371" s="4" t="s">
        <v>2365</v>
      </c>
      <c r="B371" s="4" t="s">
        <v>2366</v>
      </c>
      <c r="C371" s="4" t="s">
        <v>16</v>
      </c>
      <c r="D371" s="4" t="s">
        <v>2367</v>
      </c>
      <c r="E371" s="4">
        <v>9.71566780665E11</v>
      </c>
      <c r="F371" s="4" t="s">
        <v>2368</v>
      </c>
      <c r="G371" s="4" t="s">
        <v>2369</v>
      </c>
      <c r="H371" s="4" t="s">
        <v>2333</v>
      </c>
      <c r="I371" s="4" t="s">
        <v>2334</v>
      </c>
      <c r="J371" s="4">
        <v>124412.0</v>
      </c>
      <c r="K371" s="4" t="s">
        <v>2335</v>
      </c>
    </row>
    <row r="372">
      <c r="A372" s="4" t="s">
        <v>2370</v>
      </c>
      <c r="B372" s="4" t="s">
        <v>2371</v>
      </c>
      <c r="C372" s="4" t="s">
        <v>2372</v>
      </c>
      <c r="D372" s="4" t="s">
        <v>2373</v>
      </c>
      <c r="E372" s="4">
        <v>4.3664515893E11</v>
      </c>
      <c r="F372" s="4" t="s">
        <v>2374</v>
      </c>
      <c r="G372" s="4" t="s">
        <v>2375</v>
      </c>
      <c r="H372" s="4" t="s">
        <v>2376</v>
      </c>
      <c r="I372" s="4">
        <v>4.0</v>
      </c>
      <c r="J372" s="4">
        <v>4030.0</v>
      </c>
      <c r="K372" s="4" t="s">
        <v>2377</v>
      </c>
    </row>
    <row r="373">
      <c r="A373" s="4" t="s">
        <v>2378</v>
      </c>
      <c r="B373" s="4" t="s">
        <v>2379</v>
      </c>
      <c r="C373" s="4" t="s">
        <v>16</v>
      </c>
      <c r="D373" s="4" t="s">
        <v>2380</v>
      </c>
      <c r="E373" s="4">
        <f>+33549854986</f>
        <v>33549854986</v>
      </c>
      <c r="F373" s="4" t="s">
        <v>2381</v>
      </c>
      <c r="G373" s="4" t="s">
        <v>2382</v>
      </c>
      <c r="H373" s="4" t="s">
        <v>2383</v>
      </c>
      <c r="I373" s="4" t="s">
        <v>2384</v>
      </c>
      <c r="J373" s="4">
        <v>86100.0</v>
      </c>
      <c r="K373" s="4" t="s">
        <v>2385</v>
      </c>
    </row>
    <row r="374">
      <c r="A374" s="4" t="s">
        <v>452</v>
      </c>
      <c r="B374" s="4" t="s">
        <v>2386</v>
      </c>
      <c r="C374" s="4" t="s">
        <v>16</v>
      </c>
      <c r="D374" s="4" t="s">
        <v>2387</v>
      </c>
      <c r="E374" s="4">
        <v>4.95273905E9</v>
      </c>
      <c r="F374" s="4" t="s">
        <v>2388</v>
      </c>
      <c r="G374" s="4" t="s">
        <v>2389</v>
      </c>
      <c r="H374" s="4" t="s">
        <v>2390</v>
      </c>
      <c r="I374" s="4" t="s">
        <v>2391</v>
      </c>
      <c r="J374" s="4">
        <v>37688.0</v>
      </c>
      <c r="K374" s="4" t="s">
        <v>2392</v>
      </c>
    </row>
    <row r="375">
      <c r="A375" s="4" t="s">
        <v>609</v>
      </c>
      <c r="B375" s="4" t="s">
        <v>2393</v>
      </c>
      <c r="C375" s="4" t="s">
        <v>16</v>
      </c>
      <c r="D375" s="4" t="s">
        <v>2394</v>
      </c>
      <c r="E375" s="4">
        <v>4.97361920149E11</v>
      </c>
      <c r="F375" s="4" t="s">
        <v>2395</v>
      </c>
      <c r="G375" s="4" t="s">
        <v>2396</v>
      </c>
      <c r="H375" s="4" t="s">
        <v>2397</v>
      </c>
      <c r="I375" s="4" t="s">
        <v>2398</v>
      </c>
      <c r="J375" s="4">
        <v>73431.0</v>
      </c>
      <c r="K375" s="4" t="s">
        <v>2392</v>
      </c>
    </row>
    <row r="376">
      <c r="A376" s="4" t="s">
        <v>1020</v>
      </c>
      <c r="B376" s="4" t="s">
        <v>2399</v>
      </c>
      <c r="C376" s="4" t="s">
        <v>16</v>
      </c>
      <c r="D376" s="4" t="s">
        <v>2400</v>
      </c>
      <c r="E376" s="4">
        <v>4.93036471E9</v>
      </c>
      <c r="F376" s="4" t="s">
        <v>2401</v>
      </c>
      <c r="G376" s="4" t="s">
        <v>2402</v>
      </c>
      <c r="H376" s="4" t="s">
        <v>2403</v>
      </c>
      <c r="I376" s="4" t="s">
        <v>2404</v>
      </c>
      <c r="J376" s="4">
        <v>10117.0</v>
      </c>
      <c r="K376" s="4" t="s">
        <v>2392</v>
      </c>
    </row>
    <row r="377">
      <c r="A377" s="4" t="s">
        <v>2405</v>
      </c>
      <c r="B377" s="4" t="s">
        <v>2406</v>
      </c>
      <c r="C377" s="4" t="s">
        <v>16</v>
      </c>
      <c r="D377" s="4" t="s">
        <v>2407</v>
      </c>
      <c r="E377" s="4">
        <v>4.9403001E8</v>
      </c>
      <c r="F377" s="4" t="s">
        <v>2408</v>
      </c>
      <c r="G377" s="4" t="s">
        <v>2409</v>
      </c>
      <c r="H377" s="4" t="s">
        <v>2410</v>
      </c>
      <c r="I377" s="4" t="s">
        <v>2411</v>
      </c>
      <c r="J377" s="4">
        <v>20095.0</v>
      </c>
      <c r="K377" s="4" t="s">
        <v>2392</v>
      </c>
    </row>
    <row r="378">
      <c r="A378" s="4" t="s">
        <v>2370</v>
      </c>
      <c r="B378" s="4" t="s">
        <v>2412</v>
      </c>
      <c r="C378" s="4" t="s">
        <v>16</v>
      </c>
      <c r="D378" s="4" t="s">
        <v>2413</v>
      </c>
      <c r="E378" s="4">
        <f>+41716774545</f>
        <v>41716774545</v>
      </c>
      <c r="F378" s="4" t="s">
        <v>2414</v>
      </c>
      <c r="G378" s="4" t="s">
        <v>2415</v>
      </c>
      <c r="H378" s="4" t="s">
        <v>2416</v>
      </c>
      <c r="I378" s="4" t="s">
        <v>2417</v>
      </c>
      <c r="J378" s="4">
        <v>8274.0</v>
      </c>
      <c r="K378" s="4" t="s">
        <v>2349</v>
      </c>
    </row>
    <row r="379">
      <c r="A379" s="4" t="s">
        <v>2418</v>
      </c>
      <c r="B379" s="4" t="s">
        <v>2419</v>
      </c>
      <c r="C379" s="4" t="s">
        <v>16</v>
      </c>
      <c r="D379" s="4" t="s">
        <v>2420</v>
      </c>
      <c r="E379" s="4">
        <v>4.9175543909E11</v>
      </c>
      <c r="F379" s="4" t="s">
        <v>2421</v>
      </c>
      <c r="G379" s="4" t="s">
        <v>2422</v>
      </c>
      <c r="H379" s="4" t="s">
        <v>2423</v>
      </c>
      <c r="I379" s="4" t="s">
        <v>2424</v>
      </c>
      <c r="J379" s="4">
        <v>65201.0</v>
      </c>
      <c r="K379" s="4" t="s">
        <v>2392</v>
      </c>
    </row>
    <row r="380">
      <c r="A380" s="4" t="s">
        <v>2425</v>
      </c>
      <c r="B380" s="4" t="s">
        <v>2426</v>
      </c>
      <c r="C380" s="4" t="s">
        <v>16</v>
      </c>
      <c r="D380" s="4" t="s">
        <v>2427</v>
      </c>
      <c r="E380" s="4">
        <v>4.972215001E10</v>
      </c>
      <c r="F380" s="4" t="s">
        <v>2428</v>
      </c>
      <c r="G380" s="4" t="s">
        <v>2429</v>
      </c>
      <c r="H380" s="4" t="s">
        <v>2430</v>
      </c>
      <c r="I380" s="4" t="s">
        <v>2398</v>
      </c>
      <c r="J380" s="4">
        <v>76532.0</v>
      </c>
      <c r="K380" s="4" t="s">
        <v>2392</v>
      </c>
    </row>
    <row r="381">
      <c r="A381" s="4" t="s">
        <v>2431</v>
      </c>
      <c r="B381" s="4" t="s">
        <v>2432</v>
      </c>
      <c r="C381" s="4" t="s">
        <v>16</v>
      </c>
      <c r="D381" s="4" t="s">
        <v>2433</v>
      </c>
      <c r="E381" s="4">
        <v>2.01222880745E11</v>
      </c>
      <c r="F381" s="4" t="s">
        <v>2434</v>
      </c>
      <c r="G381" s="4" t="s">
        <v>2435</v>
      </c>
      <c r="H381" s="4" t="s">
        <v>2436</v>
      </c>
      <c r="I381" s="4" t="s">
        <v>2437</v>
      </c>
      <c r="J381" s="4">
        <v>0.0</v>
      </c>
      <c r="K381" s="4" t="s">
        <v>2438</v>
      </c>
    </row>
    <row r="382">
      <c r="A382" s="4" t="s">
        <v>615</v>
      </c>
      <c r="B382" s="4" t="s">
        <v>2439</v>
      </c>
      <c r="C382" s="4" t="s">
        <v>16</v>
      </c>
      <c r="D382" s="4" t="s">
        <v>2440</v>
      </c>
      <c r="E382" s="4">
        <f>+966500380291</f>
        <v>966500380291</v>
      </c>
      <c r="F382" s="4" t="s">
        <v>2441</v>
      </c>
      <c r="G382" s="4" t="s">
        <v>2442</v>
      </c>
      <c r="H382" s="4" t="s">
        <v>2443</v>
      </c>
      <c r="I382" s="4">
        <v>2.0</v>
      </c>
      <c r="J382" s="4">
        <v>21491.0</v>
      </c>
      <c r="K382" s="4" t="s">
        <v>2444</v>
      </c>
    </row>
    <row r="383">
      <c r="A383" s="4" t="s">
        <v>2445</v>
      </c>
      <c r="B383" s="4" t="s">
        <v>2446</v>
      </c>
      <c r="C383" s="4" t="s">
        <v>16</v>
      </c>
      <c r="D383" s="4" t="s">
        <v>2447</v>
      </c>
      <c r="E383" s="4">
        <v>9.66500157797E11</v>
      </c>
      <c r="F383" s="4" t="s">
        <v>2448</v>
      </c>
      <c r="G383" s="4" t="s">
        <v>2449</v>
      </c>
      <c r="H383" s="4" t="s">
        <v>2450</v>
      </c>
      <c r="I383" s="4">
        <v>1.0</v>
      </c>
      <c r="J383" s="4">
        <v>41912.0</v>
      </c>
      <c r="K383" s="4" t="s">
        <v>2444</v>
      </c>
    </row>
    <row r="384">
      <c r="A384" s="4" t="s">
        <v>2451</v>
      </c>
      <c r="B384" s="4" t="s">
        <v>2452</v>
      </c>
      <c r="C384" s="4" t="s">
        <v>16</v>
      </c>
      <c r="D384" s="4" t="s">
        <v>2453</v>
      </c>
      <c r="E384" s="4">
        <v>3.90577965237E11</v>
      </c>
      <c r="F384" s="4" t="s">
        <v>2454</v>
      </c>
      <c r="G384" s="4" t="s">
        <v>2455</v>
      </c>
      <c r="H384" s="4" t="s">
        <v>2456</v>
      </c>
      <c r="I384" s="4">
        <v>52.0</v>
      </c>
      <c r="J384" s="4">
        <v>53031.0</v>
      </c>
      <c r="K384" s="4" t="s">
        <v>2457</v>
      </c>
    </row>
    <row r="385">
      <c r="A385" s="4" t="s">
        <v>2458</v>
      </c>
      <c r="B385" s="4" t="s">
        <v>2459</v>
      </c>
      <c r="C385" s="4" t="s">
        <v>16</v>
      </c>
      <c r="D385" s="4" t="s">
        <v>2460</v>
      </c>
      <c r="E385" s="4" t="str">
        <f>+41 79 444 5248</f>
        <v>#ERROR!</v>
      </c>
      <c r="F385" s="4" t="s">
        <v>2461</v>
      </c>
      <c r="G385" s="4" t="s">
        <v>2462</v>
      </c>
      <c r="H385" s="4" t="s">
        <v>2463</v>
      </c>
      <c r="I385" s="4" t="s">
        <v>2348</v>
      </c>
      <c r="J385" s="4">
        <v>8050.0</v>
      </c>
      <c r="K385" s="4" t="s">
        <v>2349</v>
      </c>
    </row>
    <row r="386">
      <c r="A386" s="4" t="s">
        <v>2464</v>
      </c>
      <c r="B386" s="4" t="s">
        <v>2465</v>
      </c>
      <c r="C386" s="4" t="s">
        <v>16</v>
      </c>
      <c r="D386" s="4" t="s">
        <v>2466</v>
      </c>
      <c r="E386" s="4">
        <v>4.1566199111E10</v>
      </c>
      <c r="F386" s="4" t="s">
        <v>2467</v>
      </c>
      <c r="G386" s="4" t="s">
        <v>2468</v>
      </c>
      <c r="H386" s="4" t="s">
        <v>2469</v>
      </c>
      <c r="I386" s="4" t="s">
        <v>2470</v>
      </c>
      <c r="J386" s="4">
        <v>5610.0</v>
      </c>
      <c r="K386" s="4" t="s">
        <v>2349</v>
      </c>
    </row>
    <row r="387">
      <c r="A387" s="4" t="s">
        <v>2471</v>
      </c>
      <c r="B387" s="4" t="s">
        <v>2472</v>
      </c>
      <c r="C387" s="4" t="s">
        <v>16</v>
      </c>
      <c r="D387" s="4" t="s">
        <v>2473</v>
      </c>
      <c r="E387" s="4">
        <v>9.66118743E11</v>
      </c>
      <c r="F387" s="4" t="s">
        <v>2474</v>
      </c>
      <c r="G387" s="4" t="s">
        <v>2475</v>
      </c>
      <c r="H387" s="4" t="s">
        <v>2476</v>
      </c>
      <c r="I387" s="4">
        <v>1.0</v>
      </c>
      <c r="J387" s="4">
        <v>11481.0</v>
      </c>
      <c r="K387" s="4" t="s">
        <v>2444</v>
      </c>
    </row>
    <row r="388">
      <c r="A388" s="4" t="s">
        <v>2477</v>
      </c>
      <c r="B388" s="4" t="s">
        <v>1855</v>
      </c>
      <c r="C388" s="4" t="s">
        <v>16</v>
      </c>
      <c r="D388" s="4" t="s">
        <v>2478</v>
      </c>
      <c r="E388" s="4">
        <v>4.47766234768E11</v>
      </c>
      <c r="F388" s="4" t="s">
        <v>2479</v>
      </c>
      <c r="G388" s="4" t="s">
        <v>2480</v>
      </c>
      <c r="H388" s="4" t="s">
        <v>2481</v>
      </c>
      <c r="J388" s="4" t="s">
        <v>2482</v>
      </c>
      <c r="K388" s="4" t="s">
        <v>2483</v>
      </c>
    </row>
    <row r="389">
      <c r="A389" s="4" t="s">
        <v>2484</v>
      </c>
      <c r="B389" s="4" t="s">
        <v>2485</v>
      </c>
      <c r="C389" s="4" t="s">
        <v>16</v>
      </c>
      <c r="D389" s="4" t="s">
        <v>2486</v>
      </c>
      <c r="E389" s="4">
        <v>3.1629216534E10</v>
      </c>
      <c r="F389" s="4" t="s">
        <v>2487</v>
      </c>
      <c r="G389" s="4" t="s">
        <v>2488</v>
      </c>
      <c r="H389" s="4" t="s">
        <v>589</v>
      </c>
      <c r="J389" s="4" t="s">
        <v>2489</v>
      </c>
      <c r="K389" s="4" t="s">
        <v>2483</v>
      </c>
    </row>
    <row r="390">
      <c r="A390" s="4" t="s">
        <v>2490</v>
      </c>
      <c r="B390" s="4" t="s">
        <v>2491</v>
      </c>
      <c r="C390" s="4" t="s">
        <v>16</v>
      </c>
      <c r="D390" s="4" t="s">
        <v>2492</v>
      </c>
      <c r="E390" s="4">
        <f>+4923839540</f>
        <v>4923839540</v>
      </c>
      <c r="F390" s="4" t="s">
        <v>2493</v>
      </c>
      <c r="G390" s="4" t="s">
        <v>2494</v>
      </c>
      <c r="H390" s="4" t="s">
        <v>2495</v>
      </c>
      <c r="J390" s="4">
        <v>59199.0</v>
      </c>
      <c r="K390" s="4" t="s">
        <v>2392</v>
      </c>
    </row>
    <row r="391">
      <c r="A391" s="4" t="s">
        <v>656</v>
      </c>
      <c r="B391" s="4" t="s">
        <v>2496</v>
      </c>
      <c r="C391" s="4" t="s">
        <v>16</v>
      </c>
      <c r="D391" s="4" t="s">
        <v>2497</v>
      </c>
      <c r="E391" s="4">
        <f>+441603772858</f>
        <v>441603772858</v>
      </c>
      <c r="F391" s="4" t="s">
        <v>2498</v>
      </c>
      <c r="G391" s="4" t="s">
        <v>2499</v>
      </c>
      <c r="H391" s="4" t="s">
        <v>2500</v>
      </c>
      <c r="J391" s="4" t="s">
        <v>2501</v>
      </c>
      <c r="K391" s="4" t="s">
        <v>2483</v>
      </c>
    </row>
    <row r="392">
      <c r="A392" s="4" t="s">
        <v>2502</v>
      </c>
      <c r="B392" s="4" t="s">
        <v>2503</v>
      </c>
      <c r="C392" s="4" t="s">
        <v>16</v>
      </c>
      <c r="D392" s="4" t="s">
        <v>2504</v>
      </c>
      <c r="E392" s="4">
        <v>4.94321985153E11</v>
      </c>
      <c r="F392" s="4" t="s">
        <v>2505</v>
      </c>
      <c r="G392" s="4" t="s">
        <v>2506</v>
      </c>
      <c r="H392" s="4" t="s">
        <v>2507</v>
      </c>
      <c r="J392" s="4">
        <v>24539.0</v>
      </c>
      <c r="K392" s="4" t="s">
        <v>2392</v>
      </c>
    </row>
    <row r="393">
      <c r="A393" s="4" t="s">
        <v>2508</v>
      </c>
      <c r="B393" s="4" t="s">
        <v>2509</v>
      </c>
      <c r="C393" s="4" t="s">
        <v>16</v>
      </c>
      <c r="D393" s="4" t="s">
        <v>2510</v>
      </c>
      <c r="E393" s="4">
        <f>+49733383170</f>
        <v>49733383170</v>
      </c>
      <c r="F393" s="4" t="s">
        <v>2511</v>
      </c>
      <c r="G393" s="4" t="s">
        <v>2512</v>
      </c>
      <c r="H393" s="4" t="s">
        <v>2513</v>
      </c>
      <c r="J393" s="4">
        <v>72589.0</v>
      </c>
      <c r="K393" s="4" t="s">
        <v>2392</v>
      </c>
    </row>
    <row r="394">
      <c r="A394" s="4" t="s">
        <v>2514</v>
      </c>
      <c r="B394" s="4" t="s">
        <v>2515</v>
      </c>
      <c r="C394" s="4" t="s">
        <v>16</v>
      </c>
      <c r="D394" s="4" t="s">
        <v>2516</v>
      </c>
      <c r="E394" s="4">
        <f>+4642186000</f>
        <v>4642186000</v>
      </c>
      <c r="F394" s="4" t="s">
        <v>2517</v>
      </c>
      <c r="G394" s="4" t="s">
        <v>2518</v>
      </c>
      <c r="H394" s="4" t="s">
        <v>2519</v>
      </c>
      <c r="J394" s="4" t="s">
        <v>2520</v>
      </c>
      <c r="K394" s="4" t="s">
        <v>2521</v>
      </c>
    </row>
    <row r="395">
      <c r="A395" s="4" t="s">
        <v>877</v>
      </c>
      <c r="B395" s="4" t="s">
        <v>2522</v>
      </c>
      <c r="C395" s="4" t="s">
        <v>658</v>
      </c>
      <c r="D395" s="4" t="s">
        <v>2523</v>
      </c>
      <c r="E395" s="4">
        <v>4.423805141E11</v>
      </c>
      <c r="F395" s="4" t="s">
        <v>2524</v>
      </c>
      <c r="G395" s="4" t="s">
        <v>2525</v>
      </c>
      <c r="H395" s="4" t="s">
        <v>2526</v>
      </c>
      <c r="J395" s="4" t="s">
        <v>2527</v>
      </c>
      <c r="K395" s="4" t="s">
        <v>2483</v>
      </c>
    </row>
    <row r="396">
      <c r="A396" s="4" t="s">
        <v>2528</v>
      </c>
      <c r="B396" s="4" t="s">
        <v>2529</v>
      </c>
      <c r="C396" s="4" t="s">
        <v>16</v>
      </c>
      <c r="D396" s="4" t="s">
        <v>2530</v>
      </c>
      <c r="E396" s="4">
        <v>4.553551315E9</v>
      </c>
      <c r="F396" s="4" t="s">
        <v>2531</v>
      </c>
      <c r="G396" s="4" t="s">
        <v>2532</v>
      </c>
      <c r="H396" s="4" t="s">
        <v>2533</v>
      </c>
      <c r="J396" s="4">
        <v>2300.0</v>
      </c>
      <c r="K396" s="4" t="s">
        <v>2534</v>
      </c>
    </row>
    <row r="397">
      <c r="A397" s="4" t="s">
        <v>2535</v>
      </c>
      <c r="B397" s="4" t="s">
        <v>2536</v>
      </c>
      <c r="C397" s="4" t="s">
        <v>16</v>
      </c>
      <c r="D397" s="4" t="s">
        <v>2537</v>
      </c>
      <c r="E397" s="4">
        <f>+492024391055</f>
        <v>492024391055</v>
      </c>
      <c r="F397" s="4" t="s">
        <v>2538</v>
      </c>
      <c r="G397" s="4" t="s">
        <v>2539</v>
      </c>
      <c r="H397" s="4" t="s">
        <v>2540</v>
      </c>
      <c r="J397" s="4">
        <v>42119.0</v>
      </c>
      <c r="K397" s="4" t="s">
        <v>2392</v>
      </c>
    </row>
    <row r="398">
      <c r="A398" s="4" t="s">
        <v>2541</v>
      </c>
      <c r="B398" s="4" t="s">
        <v>2542</v>
      </c>
      <c r="C398" s="4" t="s">
        <v>16</v>
      </c>
      <c r="D398" s="4" t="s">
        <v>2543</v>
      </c>
      <c r="E398" s="4">
        <v>9.71508628201E11</v>
      </c>
      <c r="F398" s="4" t="s">
        <v>2544</v>
      </c>
      <c r="G398" s="4" t="s">
        <v>2545</v>
      </c>
      <c r="H398" s="4" t="s">
        <v>2546</v>
      </c>
      <c r="J398" s="4">
        <v>0.0</v>
      </c>
      <c r="K398" s="4" t="s">
        <v>2335</v>
      </c>
    </row>
    <row r="399">
      <c r="A399" s="4" t="s">
        <v>2451</v>
      </c>
      <c r="B399" s="4" t="s">
        <v>2547</v>
      </c>
      <c r="C399" s="4" t="s">
        <v>16</v>
      </c>
      <c r="D399" s="4" t="s">
        <v>2548</v>
      </c>
      <c r="E399" s="4">
        <v>3.902964751E9</v>
      </c>
      <c r="F399" s="4" t="s">
        <v>2549</v>
      </c>
      <c r="G399" s="4" t="s">
        <v>2550</v>
      </c>
      <c r="H399" s="4" t="s">
        <v>2551</v>
      </c>
      <c r="J399" s="4">
        <v>20815.0</v>
      </c>
      <c r="K399" s="4" t="s">
        <v>2457</v>
      </c>
    </row>
    <row r="400">
      <c r="A400" s="4" t="s">
        <v>2552</v>
      </c>
      <c r="B400" s="4" t="s">
        <v>2553</v>
      </c>
      <c r="C400" s="4" t="s">
        <v>16</v>
      </c>
      <c r="D400" s="4" t="s">
        <v>2357</v>
      </c>
      <c r="E400" s="4">
        <v>9.71502868929E11</v>
      </c>
      <c r="F400" s="4" t="s">
        <v>2554</v>
      </c>
      <c r="G400" s="4" t="s">
        <v>2555</v>
      </c>
      <c r="H400" s="4" t="s">
        <v>2333</v>
      </c>
      <c r="J400" s="4">
        <v>2668.0</v>
      </c>
      <c r="K400" s="4" t="s">
        <v>2335</v>
      </c>
    </row>
    <row r="401">
      <c r="A401" s="4" t="s">
        <v>2556</v>
      </c>
      <c r="B401" s="4" t="s">
        <v>2557</v>
      </c>
      <c r="C401" s="4" t="s">
        <v>16</v>
      </c>
      <c r="D401" s="4" t="s">
        <v>2558</v>
      </c>
      <c r="E401" s="4">
        <v>9.7150169049E11</v>
      </c>
      <c r="F401" s="4" t="s">
        <v>2559</v>
      </c>
      <c r="G401" s="4" t="s">
        <v>2560</v>
      </c>
      <c r="H401" s="4" t="s">
        <v>2333</v>
      </c>
      <c r="J401" s="4">
        <v>0.0</v>
      </c>
      <c r="K401" s="4" t="s">
        <v>2335</v>
      </c>
    </row>
    <row r="402">
      <c r="A402" s="4" t="s">
        <v>2561</v>
      </c>
      <c r="B402" s="4" t="s">
        <v>2562</v>
      </c>
      <c r="C402" s="4" t="s">
        <v>16</v>
      </c>
      <c r="D402" s="4" t="s">
        <v>2563</v>
      </c>
      <c r="E402" s="4">
        <v>3.4618114424E10</v>
      </c>
      <c r="F402" s="4" t="s">
        <v>2564</v>
      </c>
      <c r="G402" s="4" t="s">
        <v>2565</v>
      </c>
      <c r="H402" s="4" t="s">
        <v>2566</v>
      </c>
      <c r="J402" s="4">
        <v>28108.0</v>
      </c>
      <c r="K402" s="4" t="s">
        <v>2567</v>
      </c>
    </row>
    <row r="403">
      <c r="A403" s="4" t="s">
        <v>2568</v>
      </c>
      <c r="B403" s="4" t="s">
        <v>2569</v>
      </c>
      <c r="C403" s="4" t="s">
        <v>728</v>
      </c>
      <c r="D403" s="4" t="s">
        <v>2570</v>
      </c>
      <c r="E403" s="4" t="s">
        <v>2571</v>
      </c>
      <c r="F403" s="4" t="s">
        <v>2572</v>
      </c>
      <c r="G403" s="4" t="s">
        <v>2573</v>
      </c>
      <c r="H403" s="4" t="s">
        <v>2574</v>
      </c>
      <c r="J403" s="4">
        <v>8174.0</v>
      </c>
      <c r="K403" s="4" t="s">
        <v>2567</v>
      </c>
    </row>
    <row r="404">
      <c r="A404" s="4" t="s">
        <v>2575</v>
      </c>
      <c r="B404" s="4" t="s">
        <v>2576</v>
      </c>
      <c r="C404" s="4" t="s">
        <v>16</v>
      </c>
      <c r="D404" s="4" t="s">
        <v>2577</v>
      </c>
      <c r="E404" s="4">
        <v>9.72548882589E11</v>
      </c>
      <c r="F404" s="4" t="s">
        <v>2578</v>
      </c>
      <c r="G404" s="4" t="s">
        <v>2579</v>
      </c>
      <c r="H404" s="4" t="s">
        <v>2580</v>
      </c>
      <c r="J404" s="4">
        <v>306000.0</v>
      </c>
      <c r="K404" s="4" t="s">
        <v>1438</v>
      </c>
    </row>
    <row r="405">
      <c r="A405" s="4" t="s">
        <v>2581</v>
      </c>
      <c r="B405" s="4" t="s">
        <v>2582</v>
      </c>
      <c r="C405" s="4" t="s">
        <v>16</v>
      </c>
      <c r="D405" s="4" t="s">
        <v>2583</v>
      </c>
      <c r="E405" s="4">
        <v>3.4674245126E10</v>
      </c>
      <c r="F405" s="4" t="s">
        <v>2584</v>
      </c>
      <c r="G405" s="4" t="s">
        <v>2585</v>
      </c>
      <c r="H405" s="4" t="s">
        <v>2586</v>
      </c>
      <c r="J405" s="4">
        <v>28020.0</v>
      </c>
      <c r="K405" s="4" t="s">
        <v>2567</v>
      </c>
    </row>
    <row r="406">
      <c r="A406" s="4" t="s">
        <v>2587</v>
      </c>
      <c r="B406" s="4" t="s">
        <v>2588</v>
      </c>
      <c r="C406" s="4" t="s">
        <v>16</v>
      </c>
      <c r="D406" s="4" t="s">
        <v>2589</v>
      </c>
      <c r="E406" s="4">
        <v>4.8512593581E10</v>
      </c>
      <c r="F406" s="4" t="s">
        <v>2590</v>
      </c>
      <c r="G406" s="4" t="s">
        <v>2591</v>
      </c>
      <c r="H406" s="4" t="s">
        <v>2592</v>
      </c>
      <c r="J406" s="4" t="s">
        <v>2593</v>
      </c>
      <c r="K406" s="4" t="s">
        <v>2594</v>
      </c>
    </row>
    <row r="407">
      <c r="A407" s="4" t="s">
        <v>2595</v>
      </c>
      <c r="B407" s="4" t="s">
        <v>2596</v>
      </c>
      <c r="C407" s="4" t="s">
        <v>16</v>
      </c>
      <c r="D407" s="4" t="s">
        <v>2597</v>
      </c>
      <c r="E407" s="4">
        <v>9.05309541688E11</v>
      </c>
      <c r="F407" s="4" t="s">
        <v>2598</v>
      </c>
      <c r="G407" s="4" t="s">
        <v>2599</v>
      </c>
      <c r="H407" s="4" t="s">
        <v>2600</v>
      </c>
      <c r="J407" s="4">
        <v>34055.0</v>
      </c>
      <c r="K407" s="4" t="s">
        <v>2601</v>
      </c>
    </row>
    <row r="408">
      <c r="A408" s="4" t="s">
        <v>2602</v>
      </c>
      <c r="B408" s="4" t="s">
        <v>2603</v>
      </c>
      <c r="C408" s="4" t="s">
        <v>2604</v>
      </c>
      <c r="D408" s="4" t="s">
        <v>2605</v>
      </c>
      <c r="E408" s="4">
        <v>3.2479945002E10</v>
      </c>
      <c r="F408" s="4" t="s">
        <v>2606</v>
      </c>
      <c r="G408" s="4" t="s">
        <v>2607</v>
      </c>
      <c r="H408" s="4" t="s">
        <v>2608</v>
      </c>
      <c r="J408" s="4">
        <v>8790.0</v>
      </c>
      <c r="K408" s="4" t="s">
        <v>2609</v>
      </c>
    </row>
    <row r="409">
      <c r="A409" s="4" t="s">
        <v>1437</v>
      </c>
      <c r="B409" s="4" t="s">
        <v>2610</v>
      </c>
      <c r="C409" s="4" t="s">
        <v>16</v>
      </c>
      <c r="D409" s="4" t="s">
        <v>2611</v>
      </c>
      <c r="E409" s="4">
        <v>3.49357103E10</v>
      </c>
      <c r="F409" s="4" t="s">
        <v>2612</v>
      </c>
      <c r="G409" s="4" t="s">
        <v>2613</v>
      </c>
      <c r="H409" s="4" t="s">
        <v>2614</v>
      </c>
      <c r="J409" s="4">
        <v>8005.0</v>
      </c>
      <c r="K409" s="4" t="s">
        <v>2567</v>
      </c>
    </row>
    <row r="410">
      <c r="A410" s="4" t="s">
        <v>2615</v>
      </c>
      <c r="B410" s="4" t="s">
        <v>2616</v>
      </c>
      <c r="C410" s="4" t="s">
        <v>16</v>
      </c>
      <c r="D410" s="4" t="s">
        <v>2617</v>
      </c>
      <c r="E410" s="4">
        <f>+972507501031</f>
        <v>972507501031</v>
      </c>
      <c r="F410" s="4" t="s">
        <v>2618</v>
      </c>
      <c r="G410" s="4" t="s">
        <v>2619</v>
      </c>
      <c r="H410" s="4" t="s">
        <v>2620</v>
      </c>
      <c r="J410" s="4">
        <v>4951446.0</v>
      </c>
      <c r="K410" s="4" t="s">
        <v>1438</v>
      </c>
    </row>
    <row r="411">
      <c r="A411" s="4" t="s">
        <v>2621</v>
      </c>
      <c r="B411" s="4" t="s">
        <v>2622</v>
      </c>
      <c r="C411" s="4" t="s">
        <v>16</v>
      </c>
      <c r="D411" s="4" t="s">
        <v>2623</v>
      </c>
      <c r="E411" s="4">
        <f>+4722899595</f>
        <v>4722899595</v>
      </c>
      <c r="F411" s="4" t="s">
        <v>2624</v>
      </c>
      <c r="G411" s="4" t="s">
        <v>2625</v>
      </c>
      <c r="H411" s="4" t="s">
        <v>2626</v>
      </c>
      <c r="J411" s="4">
        <v>915.0</v>
      </c>
      <c r="K411" s="4" t="s">
        <v>2627</v>
      </c>
    </row>
    <row r="412">
      <c r="A412" s="4" t="s">
        <v>1020</v>
      </c>
      <c r="B412" s="4" t="s">
        <v>2628</v>
      </c>
      <c r="C412" s="4" t="s">
        <v>16</v>
      </c>
      <c r="D412" s="4" t="s">
        <v>2629</v>
      </c>
      <c r="E412" s="4">
        <v>3.3610370335E10</v>
      </c>
      <c r="F412" s="4" t="s">
        <v>2630</v>
      </c>
      <c r="G412" s="4" t="s">
        <v>2631</v>
      </c>
      <c r="H412" s="4" t="s">
        <v>2632</v>
      </c>
      <c r="J412" s="4">
        <v>78368.0</v>
      </c>
      <c r="K412" s="4" t="s">
        <v>2385</v>
      </c>
    </row>
    <row r="413">
      <c r="A413" s="4" t="s">
        <v>2633</v>
      </c>
      <c r="B413" s="4" t="s">
        <v>2634</v>
      </c>
      <c r="C413" s="4" t="s">
        <v>16</v>
      </c>
      <c r="D413" s="4" t="s">
        <v>2635</v>
      </c>
      <c r="E413" s="4">
        <f>+4927725051684</f>
        <v>4927725051684</v>
      </c>
      <c r="F413" s="4" t="s">
        <v>2636</v>
      </c>
      <c r="G413" s="4" t="s">
        <v>2637</v>
      </c>
      <c r="H413" s="4" t="s">
        <v>2638</v>
      </c>
      <c r="J413" s="4">
        <v>35708.0</v>
      </c>
      <c r="K413" s="4" t="s">
        <v>2392</v>
      </c>
    </row>
    <row r="414">
      <c r="A414" s="4" t="s">
        <v>2639</v>
      </c>
      <c r="B414" s="4" t="s">
        <v>2640</v>
      </c>
      <c r="C414" s="4" t="s">
        <v>16</v>
      </c>
      <c r="D414" s="4" t="s">
        <v>2641</v>
      </c>
      <c r="E414" s="4">
        <v>4.61074E10</v>
      </c>
      <c r="F414" s="4" t="s">
        <v>2642</v>
      </c>
      <c r="G414" s="4" t="s">
        <v>2643</v>
      </c>
      <c r="H414" s="4" t="s">
        <v>2644</v>
      </c>
      <c r="J414" s="4" t="s">
        <v>2645</v>
      </c>
      <c r="K414" s="4" t="s">
        <v>2521</v>
      </c>
    </row>
    <row r="415">
      <c r="A415" s="4" t="s">
        <v>2646</v>
      </c>
      <c r="B415" s="4" t="s">
        <v>2647</v>
      </c>
      <c r="C415" s="4" t="s">
        <v>16</v>
      </c>
      <c r="D415" s="4" t="s">
        <v>2648</v>
      </c>
      <c r="E415" s="4">
        <f>+966567118040</f>
        <v>966567118040</v>
      </c>
      <c r="F415" s="4" t="s">
        <v>2649</v>
      </c>
      <c r="G415" s="4" t="s">
        <v>2650</v>
      </c>
      <c r="H415" s="4" t="s">
        <v>2443</v>
      </c>
      <c r="J415" s="4">
        <v>21231.0</v>
      </c>
      <c r="K415" s="4" t="s">
        <v>2444</v>
      </c>
    </row>
    <row r="416">
      <c r="A416" s="4" t="s">
        <v>2651</v>
      </c>
      <c r="B416" s="4" t="s">
        <v>2652</v>
      </c>
      <c r="C416" s="4" t="s">
        <v>16</v>
      </c>
      <c r="D416" s="4" t="s">
        <v>2653</v>
      </c>
      <c r="E416" s="4">
        <v>4.8446859116E10</v>
      </c>
      <c r="F416" s="4" t="s">
        <v>2654</v>
      </c>
      <c r="G416" s="4" t="s">
        <v>2655</v>
      </c>
      <c r="H416" s="4" t="s">
        <v>2656</v>
      </c>
      <c r="J416" s="4">
        <v>97500.0</v>
      </c>
      <c r="K416" s="4" t="s">
        <v>2594</v>
      </c>
    </row>
    <row r="417">
      <c r="A417" s="4" t="s">
        <v>2657</v>
      </c>
      <c r="B417" s="4" t="s">
        <v>2658</v>
      </c>
      <c r="C417" s="4" t="s">
        <v>16</v>
      </c>
      <c r="D417" s="4" t="s">
        <v>2659</v>
      </c>
      <c r="E417" s="4">
        <f>+48158565840</f>
        <v>48158565840</v>
      </c>
      <c r="F417" s="4" t="s">
        <v>2660</v>
      </c>
      <c r="G417" s="4" t="s">
        <v>2661</v>
      </c>
      <c r="H417" s="4" t="s">
        <v>2662</v>
      </c>
      <c r="J417" s="4">
        <v>39402.0</v>
      </c>
      <c r="K417" s="4" t="s">
        <v>2594</v>
      </c>
    </row>
    <row r="418">
      <c r="A418" s="4" t="s">
        <v>2663</v>
      </c>
      <c r="B418" s="4" t="s">
        <v>2664</v>
      </c>
      <c r="C418" s="4" t="s">
        <v>41</v>
      </c>
      <c r="D418" s="4" t="s">
        <v>2665</v>
      </c>
      <c r="E418" s="4">
        <v>4.63166E9</v>
      </c>
      <c r="F418" s="4" t="s">
        <v>2666</v>
      </c>
      <c r="G418" s="4" t="s">
        <v>2667</v>
      </c>
      <c r="H418" s="4" t="s">
        <v>2668</v>
      </c>
      <c r="J418" s="4" t="s">
        <v>2669</v>
      </c>
      <c r="K418" s="4" t="s">
        <v>2521</v>
      </c>
    </row>
    <row r="419">
      <c r="A419" s="4" t="s">
        <v>385</v>
      </c>
      <c r="B419" s="4" t="s">
        <v>2670</v>
      </c>
      <c r="C419" s="4" t="s">
        <v>16</v>
      </c>
      <c r="D419" s="4" t="s">
        <v>2671</v>
      </c>
      <c r="E419" s="4">
        <v>3.3147959788E10</v>
      </c>
      <c r="F419" s="4" t="s">
        <v>2672</v>
      </c>
      <c r="G419" s="4" t="s">
        <v>2673</v>
      </c>
      <c r="H419" s="4" t="s">
        <v>2674</v>
      </c>
      <c r="J419" s="4">
        <v>92380.0</v>
      </c>
      <c r="K419" s="4" t="s">
        <v>2385</v>
      </c>
    </row>
    <row r="420">
      <c r="A420" s="4" t="s">
        <v>2675</v>
      </c>
      <c r="B420" s="4" t="s">
        <v>2676</v>
      </c>
      <c r="C420" s="4" t="s">
        <v>16</v>
      </c>
      <c r="D420" s="4" t="s">
        <v>2677</v>
      </c>
      <c r="E420" s="4">
        <f>+97137992552</f>
        <v>97137992552</v>
      </c>
      <c r="F420" s="4" t="s">
        <v>2678</v>
      </c>
      <c r="G420" s="4" t="s">
        <v>2679</v>
      </c>
      <c r="H420" s="4" t="s">
        <v>2341</v>
      </c>
      <c r="J420" s="4">
        <v>0.0</v>
      </c>
      <c r="K420" s="4" t="s">
        <v>2335</v>
      </c>
    </row>
    <row r="421">
      <c r="A421" s="4" t="s">
        <v>2680</v>
      </c>
      <c r="B421" s="4" t="s">
        <v>2681</v>
      </c>
      <c r="C421" s="4" t="s">
        <v>16</v>
      </c>
      <c r="D421" s="4" t="s">
        <v>2682</v>
      </c>
      <c r="E421" s="4">
        <v>9.71557749199E11</v>
      </c>
      <c r="F421" s="4" t="s">
        <v>2683</v>
      </c>
      <c r="G421" s="4" t="s">
        <v>2684</v>
      </c>
      <c r="H421" s="4" t="s">
        <v>2333</v>
      </c>
      <c r="J421" s="4">
        <v>0.0</v>
      </c>
      <c r="K421" s="4" t="s">
        <v>2335</v>
      </c>
    </row>
    <row r="422">
      <c r="A422" s="4" t="s">
        <v>2685</v>
      </c>
      <c r="B422" s="4" t="s">
        <v>1217</v>
      </c>
      <c r="C422" s="4" t="s">
        <v>16</v>
      </c>
      <c r="D422" s="4" t="s">
        <v>2686</v>
      </c>
      <c r="E422" s="4">
        <f>+971506465832</f>
        <v>971506465832</v>
      </c>
      <c r="F422" s="4" t="s">
        <v>2687</v>
      </c>
      <c r="G422" s="4" t="s">
        <v>2688</v>
      </c>
      <c r="H422" s="4" t="s">
        <v>2341</v>
      </c>
      <c r="J422" s="4">
        <v>6316.0</v>
      </c>
      <c r="K422" s="4" t="s">
        <v>2335</v>
      </c>
    </row>
    <row r="423">
      <c r="A423" s="4" t="s">
        <v>2689</v>
      </c>
      <c r="B423" s="4" t="s">
        <v>2690</v>
      </c>
      <c r="C423" s="4" t="s">
        <v>16</v>
      </c>
      <c r="D423" s="4" t="s">
        <v>2691</v>
      </c>
      <c r="E423" s="4">
        <v>9.7155495686E11</v>
      </c>
      <c r="F423" s="4" t="s">
        <v>2692</v>
      </c>
      <c r="G423" s="4" t="s">
        <v>2693</v>
      </c>
      <c r="H423" s="4" t="s">
        <v>2333</v>
      </c>
      <c r="J423" s="4">
        <v>0.0</v>
      </c>
      <c r="K423" s="4" t="s">
        <v>2335</v>
      </c>
    </row>
    <row r="424">
      <c r="A424" s="4" t="s">
        <v>2694</v>
      </c>
      <c r="B424" s="4" t="s">
        <v>2695</v>
      </c>
      <c r="C424" s="4" t="s">
        <v>2604</v>
      </c>
      <c r="D424" s="4" t="s">
        <v>2696</v>
      </c>
      <c r="E424" s="4">
        <v>9.71555598645E11</v>
      </c>
      <c r="F424" s="4" t="s">
        <v>2697</v>
      </c>
      <c r="G424" s="4" t="s">
        <v>2698</v>
      </c>
      <c r="H424" s="4" t="s">
        <v>2333</v>
      </c>
      <c r="J424" s="4">
        <v>0.0</v>
      </c>
      <c r="K424" s="4" t="s">
        <v>2335</v>
      </c>
    </row>
    <row r="425">
      <c r="A425" s="4" t="s">
        <v>2699</v>
      </c>
      <c r="B425" s="4" t="s">
        <v>2700</v>
      </c>
      <c r="C425" s="4" t="s">
        <v>16</v>
      </c>
      <c r="D425" s="4" t="s">
        <v>2701</v>
      </c>
      <c r="E425" s="4">
        <v>9.7144454046E10</v>
      </c>
      <c r="F425" s="4" t="s">
        <v>2702</v>
      </c>
      <c r="G425" s="4" t="s">
        <v>2703</v>
      </c>
      <c r="H425" s="4" t="s">
        <v>2333</v>
      </c>
      <c r="J425" s="4">
        <v>502149.0</v>
      </c>
      <c r="K425" s="4" t="s">
        <v>2335</v>
      </c>
    </row>
    <row r="426">
      <c r="A426" s="4" t="s">
        <v>2704</v>
      </c>
      <c r="B426" s="4" t="s">
        <v>2705</v>
      </c>
      <c r="C426" s="4" t="s">
        <v>16</v>
      </c>
      <c r="D426" s="4" t="s">
        <v>2706</v>
      </c>
      <c r="E426" s="4">
        <f>+971564995377</f>
        <v>971564995377</v>
      </c>
      <c r="F426" s="4" t="s">
        <v>2707</v>
      </c>
      <c r="G426" s="4" t="s">
        <v>2708</v>
      </c>
      <c r="H426" s="4" t="s">
        <v>2333</v>
      </c>
      <c r="J426" s="4">
        <v>0.0</v>
      </c>
      <c r="K426" s="4" t="s">
        <v>2335</v>
      </c>
    </row>
    <row r="427">
      <c r="A427" s="4" t="s">
        <v>2709</v>
      </c>
      <c r="B427" s="4" t="s">
        <v>2710</v>
      </c>
      <c r="C427" s="4" t="s">
        <v>16</v>
      </c>
      <c r="D427" s="4" t="s">
        <v>2357</v>
      </c>
      <c r="E427" s="4">
        <v>9.71508187205E11</v>
      </c>
      <c r="F427" s="4" t="s">
        <v>2711</v>
      </c>
      <c r="G427" s="4" t="s">
        <v>2712</v>
      </c>
      <c r="H427" s="4" t="s">
        <v>2333</v>
      </c>
      <c r="J427" s="4">
        <v>2668.0</v>
      </c>
      <c r="K427" s="4" t="s">
        <v>2335</v>
      </c>
    </row>
    <row r="428">
      <c r="A428" s="4" t="s">
        <v>2713</v>
      </c>
      <c r="B428" s="4" t="s">
        <v>2714</v>
      </c>
      <c r="C428" s="4" t="s">
        <v>41</v>
      </c>
      <c r="D428" s="4" t="s">
        <v>2715</v>
      </c>
      <c r="E428" s="4">
        <v>9.71544472602E11</v>
      </c>
      <c r="F428" s="4" t="s">
        <v>2716</v>
      </c>
      <c r="G428" s="4" t="s">
        <v>2717</v>
      </c>
      <c r="H428" s="4" t="s">
        <v>2333</v>
      </c>
      <c r="J428" s="4">
        <v>0.0</v>
      </c>
      <c r="K428" s="4" t="s">
        <v>2335</v>
      </c>
    </row>
    <row r="429">
      <c r="A429" s="4" t="s">
        <v>2718</v>
      </c>
      <c r="B429" s="4" t="s">
        <v>615</v>
      </c>
      <c r="C429" s="4" t="s">
        <v>16</v>
      </c>
      <c r="D429" s="4" t="s">
        <v>2719</v>
      </c>
      <c r="E429" s="4">
        <v>9.66564972185E11</v>
      </c>
      <c r="F429" s="4" t="s">
        <v>2720</v>
      </c>
      <c r="G429" s="4" t="s">
        <v>2721</v>
      </c>
      <c r="H429" s="4" t="s">
        <v>2722</v>
      </c>
      <c r="J429" s="4">
        <v>34434.0</v>
      </c>
      <c r="K429" s="4" t="s">
        <v>2444</v>
      </c>
    </row>
    <row r="430">
      <c r="A430" s="4" t="s">
        <v>56</v>
      </c>
      <c r="B430" s="4" t="s">
        <v>2723</v>
      </c>
      <c r="C430" s="4" t="s">
        <v>16</v>
      </c>
      <c r="D430" s="4" t="s">
        <v>2724</v>
      </c>
      <c r="E430" s="4">
        <v>9.66554242486E11</v>
      </c>
      <c r="F430" s="4" t="s">
        <v>2725</v>
      </c>
      <c r="G430" s="4" t="s">
        <v>2726</v>
      </c>
      <c r="H430" s="4" t="s">
        <v>2476</v>
      </c>
      <c r="J430" s="4">
        <v>12213.0</v>
      </c>
      <c r="K430" s="4" t="s">
        <v>2444</v>
      </c>
    </row>
    <row r="431">
      <c r="A431" s="4" t="s">
        <v>2727</v>
      </c>
      <c r="B431" s="4" t="s">
        <v>2728</v>
      </c>
      <c r="C431" s="4" t="s">
        <v>728</v>
      </c>
      <c r="D431" s="4" t="s">
        <v>2729</v>
      </c>
      <c r="E431" s="4">
        <v>9.66596822551E11</v>
      </c>
      <c r="F431" s="4" t="s">
        <v>2730</v>
      </c>
      <c r="G431" s="4" t="s">
        <v>2731</v>
      </c>
      <c r="H431" s="4" t="s">
        <v>2476</v>
      </c>
      <c r="J431" s="4">
        <v>12244.0</v>
      </c>
      <c r="K431" s="4" t="s">
        <v>2444</v>
      </c>
    </row>
    <row r="432">
      <c r="A432" s="4" t="s">
        <v>2732</v>
      </c>
      <c r="B432" s="4" t="s">
        <v>2733</v>
      </c>
      <c r="C432" s="4" t="s">
        <v>16</v>
      </c>
      <c r="D432" s="4" t="s">
        <v>2734</v>
      </c>
      <c r="E432" s="4">
        <f>+966112639209</f>
        <v>966112639209</v>
      </c>
      <c r="F432" s="4" t="s">
        <v>2735</v>
      </c>
      <c r="G432" s="4" t="s">
        <v>2736</v>
      </c>
      <c r="H432" s="4" t="s">
        <v>2476</v>
      </c>
      <c r="J432" s="4">
        <v>12213.0</v>
      </c>
      <c r="K432" s="4" t="s">
        <v>2444</v>
      </c>
    </row>
    <row r="433">
      <c r="A433" s="4" t="s">
        <v>2737</v>
      </c>
      <c r="B433" s="4" t="s">
        <v>2738</v>
      </c>
      <c r="C433" s="4" t="s">
        <v>16</v>
      </c>
      <c r="D433" s="4" t="s">
        <v>2739</v>
      </c>
      <c r="E433" s="4">
        <v>9.66122723706E11</v>
      </c>
      <c r="F433" s="4" t="s">
        <v>2740</v>
      </c>
      <c r="G433" s="4" t="s">
        <v>2741</v>
      </c>
      <c r="H433" s="4" t="s">
        <v>2476</v>
      </c>
      <c r="J433" s="4">
        <v>13321.0</v>
      </c>
      <c r="K433" s="4" t="s">
        <v>2444</v>
      </c>
    </row>
    <row r="434">
      <c r="A434" s="4" t="s">
        <v>2742</v>
      </c>
      <c r="B434" s="4" t="s">
        <v>415</v>
      </c>
      <c r="C434" s="4" t="s">
        <v>16</v>
      </c>
      <c r="D434" s="4" t="s">
        <v>2743</v>
      </c>
      <c r="E434" s="4" t="str">
        <f>+971 4 454 5858</f>
        <v>#ERROR!</v>
      </c>
      <c r="F434" s="4" t="s">
        <v>2744</v>
      </c>
      <c r="G434" s="4" t="s">
        <v>2745</v>
      </c>
      <c r="H434" s="4" t="s">
        <v>2341</v>
      </c>
      <c r="J434" s="4">
        <v>51133.0</v>
      </c>
      <c r="K434" s="4" t="s">
        <v>2335</v>
      </c>
    </row>
    <row r="435">
      <c r="A435" s="4" t="s">
        <v>2746</v>
      </c>
      <c r="B435" s="4" t="s">
        <v>2747</v>
      </c>
      <c r="C435" s="4" t="s">
        <v>16</v>
      </c>
      <c r="D435" s="4" t="s">
        <v>2748</v>
      </c>
      <c r="E435" s="4">
        <v>9.66538562903E11</v>
      </c>
      <c r="F435" s="4" t="s">
        <v>2749</v>
      </c>
      <c r="G435" s="4" t="s">
        <v>2750</v>
      </c>
      <c r="H435" s="4" t="s">
        <v>2443</v>
      </c>
      <c r="J435" s="4">
        <v>21421.0</v>
      </c>
      <c r="K435" s="4" t="s">
        <v>2444</v>
      </c>
    </row>
    <row r="436">
      <c r="A436" s="4" t="s">
        <v>2751</v>
      </c>
      <c r="B436" s="4" t="s">
        <v>2752</v>
      </c>
      <c r="C436" s="4" t="s">
        <v>16</v>
      </c>
      <c r="D436" s="4" t="s">
        <v>2753</v>
      </c>
      <c r="E436" s="4">
        <v>4.1449051347E10</v>
      </c>
      <c r="F436" s="4" t="s">
        <v>2754</v>
      </c>
      <c r="G436" s="4" t="s">
        <v>2755</v>
      </c>
      <c r="H436" s="4" t="s">
        <v>2756</v>
      </c>
      <c r="J436" s="4">
        <v>8610.0</v>
      </c>
      <c r="K436" s="4" t="s">
        <v>2349</v>
      </c>
    </row>
    <row r="437">
      <c r="A437" s="4" t="s">
        <v>615</v>
      </c>
      <c r="B437" s="4" t="s">
        <v>2757</v>
      </c>
      <c r="C437" s="4" t="s">
        <v>16</v>
      </c>
      <c r="D437" s="4" t="s">
        <v>2758</v>
      </c>
      <c r="E437" s="4">
        <f>+201011550024</f>
        <v>201011550024</v>
      </c>
      <c r="F437" s="4" t="s">
        <v>2759</v>
      </c>
      <c r="G437" s="4" t="s">
        <v>2760</v>
      </c>
      <c r="H437" s="4" t="s">
        <v>2761</v>
      </c>
      <c r="J437" s="4">
        <v>12577.0</v>
      </c>
      <c r="K437" s="4" t="s">
        <v>2438</v>
      </c>
    </row>
    <row r="438">
      <c r="A438" s="4" t="s">
        <v>2762</v>
      </c>
      <c r="B438" s="4" t="s">
        <v>2763</v>
      </c>
      <c r="C438" s="4" t="s">
        <v>16</v>
      </c>
      <c r="D438" s="4" t="s">
        <v>2764</v>
      </c>
      <c r="E438" s="4">
        <v>4.1416767733E10</v>
      </c>
      <c r="F438" s="4" t="s">
        <v>2765</v>
      </c>
      <c r="G438" s="4" t="s">
        <v>2766</v>
      </c>
      <c r="H438" s="4" t="s">
        <v>2463</v>
      </c>
      <c r="J438" s="4">
        <v>8037.0</v>
      </c>
      <c r="K438" s="4" t="s">
        <v>2349</v>
      </c>
    </row>
    <row r="439">
      <c r="A439" s="4" t="s">
        <v>2767</v>
      </c>
      <c r="B439" s="4" t="s">
        <v>2768</v>
      </c>
      <c r="C439" s="4" t="s">
        <v>16</v>
      </c>
      <c r="D439" s="4" t="s">
        <v>2769</v>
      </c>
      <c r="E439" s="4">
        <v>3.4629734258E10</v>
      </c>
      <c r="F439" s="4" t="s">
        <v>2770</v>
      </c>
      <c r="G439" s="4" t="s">
        <v>2771</v>
      </c>
      <c r="H439" s="4" t="s">
        <v>2586</v>
      </c>
      <c r="J439" s="4">
        <v>28760.0</v>
      </c>
      <c r="K439" s="4" t="s">
        <v>2567</v>
      </c>
    </row>
    <row r="440">
      <c r="A440" s="4" t="s">
        <v>680</v>
      </c>
      <c r="B440" s="4" t="s">
        <v>2772</v>
      </c>
      <c r="C440" s="4" t="s">
        <v>16</v>
      </c>
      <c r="D440" s="4" t="s">
        <v>2773</v>
      </c>
      <c r="E440" s="4">
        <v>3.314197357E10</v>
      </c>
      <c r="F440" s="4" t="s">
        <v>2774</v>
      </c>
      <c r="G440" s="4" t="s">
        <v>2775</v>
      </c>
      <c r="H440" s="4" t="s">
        <v>2776</v>
      </c>
      <c r="J440" s="4">
        <v>92400.0</v>
      </c>
      <c r="K440" s="4" t="s">
        <v>2385</v>
      </c>
    </row>
    <row r="441">
      <c r="A441" s="4" t="s">
        <v>2777</v>
      </c>
      <c r="B441" s="4" t="s">
        <v>2778</v>
      </c>
      <c r="C441" s="4" t="s">
        <v>16</v>
      </c>
      <c r="D441" s="4" t="s">
        <v>2779</v>
      </c>
      <c r="E441" s="4">
        <v>3.49474777E10</v>
      </c>
      <c r="F441" s="4" t="s">
        <v>2780</v>
      </c>
      <c r="G441" s="4" t="s">
        <v>2781</v>
      </c>
      <c r="H441" s="4" t="s">
        <v>2782</v>
      </c>
      <c r="J441" s="4">
        <v>9007.0</v>
      </c>
      <c r="K441" s="4" t="s">
        <v>2567</v>
      </c>
    </row>
    <row r="442">
      <c r="A442" s="4" t="s">
        <v>2783</v>
      </c>
      <c r="B442" s="4" t="s">
        <v>2784</v>
      </c>
      <c r="C442" s="4" t="s">
        <v>16</v>
      </c>
      <c r="D442" s="4" t="s">
        <v>2785</v>
      </c>
      <c r="E442" s="4">
        <f>+48914495802</f>
        <v>48914495802</v>
      </c>
      <c r="F442" s="4" t="s">
        <v>2786</v>
      </c>
      <c r="G442" s="4" t="s">
        <v>2787</v>
      </c>
      <c r="H442" s="4" t="s">
        <v>2788</v>
      </c>
      <c r="J442" s="4">
        <v>70310.0</v>
      </c>
      <c r="K442" s="4" t="s">
        <v>2594</v>
      </c>
    </row>
    <row r="443">
      <c r="A443" s="4" t="s">
        <v>56</v>
      </c>
      <c r="B443" s="4" t="s">
        <v>2789</v>
      </c>
      <c r="C443" s="4" t="s">
        <v>16</v>
      </c>
      <c r="D443" s="4" t="s">
        <v>2790</v>
      </c>
      <c r="E443" s="4">
        <f>+49707170040</f>
        <v>49707170040</v>
      </c>
      <c r="F443" s="4" t="s">
        <v>2791</v>
      </c>
      <c r="G443" s="4" t="s">
        <v>2792</v>
      </c>
      <c r="H443" s="4" t="s">
        <v>2793</v>
      </c>
      <c r="J443" s="4">
        <v>72072.0</v>
      </c>
      <c r="K443" s="4" t="s">
        <v>2392</v>
      </c>
    </row>
    <row r="444">
      <c r="A444" s="4" t="s">
        <v>2794</v>
      </c>
      <c r="B444" s="4" t="s">
        <v>2795</v>
      </c>
      <c r="C444" s="4" t="s">
        <v>16</v>
      </c>
      <c r="D444" s="4" t="s">
        <v>2796</v>
      </c>
      <c r="E444" s="4">
        <v>4.9691362E8</v>
      </c>
      <c r="F444" s="4" t="s">
        <v>2797</v>
      </c>
      <c r="G444" s="4" t="s">
        <v>2798</v>
      </c>
      <c r="H444" s="4" t="s">
        <v>2799</v>
      </c>
      <c r="J444" s="4">
        <v>60311.0</v>
      </c>
      <c r="K444" s="4" t="s">
        <v>2392</v>
      </c>
    </row>
    <row r="445">
      <c r="A445" s="4" t="s">
        <v>427</v>
      </c>
      <c r="B445" s="4" t="s">
        <v>2800</v>
      </c>
      <c r="C445" s="4" t="s">
        <v>16</v>
      </c>
      <c r="D445" s="4" t="s">
        <v>2801</v>
      </c>
      <c r="E445" s="4">
        <f>+441235797711</f>
        <v>441235797711</v>
      </c>
      <c r="F445" s="4" t="s">
        <v>2802</v>
      </c>
      <c r="G445" s="4" t="s">
        <v>2803</v>
      </c>
      <c r="H445" s="4" t="s">
        <v>589</v>
      </c>
      <c r="J445" s="4" t="s">
        <v>2804</v>
      </c>
      <c r="K445" s="4" t="s">
        <v>2483</v>
      </c>
    </row>
    <row r="446">
      <c r="A446" s="4" t="s">
        <v>2805</v>
      </c>
      <c r="B446" s="4" t="s">
        <v>2806</v>
      </c>
      <c r="C446" s="4" t="s">
        <v>16</v>
      </c>
      <c r="D446" s="4" t="s">
        <v>2807</v>
      </c>
      <c r="E446" s="4">
        <f>+48767241514</f>
        <v>48767241514</v>
      </c>
      <c r="F446" s="4" t="s">
        <v>2808</v>
      </c>
      <c r="G446" s="4" t="s">
        <v>2809</v>
      </c>
      <c r="H446" s="4" t="s">
        <v>2810</v>
      </c>
      <c r="J446" s="4" t="s">
        <v>2811</v>
      </c>
      <c r="K446" s="4" t="s">
        <v>2594</v>
      </c>
    </row>
    <row r="447">
      <c r="A447" s="4" t="s">
        <v>2812</v>
      </c>
      <c r="B447" s="4" t="s">
        <v>2813</v>
      </c>
      <c r="C447" s="4" t="s">
        <v>16</v>
      </c>
      <c r="D447" s="4" t="s">
        <v>2814</v>
      </c>
      <c r="E447" s="4">
        <f>+46498202000</f>
        <v>46498202000</v>
      </c>
      <c r="F447" s="4" t="s">
        <v>2815</v>
      </c>
      <c r="G447" s="4" t="s">
        <v>2816</v>
      </c>
      <c r="H447" s="4" t="s">
        <v>2817</v>
      </c>
      <c r="J447" s="4" t="s">
        <v>2818</v>
      </c>
      <c r="K447" s="4" t="s">
        <v>2521</v>
      </c>
    </row>
    <row r="448">
      <c r="A448" s="4" t="s">
        <v>2819</v>
      </c>
      <c r="B448" s="4" t="s">
        <v>2820</v>
      </c>
      <c r="C448" s="4" t="s">
        <v>16</v>
      </c>
      <c r="D448" s="4" t="s">
        <v>2821</v>
      </c>
      <c r="E448" s="4">
        <v>4.8225749417E10</v>
      </c>
      <c r="F448" s="4" t="s">
        <v>2822</v>
      </c>
      <c r="G448" s="4" t="s">
        <v>2823</v>
      </c>
      <c r="H448" s="4" t="s">
        <v>2592</v>
      </c>
      <c r="J448" s="4" t="s">
        <v>2824</v>
      </c>
      <c r="K448" s="4" t="s">
        <v>2594</v>
      </c>
    </row>
    <row r="449">
      <c r="A449" s="4" t="s">
        <v>2825</v>
      </c>
      <c r="B449" s="4" t="s">
        <v>2826</v>
      </c>
      <c r="C449" s="4" t="s">
        <v>16</v>
      </c>
      <c r="D449" s="4" t="s">
        <v>2827</v>
      </c>
      <c r="E449" s="4">
        <v>9.0462841509E11</v>
      </c>
      <c r="F449" s="4" t="s">
        <v>2828</v>
      </c>
      <c r="G449" s="4" t="s">
        <v>2829</v>
      </c>
      <c r="H449" s="4" t="s">
        <v>2830</v>
      </c>
      <c r="J449" s="4">
        <v>61400.0</v>
      </c>
      <c r="K449" s="4" t="s">
        <v>2601</v>
      </c>
    </row>
    <row r="450">
      <c r="A450" s="4" t="s">
        <v>2831</v>
      </c>
      <c r="B450" s="4" t="s">
        <v>2832</v>
      </c>
      <c r="C450" s="4" t="s">
        <v>16</v>
      </c>
      <c r="D450" s="4" t="s">
        <v>2833</v>
      </c>
      <c r="E450" s="4">
        <f>+390532419635</f>
        <v>390532419635</v>
      </c>
      <c r="F450" s="4" t="s">
        <v>2834</v>
      </c>
      <c r="G450" s="4" t="s">
        <v>2835</v>
      </c>
      <c r="H450" s="4" t="s">
        <v>2836</v>
      </c>
      <c r="J450" s="4">
        <v>44121.0</v>
      </c>
      <c r="K450" s="4" t="s">
        <v>2457</v>
      </c>
    </row>
    <row r="451">
      <c r="A451" s="4" t="s">
        <v>2837</v>
      </c>
      <c r="B451" s="4" t="s">
        <v>2838</v>
      </c>
      <c r="C451" s="4" t="s">
        <v>658</v>
      </c>
      <c r="D451" s="4" t="s">
        <v>2839</v>
      </c>
      <c r="E451" s="4">
        <v>3.9055441143E11</v>
      </c>
      <c r="F451" s="4" t="s">
        <v>2840</v>
      </c>
      <c r="G451" s="4" t="s">
        <v>2841</v>
      </c>
      <c r="H451" s="4" t="s">
        <v>2842</v>
      </c>
      <c r="J451" s="4">
        <v>20143.0</v>
      </c>
      <c r="K451" s="4" t="s">
        <v>2457</v>
      </c>
    </row>
    <row r="452">
      <c r="A452" s="4" t="s">
        <v>2843</v>
      </c>
      <c r="B452" s="4" t="s">
        <v>2844</v>
      </c>
      <c r="C452" s="4" t="s">
        <v>16</v>
      </c>
      <c r="D452" s="4" t="s">
        <v>2845</v>
      </c>
      <c r="E452" s="4">
        <v>4.1435029307E10</v>
      </c>
      <c r="F452" s="4" t="s">
        <v>2846</v>
      </c>
      <c r="G452" s="4" t="s">
        <v>2847</v>
      </c>
      <c r="H452" s="4" t="s">
        <v>2463</v>
      </c>
      <c r="J452" s="4">
        <v>8001.0</v>
      </c>
      <c r="K452" s="4" t="s">
        <v>2349</v>
      </c>
    </row>
    <row r="453">
      <c r="A453" s="4" t="s">
        <v>2848</v>
      </c>
      <c r="B453" s="4" t="s">
        <v>2849</v>
      </c>
      <c r="C453" s="4" t="s">
        <v>16</v>
      </c>
      <c r="D453" s="4" t="s">
        <v>2850</v>
      </c>
      <c r="E453" s="4">
        <v>9.7165331264E10</v>
      </c>
      <c r="F453" s="4" t="s">
        <v>2851</v>
      </c>
      <c r="G453" s="4" t="s">
        <v>2852</v>
      </c>
      <c r="H453" s="4" t="s">
        <v>2853</v>
      </c>
      <c r="J453" s="4">
        <v>50488.0</v>
      </c>
      <c r="K453" s="4" t="s">
        <v>2335</v>
      </c>
    </row>
    <row r="454">
      <c r="A454" s="4" t="s">
        <v>2854</v>
      </c>
      <c r="B454" s="4" t="s">
        <v>2855</v>
      </c>
      <c r="C454" s="4" t="s">
        <v>16</v>
      </c>
      <c r="D454" s="4" t="s">
        <v>2856</v>
      </c>
      <c r="E454" s="4">
        <v>3.227527389E9</v>
      </c>
      <c r="F454" s="4" t="s">
        <v>2857</v>
      </c>
      <c r="G454" s="4" t="s">
        <v>2858</v>
      </c>
      <c r="H454" s="4" t="s">
        <v>2859</v>
      </c>
      <c r="J454" s="4">
        <v>2850.0</v>
      </c>
      <c r="K454" s="4" t="s">
        <v>2609</v>
      </c>
    </row>
    <row r="455">
      <c r="A455" s="4" t="s">
        <v>2860</v>
      </c>
      <c r="B455" s="4" t="s">
        <v>2861</v>
      </c>
      <c r="C455" s="4" t="s">
        <v>915</v>
      </c>
      <c r="D455" s="4" t="s">
        <v>2862</v>
      </c>
      <c r="E455" s="4">
        <v>3.4934809221E10</v>
      </c>
      <c r="F455" s="4" t="s">
        <v>2863</v>
      </c>
      <c r="G455" s="4" t="s">
        <v>2864</v>
      </c>
      <c r="H455" s="4" t="s">
        <v>2614</v>
      </c>
      <c r="J455" s="4">
        <v>8960.0</v>
      </c>
      <c r="K455" s="4" t="s">
        <v>2567</v>
      </c>
    </row>
    <row r="456">
      <c r="A456" s="4" t="s">
        <v>2865</v>
      </c>
      <c r="B456" s="4" t="s">
        <v>2866</v>
      </c>
      <c r="C456" s="4" t="s">
        <v>16</v>
      </c>
      <c r="D456" s="4" t="s">
        <v>2867</v>
      </c>
      <c r="E456" s="4">
        <f>+499443770</f>
        <v>499443770</v>
      </c>
      <c r="F456" s="4" t="s">
        <v>2868</v>
      </c>
      <c r="G456" s="4" t="s">
        <v>2869</v>
      </c>
      <c r="H456" s="4" t="s">
        <v>2870</v>
      </c>
      <c r="J456" s="4">
        <v>93326.0</v>
      </c>
      <c r="K456" s="4" t="s">
        <v>2392</v>
      </c>
    </row>
    <row r="457">
      <c r="A457" s="4" t="s">
        <v>2871</v>
      </c>
      <c r="B457" s="4" t="s">
        <v>2872</v>
      </c>
      <c r="C457" s="4" t="s">
        <v>16</v>
      </c>
      <c r="D457" s="4" t="s">
        <v>2873</v>
      </c>
      <c r="E457" s="4">
        <f>+352661001353</f>
        <v>352661001353</v>
      </c>
      <c r="F457" s="4" t="s">
        <v>2874</v>
      </c>
      <c r="G457" s="4" t="s">
        <v>2875</v>
      </c>
      <c r="H457" s="4" t="s">
        <v>2876</v>
      </c>
      <c r="J457" s="4">
        <v>3364.0</v>
      </c>
      <c r="K457" s="4" t="s">
        <v>2877</v>
      </c>
    </row>
    <row r="458">
      <c r="A458" s="4" t="s">
        <v>2878</v>
      </c>
      <c r="B458" s="4" t="s">
        <v>2879</v>
      </c>
      <c r="C458" s="4" t="s">
        <v>16</v>
      </c>
      <c r="D458" s="4" t="s">
        <v>2880</v>
      </c>
      <c r="E458" s="4">
        <f>+43732757168</f>
        <v>43732757168</v>
      </c>
      <c r="F458" s="4" t="s">
        <v>2881</v>
      </c>
      <c r="G458" s="4" t="s">
        <v>2882</v>
      </c>
      <c r="H458" s="4" t="s">
        <v>2376</v>
      </c>
      <c r="J458" s="4">
        <v>4040.0</v>
      </c>
      <c r="K458" s="4" t="s">
        <v>2377</v>
      </c>
    </row>
    <row r="459">
      <c r="A459" s="4" t="s">
        <v>504</v>
      </c>
      <c r="B459" s="4" t="s">
        <v>2883</v>
      </c>
      <c r="C459" s="4" t="s">
        <v>16</v>
      </c>
      <c r="D459" s="4" t="s">
        <v>2884</v>
      </c>
      <c r="E459" s="4">
        <v>4.9696301449E11</v>
      </c>
      <c r="F459" s="4" t="s">
        <v>2885</v>
      </c>
      <c r="G459" s="4" t="s">
        <v>2886</v>
      </c>
      <c r="H459" s="4" t="s">
        <v>2887</v>
      </c>
      <c r="J459" s="4">
        <v>60306.0</v>
      </c>
      <c r="K459" s="4" t="s">
        <v>2392</v>
      </c>
    </row>
    <row r="460">
      <c r="A460" s="4" t="s">
        <v>2888</v>
      </c>
      <c r="B460" s="4" t="s">
        <v>2889</v>
      </c>
      <c r="C460" s="4" t="s">
        <v>658</v>
      </c>
      <c r="D460" s="4" t="s">
        <v>2890</v>
      </c>
      <c r="E460" s="4">
        <v>4.331123171E10</v>
      </c>
      <c r="F460" s="4" t="s">
        <v>2891</v>
      </c>
      <c r="G460" s="4" t="s">
        <v>2892</v>
      </c>
      <c r="H460" s="4" t="s">
        <v>2893</v>
      </c>
      <c r="J460" s="4">
        <v>8200.0</v>
      </c>
      <c r="K460" s="4" t="s">
        <v>2377</v>
      </c>
    </row>
    <row r="461">
      <c r="A461" s="4" t="s">
        <v>2029</v>
      </c>
      <c r="B461" s="4" t="s">
        <v>2894</v>
      </c>
      <c r="C461" s="4" t="s">
        <v>16</v>
      </c>
      <c r="D461" s="4" t="s">
        <v>2895</v>
      </c>
      <c r="E461" s="4">
        <v>4.41418853E11</v>
      </c>
      <c r="F461" s="4" t="s">
        <v>2896</v>
      </c>
      <c r="G461" s="4" t="s">
        <v>2897</v>
      </c>
      <c r="H461" s="4" t="s">
        <v>2898</v>
      </c>
      <c r="J461" s="4" t="s">
        <v>2899</v>
      </c>
      <c r="K461" s="4" t="s">
        <v>2483</v>
      </c>
    </row>
    <row r="462">
      <c r="A462" s="4" t="s">
        <v>2900</v>
      </c>
      <c r="B462" s="4" t="s">
        <v>2901</v>
      </c>
      <c r="C462" s="4" t="s">
        <v>16</v>
      </c>
      <c r="D462" s="4" t="s">
        <v>2902</v>
      </c>
      <c r="E462" s="4">
        <v>3.49631881E10</v>
      </c>
      <c r="F462" s="4" t="s">
        <v>2903</v>
      </c>
      <c r="G462" s="4" t="s">
        <v>2904</v>
      </c>
      <c r="H462" s="4" t="s">
        <v>2905</v>
      </c>
      <c r="J462" s="4">
        <v>46003.0</v>
      </c>
      <c r="K462" s="4" t="s">
        <v>2567</v>
      </c>
    </row>
    <row r="463">
      <c r="A463" s="4" t="s">
        <v>2906</v>
      </c>
      <c r="B463" s="4" t="s">
        <v>2907</v>
      </c>
      <c r="C463" s="4" t="s">
        <v>16</v>
      </c>
      <c r="D463" s="4" t="s">
        <v>2908</v>
      </c>
      <c r="E463" s="4">
        <v>3.2476997928E10</v>
      </c>
      <c r="F463" s="4" t="s">
        <v>2909</v>
      </c>
      <c r="G463" s="4" t="s">
        <v>2910</v>
      </c>
      <c r="H463" s="4" t="s">
        <v>2911</v>
      </c>
      <c r="J463" s="4">
        <v>1050.0</v>
      </c>
      <c r="K463" s="4" t="s">
        <v>2609</v>
      </c>
    </row>
    <row r="464">
      <c r="A464" s="4" t="s">
        <v>2912</v>
      </c>
      <c r="B464" s="4" t="s">
        <v>2913</v>
      </c>
      <c r="C464" s="4" t="s">
        <v>16</v>
      </c>
      <c r="D464" s="4" t="s">
        <v>2914</v>
      </c>
      <c r="E464" s="4">
        <f>+4915164842278</f>
        <v>4915164842278</v>
      </c>
      <c r="F464" s="4" t="s">
        <v>2915</v>
      </c>
      <c r="G464" s="4" t="s">
        <v>2916</v>
      </c>
      <c r="H464" s="4" t="s">
        <v>2917</v>
      </c>
      <c r="J464" s="4">
        <v>37079.0</v>
      </c>
      <c r="K464" s="4" t="s">
        <v>2392</v>
      </c>
    </row>
    <row r="465">
      <c r="A465" s="4" t="s">
        <v>615</v>
      </c>
      <c r="B465" s="4" t="s">
        <v>2918</v>
      </c>
      <c r="C465" s="4" t="s">
        <v>16</v>
      </c>
      <c r="D465" s="4" t="s">
        <v>2919</v>
      </c>
      <c r="E465" s="4">
        <v>2.01009955565E11</v>
      </c>
      <c r="F465" s="4" t="s">
        <v>2920</v>
      </c>
      <c r="G465" s="4" t="s">
        <v>2921</v>
      </c>
      <c r="H465" s="4" t="s">
        <v>2922</v>
      </c>
      <c r="J465" s="4">
        <v>11516.0</v>
      </c>
      <c r="K465" s="4" t="s">
        <v>2438</v>
      </c>
    </row>
    <row r="466">
      <c r="A466" s="4" t="s">
        <v>2923</v>
      </c>
      <c r="B466" s="4" t="s">
        <v>2924</v>
      </c>
      <c r="C466" s="4" t="s">
        <v>16</v>
      </c>
      <c r="D466" s="4" t="s">
        <v>2925</v>
      </c>
      <c r="E466" s="4">
        <f>+201024637172</f>
        <v>201024637172</v>
      </c>
      <c r="F466" s="4" t="s">
        <v>2926</v>
      </c>
      <c r="G466" s="4" t="s">
        <v>2927</v>
      </c>
      <c r="H466" s="4" t="s">
        <v>2922</v>
      </c>
      <c r="J466" s="4">
        <v>11742.0</v>
      </c>
      <c r="K466" s="4" t="s">
        <v>2438</v>
      </c>
    </row>
    <row r="467">
      <c r="A467" s="4" t="s">
        <v>2928</v>
      </c>
      <c r="B467" s="4" t="s">
        <v>2929</v>
      </c>
      <c r="C467" s="4" t="s">
        <v>2604</v>
      </c>
      <c r="D467" s="4" t="s">
        <v>2930</v>
      </c>
      <c r="E467" s="4">
        <f>+31653343838</f>
        <v>31653343838</v>
      </c>
      <c r="F467" s="4" t="s">
        <v>2931</v>
      </c>
      <c r="G467" s="4" t="s">
        <v>2932</v>
      </c>
      <c r="H467" s="4" t="s">
        <v>2933</v>
      </c>
      <c r="J467" s="4" t="s">
        <v>2934</v>
      </c>
      <c r="K467" s="4" t="s">
        <v>2935</v>
      </c>
    </row>
    <row r="468">
      <c r="A468" s="4" t="s">
        <v>2936</v>
      </c>
      <c r="B468" s="4" t="s">
        <v>2937</v>
      </c>
      <c r="C468" s="4" t="s">
        <v>658</v>
      </c>
      <c r="D468" s="4" t="s">
        <v>2938</v>
      </c>
      <c r="E468" s="4">
        <f>+4791008420</f>
        <v>4791008420</v>
      </c>
      <c r="F468" s="4" t="s">
        <v>2939</v>
      </c>
      <c r="G468" s="4" t="s">
        <v>2940</v>
      </c>
      <c r="H468" s="4" t="s">
        <v>2941</v>
      </c>
      <c r="J468" s="4">
        <v>4610.0</v>
      </c>
      <c r="K468" s="4" t="s">
        <v>2627</v>
      </c>
    </row>
    <row r="469">
      <c r="A469" s="4" t="s">
        <v>2942</v>
      </c>
      <c r="B469" s="4" t="s">
        <v>2943</v>
      </c>
      <c r="C469" s="4" t="s">
        <v>728</v>
      </c>
      <c r="D469" s="4" t="s">
        <v>2944</v>
      </c>
      <c r="E469" s="4">
        <f>+46708382300</f>
        <v>46708382300</v>
      </c>
      <c r="F469" s="4" t="s">
        <v>2945</v>
      </c>
      <c r="G469" s="4" t="s">
        <v>2946</v>
      </c>
      <c r="H469" s="4" t="s">
        <v>2644</v>
      </c>
      <c r="J469" s="4" t="s">
        <v>2947</v>
      </c>
      <c r="K469" s="4" t="s">
        <v>2521</v>
      </c>
    </row>
    <row r="470">
      <c r="A470" s="4" t="s">
        <v>2948</v>
      </c>
      <c r="B470" s="4" t="s">
        <v>2949</v>
      </c>
      <c r="C470" s="4" t="s">
        <v>16</v>
      </c>
      <c r="D470" s="4" t="s">
        <v>2950</v>
      </c>
      <c r="E470" s="4">
        <v>3.522740088805E12</v>
      </c>
      <c r="F470" s="4" t="s">
        <v>2951</v>
      </c>
      <c r="G470" s="4" t="s">
        <v>2952</v>
      </c>
      <c r="H470" s="4" t="s">
        <v>2877</v>
      </c>
      <c r="J470" s="4" t="s">
        <v>2953</v>
      </c>
      <c r="K470" s="4" t="s">
        <v>2877</v>
      </c>
    </row>
    <row r="471">
      <c r="A471" s="4" t="s">
        <v>2954</v>
      </c>
      <c r="B471" s="4" t="s">
        <v>2955</v>
      </c>
      <c r="C471" s="4" t="s">
        <v>16</v>
      </c>
      <c r="D471" s="4" t="s">
        <v>2956</v>
      </c>
      <c r="E471" s="4">
        <v>3.3680158086E10</v>
      </c>
      <c r="F471" s="4" t="s">
        <v>2957</v>
      </c>
      <c r="G471" s="4" t="s">
        <v>2958</v>
      </c>
      <c r="H471" s="4" t="s">
        <v>2959</v>
      </c>
      <c r="J471" s="4">
        <v>33950.0</v>
      </c>
      <c r="K471" s="4" t="s">
        <v>2385</v>
      </c>
    </row>
    <row r="472">
      <c r="A472" s="4" t="s">
        <v>2960</v>
      </c>
      <c r="B472" s="4" t="s">
        <v>2961</v>
      </c>
      <c r="C472" s="4" t="s">
        <v>16</v>
      </c>
      <c r="D472" s="4" t="s">
        <v>2962</v>
      </c>
      <c r="E472" s="4">
        <v>3.3477293635E10</v>
      </c>
      <c r="F472" s="4" t="s">
        <v>2963</v>
      </c>
      <c r="G472" s="4" t="s">
        <v>2964</v>
      </c>
      <c r="H472" s="4" t="s">
        <v>2965</v>
      </c>
      <c r="J472" s="4">
        <v>51100.0</v>
      </c>
      <c r="K472" s="4" t="s">
        <v>2385</v>
      </c>
    </row>
    <row r="473">
      <c r="A473" s="4" t="s">
        <v>2966</v>
      </c>
      <c r="B473" s="4" t="s">
        <v>2967</v>
      </c>
      <c r="C473" s="4" t="s">
        <v>16</v>
      </c>
      <c r="D473" s="4" t="s">
        <v>2968</v>
      </c>
      <c r="E473" s="4">
        <f>+4723310023</f>
        <v>4723310023</v>
      </c>
      <c r="F473" s="4" t="s">
        <v>2969</v>
      </c>
      <c r="G473" s="4" t="s">
        <v>2970</v>
      </c>
      <c r="H473" s="4" t="s">
        <v>2626</v>
      </c>
      <c r="J473" s="4">
        <v>250.0</v>
      </c>
      <c r="K473" s="4" t="s">
        <v>2627</v>
      </c>
    </row>
    <row r="474">
      <c r="A474" s="4" t="s">
        <v>2971</v>
      </c>
      <c r="B474" s="4" t="s">
        <v>2972</v>
      </c>
      <c r="C474" s="4" t="s">
        <v>16</v>
      </c>
      <c r="D474" s="4" t="s">
        <v>2973</v>
      </c>
      <c r="E474" s="4">
        <v>4.524860375E9</v>
      </c>
      <c r="F474" s="4" t="s">
        <v>2974</v>
      </c>
      <c r="G474" s="4" t="s">
        <v>2975</v>
      </c>
      <c r="H474" s="4" t="s">
        <v>2976</v>
      </c>
      <c r="J474" s="4">
        <v>8260.0</v>
      </c>
      <c r="K474" s="4" t="s">
        <v>2534</v>
      </c>
    </row>
    <row r="475">
      <c r="A475" s="4" t="s">
        <v>2977</v>
      </c>
      <c r="B475" s="4" t="s">
        <v>2978</v>
      </c>
      <c r="C475" s="4" t="s">
        <v>16</v>
      </c>
      <c r="D475" s="4" t="s">
        <v>2979</v>
      </c>
      <c r="E475" s="4">
        <f>+31627837844</f>
        <v>31627837844</v>
      </c>
      <c r="F475" s="4" t="s">
        <v>2980</v>
      </c>
      <c r="G475" s="4" t="s">
        <v>2981</v>
      </c>
      <c r="H475" s="4" t="s">
        <v>2982</v>
      </c>
      <c r="J475" s="4" t="s">
        <v>2983</v>
      </c>
      <c r="K475" s="4" t="s">
        <v>2935</v>
      </c>
    </row>
    <row r="476">
      <c r="A476" s="4" t="s">
        <v>2984</v>
      </c>
      <c r="B476" s="4" t="s">
        <v>2985</v>
      </c>
      <c r="C476" s="4" t="s">
        <v>16</v>
      </c>
      <c r="D476" s="4" t="s">
        <v>2986</v>
      </c>
      <c r="E476" s="4">
        <v>9.71501000728E11</v>
      </c>
      <c r="F476" s="4" t="s">
        <v>2987</v>
      </c>
      <c r="G476" s="4" t="s">
        <v>2988</v>
      </c>
      <c r="H476" s="4" t="s">
        <v>2333</v>
      </c>
      <c r="J476" s="4">
        <v>0.0</v>
      </c>
      <c r="K476" s="4" t="s">
        <v>2335</v>
      </c>
    </row>
    <row r="477">
      <c r="A477" s="4" t="s">
        <v>2767</v>
      </c>
      <c r="B477" s="4" t="s">
        <v>2989</v>
      </c>
      <c r="C477" s="4" t="s">
        <v>658</v>
      </c>
      <c r="D477" s="4" t="s">
        <v>2990</v>
      </c>
      <c r="E477" s="4">
        <v>9.71565460162E11</v>
      </c>
      <c r="F477" s="4" t="s">
        <v>2991</v>
      </c>
      <c r="G477" s="4" t="s">
        <v>2992</v>
      </c>
      <c r="H477" s="4" t="s">
        <v>2333</v>
      </c>
      <c r="J477" s="4">
        <v>744.0</v>
      </c>
      <c r="K477" s="4" t="s">
        <v>2335</v>
      </c>
    </row>
    <row r="478">
      <c r="A478" s="4" t="s">
        <v>2993</v>
      </c>
      <c r="B478" s="4" t="s">
        <v>2994</v>
      </c>
      <c r="C478" s="4" t="s">
        <v>16</v>
      </c>
      <c r="D478" s="4" t="s">
        <v>2995</v>
      </c>
      <c r="E478" s="4">
        <v>9.7150107677E11</v>
      </c>
      <c r="F478" s="4" t="s">
        <v>2996</v>
      </c>
      <c r="G478" s="4" t="s">
        <v>2997</v>
      </c>
      <c r="H478" s="4" t="s">
        <v>2333</v>
      </c>
      <c r="J478" s="4">
        <v>0.0</v>
      </c>
      <c r="K478" s="4" t="s">
        <v>2335</v>
      </c>
    </row>
    <row r="479">
      <c r="A479" s="4" t="s">
        <v>2998</v>
      </c>
      <c r="B479" s="4" t="s">
        <v>1949</v>
      </c>
      <c r="C479" s="4" t="s">
        <v>16</v>
      </c>
      <c r="D479" s="4" t="s">
        <v>2999</v>
      </c>
      <c r="E479" s="4">
        <v>9.71506623786E11</v>
      </c>
      <c r="F479" s="4" t="s">
        <v>3000</v>
      </c>
      <c r="G479" s="4" t="s">
        <v>3001</v>
      </c>
      <c r="H479" s="4" t="s">
        <v>2341</v>
      </c>
      <c r="J479" s="4">
        <v>4048.0</v>
      </c>
      <c r="K479" s="4" t="s">
        <v>2335</v>
      </c>
    </row>
    <row r="480">
      <c r="A480" s="4" t="s">
        <v>3002</v>
      </c>
      <c r="B480" s="4" t="s">
        <v>3003</v>
      </c>
      <c r="C480" s="4" t="s">
        <v>16</v>
      </c>
      <c r="D480" s="4" t="s">
        <v>3004</v>
      </c>
      <c r="E480" s="4">
        <f>+966505119969</f>
        <v>966505119969</v>
      </c>
      <c r="F480" s="4" t="s">
        <v>3005</v>
      </c>
      <c r="G480" s="4" t="s">
        <v>3006</v>
      </c>
      <c r="H480" s="4" t="s">
        <v>3007</v>
      </c>
      <c r="J480" s="4">
        <v>31481.0</v>
      </c>
      <c r="K480" s="4" t="s">
        <v>2444</v>
      </c>
    </row>
    <row r="481">
      <c r="A481" s="4" t="s">
        <v>3008</v>
      </c>
      <c r="B481" s="4" t="s">
        <v>3009</v>
      </c>
      <c r="C481" s="4" t="s">
        <v>41</v>
      </c>
      <c r="D481" s="4" t="s">
        <v>3010</v>
      </c>
      <c r="E481" s="4">
        <v>9.66566455557E11</v>
      </c>
      <c r="F481" s="4" t="s">
        <v>3011</v>
      </c>
      <c r="G481" s="4" t="s">
        <v>3012</v>
      </c>
      <c r="H481" s="4" t="s">
        <v>2476</v>
      </c>
      <c r="J481" s="4">
        <v>13316.0</v>
      </c>
      <c r="K481" s="4" t="s">
        <v>2444</v>
      </c>
    </row>
    <row r="482">
      <c r="A482" s="4" t="s">
        <v>3013</v>
      </c>
      <c r="B482" s="4" t="s">
        <v>3014</v>
      </c>
      <c r="C482" s="4" t="s">
        <v>658</v>
      </c>
      <c r="D482" s="4" t="s">
        <v>3015</v>
      </c>
      <c r="E482" s="4">
        <v>9.034423638E11</v>
      </c>
      <c r="F482" s="4" t="s">
        <v>3016</v>
      </c>
      <c r="G482" s="4" t="s">
        <v>3017</v>
      </c>
      <c r="H482" s="4" t="s">
        <v>3018</v>
      </c>
      <c r="J482" s="4">
        <v>46100.0</v>
      </c>
      <c r="K482" s="4" t="s">
        <v>2601</v>
      </c>
    </row>
    <row r="483">
      <c r="A483" s="4" t="s">
        <v>3019</v>
      </c>
      <c r="B483" s="4" t="s">
        <v>3020</v>
      </c>
      <c r="C483" s="4" t="s">
        <v>658</v>
      </c>
      <c r="D483" s="4" t="s">
        <v>3021</v>
      </c>
      <c r="E483" s="4">
        <f>+902123170100</f>
        <v>902123170100</v>
      </c>
      <c r="F483" s="4" t="s">
        <v>3022</v>
      </c>
      <c r="G483" s="4" t="s">
        <v>3023</v>
      </c>
      <c r="H483" s="4" t="s">
        <v>3024</v>
      </c>
      <c r="J483" s="4">
        <v>34394.0</v>
      </c>
      <c r="K483" s="4" t="s">
        <v>2601</v>
      </c>
    </row>
    <row r="484">
      <c r="A484" s="4" t="s">
        <v>3025</v>
      </c>
      <c r="B484" s="4" t="s">
        <v>3026</v>
      </c>
      <c r="C484" s="4" t="s">
        <v>16</v>
      </c>
      <c r="D484" s="4" t="s">
        <v>3027</v>
      </c>
      <c r="E484" s="4">
        <v>2.0101333347E11</v>
      </c>
      <c r="F484" s="4" t="s">
        <v>3028</v>
      </c>
      <c r="G484" s="4" t="s">
        <v>3029</v>
      </c>
      <c r="H484" s="4" t="s">
        <v>3030</v>
      </c>
      <c r="J484" s="4">
        <v>42511.0</v>
      </c>
      <c r="K484" s="4" t="s">
        <v>2438</v>
      </c>
    </row>
    <row r="485">
      <c r="A485" s="4" t="s">
        <v>3031</v>
      </c>
      <c r="B485" s="4" t="s">
        <v>3032</v>
      </c>
      <c r="C485" s="4" t="s">
        <v>16</v>
      </c>
      <c r="D485" s="4" t="s">
        <v>3033</v>
      </c>
      <c r="E485" s="4">
        <v>2.01002508565E11</v>
      </c>
      <c r="F485" s="4" t="s">
        <v>3034</v>
      </c>
      <c r="G485" s="4" t="s">
        <v>3035</v>
      </c>
      <c r="H485" s="4" t="s">
        <v>2922</v>
      </c>
      <c r="J485" s="4">
        <v>12451.0</v>
      </c>
      <c r="K485" s="4" t="s">
        <v>2438</v>
      </c>
    </row>
    <row r="486">
      <c r="A486" s="4" t="s">
        <v>1020</v>
      </c>
      <c r="B486" s="4" t="s">
        <v>3036</v>
      </c>
      <c r="C486" s="4" t="s">
        <v>16</v>
      </c>
      <c r="D486" s="4" t="s">
        <v>3037</v>
      </c>
      <c r="E486" s="4">
        <f>+49201366650</f>
        <v>49201366650</v>
      </c>
      <c r="F486" s="4" t="s">
        <v>3038</v>
      </c>
      <c r="G486" s="4" t="s">
        <v>3039</v>
      </c>
      <c r="H486" s="4" t="s">
        <v>3040</v>
      </c>
      <c r="J486" s="4">
        <v>45356.0</v>
      </c>
      <c r="K486" s="4" t="s">
        <v>2392</v>
      </c>
    </row>
    <row r="487">
      <c r="A487" s="4" t="s">
        <v>3041</v>
      </c>
      <c r="B487" s="4" t="s">
        <v>3042</v>
      </c>
      <c r="C487" s="4" t="s">
        <v>16</v>
      </c>
      <c r="D487" s="4" t="s">
        <v>3043</v>
      </c>
      <c r="E487" s="4">
        <v>3.1515488888E10</v>
      </c>
      <c r="F487" s="4" t="s">
        <v>3044</v>
      </c>
      <c r="G487" s="4" t="s">
        <v>3045</v>
      </c>
      <c r="H487" s="4" t="s">
        <v>3046</v>
      </c>
      <c r="J487" s="4" t="s">
        <v>3047</v>
      </c>
      <c r="K487" s="4" t="s">
        <v>2935</v>
      </c>
    </row>
    <row r="488">
      <c r="A488" s="4" t="s">
        <v>3048</v>
      </c>
      <c r="B488" s="4" t="s">
        <v>3049</v>
      </c>
      <c r="C488" s="4" t="s">
        <v>16</v>
      </c>
      <c r="D488" s="4" t="s">
        <v>3050</v>
      </c>
      <c r="E488" s="4">
        <f>+966540888806</f>
        <v>966540888806</v>
      </c>
      <c r="F488" s="4" t="s">
        <v>3051</v>
      </c>
      <c r="G488" s="4" t="s">
        <v>3052</v>
      </c>
      <c r="H488" s="4" t="s">
        <v>2476</v>
      </c>
      <c r="J488" s="4">
        <v>11413.0</v>
      </c>
      <c r="K488" s="4" t="s">
        <v>2444</v>
      </c>
    </row>
    <row r="489">
      <c r="A489" s="4" t="s">
        <v>609</v>
      </c>
      <c r="B489" s="4" t="s">
        <v>3053</v>
      </c>
      <c r="C489" s="4" t="s">
        <v>16</v>
      </c>
      <c r="D489" s="4" t="s">
        <v>3054</v>
      </c>
      <c r="E489" s="4">
        <v>4.6853685E10</v>
      </c>
      <c r="F489" s="4" t="s">
        <v>3055</v>
      </c>
      <c r="G489" s="4" t="s">
        <v>3056</v>
      </c>
      <c r="H489" s="4" t="s">
        <v>3057</v>
      </c>
      <c r="J489" s="4" t="s">
        <v>3058</v>
      </c>
      <c r="K489" s="4" t="s">
        <v>2521</v>
      </c>
    </row>
    <row r="490">
      <c r="A490" s="4" t="s">
        <v>3059</v>
      </c>
      <c r="B490" s="4" t="s">
        <v>3060</v>
      </c>
      <c r="C490" s="4" t="s">
        <v>658</v>
      </c>
      <c r="D490" s="4" t="s">
        <v>3061</v>
      </c>
      <c r="E490" s="4">
        <v>4.8601831286E10</v>
      </c>
      <c r="F490" s="4" t="s">
        <v>3062</v>
      </c>
      <c r="G490" s="4" t="s">
        <v>3063</v>
      </c>
      <c r="H490" s="4" t="s">
        <v>3064</v>
      </c>
      <c r="J490" s="4" t="s">
        <v>3065</v>
      </c>
      <c r="K490" s="4" t="s">
        <v>2594</v>
      </c>
    </row>
    <row r="491">
      <c r="A491" s="4" t="s">
        <v>446</v>
      </c>
      <c r="B491" s="4" t="s">
        <v>3066</v>
      </c>
      <c r="C491" s="4" t="s">
        <v>16</v>
      </c>
      <c r="D491" s="4" t="s">
        <v>3067</v>
      </c>
      <c r="E491" s="4">
        <f>+492131109200</f>
        <v>492131109200</v>
      </c>
      <c r="F491" s="4" t="s">
        <v>3068</v>
      </c>
      <c r="G491" s="4" t="s">
        <v>3069</v>
      </c>
      <c r="H491" s="4" t="s">
        <v>3070</v>
      </c>
      <c r="J491" s="4">
        <v>41460.0</v>
      </c>
      <c r="K491" s="4" t="s">
        <v>2392</v>
      </c>
    </row>
    <row r="492">
      <c r="A492" s="4" t="s">
        <v>3071</v>
      </c>
      <c r="B492" s="4" t="s">
        <v>3072</v>
      </c>
      <c r="C492" s="4" t="s">
        <v>16</v>
      </c>
      <c r="D492" s="4" t="s">
        <v>3073</v>
      </c>
      <c r="E492" s="4">
        <f>+4366261983710</f>
        <v>4366261983710</v>
      </c>
      <c r="F492" s="4" t="s">
        <v>3074</v>
      </c>
      <c r="G492" s="4" t="s">
        <v>3075</v>
      </c>
      <c r="H492" s="4" t="s">
        <v>3076</v>
      </c>
      <c r="J492" s="4">
        <v>5020.0</v>
      </c>
      <c r="K492" s="4" t="s">
        <v>2377</v>
      </c>
    </row>
    <row r="493">
      <c r="A493" s="4" t="s">
        <v>3077</v>
      </c>
      <c r="B493" s="4" t="s">
        <v>3078</v>
      </c>
      <c r="C493" s="4" t="s">
        <v>16</v>
      </c>
      <c r="D493" s="4" t="s">
        <v>3079</v>
      </c>
      <c r="E493" s="4">
        <v>4.9862186E8</v>
      </c>
      <c r="F493" s="4" t="s">
        <v>3080</v>
      </c>
      <c r="G493" s="4" t="s">
        <v>3081</v>
      </c>
      <c r="H493" s="4" t="s">
        <v>3082</v>
      </c>
      <c r="J493" s="4">
        <v>83308.0</v>
      </c>
      <c r="K493" s="4" t="s">
        <v>2392</v>
      </c>
    </row>
    <row r="494">
      <c r="A494" s="4" t="s">
        <v>3083</v>
      </c>
      <c r="B494" s="4" t="s">
        <v>3084</v>
      </c>
      <c r="C494" s="4" t="s">
        <v>658</v>
      </c>
      <c r="D494" s="4" t="s">
        <v>3085</v>
      </c>
      <c r="E494" s="4">
        <f>+34961845000</f>
        <v>34961845000</v>
      </c>
      <c r="F494" s="4" t="s">
        <v>3086</v>
      </c>
      <c r="G494" s="4" t="s">
        <v>3087</v>
      </c>
      <c r="H494" s="4" t="s">
        <v>2905</v>
      </c>
      <c r="J494" s="4">
        <v>46940.0</v>
      </c>
      <c r="K494" s="4" t="s">
        <v>2567</v>
      </c>
    </row>
    <row r="495">
      <c r="A495" s="4" t="s">
        <v>3088</v>
      </c>
      <c r="B495" s="4" t="s">
        <v>3089</v>
      </c>
      <c r="C495" s="4" t="s">
        <v>658</v>
      </c>
      <c r="D495" s="4" t="s">
        <v>3090</v>
      </c>
      <c r="E495" s="4">
        <f>+33173007324</f>
        <v>33173007324</v>
      </c>
      <c r="F495" s="4" t="s">
        <v>3091</v>
      </c>
      <c r="G495" s="4" t="s">
        <v>3092</v>
      </c>
      <c r="H495" s="4" t="s">
        <v>3093</v>
      </c>
      <c r="J495" s="4">
        <v>75006.0</v>
      </c>
      <c r="K495" s="4" t="s">
        <v>2385</v>
      </c>
    </row>
    <row r="496">
      <c r="A496" s="4" t="s">
        <v>3094</v>
      </c>
      <c r="B496" s="4" t="s">
        <v>3095</v>
      </c>
      <c r="C496" s="4" t="s">
        <v>915</v>
      </c>
      <c r="D496" s="4" t="s">
        <v>3096</v>
      </c>
      <c r="E496" s="4">
        <v>3.3170811805E10</v>
      </c>
      <c r="F496" s="4" t="s">
        <v>3097</v>
      </c>
      <c r="G496" s="4" t="s">
        <v>3098</v>
      </c>
      <c r="H496" s="4" t="s">
        <v>3093</v>
      </c>
      <c r="J496" s="4">
        <v>75017.0</v>
      </c>
      <c r="K496" s="4" t="s">
        <v>2385</v>
      </c>
    </row>
    <row r="497">
      <c r="A497" s="4" t="s">
        <v>3099</v>
      </c>
      <c r="B497" s="4" t="s">
        <v>3100</v>
      </c>
      <c r="C497" s="4" t="s">
        <v>16</v>
      </c>
      <c r="D497" s="4" t="s">
        <v>3101</v>
      </c>
      <c r="E497" s="4">
        <f>+441614904666</f>
        <v>441614904666</v>
      </c>
      <c r="F497" s="4" t="s">
        <v>3102</v>
      </c>
      <c r="G497" s="4" t="s">
        <v>3103</v>
      </c>
      <c r="H497" s="4" t="s">
        <v>3104</v>
      </c>
      <c r="J497" s="4" t="s">
        <v>3105</v>
      </c>
      <c r="K497" s="4" t="s">
        <v>2483</v>
      </c>
    </row>
    <row r="498">
      <c r="A498" s="4" t="s">
        <v>3106</v>
      </c>
      <c r="B498" s="4" t="s">
        <v>3107</v>
      </c>
      <c r="C498" s="4" t="s">
        <v>16</v>
      </c>
      <c r="D498" s="4" t="s">
        <v>3108</v>
      </c>
      <c r="E498" s="4">
        <v>4.37242486E9</v>
      </c>
      <c r="F498" s="4" t="s">
        <v>3109</v>
      </c>
      <c r="G498" s="4" t="s">
        <v>3110</v>
      </c>
      <c r="H498" s="4" t="s">
        <v>3111</v>
      </c>
      <c r="J498" s="4">
        <v>4600.0</v>
      </c>
      <c r="K498" s="4" t="s">
        <v>2377</v>
      </c>
    </row>
    <row r="499">
      <c r="A499" s="4" t="s">
        <v>3112</v>
      </c>
      <c r="B499" s="4" t="s">
        <v>3113</v>
      </c>
      <c r="C499" s="4" t="s">
        <v>16</v>
      </c>
      <c r="D499" s="4" t="s">
        <v>3114</v>
      </c>
      <c r="E499" s="4">
        <v>4.860689032E10</v>
      </c>
      <c r="F499" s="4" t="s">
        <v>3115</v>
      </c>
      <c r="G499" s="4" t="s">
        <v>3116</v>
      </c>
      <c r="H499" s="4" t="s">
        <v>3117</v>
      </c>
      <c r="J499" s="4">
        <v>81537.0</v>
      </c>
      <c r="K499" s="4" t="s">
        <v>2594</v>
      </c>
    </row>
    <row r="500">
      <c r="A500" s="4" t="s">
        <v>3118</v>
      </c>
      <c r="B500" s="4" t="s">
        <v>3119</v>
      </c>
      <c r="C500" s="4" t="s">
        <v>16</v>
      </c>
      <c r="D500" s="4" t="s">
        <v>3120</v>
      </c>
      <c r="E500" s="4">
        <v>4.8667650036E10</v>
      </c>
      <c r="F500" s="4" t="s">
        <v>3121</v>
      </c>
      <c r="G500" s="4" t="s">
        <v>3122</v>
      </c>
      <c r="H500" s="4" t="s">
        <v>3123</v>
      </c>
      <c r="J500" s="4">
        <v>443.0</v>
      </c>
      <c r="K500" s="4" t="s">
        <v>2594</v>
      </c>
    </row>
    <row r="501">
      <c r="A501" s="4" t="s">
        <v>3124</v>
      </c>
      <c r="B501" s="4" t="s">
        <v>3125</v>
      </c>
      <c r="C501" s="4" t="s">
        <v>658</v>
      </c>
      <c r="D501" s="4" t="s">
        <v>3126</v>
      </c>
      <c r="E501" s="4">
        <v>4.7692122E9</v>
      </c>
      <c r="F501" s="4" t="s">
        <v>3127</v>
      </c>
      <c r="G501" s="4" t="s">
        <v>3128</v>
      </c>
      <c r="H501" s="4" t="s">
        <v>3129</v>
      </c>
      <c r="J501" s="4">
        <v>2007.0</v>
      </c>
      <c r="K501" s="4" t="s">
        <v>2627</v>
      </c>
    </row>
    <row r="502">
      <c r="A502" s="4" t="s">
        <v>3130</v>
      </c>
      <c r="B502" s="4" t="s">
        <v>3131</v>
      </c>
      <c r="C502" s="4" t="s">
        <v>16</v>
      </c>
      <c r="D502" s="4" t="s">
        <v>3132</v>
      </c>
      <c r="E502" s="4">
        <v>3.93357164637E11</v>
      </c>
      <c r="F502" s="4" t="s">
        <v>3133</v>
      </c>
      <c r="G502" s="4" t="s">
        <v>3134</v>
      </c>
      <c r="H502" s="4" t="s">
        <v>3135</v>
      </c>
      <c r="J502" s="4">
        <v>22070.0</v>
      </c>
      <c r="K502" s="4" t="s">
        <v>2457</v>
      </c>
    </row>
    <row r="503">
      <c r="A503" s="4" t="s">
        <v>3136</v>
      </c>
      <c r="B503" s="4" t="s">
        <v>3137</v>
      </c>
      <c r="C503" s="4" t="s">
        <v>16</v>
      </c>
      <c r="D503" s="4" t="s">
        <v>3138</v>
      </c>
      <c r="E503" s="4">
        <f>+3906324931</f>
        <v>3906324931</v>
      </c>
      <c r="F503" s="4" t="s">
        <v>3139</v>
      </c>
      <c r="G503" s="4" t="s">
        <v>3140</v>
      </c>
      <c r="H503" s="4" t="s">
        <v>3141</v>
      </c>
      <c r="J503" s="4">
        <v>191.0</v>
      </c>
      <c r="K503" s="4" t="s">
        <v>2457</v>
      </c>
    </row>
    <row r="504">
      <c r="A504" s="4" t="s">
        <v>3142</v>
      </c>
      <c r="B504" s="4" t="s">
        <v>3143</v>
      </c>
      <c r="C504" s="4" t="s">
        <v>728</v>
      </c>
      <c r="D504" s="4" t="s">
        <v>3144</v>
      </c>
      <c r="E504" s="4">
        <v>3.93346322451E11</v>
      </c>
      <c r="F504" s="4" t="s">
        <v>3145</v>
      </c>
      <c r="G504" s="4" t="s">
        <v>3146</v>
      </c>
      <c r="H504" s="4" t="s">
        <v>3147</v>
      </c>
      <c r="J504" s="4">
        <v>16128.0</v>
      </c>
      <c r="K504" s="4" t="s">
        <v>2457</v>
      </c>
    </row>
    <row r="505">
      <c r="A505" s="4" t="s">
        <v>3148</v>
      </c>
      <c r="B505" s="4" t="s">
        <v>3149</v>
      </c>
      <c r="C505" s="4" t="s">
        <v>16</v>
      </c>
      <c r="D505" s="4" t="s">
        <v>3150</v>
      </c>
      <c r="E505" s="4">
        <v>3.93293005377E11</v>
      </c>
      <c r="F505" s="4" t="s">
        <v>3151</v>
      </c>
      <c r="G505" s="4" t="s">
        <v>3152</v>
      </c>
      <c r="H505" s="4" t="s">
        <v>2842</v>
      </c>
      <c r="J505" s="4">
        <v>20123.0</v>
      </c>
      <c r="K505" s="4" t="s">
        <v>2457</v>
      </c>
    </row>
    <row r="506">
      <c r="A506" s="4" t="s">
        <v>3153</v>
      </c>
      <c r="B506" s="4" t="s">
        <v>3154</v>
      </c>
      <c r="C506" s="4" t="s">
        <v>16</v>
      </c>
      <c r="D506" s="4" t="s">
        <v>3155</v>
      </c>
      <c r="E506" s="4">
        <f>+4930902226249</f>
        <v>4930902226249</v>
      </c>
      <c r="F506" s="4" t="s">
        <v>3156</v>
      </c>
      <c r="G506" s="4" t="s">
        <v>3157</v>
      </c>
      <c r="H506" s="4" t="s">
        <v>2403</v>
      </c>
      <c r="J506" s="4">
        <v>10713.0</v>
      </c>
      <c r="K506" s="4" t="s">
        <v>2392</v>
      </c>
    </row>
    <row r="507">
      <c r="A507" s="4" t="s">
        <v>3158</v>
      </c>
      <c r="B507" s="4" t="s">
        <v>3159</v>
      </c>
      <c r="C507" s="4" t="s">
        <v>16</v>
      </c>
      <c r="D507" s="4" t="s">
        <v>3160</v>
      </c>
      <c r="E507" s="4">
        <v>3.318854E10</v>
      </c>
      <c r="F507" s="4" t="s">
        <v>3161</v>
      </c>
      <c r="G507" s="4" t="s">
        <v>3162</v>
      </c>
      <c r="H507" s="4" t="s">
        <v>3163</v>
      </c>
      <c r="J507" s="4">
        <v>92096.0</v>
      </c>
      <c r="K507" s="4" t="s">
        <v>2385</v>
      </c>
    </row>
    <row r="508">
      <c r="A508" s="4" t="s">
        <v>3164</v>
      </c>
      <c r="B508" s="4" t="s">
        <v>3165</v>
      </c>
      <c r="C508" s="4" t="s">
        <v>728</v>
      </c>
      <c r="D508" s="4" t="s">
        <v>3166</v>
      </c>
      <c r="E508" s="4">
        <v>4.672092112E10</v>
      </c>
      <c r="F508" s="4" t="s">
        <v>3167</v>
      </c>
      <c r="G508" s="4" t="s">
        <v>3168</v>
      </c>
      <c r="H508" s="4" t="s">
        <v>3169</v>
      </c>
      <c r="J508" s="4">
        <v>11233.0</v>
      </c>
      <c r="K508" s="4" t="s">
        <v>2521</v>
      </c>
    </row>
    <row r="509">
      <c r="A509" s="4" t="s">
        <v>3170</v>
      </c>
      <c r="B509" s="4" t="s">
        <v>3171</v>
      </c>
      <c r="C509" s="4" t="s">
        <v>41</v>
      </c>
      <c r="D509" s="4" t="s">
        <v>3172</v>
      </c>
      <c r="E509" s="4">
        <f>+972527561034</f>
        <v>972527561034</v>
      </c>
      <c r="F509" s="4" t="s">
        <v>3173</v>
      </c>
      <c r="G509" s="4" t="s">
        <v>3174</v>
      </c>
      <c r="H509" s="4" t="s">
        <v>3175</v>
      </c>
      <c r="J509" s="4">
        <v>6107025.0</v>
      </c>
      <c r="K509" s="4" t="s">
        <v>1438</v>
      </c>
    </row>
    <row r="510">
      <c r="A510" s="4" t="s">
        <v>3176</v>
      </c>
      <c r="B510" s="4" t="s">
        <v>3177</v>
      </c>
      <c r="C510" s="4" t="s">
        <v>16</v>
      </c>
      <c r="D510" s="4" t="s">
        <v>3178</v>
      </c>
      <c r="E510" s="4">
        <f>+498418801330</f>
        <v>498418801330</v>
      </c>
      <c r="F510" s="4" t="s">
        <v>3179</v>
      </c>
      <c r="G510" s="4" t="s">
        <v>3180</v>
      </c>
      <c r="H510" s="4" t="s">
        <v>3181</v>
      </c>
      <c r="J510" s="4">
        <v>85049.0</v>
      </c>
      <c r="K510" s="4" t="s">
        <v>2392</v>
      </c>
    </row>
    <row r="511">
      <c r="A511" s="4" t="s">
        <v>3112</v>
      </c>
      <c r="B511" s="4" t="s">
        <v>3182</v>
      </c>
      <c r="C511" s="4" t="s">
        <v>16</v>
      </c>
      <c r="D511" s="4" t="s">
        <v>3183</v>
      </c>
      <c r="E511" s="4">
        <f>+48322577652</f>
        <v>48322577652</v>
      </c>
      <c r="F511" s="4" t="s">
        <v>3184</v>
      </c>
      <c r="G511" s="4" t="s">
        <v>3185</v>
      </c>
      <c r="H511" s="4" t="s">
        <v>3186</v>
      </c>
      <c r="J511" s="4">
        <v>40287.0</v>
      </c>
      <c r="K511" s="4" t="s">
        <v>2594</v>
      </c>
    </row>
    <row r="512">
      <c r="A512" s="4" t="s">
        <v>2680</v>
      </c>
      <c r="B512" s="4" t="s">
        <v>3187</v>
      </c>
      <c r="C512" s="4" t="s">
        <v>16</v>
      </c>
      <c r="D512" s="4" t="s">
        <v>3188</v>
      </c>
      <c r="E512" s="4">
        <v>9.66126140099E11</v>
      </c>
      <c r="F512" s="4" t="s">
        <v>3189</v>
      </c>
      <c r="G512" s="4" t="s">
        <v>3190</v>
      </c>
      <c r="H512" s="4" t="s">
        <v>2443</v>
      </c>
      <c r="J512" s="4">
        <v>23211.0</v>
      </c>
      <c r="K512" s="4" t="s">
        <v>2444</v>
      </c>
    </row>
    <row r="513">
      <c r="A513" s="4" t="s">
        <v>1620</v>
      </c>
      <c r="B513" s="4" t="s">
        <v>3191</v>
      </c>
      <c r="C513" s="4" t="s">
        <v>16</v>
      </c>
      <c r="D513" s="4" t="s">
        <v>3192</v>
      </c>
      <c r="E513" s="4">
        <v>9.66535486691E11</v>
      </c>
      <c r="F513" s="4" t="s">
        <v>3193</v>
      </c>
      <c r="G513" s="4" t="s">
        <v>3194</v>
      </c>
      <c r="H513" s="4" t="s">
        <v>2443</v>
      </c>
      <c r="J513" s="4">
        <v>21432.0</v>
      </c>
      <c r="K513" s="4" t="s">
        <v>2444</v>
      </c>
    </row>
    <row r="514">
      <c r="A514" s="4" t="s">
        <v>3195</v>
      </c>
      <c r="B514" s="4" t="s">
        <v>3196</v>
      </c>
      <c r="C514" s="4" t="s">
        <v>16</v>
      </c>
      <c r="D514" s="4" t="s">
        <v>3197</v>
      </c>
      <c r="E514" s="4">
        <v>4.879799323E10</v>
      </c>
      <c r="F514" s="4" t="s">
        <v>3198</v>
      </c>
      <c r="G514" s="4" t="s">
        <v>3199</v>
      </c>
      <c r="H514" s="4" t="s">
        <v>3200</v>
      </c>
      <c r="J514" s="4">
        <v>61756.0</v>
      </c>
      <c r="K514" s="4" t="s">
        <v>2594</v>
      </c>
    </row>
    <row r="515">
      <c r="A515" s="4" t="s">
        <v>3201</v>
      </c>
      <c r="B515" s="4" t="s">
        <v>3202</v>
      </c>
      <c r="C515" s="4" t="s">
        <v>16</v>
      </c>
      <c r="D515" s="4" t="s">
        <v>3203</v>
      </c>
      <c r="E515" s="4">
        <v>9.66118262626E11</v>
      </c>
      <c r="F515" s="4" t="s">
        <v>3204</v>
      </c>
      <c r="G515" s="4" t="s">
        <v>3205</v>
      </c>
      <c r="H515" s="4" t="s">
        <v>2476</v>
      </c>
      <c r="J515" s="4">
        <v>11552.0</v>
      </c>
      <c r="K515" s="4" t="s">
        <v>2444</v>
      </c>
    </row>
    <row r="516">
      <c r="A516" s="4" t="s">
        <v>39</v>
      </c>
      <c r="B516" s="4" t="s">
        <v>3206</v>
      </c>
      <c r="C516" s="4" t="s">
        <v>16</v>
      </c>
      <c r="D516" s="4" t="s">
        <v>3207</v>
      </c>
      <c r="E516" s="4">
        <f>+442076792000</f>
        <v>442076792000</v>
      </c>
      <c r="F516" s="4" t="s">
        <v>3208</v>
      </c>
      <c r="G516" s="4" t="s">
        <v>3209</v>
      </c>
      <c r="H516" s="4" t="s">
        <v>589</v>
      </c>
      <c r="J516" s="4" t="s">
        <v>3210</v>
      </c>
      <c r="K516" s="4" t="s">
        <v>2483</v>
      </c>
    </row>
    <row r="517">
      <c r="A517" s="4" t="s">
        <v>3211</v>
      </c>
      <c r="B517" s="4" t="s">
        <v>3212</v>
      </c>
      <c r="C517" s="4" t="s">
        <v>16</v>
      </c>
      <c r="D517" s="4" t="s">
        <v>3213</v>
      </c>
      <c r="E517" s="4">
        <f>+4597300000</f>
        <v>4597300000</v>
      </c>
      <c r="F517" s="4" t="s">
        <v>3214</v>
      </c>
      <c r="G517" s="4" t="s">
        <v>3215</v>
      </c>
      <c r="H517" s="4" t="s">
        <v>3216</v>
      </c>
      <c r="J517" s="4">
        <v>8200.0</v>
      </c>
      <c r="K517" s="4" t="s">
        <v>2534</v>
      </c>
    </row>
    <row r="518">
      <c r="A518" s="4" t="s">
        <v>2747</v>
      </c>
      <c r="B518" s="4" t="s">
        <v>3217</v>
      </c>
      <c r="C518" s="4" t="s">
        <v>16</v>
      </c>
      <c r="D518" s="4" t="s">
        <v>3218</v>
      </c>
      <c r="E518" s="4">
        <v>4.3664808922036E13</v>
      </c>
      <c r="F518" s="4" t="s">
        <v>3219</v>
      </c>
      <c r="G518" s="4" t="s">
        <v>3220</v>
      </c>
      <c r="H518" s="4" t="s">
        <v>3221</v>
      </c>
      <c r="J518" s="4">
        <v>6850.0</v>
      </c>
      <c r="K518" s="4" t="s">
        <v>2377</v>
      </c>
    </row>
    <row r="519">
      <c r="A519" s="4" t="s">
        <v>3222</v>
      </c>
      <c r="B519" s="4" t="s">
        <v>3223</v>
      </c>
      <c r="C519" s="4" t="s">
        <v>16</v>
      </c>
      <c r="D519" s="4" t="s">
        <v>3224</v>
      </c>
      <c r="E519" s="4">
        <v>4.42075678E11</v>
      </c>
      <c r="F519" s="4" t="s">
        <v>3225</v>
      </c>
      <c r="G519" s="4" t="s">
        <v>3226</v>
      </c>
      <c r="H519" s="4" t="s">
        <v>589</v>
      </c>
      <c r="J519" s="4" t="s">
        <v>3227</v>
      </c>
      <c r="K519" s="4" t="s">
        <v>2483</v>
      </c>
    </row>
    <row r="520">
      <c r="A520" s="4" t="s">
        <v>3228</v>
      </c>
      <c r="B520" s="4" t="s">
        <v>3229</v>
      </c>
      <c r="C520" s="4" t="s">
        <v>16</v>
      </c>
      <c r="D520" s="4" t="s">
        <v>3230</v>
      </c>
      <c r="E520" s="4">
        <v>9.71566830043E11</v>
      </c>
      <c r="F520" s="4" t="s">
        <v>3231</v>
      </c>
      <c r="G520" s="4" t="s">
        <v>3232</v>
      </c>
      <c r="H520" s="4" t="s">
        <v>2333</v>
      </c>
      <c r="J520" s="4">
        <v>0.0</v>
      </c>
      <c r="K520" s="4" t="s">
        <v>2335</v>
      </c>
    </row>
    <row r="521">
      <c r="A521" s="4" t="s">
        <v>3233</v>
      </c>
      <c r="B521" s="4" t="s">
        <v>3234</v>
      </c>
      <c r="C521" s="4" t="s">
        <v>16</v>
      </c>
      <c r="D521" s="4" t="s">
        <v>3235</v>
      </c>
      <c r="E521" s="4">
        <f>+97124018050</f>
        <v>97124018050</v>
      </c>
      <c r="F521" s="4" t="s">
        <v>3236</v>
      </c>
      <c r="G521" s="4" t="s">
        <v>3237</v>
      </c>
      <c r="H521" s="4" t="s">
        <v>2341</v>
      </c>
      <c r="J521" s="4">
        <v>0.0</v>
      </c>
      <c r="K521" s="4" t="s">
        <v>2335</v>
      </c>
    </row>
    <row r="522">
      <c r="A522" s="4" t="s">
        <v>3238</v>
      </c>
      <c r="B522" s="4" t="s">
        <v>2127</v>
      </c>
      <c r="C522" s="4" t="s">
        <v>16</v>
      </c>
      <c r="D522" s="4" t="s">
        <v>3239</v>
      </c>
      <c r="E522" s="4">
        <v>9.71507368943E11</v>
      </c>
      <c r="F522" s="4" t="s">
        <v>3240</v>
      </c>
      <c r="G522" s="4" t="s">
        <v>3241</v>
      </c>
      <c r="H522" s="4" t="s">
        <v>2333</v>
      </c>
      <c r="J522" s="4">
        <v>0.0</v>
      </c>
      <c r="K522" s="4" t="s">
        <v>2335</v>
      </c>
    </row>
    <row r="523">
      <c r="A523" s="4" t="s">
        <v>3242</v>
      </c>
      <c r="B523" s="4" t="s">
        <v>3243</v>
      </c>
      <c r="C523" s="4" t="s">
        <v>16</v>
      </c>
      <c r="D523" s="4" t="s">
        <v>3244</v>
      </c>
      <c r="E523" s="4">
        <v>9.71506366947E11</v>
      </c>
      <c r="F523" s="4" t="s">
        <v>3245</v>
      </c>
      <c r="G523" s="4" t="s">
        <v>3246</v>
      </c>
      <c r="H523" s="4" t="s">
        <v>2333</v>
      </c>
      <c r="J523" s="4">
        <v>0.0</v>
      </c>
      <c r="K523" s="4" t="s">
        <v>2335</v>
      </c>
    </row>
    <row r="524">
      <c r="A524" s="4" t="s">
        <v>3247</v>
      </c>
      <c r="B524" s="4" t="s">
        <v>3248</v>
      </c>
      <c r="C524" s="4" t="s">
        <v>16</v>
      </c>
      <c r="D524" s="4" t="s">
        <v>3249</v>
      </c>
      <c r="E524" s="4">
        <v>9.71508763201E11</v>
      </c>
      <c r="F524" s="4" t="s">
        <v>3250</v>
      </c>
      <c r="G524" s="4" t="s">
        <v>3251</v>
      </c>
      <c r="H524" s="4" t="s">
        <v>2341</v>
      </c>
      <c r="J524" s="4">
        <v>63111.0</v>
      </c>
      <c r="K524" s="4" t="s">
        <v>2335</v>
      </c>
    </row>
    <row r="525">
      <c r="A525" s="4" t="s">
        <v>3252</v>
      </c>
      <c r="B525" s="4" t="s">
        <v>3253</v>
      </c>
      <c r="C525" s="4" t="s">
        <v>2604</v>
      </c>
      <c r="D525" s="4" t="s">
        <v>3254</v>
      </c>
      <c r="E525" s="4">
        <f>+971559977391</f>
        <v>971559977391</v>
      </c>
      <c r="F525" s="4" t="s">
        <v>3255</v>
      </c>
      <c r="G525" s="4" t="s">
        <v>3256</v>
      </c>
      <c r="H525" s="4" t="s">
        <v>2333</v>
      </c>
      <c r="J525" s="4">
        <v>0.0</v>
      </c>
      <c r="K525" s="4" t="s">
        <v>2335</v>
      </c>
    </row>
    <row r="526">
      <c r="A526" s="4" t="s">
        <v>3257</v>
      </c>
      <c r="B526" s="4" t="s">
        <v>3258</v>
      </c>
      <c r="C526" s="4" t="s">
        <v>16</v>
      </c>
      <c r="D526" s="4" t="s">
        <v>3259</v>
      </c>
      <c r="E526" s="4">
        <v>9.66505164077E11</v>
      </c>
      <c r="F526" s="4" t="s">
        <v>3260</v>
      </c>
      <c r="G526" s="4" t="s">
        <v>3261</v>
      </c>
      <c r="H526" s="4" t="s">
        <v>2476</v>
      </c>
      <c r="J526" s="4">
        <v>11481.0</v>
      </c>
      <c r="K526" s="4" t="s">
        <v>2444</v>
      </c>
    </row>
    <row r="527">
      <c r="A527" s="4" t="s">
        <v>3262</v>
      </c>
      <c r="B527" s="4" t="s">
        <v>3263</v>
      </c>
      <c r="C527" s="4" t="s">
        <v>16</v>
      </c>
      <c r="D527" s="4" t="s">
        <v>3264</v>
      </c>
      <c r="E527" s="4">
        <f>+966505229711</f>
        <v>966505229711</v>
      </c>
      <c r="F527" s="4" t="s">
        <v>3265</v>
      </c>
      <c r="G527" s="4" t="s">
        <v>3266</v>
      </c>
      <c r="H527" s="4" t="s">
        <v>2722</v>
      </c>
      <c r="J527" s="4">
        <v>31952.0</v>
      </c>
      <c r="K527" s="4" t="s">
        <v>2444</v>
      </c>
    </row>
    <row r="528">
      <c r="A528" s="4" t="s">
        <v>3267</v>
      </c>
      <c r="B528" s="4" t="s">
        <v>3268</v>
      </c>
      <c r="C528" s="4" t="s">
        <v>16</v>
      </c>
      <c r="D528" s="4" t="s">
        <v>3269</v>
      </c>
      <c r="E528" s="4">
        <f>+971501890289</f>
        <v>971501890289</v>
      </c>
      <c r="F528" s="4" t="s">
        <v>3270</v>
      </c>
      <c r="G528" s="4" t="s">
        <v>3271</v>
      </c>
      <c r="H528" s="4" t="s">
        <v>2476</v>
      </c>
      <c r="J528" s="4">
        <v>12242.0</v>
      </c>
      <c r="K528" s="4" t="s">
        <v>2444</v>
      </c>
    </row>
    <row r="529">
      <c r="A529" s="4" t="s">
        <v>3272</v>
      </c>
      <c r="B529" s="4" t="s">
        <v>3273</v>
      </c>
      <c r="C529" s="4" t="s">
        <v>658</v>
      </c>
      <c r="D529" s="4" t="s">
        <v>3274</v>
      </c>
      <c r="E529" s="4">
        <v>3.4956869E10</v>
      </c>
      <c r="F529" s="4" t="s">
        <v>3275</v>
      </c>
      <c r="G529" s="4" t="s">
        <v>3276</v>
      </c>
      <c r="H529" s="4" t="s">
        <v>3277</v>
      </c>
      <c r="J529" s="4">
        <v>11500.0</v>
      </c>
      <c r="K529" s="4" t="s">
        <v>2567</v>
      </c>
    </row>
    <row r="530">
      <c r="A530" s="4" t="s">
        <v>3278</v>
      </c>
      <c r="B530" s="4" t="s">
        <v>3279</v>
      </c>
      <c r="C530" s="4" t="s">
        <v>16</v>
      </c>
      <c r="D530" s="4" t="s">
        <v>3280</v>
      </c>
      <c r="E530" s="4">
        <v>2.01271012111E11</v>
      </c>
      <c r="F530" s="4" t="s">
        <v>3281</v>
      </c>
      <c r="G530" s="4" t="s">
        <v>3282</v>
      </c>
      <c r="H530" s="4" t="s">
        <v>2922</v>
      </c>
      <c r="J530" s="4">
        <v>11835.0</v>
      </c>
      <c r="K530" s="4" t="s">
        <v>2438</v>
      </c>
    </row>
    <row r="531">
      <c r="A531" s="4" t="s">
        <v>3283</v>
      </c>
      <c r="B531" s="4" t="s">
        <v>3284</v>
      </c>
      <c r="C531" s="4" t="s">
        <v>16</v>
      </c>
      <c r="D531" s="4" t="s">
        <v>3285</v>
      </c>
      <c r="E531" s="4">
        <f>+49226137430</f>
        <v>49226137430</v>
      </c>
      <c r="F531" s="4" t="s">
        <v>3286</v>
      </c>
      <c r="G531" s="4" t="s">
        <v>3287</v>
      </c>
      <c r="H531" s="4" t="s">
        <v>3288</v>
      </c>
      <c r="J531" s="4">
        <v>51647.0</v>
      </c>
      <c r="K531" s="4" t="s">
        <v>2392</v>
      </c>
    </row>
    <row r="532">
      <c r="A532" s="4" t="s">
        <v>3176</v>
      </c>
      <c r="B532" s="4" t="s">
        <v>3289</v>
      </c>
      <c r="C532" s="4" t="s">
        <v>16</v>
      </c>
      <c r="D532" s="4" t="s">
        <v>3290</v>
      </c>
      <c r="E532" s="4">
        <f>+4920187070</f>
        <v>4920187070</v>
      </c>
      <c r="F532" s="4" t="s">
        <v>3291</v>
      </c>
      <c r="G532" s="4" t="s">
        <v>3292</v>
      </c>
      <c r="H532" s="4" t="s">
        <v>3040</v>
      </c>
      <c r="J532" s="4">
        <v>45329.0</v>
      </c>
      <c r="K532" s="4" t="s">
        <v>2392</v>
      </c>
    </row>
    <row r="533">
      <c r="A533" s="4" t="s">
        <v>3293</v>
      </c>
      <c r="B533" s="4" t="s">
        <v>3294</v>
      </c>
      <c r="C533" s="4" t="s">
        <v>16</v>
      </c>
      <c r="D533" s="4" t="s">
        <v>3295</v>
      </c>
      <c r="E533" s="4">
        <v>3.4913906E10</v>
      </c>
      <c r="F533" s="4" t="s">
        <v>3296</v>
      </c>
      <c r="G533" s="4" t="s">
        <v>3297</v>
      </c>
      <c r="H533" s="4" t="s">
        <v>2586</v>
      </c>
      <c r="J533" s="4">
        <v>28014.0</v>
      </c>
      <c r="K533" s="4" t="s">
        <v>2567</v>
      </c>
    </row>
    <row r="534">
      <c r="A534" s="4" t="s">
        <v>3088</v>
      </c>
      <c r="B534" s="4" t="s">
        <v>3298</v>
      </c>
      <c r="C534" s="4" t="s">
        <v>16</v>
      </c>
      <c r="D534" s="4" t="s">
        <v>3299</v>
      </c>
      <c r="E534" s="4">
        <f>+3225335211</f>
        <v>3225335211</v>
      </c>
      <c r="F534" s="4" t="s">
        <v>3300</v>
      </c>
      <c r="G534" s="4" t="s">
        <v>3301</v>
      </c>
      <c r="H534" s="4" t="s">
        <v>3302</v>
      </c>
      <c r="J534" s="4">
        <v>1000.0</v>
      </c>
      <c r="K534" s="4" t="s">
        <v>2609</v>
      </c>
    </row>
    <row r="535">
      <c r="A535" s="4" t="s">
        <v>3303</v>
      </c>
      <c r="B535" s="4" t="s">
        <v>3304</v>
      </c>
      <c r="C535" s="4" t="s">
        <v>16</v>
      </c>
      <c r="D535" s="4" t="s">
        <v>3305</v>
      </c>
      <c r="E535" s="4">
        <f>+441483303666</f>
        <v>441483303666</v>
      </c>
      <c r="F535" s="4" t="s">
        <v>3306</v>
      </c>
      <c r="G535" s="4" t="s">
        <v>3307</v>
      </c>
      <c r="H535" s="4" t="s">
        <v>3308</v>
      </c>
      <c r="J535" s="4" t="s">
        <v>3309</v>
      </c>
      <c r="K535" s="4" t="s">
        <v>2483</v>
      </c>
    </row>
    <row r="536">
      <c r="A536" s="4" t="s">
        <v>3310</v>
      </c>
      <c r="B536" s="4" t="s">
        <v>3311</v>
      </c>
      <c r="C536" s="4" t="s">
        <v>16</v>
      </c>
      <c r="D536" s="4" t="s">
        <v>3312</v>
      </c>
      <c r="E536" s="4">
        <v>4.4123579777E11</v>
      </c>
      <c r="F536" s="4" t="s">
        <v>3313</v>
      </c>
      <c r="G536" s="4" t="s">
        <v>3314</v>
      </c>
      <c r="H536" s="4" t="s">
        <v>3315</v>
      </c>
      <c r="J536" s="4" t="s">
        <v>3316</v>
      </c>
      <c r="K536" s="4" t="s">
        <v>2483</v>
      </c>
    </row>
    <row r="537">
      <c r="A537" s="4" t="s">
        <v>3317</v>
      </c>
      <c r="B537" s="4" t="s">
        <v>3318</v>
      </c>
      <c r="C537" s="4" t="s">
        <v>16</v>
      </c>
      <c r="D537" s="4" t="s">
        <v>2010</v>
      </c>
      <c r="E537" s="4">
        <v>3.3249530108E10</v>
      </c>
      <c r="F537" s="4" t="s">
        <v>3319</v>
      </c>
      <c r="G537" s="4" t="s">
        <v>3320</v>
      </c>
      <c r="H537" s="4" t="s">
        <v>3093</v>
      </c>
      <c r="J537" s="4">
        <v>75017.0</v>
      </c>
      <c r="K537" s="4" t="s">
        <v>2385</v>
      </c>
    </row>
    <row r="538">
      <c r="A538" s="4" t="s">
        <v>3321</v>
      </c>
      <c r="B538" s="4" t="s">
        <v>3322</v>
      </c>
      <c r="C538" s="4" t="s">
        <v>16</v>
      </c>
      <c r="D538" s="4" t="s">
        <v>3323</v>
      </c>
      <c r="E538" s="4">
        <v>4.721706E9</v>
      </c>
      <c r="F538" s="4" t="s">
        <v>3324</v>
      </c>
      <c r="G538" s="4" t="s">
        <v>3325</v>
      </c>
      <c r="H538" s="4" t="s">
        <v>3326</v>
      </c>
      <c r="J538" s="4">
        <v>7042.0</v>
      </c>
      <c r="K538" s="4" t="s">
        <v>2627</v>
      </c>
    </row>
    <row r="539">
      <c r="A539" s="4" t="s">
        <v>3327</v>
      </c>
      <c r="B539" s="4" t="s">
        <v>3328</v>
      </c>
      <c r="C539" s="4" t="s">
        <v>16</v>
      </c>
      <c r="D539" s="4" t="s">
        <v>3329</v>
      </c>
      <c r="E539" s="4">
        <f>+46771621000</f>
        <v>46771621000</v>
      </c>
      <c r="F539" s="4" t="s">
        <v>3330</v>
      </c>
      <c r="G539" s="4" t="s">
        <v>3331</v>
      </c>
      <c r="H539" s="4" t="s">
        <v>3169</v>
      </c>
      <c r="J539" s="4">
        <v>10640.0</v>
      </c>
      <c r="K539" s="4" t="s">
        <v>2521</v>
      </c>
    </row>
    <row r="540">
      <c r="A540" s="4" t="s">
        <v>1705</v>
      </c>
      <c r="B540" s="4" t="s">
        <v>3332</v>
      </c>
      <c r="C540" s="4" t="s">
        <v>16</v>
      </c>
      <c r="D540" s="4" t="s">
        <v>3333</v>
      </c>
      <c r="E540" s="4">
        <v>4.353527E9</v>
      </c>
      <c r="F540" s="4" t="s">
        <v>3334</v>
      </c>
      <c r="G540" s="4" t="s">
        <v>3335</v>
      </c>
      <c r="H540" s="4" t="s">
        <v>3336</v>
      </c>
      <c r="J540" s="4">
        <v>6383.0</v>
      </c>
      <c r="K540" s="4" t="s">
        <v>2377</v>
      </c>
    </row>
    <row r="541">
      <c r="A541" s="4" t="s">
        <v>2514</v>
      </c>
      <c r="B541" s="4" t="s">
        <v>3337</v>
      </c>
      <c r="C541" s="4" t="s">
        <v>16</v>
      </c>
      <c r="D541" s="4" t="s">
        <v>3338</v>
      </c>
      <c r="E541" s="4">
        <f>+4977192020</f>
        <v>4977192020</v>
      </c>
      <c r="F541" s="4" t="s">
        <v>3339</v>
      </c>
      <c r="G541" s="4" t="s">
        <v>3340</v>
      </c>
      <c r="H541" s="4" t="s">
        <v>3341</v>
      </c>
      <c r="J541" s="4">
        <v>78199.0</v>
      </c>
      <c r="K541" s="4" t="s">
        <v>2392</v>
      </c>
    </row>
    <row r="542">
      <c r="A542" s="4" t="s">
        <v>2942</v>
      </c>
      <c r="B542" s="4" t="s">
        <v>3342</v>
      </c>
      <c r="C542" s="4" t="s">
        <v>658</v>
      </c>
      <c r="D542" s="4" t="s">
        <v>3343</v>
      </c>
      <c r="E542" s="4">
        <f>+46852240000</f>
        <v>46852240000</v>
      </c>
      <c r="F542" s="4" t="s">
        <v>3344</v>
      </c>
      <c r="G542" s="4" t="s">
        <v>3345</v>
      </c>
      <c r="H542" s="4" t="s">
        <v>3169</v>
      </c>
      <c r="J542" s="4">
        <v>11145.0</v>
      </c>
      <c r="K542" s="4" t="s">
        <v>2521</v>
      </c>
    </row>
    <row r="543">
      <c r="A543" s="4" t="s">
        <v>735</v>
      </c>
      <c r="B543" s="4" t="s">
        <v>3346</v>
      </c>
      <c r="C543" s="4" t="s">
        <v>625</v>
      </c>
      <c r="D543" s="4" t="s">
        <v>3347</v>
      </c>
      <c r="E543" s="4">
        <v>4.41923200289E11</v>
      </c>
      <c r="F543" s="4" t="s">
        <v>3348</v>
      </c>
      <c r="G543" s="4" t="s">
        <v>3349</v>
      </c>
      <c r="H543" s="4" t="s">
        <v>3350</v>
      </c>
      <c r="J543" s="4" t="s">
        <v>3351</v>
      </c>
      <c r="K543" s="4" t="s">
        <v>2483</v>
      </c>
    </row>
    <row r="544">
      <c r="A544" s="4" t="s">
        <v>3352</v>
      </c>
      <c r="B544" s="4" t="s">
        <v>3353</v>
      </c>
      <c r="C544" s="4" t="s">
        <v>915</v>
      </c>
      <c r="D544" s="4" t="s">
        <v>642</v>
      </c>
      <c r="E544" s="4">
        <v>4.41189055E11</v>
      </c>
      <c r="F544" s="4" t="s">
        <v>3354</v>
      </c>
      <c r="G544" s="4" t="s">
        <v>3355</v>
      </c>
      <c r="H544" s="4" t="s">
        <v>589</v>
      </c>
      <c r="J544" s="4" t="s">
        <v>3356</v>
      </c>
      <c r="K544" s="4" t="s">
        <v>2483</v>
      </c>
    </row>
    <row r="545">
      <c r="A545" s="4" t="s">
        <v>310</v>
      </c>
      <c r="B545" s="4" t="s">
        <v>3357</v>
      </c>
      <c r="C545" s="4" t="s">
        <v>16</v>
      </c>
      <c r="D545" s="4" t="s">
        <v>3358</v>
      </c>
      <c r="E545" s="4">
        <v>4.8221281265E10</v>
      </c>
      <c r="F545" s="4" t="s">
        <v>3359</v>
      </c>
      <c r="G545" s="4" t="s">
        <v>3360</v>
      </c>
      <c r="H545" s="4" t="s">
        <v>3123</v>
      </c>
      <c r="J545" s="4" t="s">
        <v>3361</v>
      </c>
      <c r="K545" s="4" t="s">
        <v>2594</v>
      </c>
    </row>
    <row r="546">
      <c r="A546" s="4" t="s">
        <v>3362</v>
      </c>
      <c r="B546" s="4" t="s">
        <v>3363</v>
      </c>
      <c r="C546" s="4" t="s">
        <v>2604</v>
      </c>
      <c r="D546" s="4" t="s">
        <v>3364</v>
      </c>
      <c r="E546" s="4">
        <v>9.7142949944E10</v>
      </c>
      <c r="F546" s="4" t="s">
        <v>3365</v>
      </c>
      <c r="G546" s="4" t="s">
        <v>3366</v>
      </c>
      <c r="H546" s="4" t="s">
        <v>2333</v>
      </c>
      <c r="J546" s="4">
        <v>25948.0</v>
      </c>
      <c r="K546" s="4" t="s">
        <v>2335</v>
      </c>
    </row>
    <row r="547">
      <c r="A547" s="4" t="s">
        <v>3367</v>
      </c>
      <c r="B547" s="4" t="s">
        <v>3368</v>
      </c>
      <c r="C547" s="4" t="s">
        <v>16</v>
      </c>
      <c r="D547" s="4" t="s">
        <v>3369</v>
      </c>
      <c r="E547" s="4">
        <v>4.95341214195E11</v>
      </c>
      <c r="F547" s="4" t="s">
        <v>3370</v>
      </c>
      <c r="G547" s="4" t="s">
        <v>3371</v>
      </c>
      <c r="H547" s="4" t="s">
        <v>3372</v>
      </c>
      <c r="J547" s="4">
        <v>38239.0</v>
      </c>
      <c r="K547" s="4" t="s">
        <v>2392</v>
      </c>
    </row>
    <row r="548">
      <c r="A548" s="4" t="s">
        <v>3373</v>
      </c>
      <c r="B548" s="4" t="s">
        <v>3374</v>
      </c>
      <c r="C548" s="4" t="s">
        <v>16</v>
      </c>
      <c r="D548" s="4" t="s">
        <v>3375</v>
      </c>
      <c r="E548" s="4">
        <f>+492212059976</f>
        <v>492212059976</v>
      </c>
      <c r="F548" s="4" t="s">
        <v>3376</v>
      </c>
      <c r="G548" s="4" t="s">
        <v>3377</v>
      </c>
      <c r="H548" s="4" t="s">
        <v>3378</v>
      </c>
      <c r="J548" s="4">
        <v>50667.0</v>
      </c>
      <c r="K548" s="4" t="s">
        <v>2392</v>
      </c>
    </row>
    <row r="549">
      <c r="A549" s="4" t="s">
        <v>3367</v>
      </c>
      <c r="B549" s="4" t="s">
        <v>3379</v>
      </c>
      <c r="C549" s="4" t="s">
        <v>16</v>
      </c>
      <c r="D549" s="4" t="s">
        <v>3380</v>
      </c>
      <c r="E549" s="4">
        <f>+496926550000</f>
        <v>496926550000</v>
      </c>
      <c r="F549" s="4" t="s">
        <v>3381</v>
      </c>
      <c r="G549" s="4" t="s">
        <v>3382</v>
      </c>
      <c r="H549" s="4" t="s">
        <v>2799</v>
      </c>
      <c r="J549" s="4">
        <v>60329.0</v>
      </c>
      <c r="K549" s="4" t="s">
        <v>2392</v>
      </c>
    </row>
    <row r="550">
      <c r="A550" s="4" t="s">
        <v>3383</v>
      </c>
      <c r="B550" s="4" t="s">
        <v>3384</v>
      </c>
      <c r="C550" s="4" t="s">
        <v>16</v>
      </c>
      <c r="D550" s="4" t="s">
        <v>3385</v>
      </c>
      <c r="E550" s="4">
        <f>+201004000161</f>
        <v>201004000161</v>
      </c>
      <c r="F550" s="4" t="s">
        <v>3386</v>
      </c>
      <c r="G550" s="4" t="s">
        <v>3387</v>
      </c>
      <c r="H550" s="4" t="s">
        <v>2922</v>
      </c>
      <c r="J550" s="4">
        <v>16116.0</v>
      </c>
      <c r="K550" s="4" t="s">
        <v>2438</v>
      </c>
    </row>
    <row r="551">
      <c r="A551" s="4" t="s">
        <v>3388</v>
      </c>
      <c r="B551" s="4" t="s">
        <v>3389</v>
      </c>
      <c r="C551" s="4" t="s">
        <v>16</v>
      </c>
      <c r="D551" s="4" t="s">
        <v>3390</v>
      </c>
      <c r="E551" s="4">
        <v>4.9678490431E11</v>
      </c>
      <c r="F551" s="4" t="s">
        <v>3391</v>
      </c>
      <c r="G551" s="4" t="s">
        <v>3392</v>
      </c>
      <c r="H551" s="4" t="s">
        <v>3393</v>
      </c>
      <c r="J551" s="4">
        <v>55743.0</v>
      </c>
      <c r="K551" s="4" t="s">
        <v>2392</v>
      </c>
    </row>
    <row r="552">
      <c r="A552" s="4" t="s">
        <v>355</v>
      </c>
      <c r="B552" s="4" t="s">
        <v>3394</v>
      </c>
      <c r="C552" s="4" t="s">
        <v>16</v>
      </c>
      <c r="D552" s="4" t="s">
        <v>2010</v>
      </c>
      <c r="E552" s="4">
        <v>4.47949219351E11</v>
      </c>
      <c r="F552" s="4" t="s">
        <v>3395</v>
      </c>
      <c r="G552" s="4" t="s">
        <v>3396</v>
      </c>
      <c r="H552" s="4" t="s">
        <v>589</v>
      </c>
      <c r="J552" s="4" t="s">
        <v>3397</v>
      </c>
      <c r="K552" s="4" t="s">
        <v>2483</v>
      </c>
    </row>
    <row r="553">
      <c r="A553" s="4" t="s">
        <v>3398</v>
      </c>
      <c r="B553" s="4" t="s">
        <v>3399</v>
      </c>
      <c r="C553" s="4" t="s">
        <v>16</v>
      </c>
      <c r="D553" s="4" t="s">
        <v>3400</v>
      </c>
      <c r="E553" s="4">
        <v>6.6813432118E10</v>
      </c>
      <c r="F553" s="4" t="s">
        <v>3401</v>
      </c>
      <c r="G553" s="4" t="s">
        <v>3402</v>
      </c>
      <c r="H553" s="4" t="s">
        <v>3403</v>
      </c>
      <c r="J553" s="4">
        <v>10120.0</v>
      </c>
      <c r="K553" s="4" t="s">
        <v>3404</v>
      </c>
    </row>
    <row r="554">
      <c r="A554" s="4" t="s">
        <v>3405</v>
      </c>
      <c r="B554" s="4" t="s">
        <v>3406</v>
      </c>
      <c r="C554" s="4" t="s">
        <v>16</v>
      </c>
      <c r="D554" s="4" t="s">
        <v>3407</v>
      </c>
      <c r="E554" s="4">
        <v>8.5231292113E10</v>
      </c>
      <c r="F554" s="4" t="s">
        <v>3408</v>
      </c>
      <c r="G554" s="4" t="s">
        <v>3409</v>
      </c>
      <c r="H554" s="4" t="s">
        <v>3410</v>
      </c>
      <c r="J554" s="4">
        <v>0.0</v>
      </c>
      <c r="K554" s="4" t="s">
        <v>3411</v>
      </c>
    </row>
    <row r="555">
      <c r="A555" s="4" t="s">
        <v>3412</v>
      </c>
      <c r="B555" s="4" t="s">
        <v>3413</v>
      </c>
      <c r="C555" s="4" t="s">
        <v>2604</v>
      </c>
      <c r="D555" s="4" t="s">
        <v>3414</v>
      </c>
      <c r="E555" s="4">
        <v>6.6813770231E10</v>
      </c>
      <c r="F555" s="4" t="s">
        <v>3415</v>
      </c>
      <c r="G555" s="4" t="s">
        <v>3416</v>
      </c>
      <c r="H555" s="4" t="s">
        <v>3403</v>
      </c>
      <c r="J555" s="4">
        <v>10110.0</v>
      </c>
      <c r="K555" s="4" t="s">
        <v>3404</v>
      </c>
    </row>
    <row r="556">
      <c r="A556" s="4" t="s">
        <v>3417</v>
      </c>
      <c r="B556" s="4" t="s">
        <v>3418</v>
      </c>
      <c r="C556" s="4" t="s">
        <v>16</v>
      </c>
      <c r="D556" s="4" t="s">
        <v>3419</v>
      </c>
      <c r="E556" s="4">
        <v>6.583727592E9</v>
      </c>
      <c r="F556" s="4" t="s">
        <v>3420</v>
      </c>
      <c r="G556" s="4" t="s">
        <v>3421</v>
      </c>
      <c r="H556" s="4" t="s">
        <v>3422</v>
      </c>
      <c r="J556" s="4">
        <v>49513.0</v>
      </c>
      <c r="K556" s="4" t="s">
        <v>3422</v>
      </c>
    </row>
    <row r="557">
      <c r="A557" s="4" t="s">
        <v>3423</v>
      </c>
      <c r="B557" s="4" t="s">
        <v>3424</v>
      </c>
      <c r="C557" s="4" t="s">
        <v>16</v>
      </c>
      <c r="D557" s="4" t="s">
        <v>3425</v>
      </c>
      <c r="E557" s="4">
        <v>6.562316604E9</v>
      </c>
      <c r="F557" s="4" t="s">
        <v>3426</v>
      </c>
      <c r="G557" s="4" t="s">
        <v>3427</v>
      </c>
      <c r="H557" s="4" t="s">
        <v>3422</v>
      </c>
      <c r="J557" s="4">
        <v>39190.0</v>
      </c>
      <c r="K557" s="4" t="s">
        <v>3422</v>
      </c>
    </row>
    <row r="558">
      <c r="A558" s="4" t="s">
        <v>3428</v>
      </c>
      <c r="B558" s="4" t="s">
        <v>1217</v>
      </c>
      <c r="C558" s="4" t="s">
        <v>41</v>
      </c>
      <c r="D558" s="4" t="s">
        <v>3429</v>
      </c>
      <c r="E558" s="4">
        <f>+919987054833</f>
        <v>919987054833</v>
      </c>
      <c r="F558" s="4" t="s">
        <v>3430</v>
      </c>
      <c r="G558" s="4" t="s">
        <v>3431</v>
      </c>
      <c r="H558" s="4" t="s">
        <v>3432</v>
      </c>
      <c r="J558" s="4" t="s">
        <v>3433</v>
      </c>
      <c r="K558" s="4" t="s">
        <v>3434</v>
      </c>
    </row>
    <row r="559">
      <c r="A559" s="4" t="s">
        <v>3435</v>
      </c>
      <c r="B559" s="4" t="s">
        <v>3436</v>
      </c>
      <c r="C559" s="4" t="s">
        <v>16</v>
      </c>
      <c r="D559" s="4" t="s">
        <v>3437</v>
      </c>
      <c r="E559" s="4">
        <v>9.19895383456E11</v>
      </c>
      <c r="F559" s="4" t="s">
        <v>3438</v>
      </c>
      <c r="G559" s="4" t="s">
        <v>3439</v>
      </c>
      <c r="H559" s="4" t="s">
        <v>3440</v>
      </c>
      <c r="J559" s="4">
        <v>560027.0</v>
      </c>
      <c r="K559" s="4" t="s">
        <v>3434</v>
      </c>
    </row>
    <row r="560">
      <c r="A560" s="4" t="s">
        <v>3441</v>
      </c>
      <c r="B560" s="4" t="s">
        <v>3442</v>
      </c>
      <c r="C560" s="4" t="s">
        <v>16</v>
      </c>
      <c r="D560" s="4" t="s">
        <v>3443</v>
      </c>
      <c r="E560" s="4">
        <v>9.19898063968E11</v>
      </c>
      <c r="F560" s="4" t="s">
        <v>3444</v>
      </c>
      <c r="G560" s="4" t="s">
        <v>3445</v>
      </c>
      <c r="H560" s="4" t="s">
        <v>3446</v>
      </c>
      <c r="J560" s="4">
        <v>390012.0</v>
      </c>
      <c r="K560" s="4" t="s">
        <v>3434</v>
      </c>
    </row>
    <row r="561">
      <c r="A561" s="4" t="s">
        <v>3447</v>
      </c>
      <c r="B561" s="4" t="s">
        <v>3448</v>
      </c>
      <c r="C561" s="4" t="s">
        <v>41</v>
      </c>
      <c r="D561" s="4" t="s">
        <v>3449</v>
      </c>
      <c r="E561" s="4" t="s">
        <v>3450</v>
      </c>
      <c r="F561" s="4" t="s">
        <v>3451</v>
      </c>
      <c r="G561" s="4" t="s">
        <v>3452</v>
      </c>
      <c r="H561" s="4" t="s">
        <v>3432</v>
      </c>
      <c r="J561" s="4">
        <v>400708.0</v>
      </c>
      <c r="K561" s="4" t="s">
        <v>3434</v>
      </c>
    </row>
    <row r="562">
      <c r="A562" s="4" t="s">
        <v>3453</v>
      </c>
      <c r="B562" s="4" t="s">
        <v>3454</v>
      </c>
      <c r="C562" s="4" t="s">
        <v>41</v>
      </c>
      <c r="D562" s="4" t="s">
        <v>3455</v>
      </c>
      <c r="E562" s="4">
        <v>9.19930266076E11</v>
      </c>
      <c r="F562" s="4" t="s">
        <v>3456</v>
      </c>
      <c r="G562" s="4" t="s">
        <v>3457</v>
      </c>
      <c r="H562" s="4" t="s">
        <v>3432</v>
      </c>
      <c r="J562" s="4">
        <v>400059.0</v>
      </c>
      <c r="K562" s="4" t="s">
        <v>3434</v>
      </c>
    </row>
    <row r="563">
      <c r="A563" s="4" t="s">
        <v>3458</v>
      </c>
      <c r="B563" s="4" t="s">
        <v>3459</v>
      </c>
      <c r="C563" s="4" t="s">
        <v>16</v>
      </c>
      <c r="D563" s="4" t="s">
        <v>3460</v>
      </c>
      <c r="E563" s="4">
        <v>9.19100126048E11</v>
      </c>
      <c r="F563" s="4" t="s">
        <v>3461</v>
      </c>
      <c r="G563" s="4" t="s">
        <v>3462</v>
      </c>
      <c r="H563" s="4" t="s">
        <v>3463</v>
      </c>
      <c r="J563" s="4">
        <v>500081.0</v>
      </c>
      <c r="K563" s="4" t="s">
        <v>3434</v>
      </c>
    </row>
    <row r="564">
      <c r="A564" s="4" t="s">
        <v>3464</v>
      </c>
      <c r="B564" s="4" t="s">
        <v>3465</v>
      </c>
      <c r="C564" s="4" t="s">
        <v>2604</v>
      </c>
      <c r="D564" s="4" t="s">
        <v>3466</v>
      </c>
      <c r="E564" s="4">
        <v>9.1981161164E11</v>
      </c>
      <c r="F564" s="4" t="s">
        <v>3467</v>
      </c>
      <c r="G564" s="4" t="s">
        <v>3468</v>
      </c>
      <c r="H564" s="4" t="s">
        <v>3469</v>
      </c>
      <c r="J564" s="4">
        <v>110025.0</v>
      </c>
      <c r="K564" s="4" t="s">
        <v>3434</v>
      </c>
    </row>
    <row r="565">
      <c r="A565" s="4" t="s">
        <v>3470</v>
      </c>
      <c r="B565" s="4" t="s">
        <v>3471</v>
      </c>
      <c r="C565" s="4" t="s">
        <v>16</v>
      </c>
      <c r="D565" s="4" t="s">
        <v>3472</v>
      </c>
      <c r="E565" s="4">
        <f>+919663011226</f>
        <v>919663011226</v>
      </c>
      <c r="F565" s="4" t="s">
        <v>3473</v>
      </c>
      <c r="G565" s="4" t="s">
        <v>3474</v>
      </c>
      <c r="H565" s="4" t="s">
        <v>3440</v>
      </c>
      <c r="J565" s="4">
        <v>560100.0</v>
      </c>
      <c r="K565" s="4" t="s">
        <v>3434</v>
      </c>
    </row>
    <row r="566">
      <c r="A566" s="4" t="s">
        <v>3475</v>
      </c>
      <c r="B566" s="4" t="s">
        <v>3476</v>
      </c>
      <c r="C566" s="4" t="s">
        <v>658</v>
      </c>
      <c r="D566" s="4" t="s">
        <v>3477</v>
      </c>
      <c r="E566" s="4">
        <v>9.19884042008E11</v>
      </c>
      <c r="F566" s="4" t="s">
        <v>3478</v>
      </c>
      <c r="G566" s="4" t="s">
        <v>3479</v>
      </c>
      <c r="H566" s="4" t="s">
        <v>3480</v>
      </c>
      <c r="J566" s="4">
        <v>603103.0</v>
      </c>
      <c r="K566" s="4" t="s">
        <v>3434</v>
      </c>
    </row>
    <row r="567">
      <c r="A567" s="4" t="s">
        <v>3481</v>
      </c>
      <c r="B567" s="4" t="s">
        <v>3482</v>
      </c>
      <c r="C567" s="4" t="s">
        <v>16</v>
      </c>
      <c r="D567" s="4" t="s">
        <v>3483</v>
      </c>
      <c r="E567" s="4">
        <f>+918888882380</f>
        <v>918888882380</v>
      </c>
      <c r="F567" s="4" t="s">
        <v>3484</v>
      </c>
      <c r="G567" s="4" t="s">
        <v>3485</v>
      </c>
      <c r="H567" s="4" t="s">
        <v>3486</v>
      </c>
      <c r="J567" s="4">
        <v>411014.0</v>
      </c>
      <c r="K567" s="4" t="s">
        <v>3434</v>
      </c>
    </row>
    <row r="568">
      <c r="A568" s="4" t="s">
        <v>3487</v>
      </c>
      <c r="B568" s="4" t="s">
        <v>3488</v>
      </c>
      <c r="C568" s="4" t="s">
        <v>41</v>
      </c>
      <c r="D568" s="4" t="s">
        <v>3489</v>
      </c>
      <c r="E568" s="4">
        <v>9.19503455789E11</v>
      </c>
      <c r="F568" s="4" t="s">
        <v>3490</v>
      </c>
      <c r="G568" s="4" t="s">
        <v>3491</v>
      </c>
      <c r="H568" s="4" t="s">
        <v>3486</v>
      </c>
      <c r="J568" s="4">
        <v>411013.0</v>
      </c>
      <c r="K568" s="4" t="s">
        <v>3434</v>
      </c>
    </row>
    <row r="569">
      <c r="A569" s="4" t="s">
        <v>3492</v>
      </c>
      <c r="B569" s="4" t="s">
        <v>1806</v>
      </c>
      <c r="C569" s="4" t="s">
        <v>16</v>
      </c>
      <c r="D569" s="4" t="s">
        <v>3493</v>
      </c>
      <c r="E569" s="4">
        <v>9.19779456032E11</v>
      </c>
      <c r="F569" s="4" t="s">
        <v>3494</v>
      </c>
      <c r="G569" s="4" t="s">
        <v>3495</v>
      </c>
      <c r="H569" s="4" t="s">
        <v>3496</v>
      </c>
      <c r="J569" s="4">
        <v>160055.0</v>
      </c>
      <c r="K569" s="4" t="s">
        <v>3434</v>
      </c>
    </row>
    <row r="570">
      <c r="A570" s="4" t="s">
        <v>3497</v>
      </c>
      <c r="B570" s="4" t="s">
        <v>3498</v>
      </c>
      <c r="C570" s="4" t="s">
        <v>728</v>
      </c>
      <c r="D570" s="4" t="s">
        <v>3499</v>
      </c>
      <c r="E570" s="4" t="str">
        <f>+91 98335 38901</f>
        <v>#ERROR!</v>
      </c>
      <c r="F570" s="4" t="s">
        <v>3500</v>
      </c>
      <c r="G570" s="4" t="s">
        <v>3501</v>
      </c>
      <c r="H570" s="4" t="s">
        <v>3502</v>
      </c>
      <c r="J570" s="4">
        <v>400708.0</v>
      </c>
      <c r="K570" s="4" t="s">
        <v>3434</v>
      </c>
    </row>
    <row r="571">
      <c r="A571" s="4" t="s">
        <v>3503</v>
      </c>
      <c r="B571" s="4" t="s">
        <v>3504</v>
      </c>
      <c r="C571" s="4" t="s">
        <v>41</v>
      </c>
      <c r="D571" s="4" t="s">
        <v>3505</v>
      </c>
      <c r="E571" s="4">
        <v>9.18095315021E11</v>
      </c>
      <c r="F571" s="4" t="s">
        <v>3506</v>
      </c>
      <c r="G571" s="4" t="s">
        <v>3507</v>
      </c>
      <c r="H571" s="4" t="s">
        <v>3440</v>
      </c>
      <c r="J571" s="4">
        <v>560025.0</v>
      </c>
      <c r="K571" s="4" t="s">
        <v>3434</v>
      </c>
    </row>
    <row r="572">
      <c r="A572" s="4" t="s">
        <v>3508</v>
      </c>
      <c r="B572" s="4" t="s">
        <v>3509</v>
      </c>
      <c r="C572" s="4" t="s">
        <v>16</v>
      </c>
      <c r="D572" s="4" t="s">
        <v>3510</v>
      </c>
      <c r="E572" s="4">
        <f>+918411885781</f>
        <v>918411885781</v>
      </c>
      <c r="F572" s="4" t="s">
        <v>3511</v>
      </c>
      <c r="G572" s="4" t="s">
        <v>3512</v>
      </c>
      <c r="H572" s="4" t="s">
        <v>3486</v>
      </c>
      <c r="J572" s="4" t="s">
        <v>3513</v>
      </c>
      <c r="K572" s="4" t="s">
        <v>3434</v>
      </c>
    </row>
    <row r="573">
      <c r="A573" s="4" t="s">
        <v>2685</v>
      </c>
      <c r="B573" s="4" t="s">
        <v>3514</v>
      </c>
      <c r="C573" s="4" t="s">
        <v>16</v>
      </c>
      <c r="D573" s="4" t="s">
        <v>3515</v>
      </c>
      <c r="E573" s="4">
        <v>9.19970002426E11</v>
      </c>
      <c r="F573" s="4" t="s">
        <v>3516</v>
      </c>
      <c r="G573" s="4" t="s">
        <v>3517</v>
      </c>
      <c r="H573" s="4" t="s">
        <v>3486</v>
      </c>
      <c r="J573" s="4">
        <v>411014.0</v>
      </c>
      <c r="K573" s="4" t="s">
        <v>3434</v>
      </c>
    </row>
    <row r="574">
      <c r="A574" s="4" t="s">
        <v>3518</v>
      </c>
      <c r="B574" s="4" t="s">
        <v>3519</v>
      </c>
      <c r="C574" s="4" t="s">
        <v>915</v>
      </c>
      <c r="D574" s="4" t="s">
        <v>3520</v>
      </c>
      <c r="E574" s="4">
        <v>9.19833386166E11</v>
      </c>
      <c r="F574" s="4" t="s">
        <v>3521</v>
      </c>
      <c r="G574" s="4" t="s">
        <v>3522</v>
      </c>
      <c r="H574" s="4" t="s">
        <v>3432</v>
      </c>
      <c r="J574" s="4">
        <v>400025.0</v>
      </c>
      <c r="K574" s="4" t="s">
        <v>3434</v>
      </c>
    </row>
    <row r="575">
      <c r="A575" s="4" t="s">
        <v>3523</v>
      </c>
      <c r="B575" s="4" t="s">
        <v>3524</v>
      </c>
      <c r="C575" s="4" t="s">
        <v>658</v>
      </c>
      <c r="D575" s="4" t="s">
        <v>3525</v>
      </c>
      <c r="E575" s="4">
        <v>9.19341440444E11</v>
      </c>
      <c r="F575" s="4" t="s">
        <v>3526</v>
      </c>
      <c r="G575" s="4" t="s">
        <v>3527</v>
      </c>
      <c r="H575" s="4" t="s">
        <v>3440</v>
      </c>
      <c r="J575" s="4">
        <v>560001.0</v>
      </c>
      <c r="K575" s="4" t="s">
        <v>3434</v>
      </c>
    </row>
    <row r="576">
      <c r="A576" s="4" t="s">
        <v>3528</v>
      </c>
      <c r="B576" s="4" t="s">
        <v>3529</v>
      </c>
      <c r="C576" s="4" t="s">
        <v>41</v>
      </c>
      <c r="D576" s="4" t="s">
        <v>3530</v>
      </c>
      <c r="E576" s="4">
        <v>9.19818363537E11</v>
      </c>
      <c r="F576" s="4" t="s">
        <v>3531</v>
      </c>
      <c r="G576" s="4" t="s">
        <v>3532</v>
      </c>
      <c r="H576" s="4" t="s">
        <v>3533</v>
      </c>
      <c r="J576" s="4">
        <v>201305.0</v>
      </c>
      <c r="K576" s="4" t="s">
        <v>3434</v>
      </c>
    </row>
    <row r="577">
      <c r="A577" s="4" t="s">
        <v>3534</v>
      </c>
      <c r="B577" s="4" t="s">
        <v>1217</v>
      </c>
      <c r="C577" s="4" t="s">
        <v>625</v>
      </c>
      <c r="D577" s="4" t="s">
        <v>3535</v>
      </c>
      <c r="E577" s="4">
        <v>9.181269081E11</v>
      </c>
      <c r="F577" s="4" t="s">
        <v>3536</v>
      </c>
      <c r="G577" s="4" t="s">
        <v>3537</v>
      </c>
      <c r="H577" s="4" t="s">
        <v>3486</v>
      </c>
      <c r="J577" s="4">
        <v>411042.0</v>
      </c>
      <c r="K577" s="4" t="s">
        <v>3434</v>
      </c>
    </row>
    <row r="578">
      <c r="A578" s="4" t="s">
        <v>3538</v>
      </c>
      <c r="B578" s="4" t="s">
        <v>3539</v>
      </c>
      <c r="C578" s="4" t="s">
        <v>16</v>
      </c>
      <c r="D578" s="4" t="s">
        <v>2277</v>
      </c>
      <c r="E578" s="4">
        <v>9.19890716997E11</v>
      </c>
      <c r="F578" s="4" t="s">
        <v>3540</v>
      </c>
      <c r="G578" s="4" t="s">
        <v>3541</v>
      </c>
      <c r="H578" s="4" t="s">
        <v>3432</v>
      </c>
      <c r="J578" s="4">
        <v>400051.0</v>
      </c>
      <c r="K578" s="4" t="s">
        <v>3434</v>
      </c>
    </row>
    <row r="579">
      <c r="A579" s="4" t="s">
        <v>3542</v>
      </c>
      <c r="B579" s="4" t="s">
        <v>3543</v>
      </c>
      <c r="C579" s="4" t="s">
        <v>16</v>
      </c>
      <c r="D579" s="4" t="s">
        <v>3544</v>
      </c>
      <c r="E579" s="4">
        <v>9.19810012565E11</v>
      </c>
      <c r="F579" s="4" t="s">
        <v>3545</v>
      </c>
      <c r="G579" s="4" t="s">
        <v>3546</v>
      </c>
      <c r="H579" s="4" t="s">
        <v>3547</v>
      </c>
      <c r="J579" s="4">
        <v>122001.0</v>
      </c>
      <c r="K579" s="4" t="s">
        <v>3434</v>
      </c>
    </row>
    <row r="580">
      <c r="A580" s="4" t="s">
        <v>3548</v>
      </c>
      <c r="B580" s="4" t="s">
        <v>3549</v>
      </c>
      <c r="C580" s="4" t="s">
        <v>41</v>
      </c>
      <c r="D580" s="4" t="s">
        <v>3550</v>
      </c>
      <c r="E580" s="4">
        <v>9.1900467488E11</v>
      </c>
      <c r="F580" s="4" t="s">
        <v>3551</v>
      </c>
      <c r="G580" s="4" t="s">
        <v>3552</v>
      </c>
      <c r="H580" s="4" t="s">
        <v>3432</v>
      </c>
      <c r="J580" s="4">
        <v>400051.0</v>
      </c>
      <c r="K580" s="4" t="s">
        <v>3434</v>
      </c>
    </row>
    <row r="581">
      <c r="A581" s="4" t="s">
        <v>1266</v>
      </c>
      <c r="B581" s="4" t="s">
        <v>3553</v>
      </c>
      <c r="C581" s="4" t="s">
        <v>41</v>
      </c>
      <c r="D581" s="4" t="s">
        <v>3554</v>
      </c>
      <c r="E581" s="4">
        <v>9.19769797197E11</v>
      </c>
      <c r="F581" s="4" t="s">
        <v>3555</v>
      </c>
      <c r="G581" s="4" t="s">
        <v>3556</v>
      </c>
      <c r="H581" s="4" t="s">
        <v>3486</v>
      </c>
      <c r="J581" s="4">
        <v>411006.0</v>
      </c>
      <c r="K581" s="4" t="s">
        <v>3434</v>
      </c>
    </row>
    <row r="582">
      <c r="A582" s="4" t="s">
        <v>3557</v>
      </c>
      <c r="B582" s="4" t="s">
        <v>3558</v>
      </c>
      <c r="C582" s="4" t="s">
        <v>16</v>
      </c>
      <c r="D582" s="4" t="s">
        <v>3559</v>
      </c>
      <c r="E582" s="4">
        <v>9.18754408046E11</v>
      </c>
      <c r="F582" s="4" t="s">
        <v>3560</v>
      </c>
      <c r="G582" s="4" t="s">
        <v>3561</v>
      </c>
      <c r="H582" s="4" t="s">
        <v>3432</v>
      </c>
      <c r="J582" s="4">
        <v>400093.0</v>
      </c>
      <c r="K582" s="4" t="s">
        <v>3434</v>
      </c>
    </row>
    <row r="583">
      <c r="A583" s="4" t="s">
        <v>3562</v>
      </c>
      <c r="B583" s="4" t="s">
        <v>3563</v>
      </c>
      <c r="C583" s="4" t="s">
        <v>2604</v>
      </c>
      <c r="D583" s="4" t="s">
        <v>3564</v>
      </c>
      <c r="E583" s="4">
        <f>+919797979900</f>
        <v>919797979900</v>
      </c>
      <c r="F583" s="4" t="s">
        <v>3565</v>
      </c>
      <c r="G583" s="4" t="s">
        <v>3566</v>
      </c>
      <c r="H583" s="4" t="s">
        <v>3469</v>
      </c>
      <c r="J583" s="4">
        <v>110065.0</v>
      </c>
      <c r="K583" s="4" t="s">
        <v>3434</v>
      </c>
    </row>
    <row r="584">
      <c r="A584" s="4" t="s">
        <v>3567</v>
      </c>
      <c r="B584" s="4" t="s">
        <v>3568</v>
      </c>
      <c r="C584" s="4" t="s">
        <v>41</v>
      </c>
      <c r="D584" s="4" t="s">
        <v>3429</v>
      </c>
      <c r="E584" s="4">
        <v>9.19967542181E11</v>
      </c>
      <c r="F584" s="4" t="s">
        <v>3569</v>
      </c>
      <c r="G584" s="4" t="s">
        <v>3570</v>
      </c>
      <c r="H584" s="4" t="s">
        <v>3432</v>
      </c>
      <c r="J584" s="4">
        <v>400021.0</v>
      </c>
      <c r="K584" s="4" t="s">
        <v>3434</v>
      </c>
    </row>
    <row r="585">
      <c r="A585" s="4" t="s">
        <v>3497</v>
      </c>
      <c r="B585" s="4" t="s">
        <v>3571</v>
      </c>
      <c r="C585" s="4" t="s">
        <v>41</v>
      </c>
      <c r="D585" s="4" t="s">
        <v>3572</v>
      </c>
      <c r="E585" s="4">
        <v>9.19811212044E11</v>
      </c>
      <c r="F585" s="4" t="s">
        <v>3573</v>
      </c>
      <c r="G585" s="4" t="s">
        <v>3574</v>
      </c>
      <c r="H585" s="4" t="s">
        <v>3547</v>
      </c>
      <c r="J585" s="4">
        <v>122002.0</v>
      </c>
      <c r="K585" s="4" t="s">
        <v>3434</v>
      </c>
    </row>
    <row r="586">
      <c r="A586" s="4" t="s">
        <v>3575</v>
      </c>
      <c r="B586" s="4" t="s">
        <v>1267</v>
      </c>
      <c r="C586" s="4" t="s">
        <v>41</v>
      </c>
      <c r="D586" s="4" t="s">
        <v>3576</v>
      </c>
      <c r="E586" s="4">
        <f>+919777456100</f>
        <v>919777456100</v>
      </c>
      <c r="F586" s="4" t="s">
        <v>3577</v>
      </c>
      <c r="G586" s="4" t="s">
        <v>3578</v>
      </c>
      <c r="H586" s="4" t="s">
        <v>3469</v>
      </c>
      <c r="J586" s="4">
        <v>110024.0</v>
      </c>
      <c r="K586" s="4" t="s">
        <v>3434</v>
      </c>
    </row>
    <row r="587">
      <c r="A587" s="4" t="s">
        <v>3579</v>
      </c>
      <c r="B587" s="4" t="s">
        <v>3580</v>
      </c>
      <c r="C587" s="4" t="s">
        <v>16</v>
      </c>
      <c r="D587" s="4" t="s">
        <v>3305</v>
      </c>
      <c r="E587" s="4">
        <f>+919871329443</f>
        <v>919871329443</v>
      </c>
      <c r="F587" s="4" t="s">
        <v>3581</v>
      </c>
      <c r="G587" s="4" t="s">
        <v>3582</v>
      </c>
      <c r="H587" s="4" t="s">
        <v>3547</v>
      </c>
      <c r="J587" s="4">
        <v>122002.0</v>
      </c>
      <c r="K587" s="4" t="s">
        <v>3434</v>
      </c>
    </row>
    <row r="588">
      <c r="A588" s="4" t="s">
        <v>3583</v>
      </c>
      <c r="B588" s="4" t="s">
        <v>3584</v>
      </c>
      <c r="C588" s="4" t="s">
        <v>16</v>
      </c>
      <c r="D588" s="4" t="s">
        <v>3585</v>
      </c>
      <c r="E588" s="4">
        <v>9.12267574444E11</v>
      </c>
      <c r="F588" s="4" t="s">
        <v>3586</v>
      </c>
      <c r="G588" s="4" t="s">
        <v>3587</v>
      </c>
      <c r="H588" s="4" t="s">
        <v>3432</v>
      </c>
      <c r="J588" s="4">
        <v>400021.0</v>
      </c>
      <c r="K588" s="4" t="s">
        <v>3434</v>
      </c>
    </row>
    <row r="589">
      <c r="A589" s="4" t="s">
        <v>3588</v>
      </c>
      <c r="B589" s="4" t="s">
        <v>1020</v>
      </c>
      <c r="C589" s="4" t="s">
        <v>728</v>
      </c>
      <c r="D589" s="4" t="s">
        <v>3589</v>
      </c>
      <c r="E589" s="4">
        <f>+85221014025</f>
        <v>85221014025</v>
      </c>
      <c r="F589" s="4" t="s">
        <v>3590</v>
      </c>
      <c r="G589" s="4" t="s">
        <v>3591</v>
      </c>
      <c r="H589" s="4" t="s">
        <v>3592</v>
      </c>
      <c r="J589" s="4">
        <v>25364.0</v>
      </c>
      <c r="K589" s="4" t="s">
        <v>3411</v>
      </c>
    </row>
    <row r="590">
      <c r="A590" s="4" t="s">
        <v>3593</v>
      </c>
      <c r="B590" s="4" t="s">
        <v>3594</v>
      </c>
      <c r="C590" s="4" t="s">
        <v>728</v>
      </c>
      <c r="D590" s="4" t="s">
        <v>3595</v>
      </c>
      <c r="E590" s="4">
        <f>+917738354077</f>
        <v>917738354077</v>
      </c>
      <c r="F590" s="4" t="s">
        <v>3596</v>
      </c>
      <c r="G590" s="4" t="s">
        <v>3597</v>
      </c>
      <c r="H590" s="4" t="s">
        <v>3432</v>
      </c>
      <c r="J590" s="4">
        <v>400710.0</v>
      </c>
      <c r="K590" s="4" t="s">
        <v>3434</v>
      </c>
    </row>
    <row r="591">
      <c r="A591" s="4" t="s">
        <v>726</v>
      </c>
      <c r="B591" s="4" t="s">
        <v>3598</v>
      </c>
      <c r="C591" s="4" t="s">
        <v>16</v>
      </c>
      <c r="D591" s="4" t="s">
        <v>3599</v>
      </c>
      <c r="E591" s="4">
        <v>9.19036001479E11</v>
      </c>
      <c r="F591" s="4" t="s">
        <v>3600</v>
      </c>
      <c r="G591" s="4" t="s">
        <v>3601</v>
      </c>
      <c r="H591" s="4" t="s">
        <v>3440</v>
      </c>
      <c r="J591" s="4">
        <v>400001.0</v>
      </c>
      <c r="K591" s="4" t="s">
        <v>3434</v>
      </c>
    </row>
    <row r="592">
      <c r="A592" s="4" t="s">
        <v>1936</v>
      </c>
      <c r="B592" s="4" t="s">
        <v>3602</v>
      </c>
      <c r="C592" s="4" t="s">
        <v>16</v>
      </c>
      <c r="D592" s="4" t="s">
        <v>3603</v>
      </c>
      <c r="E592" s="4">
        <v>9.19920739357E11</v>
      </c>
      <c r="F592" s="4" t="s">
        <v>3604</v>
      </c>
      <c r="G592" s="4" t="s">
        <v>3605</v>
      </c>
      <c r="H592" s="4" t="s">
        <v>3432</v>
      </c>
      <c r="J592" s="4">
        <v>400025.0</v>
      </c>
      <c r="K592" s="4" t="s">
        <v>3434</v>
      </c>
    </row>
    <row r="593">
      <c r="A593" s="4" t="s">
        <v>3606</v>
      </c>
      <c r="B593" s="4" t="s">
        <v>3607</v>
      </c>
      <c r="C593" s="4" t="s">
        <v>16</v>
      </c>
      <c r="D593" s="4" t="s">
        <v>3608</v>
      </c>
      <c r="E593" s="4">
        <f>+85228335000</f>
        <v>85228335000</v>
      </c>
      <c r="F593" s="4" t="s">
        <v>3609</v>
      </c>
      <c r="G593" s="4" t="s">
        <v>3610</v>
      </c>
      <c r="H593" s="4" t="s">
        <v>3611</v>
      </c>
      <c r="J593" s="4">
        <v>0.0</v>
      </c>
      <c r="K593" s="4" t="s">
        <v>3411</v>
      </c>
    </row>
    <row r="594">
      <c r="A594" s="4" t="s">
        <v>2142</v>
      </c>
      <c r="B594" s="4" t="s">
        <v>3612</v>
      </c>
      <c r="C594" s="4" t="s">
        <v>16</v>
      </c>
      <c r="D594" s="4" t="s">
        <v>3613</v>
      </c>
      <c r="E594" s="4">
        <v>8.5228912212E10</v>
      </c>
      <c r="F594" s="4" t="s">
        <v>3614</v>
      </c>
      <c r="G594" s="4" t="s">
        <v>3615</v>
      </c>
      <c r="H594" s="4" t="s">
        <v>3616</v>
      </c>
      <c r="J594" s="4">
        <v>0.0</v>
      </c>
      <c r="K594" s="4" t="s">
        <v>3411</v>
      </c>
    </row>
    <row r="595">
      <c r="A595" s="4" t="s">
        <v>3617</v>
      </c>
      <c r="B595" s="4" t="s">
        <v>3612</v>
      </c>
      <c r="C595" s="4" t="s">
        <v>16</v>
      </c>
      <c r="D595" s="4" t="s">
        <v>3618</v>
      </c>
      <c r="E595" s="4">
        <v>8.5225988663E10</v>
      </c>
      <c r="F595" s="4" t="s">
        <v>3619</v>
      </c>
      <c r="G595" s="4" t="s">
        <v>3620</v>
      </c>
      <c r="H595" s="4" t="s">
        <v>3411</v>
      </c>
      <c r="J595" s="4">
        <v>0.0</v>
      </c>
      <c r="K595" s="4" t="s">
        <v>3411</v>
      </c>
    </row>
    <row r="596">
      <c r="A596" s="4" t="s">
        <v>3621</v>
      </c>
      <c r="B596" s="4" t="s">
        <v>3622</v>
      </c>
      <c r="C596" s="4" t="s">
        <v>41</v>
      </c>
      <c r="D596" s="4" t="s">
        <v>3623</v>
      </c>
      <c r="E596" s="4">
        <v>8.5235088888E10</v>
      </c>
      <c r="F596" s="4" t="s">
        <v>3624</v>
      </c>
      <c r="G596" s="4" t="s">
        <v>3625</v>
      </c>
      <c r="H596" s="4" t="s">
        <v>3411</v>
      </c>
      <c r="J596" s="4">
        <v>999077.0</v>
      </c>
      <c r="K596" s="4" t="s">
        <v>3411</v>
      </c>
    </row>
    <row r="597">
      <c r="A597" s="4" t="s">
        <v>534</v>
      </c>
      <c r="B597" s="4" t="s">
        <v>3626</v>
      </c>
      <c r="C597" s="4" t="s">
        <v>16</v>
      </c>
      <c r="D597" s="4" t="s">
        <v>3627</v>
      </c>
      <c r="E597" s="4">
        <v>6.1414360844E10</v>
      </c>
      <c r="F597" s="4" t="s">
        <v>3628</v>
      </c>
      <c r="G597" s="4" t="s">
        <v>3629</v>
      </c>
      <c r="H597" s="4" t="s">
        <v>3630</v>
      </c>
      <c r="J597" s="4">
        <v>2000.0</v>
      </c>
      <c r="K597" s="4" t="s">
        <v>3631</v>
      </c>
    </row>
    <row r="598">
      <c r="A598" s="4" t="s">
        <v>3632</v>
      </c>
      <c r="B598" s="4" t="s">
        <v>3633</v>
      </c>
      <c r="C598" s="4" t="s">
        <v>16</v>
      </c>
      <c r="D598" s="4" t="s">
        <v>3634</v>
      </c>
      <c r="E598" s="4">
        <v>6.088234099E9</v>
      </c>
      <c r="F598" s="4" t="s">
        <v>3635</v>
      </c>
      <c r="G598" s="4" t="s">
        <v>3636</v>
      </c>
      <c r="H598" s="4" t="s">
        <v>3637</v>
      </c>
      <c r="J598" s="4">
        <v>80300.0</v>
      </c>
      <c r="K598" s="4" t="s">
        <v>3638</v>
      </c>
    </row>
    <row r="599">
      <c r="A599" s="4" t="s">
        <v>3639</v>
      </c>
      <c r="B599" s="4" t="s">
        <v>2984</v>
      </c>
      <c r="C599" s="4" t="s">
        <v>16</v>
      </c>
      <c r="D599" s="4" t="s">
        <v>3640</v>
      </c>
      <c r="E599" s="4">
        <f>+60333429999</f>
        <v>60333429999</v>
      </c>
      <c r="F599" s="4" t="s">
        <v>3641</v>
      </c>
      <c r="G599" s="4" t="s">
        <v>3642</v>
      </c>
      <c r="H599" s="4" t="s">
        <v>3643</v>
      </c>
      <c r="J599" s="4">
        <v>40000.0</v>
      </c>
      <c r="K599" s="4" t="s">
        <v>3638</v>
      </c>
    </row>
    <row r="600">
      <c r="A600" s="4" t="s">
        <v>3644</v>
      </c>
      <c r="B600" s="4" t="s">
        <v>3645</v>
      </c>
      <c r="C600" s="4" t="s">
        <v>16</v>
      </c>
      <c r="D600" s="4" t="s">
        <v>3646</v>
      </c>
      <c r="E600" s="4">
        <v>8.5228786888E10</v>
      </c>
      <c r="F600" s="4" t="s">
        <v>3647</v>
      </c>
      <c r="G600" s="4" t="s">
        <v>3648</v>
      </c>
      <c r="H600" s="4" t="s">
        <v>3616</v>
      </c>
      <c r="J600" s="4">
        <v>0.0</v>
      </c>
      <c r="K600" s="4" t="s">
        <v>3411</v>
      </c>
    </row>
    <row r="601">
      <c r="A601" s="4" t="s">
        <v>2709</v>
      </c>
      <c r="B601" s="4" t="s">
        <v>1267</v>
      </c>
      <c r="C601" s="4" t="s">
        <v>16</v>
      </c>
      <c r="D601" s="4" t="s">
        <v>3649</v>
      </c>
      <c r="E601" s="4">
        <v>9.19818082047E11</v>
      </c>
      <c r="F601" s="4" t="s">
        <v>3650</v>
      </c>
      <c r="G601" s="4" t="s">
        <v>3651</v>
      </c>
      <c r="H601" s="4" t="s">
        <v>3547</v>
      </c>
      <c r="J601" s="4">
        <v>122015.0</v>
      </c>
      <c r="K601" s="4" t="s">
        <v>3434</v>
      </c>
    </row>
    <row r="602">
      <c r="A602" s="4" t="s">
        <v>1527</v>
      </c>
      <c r="B602" s="4" t="s">
        <v>3652</v>
      </c>
      <c r="C602" s="4" t="s">
        <v>16</v>
      </c>
      <c r="D602" s="4" t="s">
        <v>3653</v>
      </c>
      <c r="E602" s="4">
        <v>9.19860092492E11</v>
      </c>
      <c r="F602" s="4" t="s">
        <v>3654</v>
      </c>
      <c r="G602" s="4" t="s">
        <v>3655</v>
      </c>
      <c r="H602" s="4" t="s">
        <v>3486</v>
      </c>
      <c r="J602" s="4">
        <v>411038.0</v>
      </c>
      <c r="K602" s="4" t="s">
        <v>3434</v>
      </c>
    </row>
    <row r="603">
      <c r="A603" s="4" t="s">
        <v>3656</v>
      </c>
      <c r="B603" s="4" t="s">
        <v>1217</v>
      </c>
      <c r="C603" s="4" t="s">
        <v>16</v>
      </c>
      <c r="D603" s="4" t="s">
        <v>3657</v>
      </c>
      <c r="E603" s="4">
        <v>9.19958774445E11</v>
      </c>
      <c r="F603" s="4" t="s">
        <v>3658</v>
      </c>
      <c r="G603" s="4" t="s">
        <v>3659</v>
      </c>
      <c r="H603" s="4" t="s">
        <v>3533</v>
      </c>
      <c r="J603" s="4">
        <v>201305.0</v>
      </c>
      <c r="K603" s="4" t="s">
        <v>3434</v>
      </c>
    </row>
    <row r="604">
      <c r="A604" s="4" t="s">
        <v>3660</v>
      </c>
      <c r="B604" s="4" t="s">
        <v>3661</v>
      </c>
      <c r="C604" s="4" t="s">
        <v>16</v>
      </c>
      <c r="D604" s="4" t="s">
        <v>3662</v>
      </c>
      <c r="E604" s="4">
        <v>9.1779972492E11</v>
      </c>
      <c r="F604" s="4" t="s">
        <v>3663</v>
      </c>
      <c r="G604" s="4" t="s">
        <v>3664</v>
      </c>
      <c r="H604" s="4" t="s">
        <v>3665</v>
      </c>
      <c r="J604" s="4">
        <v>531011.0</v>
      </c>
      <c r="K604" s="4" t="s">
        <v>3434</v>
      </c>
    </row>
    <row r="605">
      <c r="A605" s="4" t="s">
        <v>913</v>
      </c>
      <c r="B605" s="4" t="s">
        <v>3666</v>
      </c>
      <c r="C605" s="4" t="s">
        <v>41</v>
      </c>
      <c r="D605" s="4" t="s">
        <v>3667</v>
      </c>
      <c r="E605" s="4" t="str">
        <f>+852 3668 0304</f>
        <v>#ERROR!</v>
      </c>
      <c r="F605" s="4" t="s">
        <v>3668</v>
      </c>
      <c r="G605" s="4" t="s">
        <v>3669</v>
      </c>
      <c r="H605" s="4" t="s">
        <v>3411</v>
      </c>
      <c r="J605" s="4">
        <v>0.0</v>
      </c>
      <c r="K605" s="4" t="s">
        <v>3411</v>
      </c>
    </row>
    <row r="606">
      <c r="A606" s="4" t="s">
        <v>3497</v>
      </c>
      <c r="B606" s="4" t="s">
        <v>3670</v>
      </c>
      <c r="C606" s="4" t="s">
        <v>41</v>
      </c>
      <c r="D606" s="4" t="s">
        <v>3671</v>
      </c>
      <c r="E606" s="4">
        <f>+919870108599</f>
        <v>919870108599</v>
      </c>
      <c r="F606" s="4" t="s">
        <v>3672</v>
      </c>
      <c r="G606" s="4" t="s">
        <v>3673</v>
      </c>
      <c r="H606" s="4" t="s">
        <v>3432</v>
      </c>
      <c r="J606" s="4">
        <v>400059.0</v>
      </c>
      <c r="K606" s="4" t="s">
        <v>3434</v>
      </c>
    </row>
    <row r="607">
      <c r="A607" s="4" t="s">
        <v>3674</v>
      </c>
      <c r="B607" s="4" t="s">
        <v>3675</v>
      </c>
      <c r="C607" s="4" t="s">
        <v>658</v>
      </c>
      <c r="D607" s="4" t="s">
        <v>3676</v>
      </c>
      <c r="E607" s="4" t="s">
        <v>3677</v>
      </c>
      <c r="F607" s="4" t="s">
        <v>3678</v>
      </c>
      <c r="G607" s="4" t="s">
        <v>3679</v>
      </c>
      <c r="H607" s="4" t="s">
        <v>3680</v>
      </c>
      <c r="J607" s="4">
        <v>560068.0</v>
      </c>
      <c r="K607" s="4" t="s">
        <v>3434</v>
      </c>
    </row>
    <row r="608">
      <c r="A608" s="4" t="s">
        <v>3681</v>
      </c>
      <c r="B608" s="4" t="s">
        <v>3682</v>
      </c>
      <c r="C608" s="4" t="s">
        <v>16</v>
      </c>
      <c r="D608" s="4" t="s">
        <v>3683</v>
      </c>
      <c r="E608" s="4">
        <v>9.19910160706E11</v>
      </c>
      <c r="F608" s="4" t="s">
        <v>3684</v>
      </c>
      <c r="G608" s="4" t="s">
        <v>3685</v>
      </c>
      <c r="H608" s="4" t="s">
        <v>3533</v>
      </c>
      <c r="J608" s="4">
        <v>201012.0</v>
      </c>
      <c r="K608" s="4" t="s">
        <v>3434</v>
      </c>
    </row>
    <row r="609">
      <c r="A609" s="4" t="s">
        <v>3686</v>
      </c>
      <c r="B609" s="4" t="s">
        <v>3687</v>
      </c>
      <c r="C609" s="4" t="s">
        <v>16</v>
      </c>
      <c r="D609" s="4" t="s">
        <v>3688</v>
      </c>
      <c r="E609" s="4">
        <v>9.19361557835E11</v>
      </c>
      <c r="F609" s="4" t="s">
        <v>3689</v>
      </c>
      <c r="G609" s="4" t="s">
        <v>3690</v>
      </c>
      <c r="H609" s="4" t="s">
        <v>3691</v>
      </c>
      <c r="J609" s="4">
        <v>500032.0</v>
      </c>
      <c r="K609" s="4" t="s">
        <v>3434</v>
      </c>
    </row>
    <row r="610">
      <c r="A610" s="4" t="s">
        <v>3692</v>
      </c>
      <c r="B610" s="4" t="s">
        <v>1792</v>
      </c>
      <c r="C610" s="4" t="s">
        <v>41</v>
      </c>
      <c r="D610" s="4" t="s">
        <v>3693</v>
      </c>
      <c r="E610" s="4">
        <v>8.5295383078E10</v>
      </c>
      <c r="F610" s="4" t="s">
        <v>3694</v>
      </c>
      <c r="G610" s="4" t="s">
        <v>3695</v>
      </c>
      <c r="H610" s="4" t="s">
        <v>3696</v>
      </c>
      <c r="J610" s="4">
        <v>0.0</v>
      </c>
      <c r="K610" s="4" t="s">
        <v>3411</v>
      </c>
    </row>
    <row r="611">
      <c r="A611" s="4" t="s">
        <v>3697</v>
      </c>
      <c r="B611" s="4" t="s">
        <v>3698</v>
      </c>
      <c r="C611" s="4" t="s">
        <v>16</v>
      </c>
      <c r="D611" s="4" t="s">
        <v>3699</v>
      </c>
      <c r="E611" s="4">
        <f>+919880282651</f>
        <v>919880282651</v>
      </c>
      <c r="F611" s="4" t="s">
        <v>3700</v>
      </c>
      <c r="G611" s="4" t="s">
        <v>3701</v>
      </c>
      <c r="H611" s="4" t="s">
        <v>3440</v>
      </c>
      <c r="J611" s="4">
        <v>560001.0</v>
      </c>
      <c r="K611" s="4" t="s">
        <v>3434</v>
      </c>
    </row>
    <row r="612">
      <c r="A612" s="4" t="s">
        <v>3702</v>
      </c>
      <c r="B612" s="4" t="s">
        <v>3703</v>
      </c>
      <c r="C612" s="4" t="s">
        <v>41</v>
      </c>
      <c r="D612" s="4" t="s">
        <v>3704</v>
      </c>
      <c r="E612" s="4">
        <v>9.19686579445E11</v>
      </c>
      <c r="F612" s="4" t="s">
        <v>3705</v>
      </c>
      <c r="G612" s="4" t="s">
        <v>3706</v>
      </c>
      <c r="H612" s="4" t="s">
        <v>3680</v>
      </c>
      <c r="J612" s="4">
        <v>560037.0</v>
      </c>
      <c r="K612" s="4" t="s">
        <v>3434</v>
      </c>
    </row>
    <row r="613">
      <c r="A613" s="4" t="s">
        <v>3707</v>
      </c>
      <c r="B613" s="4" t="s">
        <v>3708</v>
      </c>
      <c r="C613" s="4" t="s">
        <v>658</v>
      </c>
      <c r="D613" s="4" t="s">
        <v>3709</v>
      </c>
      <c r="E613" s="4">
        <v>9.19483450678E11</v>
      </c>
      <c r="F613" s="4" t="s">
        <v>3710</v>
      </c>
      <c r="G613" s="4" t="s">
        <v>3711</v>
      </c>
      <c r="H613" s="4" t="s">
        <v>3712</v>
      </c>
      <c r="J613" s="4">
        <v>827013.0</v>
      </c>
      <c r="K613" s="4" t="s">
        <v>3434</v>
      </c>
    </row>
    <row r="614">
      <c r="A614" s="4" t="s">
        <v>3713</v>
      </c>
      <c r="B614" s="4" t="s">
        <v>3714</v>
      </c>
      <c r="C614" s="4" t="s">
        <v>915</v>
      </c>
      <c r="D614" s="4" t="s">
        <v>3715</v>
      </c>
      <c r="E614" s="4">
        <v>9.17967124E11</v>
      </c>
      <c r="F614" s="4" t="s">
        <v>3716</v>
      </c>
      <c r="G614" s="4" t="s">
        <v>3717</v>
      </c>
      <c r="H614" s="4" t="s">
        <v>3718</v>
      </c>
      <c r="J614" s="4">
        <v>380009.0</v>
      </c>
      <c r="K614" s="4" t="s">
        <v>3434</v>
      </c>
    </row>
    <row r="615">
      <c r="A615" s="4" t="s">
        <v>1533</v>
      </c>
      <c r="B615" s="4" t="s">
        <v>3719</v>
      </c>
      <c r="C615" s="4" t="s">
        <v>16</v>
      </c>
      <c r="D615" s="4" t="s">
        <v>3720</v>
      </c>
      <c r="E615" s="4">
        <v>6.562653433E9</v>
      </c>
      <c r="F615" s="4" t="s">
        <v>3721</v>
      </c>
      <c r="G615" s="4" t="s">
        <v>3722</v>
      </c>
      <c r="H615" s="4" t="s">
        <v>3422</v>
      </c>
      <c r="J615" s="4">
        <v>138567.0</v>
      </c>
      <c r="K615" s="4" t="s">
        <v>3422</v>
      </c>
    </row>
    <row r="616">
      <c r="A616" s="4" t="s">
        <v>3723</v>
      </c>
      <c r="B616" s="4" t="s">
        <v>3724</v>
      </c>
      <c r="C616" s="4" t="s">
        <v>625</v>
      </c>
      <c r="D616" s="4" t="s">
        <v>3725</v>
      </c>
      <c r="E616" s="4">
        <v>9.19619945245E11</v>
      </c>
      <c r="F616" s="4" t="s">
        <v>3726</v>
      </c>
      <c r="G616" s="4" t="s">
        <v>3727</v>
      </c>
      <c r="H616" s="4" t="s">
        <v>3432</v>
      </c>
      <c r="J616" s="4">
        <v>400072.0</v>
      </c>
      <c r="K616" s="4" t="s">
        <v>3434</v>
      </c>
    </row>
    <row r="617">
      <c r="A617" s="4" t="s">
        <v>3728</v>
      </c>
      <c r="B617" s="4" t="s">
        <v>3729</v>
      </c>
      <c r="C617" s="4" t="s">
        <v>16</v>
      </c>
      <c r="D617" s="4" t="s">
        <v>3730</v>
      </c>
      <c r="E617" s="4">
        <v>9.18041961E11</v>
      </c>
      <c r="F617" s="4" t="s">
        <v>3731</v>
      </c>
      <c r="G617" s="4" t="s">
        <v>3732</v>
      </c>
      <c r="H617" s="4" t="s">
        <v>3733</v>
      </c>
      <c r="J617" s="4">
        <v>560095.0</v>
      </c>
      <c r="K617" s="4" t="s">
        <v>3434</v>
      </c>
    </row>
    <row r="618">
      <c r="A618" s="4" t="s">
        <v>3734</v>
      </c>
      <c r="B618" s="4" t="s">
        <v>3735</v>
      </c>
      <c r="C618" s="4" t="s">
        <v>16</v>
      </c>
      <c r="D618" s="4" t="s">
        <v>3736</v>
      </c>
      <c r="E618" s="4">
        <v>9.112441521E11</v>
      </c>
      <c r="F618" s="4" t="s">
        <v>3737</v>
      </c>
      <c r="G618" s="4" t="s">
        <v>3738</v>
      </c>
      <c r="H618" s="4" t="s">
        <v>3739</v>
      </c>
      <c r="J618" s="4">
        <v>122001.0</v>
      </c>
      <c r="K618" s="4" t="s">
        <v>3434</v>
      </c>
    </row>
    <row r="619">
      <c r="A619" s="4" t="s">
        <v>3740</v>
      </c>
      <c r="B619" s="4" t="s">
        <v>3741</v>
      </c>
      <c r="C619" s="4" t="s">
        <v>41</v>
      </c>
      <c r="D619" s="4" t="s">
        <v>3742</v>
      </c>
      <c r="E619" s="4">
        <v>9.1910003323E11</v>
      </c>
      <c r="F619" s="4" t="s">
        <v>3743</v>
      </c>
      <c r="G619" s="4" t="s">
        <v>3744</v>
      </c>
      <c r="H619" s="4" t="s">
        <v>3463</v>
      </c>
      <c r="J619" s="4">
        <v>500035.0</v>
      </c>
      <c r="K619" s="4" t="s">
        <v>3434</v>
      </c>
    </row>
    <row r="620">
      <c r="A620" s="4" t="s">
        <v>3745</v>
      </c>
      <c r="B620" s="4" t="s">
        <v>3746</v>
      </c>
      <c r="C620" s="4" t="s">
        <v>16</v>
      </c>
      <c r="D620" s="4" t="s">
        <v>3747</v>
      </c>
      <c r="E620" s="4">
        <v>9.19899794424E11</v>
      </c>
      <c r="F620" s="4" t="s">
        <v>3748</v>
      </c>
      <c r="G620" s="4" t="s">
        <v>3749</v>
      </c>
      <c r="H620" s="4" t="s">
        <v>3750</v>
      </c>
      <c r="J620" s="4">
        <v>600006.0</v>
      </c>
      <c r="K620" s="4" t="s">
        <v>3434</v>
      </c>
    </row>
    <row r="621">
      <c r="A621" s="4" t="s">
        <v>3201</v>
      </c>
      <c r="B621" s="4" t="s">
        <v>3751</v>
      </c>
      <c r="C621" s="4" t="s">
        <v>2604</v>
      </c>
      <c r="D621" s="4" t="s">
        <v>3752</v>
      </c>
      <c r="E621" s="4">
        <f>+918448790958</f>
        <v>918448790958</v>
      </c>
      <c r="F621" s="4" t="s">
        <v>3753</v>
      </c>
      <c r="G621" s="4" t="s">
        <v>3754</v>
      </c>
      <c r="H621" s="4" t="s">
        <v>3718</v>
      </c>
      <c r="J621" s="4">
        <v>380006.0</v>
      </c>
      <c r="K621" s="4" t="s">
        <v>3434</v>
      </c>
    </row>
    <row r="622">
      <c r="A622" s="4" t="s">
        <v>3755</v>
      </c>
      <c r="B622" s="4" t="s">
        <v>3756</v>
      </c>
      <c r="C622" s="4" t="s">
        <v>16</v>
      </c>
      <c r="D622" s="4" t="s">
        <v>3757</v>
      </c>
      <c r="E622" s="4">
        <v>9.19560966115E11</v>
      </c>
      <c r="F622" s="4" t="s">
        <v>3758</v>
      </c>
      <c r="G622" s="4" t="s">
        <v>3759</v>
      </c>
      <c r="H622" s="4" t="s">
        <v>3469</v>
      </c>
      <c r="J622" s="4">
        <v>110037.0</v>
      </c>
      <c r="K622" s="4" t="s">
        <v>3434</v>
      </c>
    </row>
    <row r="623">
      <c r="A623" s="4" t="s">
        <v>3760</v>
      </c>
      <c r="B623" s="4" t="s">
        <v>3761</v>
      </c>
      <c r="C623" s="4" t="s">
        <v>16</v>
      </c>
      <c r="D623" s="4" t="s">
        <v>3762</v>
      </c>
      <c r="E623" s="4">
        <v>9.19810217203E11</v>
      </c>
      <c r="F623" s="4" t="s">
        <v>3763</v>
      </c>
      <c r="G623" s="4" t="s">
        <v>3764</v>
      </c>
      <c r="H623" s="4" t="s">
        <v>3469</v>
      </c>
      <c r="J623" s="4">
        <v>110003.0</v>
      </c>
      <c r="K623" s="4" t="s">
        <v>3434</v>
      </c>
    </row>
    <row r="624">
      <c r="A624" s="4" t="s">
        <v>3765</v>
      </c>
      <c r="B624" s="4" t="s">
        <v>3766</v>
      </c>
      <c r="C624" s="4" t="s">
        <v>625</v>
      </c>
      <c r="D624" s="4" t="s">
        <v>3767</v>
      </c>
      <c r="E624" s="4">
        <f>+919820638085</f>
        <v>919820638085</v>
      </c>
      <c r="F624" s="4" t="s">
        <v>3768</v>
      </c>
      <c r="G624" s="4" t="s">
        <v>3769</v>
      </c>
      <c r="H624" s="4" t="s">
        <v>3432</v>
      </c>
      <c r="J624" s="4">
        <v>400026.0</v>
      </c>
      <c r="K624" s="4" t="s">
        <v>3434</v>
      </c>
    </row>
    <row r="625">
      <c r="A625" s="4" t="s">
        <v>3770</v>
      </c>
      <c r="B625" s="4" t="s">
        <v>3771</v>
      </c>
      <c r="C625" s="4" t="s">
        <v>41</v>
      </c>
      <c r="D625" s="4" t="s">
        <v>3772</v>
      </c>
      <c r="E625" s="4">
        <v>9.19000446634E11</v>
      </c>
      <c r="F625" s="4" t="s">
        <v>3773</v>
      </c>
      <c r="G625" s="4" t="s">
        <v>3774</v>
      </c>
      <c r="H625" s="4" t="s">
        <v>3463</v>
      </c>
      <c r="J625" s="4">
        <v>500096.0</v>
      </c>
      <c r="K625" s="4" t="s">
        <v>3434</v>
      </c>
    </row>
    <row r="626">
      <c r="A626" s="4" t="s">
        <v>640</v>
      </c>
      <c r="B626" s="4" t="s">
        <v>3775</v>
      </c>
      <c r="C626" s="4" t="s">
        <v>41</v>
      </c>
      <c r="D626" s="4" t="s">
        <v>3776</v>
      </c>
      <c r="E626" s="4">
        <v>9.19324805625E11</v>
      </c>
      <c r="F626" s="4" t="s">
        <v>3777</v>
      </c>
      <c r="G626" s="4" t="s">
        <v>3778</v>
      </c>
      <c r="H626" s="4" t="s">
        <v>3432</v>
      </c>
      <c r="J626" s="4">
        <v>400013.0</v>
      </c>
      <c r="K626" s="4" t="s">
        <v>3434</v>
      </c>
    </row>
    <row r="627">
      <c r="A627" s="4" t="s">
        <v>1326</v>
      </c>
      <c r="B627" s="4" t="s">
        <v>3779</v>
      </c>
      <c r="C627" s="4" t="s">
        <v>16</v>
      </c>
      <c r="D627" s="4" t="s">
        <v>3780</v>
      </c>
      <c r="E627" s="4">
        <v>9.19032361513E11</v>
      </c>
      <c r="F627" s="4" t="s">
        <v>3781</v>
      </c>
      <c r="G627" s="4" t="s">
        <v>3782</v>
      </c>
      <c r="H627" s="4" t="s">
        <v>3463</v>
      </c>
      <c r="J627" s="4">
        <v>500016.0</v>
      </c>
      <c r="K627" s="4" t="s">
        <v>3434</v>
      </c>
    </row>
    <row r="628">
      <c r="A628" s="4" t="s">
        <v>3405</v>
      </c>
      <c r="B628" s="4" t="s">
        <v>3406</v>
      </c>
      <c r="C628" s="4" t="s">
        <v>16</v>
      </c>
      <c r="D628" s="4" t="s">
        <v>3783</v>
      </c>
      <c r="E628" s="4">
        <f>+85225078866</f>
        <v>85225078866</v>
      </c>
      <c r="F628" s="4" t="s">
        <v>3784</v>
      </c>
      <c r="G628" s="4" t="s">
        <v>3785</v>
      </c>
      <c r="H628" s="4" t="s">
        <v>3616</v>
      </c>
      <c r="J628" s="4">
        <v>0.0</v>
      </c>
      <c r="K628" s="4" t="s">
        <v>3411</v>
      </c>
    </row>
    <row r="629">
      <c r="A629" s="4" t="s">
        <v>3786</v>
      </c>
      <c r="B629" s="4" t="s">
        <v>1806</v>
      </c>
      <c r="C629" s="4" t="s">
        <v>2604</v>
      </c>
      <c r="D629" s="4" t="s">
        <v>3787</v>
      </c>
      <c r="E629" s="4">
        <v>9.19941754321E11</v>
      </c>
      <c r="F629" s="4" t="s">
        <v>3788</v>
      </c>
      <c r="G629" s="4" t="s">
        <v>3789</v>
      </c>
      <c r="H629" s="4" t="s">
        <v>3790</v>
      </c>
      <c r="J629" s="4">
        <v>226005.0</v>
      </c>
      <c r="K629" s="4" t="s">
        <v>3434</v>
      </c>
    </row>
    <row r="630">
      <c r="A630" s="4" t="s">
        <v>3791</v>
      </c>
      <c r="B630" s="4" t="s">
        <v>3792</v>
      </c>
      <c r="C630" s="4" t="s">
        <v>658</v>
      </c>
      <c r="D630" s="4" t="s">
        <v>3793</v>
      </c>
      <c r="E630" s="4">
        <v>9.19994409109E11</v>
      </c>
      <c r="F630" s="4" t="s">
        <v>3794</v>
      </c>
      <c r="G630" s="4" t="s">
        <v>3795</v>
      </c>
      <c r="H630" s="4" t="s">
        <v>3796</v>
      </c>
      <c r="J630" s="4">
        <v>641037.0</v>
      </c>
      <c r="K630" s="4" t="s">
        <v>3434</v>
      </c>
    </row>
    <row r="631">
      <c r="A631" s="4" t="s">
        <v>3797</v>
      </c>
      <c r="B631" s="4" t="s">
        <v>3798</v>
      </c>
      <c r="C631" s="4" t="s">
        <v>41</v>
      </c>
      <c r="D631" s="4" t="s">
        <v>3021</v>
      </c>
      <c r="E631" s="4">
        <v>9.19819694439E11</v>
      </c>
      <c r="F631" s="4" t="s">
        <v>3799</v>
      </c>
      <c r="G631" s="4" t="s">
        <v>3800</v>
      </c>
      <c r="H631" s="4" t="s">
        <v>3680</v>
      </c>
      <c r="J631" s="4">
        <v>560001.0</v>
      </c>
      <c r="K631" s="4" t="s">
        <v>3434</v>
      </c>
    </row>
    <row r="632">
      <c r="A632" s="4" t="s">
        <v>3801</v>
      </c>
      <c r="B632" s="4" t="s">
        <v>3802</v>
      </c>
      <c r="C632" s="4" t="s">
        <v>16</v>
      </c>
      <c r="D632" s="4" t="s">
        <v>2317</v>
      </c>
      <c r="E632" s="4">
        <v>9.17045231419E11</v>
      </c>
      <c r="F632" s="4" t="s">
        <v>3803</v>
      </c>
      <c r="G632" s="4" t="s">
        <v>3804</v>
      </c>
      <c r="H632" s="4" t="s">
        <v>3432</v>
      </c>
      <c r="J632" s="4">
        <v>400072.0</v>
      </c>
      <c r="K632" s="4" t="s">
        <v>3434</v>
      </c>
    </row>
    <row r="633">
      <c r="A633" s="4" t="s">
        <v>3805</v>
      </c>
      <c r="B633" s="4" t="s">
        <v>3806</v>
      </c>
      <c r="C633" s="4" t="s">
        <v>658</v>
      </c>
      <c r="D633" s="4" t="s">
        <v>3807</v>
      </c>
      <c r="E633" s="4">
        <v>9.12266924848E11</v>
      </c>
      <c r="F633" s="4" t="s">
        <v>3808</v>
      </c>
      <c r="G633" s="4" t="s">
        <v>3809</v>
      </c>
      <c r="H633" s="4" t="s">
        <v>3432</v>
      </c>
      <c r="J633" s="4">
        <v>400053.0</v>
      </c>
      <c r="K633" s="4" t="s">
        <v>3434</v>
      </c>
    </row>
    <row r="634">
      <c r="A634" s="4" t="s">
        <v>3810</v>
      </c>
      <c r="B634" s="4" t="s">
        <v>3811</v>
      </c>
      <c r="C634" s="4" t="s">
        <v>658</v>
      </c>
      <c r="D634" s="4" t="s">
        <v>3812</v>
      </c>
      <c r="E634" s="4">
        <f>+918008788544</f>
        <v>918008788544</v>
      </c>
      <c r="F634" s="4" t="s">
        <v>3813</v>
      </c>
      <c r="G634" s="4" t="s">
        <v>3814</v>
      </c>
      <c r="H634" s="4" t="s">
        <v>3815</v>
      </c>
      <c r="J634" s="4">
        <v>700029.0</v>
      </c>
      <c r="K634" s="4" t="s">
        <v>3434</v>
      </c>
    </row>
    <row r="635">
      <c r="A635" s="4" t="s">
        <v>3816</v>
      </c>
      <c r="B635" s="4" t="s">
        <v>2127</v>
      </c>
      <c r="C635" s="4" t="s">
        <v>16</v>
      </c>
      <c r="D635" s="4" t="s">
        <v>3817</v>
      </c>
      <c r="E635" s="4">
        <v>9.19820804217E11</v>
      </c>
      <c r="F635" s="4" t="s">
        <v>3818</v>
      </c>
      <c r="G635" s="4" t="s">
        <v>3819</v>
      </c>
      <c r="H635" s="4" t="s">
        <v>3432</v>
      </c>
      <c r="J635" s="4">
        <v>400051.0</v>
      </c>
      <c r="K635" s="4" t="s">
        <v>3434</v>
      </c>
    </row>
    <row r="636">
      <c r="A636" s="4" t="s">
        <v>3523</v>
      </c>
      <c r="B636" s="4" t="s">
        <v>3820</v>
      </c>
      <c r="C636" s="4" t="s">
        <v>41</v>
      </c>
      <c r="D636" s="4" t="s">
        <v>3821</v>
      </c>
      <c r="E636" s="4">
        <v>9.1983381301E11</v>
      </c>
      <c r="F636" s="4" t="s">
        <v>3822</v>
      </c>
      <c r="G636" s="4" t="s">
        <v>3823</v>
      </c>
      <c r="H636" s="4" t="s">
        <v>3432</v>
      </c>
      <c r="J636" s="4">
        <v>400063.0</v>
      </c>
      <c r="K636" s="4" t="s">
        <v>3434</v>
      </c>
    </row>
    <row r="637">
      <c r="A637" s="4" t="s">
        <v>3824</v>
      </c>
      <c r="B637" s="4" t="s">
        <v>3825</v>
      </c>
      <c r="C637" s="4" t="s">
        <v>915</v>
      </c>
      <c r="D637" s="4" t="s">
        <v>3826</v>
      </c>
      <c r="E637" s="4">
        <f>+919820782144</f>
        <v>919820782144</v>
      </c>
      <c r="F637" s="4" t="s">
        <v>3827</v>
      </c>
      <c r="G637" s="4" t="s">
        <v>3828</v>
      </c>
      <c r="H637" s="4" t="s">
        <v>3432</v>
      </c>
      <c r="J637" s="4">
        <v>400083.0</v>
      </c>
      <c r="K637" s="4" t="s">
        <v>3434</v>
      </c>
    </row>
    <row r="638">
      <c r="A638" s="4" t="s">
        <v>3829</v>
      </c>
      <c r="B638" s="4" t="s">
        <v>3830</v>
      </c>
      <c r="C638" s="4" t="s">
        <v>16</v>
      </c>
      <c r="D638" s="4" t="s">
        <v>3831</v>
      </c>
      <c r="E638" s="4">
        <f>+919891457145</f>
        <v>919891457145</v>
      </c>
      <c r="F638" s="4" t="s">
        <v>3832</v>
      </c>
      <c r="G638" s="4" t="s">
        <v>3833</v>
      </c>
      <c r="H638" s="4" t="s">
        <v>3834</v>
      </c>
      <c r="J638" s="4">
        <v>201310.0</v>
      </c>
      <c r="K638" s="4" t="s">
        <v>3434</v>
      </c>
    </row>
    <row r="639">
      <c r="A639" s="4" t="s">
        <v>3835</v>
      </c>
      <c r="B639" s="4" t="s">
        <v>3836</v>
      </c>
      <c r="C639" s="4" t="s">
        <v>41</v>
      </c>
      <c r="D639" s="4" t="s">
        <v>3837</v>
      </c>
      <c r="E639" s="4">
        <v>9.19323651868E11</v>
      </c>
      <c r="F639" s="4" t="s">
        <v>3838</v>
      </c>
      <c r="G639" s="4" t="s">
        <v>3839</v>
      </c>
      <c r="H639" s="4" t="s">
        <v>3432</v>
      </c>
      <c r="J639" s="4" t="s">
        <v>3840</v>
      </c>
      <c r="K639" s="4" t="s">
        <v>3434</v>
      </c>
    </row>
    <row r="640">
      <c r="A640" s="4" t="s">
        <v>3841</v>
      </c>
      <c r="B640" s="4" t="s">
        <v>3842</v>
      </c>
      <c r="C640" s="4" t="s">
        <v>41</v>
      </c>
      <c r="D640" s="4" t="s">
        <v>3843</v>
      </c>
      <c r="E640" s="4">
        <f>+919895345945</f>
        <v>919895345945</v>
      </c>
      <c r="F640" s="4" t="s">
        <v>3844</v>
      </c>
      <c r="G640" s="4" t="s">
        <v>3845</v>
      </c>
      <c r="H640" s="4" t="s">
        <v>3846</v>
      </c>
      <c r="J640" s="4">
        <v>683101.0</v>
      </c>
      <c r="K640" s="4" t="s">
        <v>3434</v>
      </c>
    </row>
    <row r="641">
      <c r="A641" s="4" t="s">
        <v>3745</v>
      </c>
      <c r="B641" s="4" t="s">
        <v>3847</v>
      </c>
      <c r="C641" s="4" t="s">
        <v>16</v>
      </c>
      <c r="D641" s="4" t="s">
        <v>2010</v>
      </c>
      <c r="E641" s="4">
        <f>+917558318580</f>
        <v>917558318580</v>
      </c>
      <c r="F641" s="4" t="s">
        <v>3848</v>
      </c>
      <c r="G641" s="4" t="s">
        <v>3849</v>
      </c>
      <c r="H641" s="4" t="s">
        <v>3502</v>
      </c>
      <c r="J641" s="4">
        <v>400708.0</v>
      </c>
      <c r="K641" s="4" t="s">
        <v>3434</v>
      </c>
    </row>
    <row r="642">
      <c r="A642" s="4" t="s">
        <v>3850</v>
      </c>
      <c r="B642" s="4" t="s">
        <v>3851</v>
      </c>
      <c r="C642" s="4" t="s">
        <v>16</v>
      </c>
      <c r="D642" s="4" t="s">
        <v>3852</v>
      </c>
      <c r="E642" s="4">
        <v>6.0122190428E10</v>
      </c>
      <c r="F642" s="4" t="s">
        <v>3853</v>
      </c>
      <c r="G642" s="4" t="s">
        <v>3854</v>
      </c>
      <c r="H642" s="4" t="s">
        <v>3855</v>
      </c>
      <c r="J642" s="4">
        <v>50350.0</v>
      </c>
      <c r="K642" s="4" t="s">
        <v>3638</v>
      </c>
    </row>
    <row r="643">
      <c r="A643" s="4" t="s">
        <v>3856</v>
      </c>
      <c r="B643" s="4" t="s">
        <v>666</v>
      </c>
      <c r="C643" s="4" t="s">
        <v>16</v>
      </c>
      <c r="D643" s="4" t="s">
        <v>3857</v>
      </c>
      <c r="E643" s="4">
        <v>6.564161837E9</v>
      </c>
      <c r="F643" s="4" t="s">
        <v>3858</v>
      </c>
      <c r="G643" s="4" t="s">
        <v>3859</v>
      </c>
      <c r="H643" s="4" t="s">
        <v>3422</v>
      </c>
      <c r="J643" s="4">
        <v>608597.0</v>
      </c>
      <c r="K643" s="4" t="s">
        <v>3422</v>
      </c>
    </row>
    <row r="644">
      <c r="A644" s="4" t="s">
        <v>3860</v>
      </c>
      <c r="B644" s="4" t="s">
        <v>3861</v>
      </c>
      <c r="C644" s="4" t="s">
        <v>16</v>
      </c>
      <c r="D644" s="4" t="s">
        <v>3862</v>
      </c>
      <c r="E644" s="4">
        <f>+6627092800</f>
        <v>6627092800</v>
      </c>
      <c r="F644" s="4" t="s">
        <v>3863</v>
      </c>
      <c r="G644" s="4" t="s">
        <v>3864</v>
      </c>
      <c r="H644" s="4" t="s">
        <v>3865</v>
      </c>
      <c r="J644" s="4">
        <v>10280.0</v>
      </c>
      <c r="K644" s="4" t="s">
        <v>3404</v>
      </c>
    </row>
    <row r="645">
      <c r="A645" s="4" t="s">
        <v>3866</v>
      </c>
      <c r="B645" s="4" t="s">
        <v>3867</v>
      </c>
      <c r="C645" s="4" t="s">
        <v>16</v>
      </c>
      <c r="D645" s="4" t="s">
        <v>3868</v>
      </c>
      <c r="E645" s="4">
        <f>+919910073216</f>
        <v>919910073216</v>
      </c>
      <c r="F645" s="4" t="s">
        <v>3869</v>
      </c>
      <c r="G645" s="4" t="s">
        <v>3870</v>
      </c>
      <c r="H645" s="4" t="s">
        <v>3469</v>
      </c>
      <c r="J645" s="4">
        <v>110003.0</v>
      </c>
      <c r="K645" s="4" t="s">
        <v>3434</v>
      </c>
    </row>
    <row r="646">
      <c r="A646" s="4" t="s">
        <v>516</v>
      </c>
      <c r="B646" s="4" t="s">
        <v>3871</v>
      </c>
      <c r="C646" s="4" t="s">
        <v>658</v>
      </c>
      <c r="D646" s="4" t="s">
        <v>3872</v>
      </c>
      <c r="E646" s="4">
        <v>9.19930831559E11</v>
      </c>
      <c r="F646" s="4" t="s">
        <v>3873</v>
      </c>
      <c r="G646" s="4" t="s">
        <v>3874</v>
      </c>
      <c r="H646" s="4" t="s">
        <v>3875</v>
      </c>
      <c r="J646" s="4">
        <v>682030.0</v>
      </c>
      <c r="K646" s="4" t="s">
        <v>3434</v>
      </c>
    </row>
    <row r="647">
      <c r="A647" s="4" t="s">
        <v>3876</v>
      </c>
      <c r="B647" s="4" t="s">
        <v>2266</v>
      </c>
      <c r="C647" s="4" t="s">
        <v>41</v>
      </c>
      <c r="D647" s="4" t="s">
        <v>3877</v>
      </c>
      <c r="E647" s="4">
        <f>+918105662493</f>
        <v>918105662493</v>
      </c>
      <c r="F647" s="4" t="s">
        <v>3878</v>
      </c>
      <c r="G647" s="4" t="s">
        <v>3879</v>
      </c>
      <c r="H647" s="4" t="s">
        <v>3680</v>
      </c>
      <c r="J647" s="4">
        <v>560001.0</v>
      </c>
      <c r="K647" s="4" t="s">
        <v>3434</v>
      </c>
    </row>
    <row r="648">
      <c r="A648" s="4" t="s">
        <v>3880</v>
      </c>
      <c r="B648" s="4" t="s">
        <v>3881</v>
      </c>
      <c r="C648" s="4" t="s">
        <v>16</v>
      </c>
      <c r="D648" s="4" t="s">
        <v>3882</v>
      </c>
      <c r="E648" s="4">
        <f>+919830999377</f>
        <v>919830999377</v>
      </c>
      <c r="F648" s="4" t="s">
        <v>3883</v>
      </c>
      <c r="G648" s="4" t="s">
        <v>3884</v>
      </c>
      <c r="H648" s="4" t="s">
        <v>3815</v>
      </c>
      <c r="J648" s="4">
        <v>700091.0</v>
      </c>
      <c r="K648" s="4" t="s">
        <v>3434</v>
      </c>
    </row>
    <row r="649">
      <c r="A649" s="4" t="s">
        <v>3885</v>
      </c>
      <c r="B649" s="4" t="s">
        <v>3886</v>
      </c>
      <c r="C649" s="4" t="s">
        <v>16</v>
      </c>
      <c r="D649" s="4" t="s">
        <v>2010</v>
      </c>
      <c r="E649" s="4">
        <v>9.19019655444E11</v>
      </c>
      <c r="F649" s="4" t="s">
        <v>3887</v>
      </c>
      <c r="G649" s="4" t="s">
        <v>3888</v>
      </c>
      <c r="H649" s="4" t="s">
        <v>3440</v>
      </c>
      <c r="J649" s="4">
        <v>560048.0</v>
      </c>
      <c r="K649" s="4" t="s">
        <v>3434</v>
      </c>
    </row>
    <row r="650">
      <c r="A650" s="4" t="s">
        <v>3889</v>
      </c>
      <c r="B650" s="4" t="s">
        <v>3594</v>
      </c>
      <c r="C650" s="4" t="s">
        <v>16</v>
      </c>
      <c r="D650" s="4" t="s">
        <v>3890</v>
      </c>
      <c r="E650" s="4">
        <v>9.17304932799E11</v>
      </c>
      <c r="F650" s="4" t="s">
        <v>3891</v>
      </c>
      <c r="G650" s="4" t="s">
        <v>3892</v>
      </c>
      <c r="H650" s="4" t="s">
        <v>3432</v>
      </c>
      <c r="J650" s="4">
        <v>400021.0</v>
      </c>
      <c r="K650" s="4" t="s">
        <v>3434</v>
      </c>
    </row>
    <row r="651">
      <c r="A651" s="4" t="s">
        <v>3893</v>
      </c>
      <c r="B651" s="4" t="s">
        <v>3894</v>
      </c>
      <c r="C651" s="4" t="s">
        <v>16</v>
      </c>
      <c r="D651" s="4" t="s">
        <v>3895</v>
      </c>
      <c r="E651" s="4">
        <v>9.19833197633E11</v>
      </c>
      <c r="F651" s="4" t="s">
        <v>3896</v>
      </c>
      <c r="G651" s="4" t="s">
        <v>3897</v>
      </c>
      <c r="H651" s="4" t="s">
        <v>3432</v>
      </c>
      <c r="J651" s="4">
        <v>400018.0</v>
      </c>
      <c r="K651" s="4" t="s">
        <v>3434</v>
      </c>
    </row>
    <row r="652">
      <c r="A652" s="4" t="s">
        <v>3898</v>
      </c>
      <c r="B652" s="4" t="s">
        <v>3899</v>
      </c>
      <c r="C652" s="4" t="s">
        <v>915</v>
      </c>
      <c r="D652" s="4" t="s">
        <v>3900</v>
      </c>
      <c r="E652" s="4">
        <v>9.19797071006E11</v>
      </c>
      <c r="F652" s="4" t="s">
        <v>3901</v>
      </c>
      <c r="G652" s="4" t="s">
        <v>3902</v>
      </c>
      <c r="H652" s="4" t="s">
        <v>3750</v>
      </c>
      <c r="J652" s="4">
        <v>600017.0</v>
      </c>
      <c r="K652" s="4" t="s">
        <v>3434</v>
      </c>
    </row>
    <row r="653">
      <c r="A653" s="4" t="s">
        <v>1326</v>
      </c>
      <c r="B653" s="4" t="s">
        <v>1569</v>
      </c>
      <c r="C653" s="4" t="s">
        <v>16</v>
      </c>
      <c r="D653" s="4" t="s">
        <v>3903</v>
      </c>
      <c r="E653" s="4">
        <v>9.126527652E11</v>
      </c>
      <c r="F653" s="4" t="s">
        <v>3904</v>
      </c>
      <c r="G653" s="4" t="s">
        <v>3905</v>
      </c>
      <c r="H653" s="4" t="s">
        <v>3446</v>
      </c>
      <c r="J653" s="4">
        <v>390024.0</v>
      </c>
      <c r="K653" s="4" t="s">
        <v>3434</v>
      </c>
    </row>
    <row r="654">
      <c r="A654" s="4" t="s">
        <v>3906</v>
      </c>
      <c r="B654" s="4" t="s">
        <v>3907</v>
      </c>
      <c r="C654" s="4" t="s">
        <v>16</v>
      </c>
      <c r="D654" s="4" t="s">
        <v>3908</v>
      </c>
      <c r="E654" s="4">
        <v>9.17397265412E11</v>
      </c>
      <c r="F654" s="4" t="s">
        <v>3909</v>
      </c>
      <c r="G654" s="4" t="s">
        <v>3910</v>
      </c>
      <c r="H654" s="4" t="s">
        <v>3911</v>
      </c>
      <c r="J654" s="4">
        <v>131029.0</v>
      </c>
      <c r="K654" s="4" t="s">
        <v>3434</v>
      </c>
    </row>
    <row r="655">
      <c r="A655" s="4" t="s">
        <v>3889</v>
      </c>
      <c r="B655" s="4" t="s">
        <v>3912</v>
      </c>
      <c r="C655" s="4" t="s">
        <v>658</v>
      </c>
      <c r="D655" s="4" t="s">
        <v>3913</v>
      </c>
      <c r="E655" s="4">
        <v>9.19818278225E11</v>
      </c>
      <c r="F655" s="4" t="s">
        <v>3914</v>
      </c>
      <c r="G655" s="4" t="s">
        <v>3915</v>
      </c>
      <c r="H655" s="4" t="s">
        <v>3815</v>
      </c>
      <c r="J655" s="4">
        <v>700024.0</v>
      </c>
      <c r="K655" s="4" t="s">
        <v>3434</v>
      </c>
    </row>
    <row r="656">
      <c r="A656" s="4" t="s">
        <v>1527</v>
      </c>
      <c r="B656" s="4" t="s">
        <v>3916</v>
      </c>
      <c r="C656" s="4" t="s">
        <v>658</v>
      </c>
      <c r="D656" s="4" t="s">
        <v>3917</v>
      </c>
      <c r="E656" s="4">
        <f>+911126737300</f>
        <v>911126737300</v>
      </c>
      <c r="F656" s="4" t="s">
        <v>3918</v>
      </c>
      <c r="G656" s="4" t="s">
        <v>3919</v>
      </c>
      <c r="H656" s="4" t="s">
        <v>3469</v>
      </c>
      <c r="J656" s="4">
        <v>110066.0</v>
      </c>
      <c r="K656" s="4" t="s">
        <v>3434</v>
      </c>
    </row>
    <row r="657">
      <c r="A657" s="4" t="s">
        <v>640</v>
      </c>
      <c r="B657" s="4" t="s">
        <v>3920</v>
      </c>
      <c r="C657" s="4" t="s">
        <v>16</v>
      </c>
      <c r="D657" s="4" t="s">
        <v>3921</v>
      </c>
      <c r="E657" s="4">
        <v>9.19845516844E11</v>
      </c>
      <c r="F657" s="4" t="s">
        <v>3922</v>
      </c>
      <c r="G657" s="4" t="s">
        <v>3923</v>
      </c>
      <c r="H657" s="4" t="s">
        <v>3440</v>
      </c>
      <c r="J657" s="4">
        <v>560066.0</v>
      </c>
      <c r="K657" s="4" t="s">
        <v>3434</v>
      </c>
    </row>
    <row r="658">
      <c r="A658" s="4" t="s">
        <v>3924</v>
      </c>
      <c r="B658" s="4" t="s">
        <v>3925</v>
      </c>
      <c r="C658" s="4" t="s">
        <v>915</v>
      </c>
      <c r="D658" s="4" t="s">
        <v>3926</v>
      </c>
      <c r="E658" s="4">
        <v>9.19840057768E11</v>
      </c>
      <c r="F658" s="4" t="s">
        <v>3927</v>
      </c>
      <c r="G658" s="4" t="s">
        <v>3928</v>
      </c>
      <c r="H658" s="4" t="s">
        <v>3750</v>
      </c>
      <c r="J658" s="4">
        <v>600058.0</v>
      </c>
      <c r="K658" s="4" t="s">
        <v>3434</v>
      </c>
    </row>
    <row r="659">
      <c r="A659" s="4" t="s">
        <v>3929</v>
      </c>
      <c r="B659" s="4" t="s">
        <v>3867</v>
      </c>
      <c r="C659" s="4" t="s">
        <v>41</v>
      </c>
      <c r="D659" s="4" t="s">
        <v>3930</v>
      </c>
      <c r="E659" s="4">
        <f>+918003996287</f>
        <v>918003996287</v>
      </c>
      <c r="F659" s="4" t="s">
        <v>3931</v>
      </c>
      <c r="G659" s="4" t="s">
        <v>3932</v>
      </c>
      <c r="H659" s="4" t="s">
        <v>3933</v>
      </c>
      <c r="J659" s="4">
        <v>302020.0</v>
      </c>
      <c r="K659" s="4" t="s">
        <v>3434</v>
      </c>
    </row>
    <row r="660">
      <c r="A660" s="4" t="s">
        <v>3934</v>
      </c>
      <c r="B660" s="4" t="s">
        <v>1217</v>
      </c>
      <c r="C660" s="4" t="s">
        <v>41</v>
      </c>
      <c r="D660" s="4" t="s">
        <v>3935</v>
      </c>
      <c r="E660" s="4">
        <f>+911142101100</f>
        <v>911142101100</v>
      </c>
      <c r="F660" s="4" t="s">
        <v>3936</v>
      </c>
      <c r="G660" s="4" t="s">
        <v>3937</v>
      </c>
      <c r="H660" s="4" t="s">
        <v>3469</v>
      </c>
      <c r="J660" s="4">
        <v>110044.0</v>
      </c>
      <c r="K660" s="4" t="s">
        <v>3434</v>
      </c>
    </row>
    <row r="661">
      <c r="A661" s="4" t="s">
        <v>3938</v>
      </c>
      <c r="B661" s="4" t="s">
        <v>3939</v>
      </c>
      <c r="C661" s="4" t="s">
        <v>41</v>
      </c>
      <c r="D661" s="4" t="s">
        <v>3429</v>
      </c>
      <c r="E661" s="4">
        <v>9.19987037895E11</v>
      </c>
      <c r="F661" s="4" t="s">
        <v>3940</v>
      </c>
      <c r="G661" s="4" t="s">
        <v>3431</v>
      </c>
      <c r="H661" s="4" t="s">
        <v>3432</v>
      </c>
      <c r="J661" s="4" t="s">
        <v>3433</v>
      </c>
      <c r="K661" s="4" t="s">
        <v>3434</v>
      </c>
    </row>
    <row r="662">
      <c r="A662" s="4" t="s">
        <v>3941</v>
      </c>
      <c r="B662" s="4" t="s">
        <v>3942</v>
      </c>
      <c r="C662" s="4" t="s">
        <v>728</v>
      </c>
      <c r="D662" s="4" t="s">
        <v>3943</v>
      </c>
      <c r="E662" s="4">
        <f>+85231841920</f>
        <v>85231841920</v>
      </c>
      <c r="F662" s="4" t="s">
        <v>3944</v>
      </c>
      <c r="G662" s="4" t="s">
        <v>3945</v>
      </c>
      <c r="H662" s="4" t="s">
        <v>3946</v>
      </c>
      <c r="J662" s="4">
        <v>3101.0</v>
      </c>
      <c r="K662" s="4" t="s">
        <v>3411</v>
      </c>
    </row>
    <row r="663">
      <c r="A663" s="4" t="s">
        <v>609</v>
      </c>
      <c r="B663" s="4" t="s">
        <v>3947</v>
      </c>
      <c r="C663" s="4" t="s">
        <v>16</v>
      </c>
      <c r="D663" s="4" t="s">
        <v>3948</v>
      </c>
      <c r="E663" s="4">
        <v>8.5237684643E10</v>
      </c>
      <c r="F663" s="4" t="s">
        <v>3949</v>
      </c>
      <c r="G663" s="4" t="s">
        <v>3950</v>
      </c>
      <c r="H663" s="4" t="s">
        <v>3946</v>
      </c>
      <c r="J663" s="4">
        <v>0.0</v>
      </c>
      <c r="K663" s="4" t="s">
        <v>3411</v>
      </c>
    </row>
    <row r="664">
      <c r="A664" s="4" t="s">
        <v>3951</v>
      </c>
      <c r="B664" s="4" t="s">
        <v>3952</v>
      </c>
      <c r="C664" s="4" t="s">
        <v>16</v>
      </c>
      <c r="D664" s="4" t="s">
        <v>1517</v>
      </c>
      <c r="E664" s="4">
        <v>8.5225012158E10</v>
      </c>
      <c r="F664" s="4" t="s">
        <v>3953</v>
      </c>
      <c r="G664" s="4" t="s">
        <v>3954</v>
      </c>
      <c r="H664" s="4" t="s">
        <v>3955</v>
      </c>
      <c r="J664" s="4">
        <v>0.0</v>
      </c>
      <c r="K664" s="4" t="s">
        <v>3411</v>
      </c>
    </row>
    <row r="665">
      <c r="A665" s="4" t="s">
        <v>3956</v>
      </c>
      <c r="B665" s="4" t="s">
        <v>1904</v>
      </c>
      <c r="C665" s="4" t="s">
        <v>16</v>
      </c>
      <c r="D665" s="4" t="s">
        <v>3957</v>
      </c>
      <c r="E665" s="4" t="str">
        <f>+91 22 3366 7777</f>
        <v>#ERROR!</v>
      </c>
      <c r="F665" s="4" t="s">
        <v>3958</v>
      </c>
      <c r="G665" s="4" t="s">
        <v>3959</v>
      </c>
      <c r="H665" s="4" t="s">
        <v>3432</v>
      </c>
      <c r="J665" s="4">
        <v>400020.0</v>
      </c>
      <c r="K665" s="4" t="s">
        <v>3434</v>
      </c>
    </row>
    <row r="666">
      <c r="A666" s="4" t="s">
        <v>3960</v>
      </c>
      <c r="B666" s="4" t="s">
        <v>3961</v>
      </c>
      <c r="C666" s="4" t="s">
        <v>16</v>
      </c>
      <c r="D666" s="4" t="s">
        <v>3962</v>
      </c>
      <c r="E666" s="4">
        <v>8.5226068928E10</v>
      </c>
      <c r="F666" s="4" t="s">
        <v>3963</v>
      </c>
      <c r="G666" s="4" t="s">
        <v>3964</v>
      </c>
      <c r="H666" s="4" t="s">
        <v>3965</v>
      </c>
      <c r="J666" s="4">
        <v>0.0</v>
      </c>
      <c r="K666" s="4" t="s">
        <v>3411</v>
      </c>
    </row>
    <row r="667">
      <c r="A667" s="4" t="s">
        <v>3966</v>
      </c>
      <c r="B667" s="4" t="s">
        <v>1327</v>
      </c>
      <c r="C667" s="4" t="s">
        <v>16</v>
      </c>
      <c r="D667" s="4" t="s">
        <v>3967</v>
      </c>
      <c r="E667" s="4">
        <v>9.19099240604E11</v>
      </c>
      <c r="F667" s="4" t="s">
        <v>3968</v>
      </c>
      <c r="G667" s="4" t="s">
        <v>3969</v>
      </c>
      <c r="H667" s="4" t="s">
        <v>3970</v>
      </c>
      <c r="J667" s="4">
        <v>360002.0</v>
      </c>
      <c r="K667" s="4" t="s">
        <v>3434</v>
      </c>
    </row>
    <row r="668">
      <c r="A668" s="4" t="s">
        <v>3971</v>
      </c>
      <c r="B668" s="4" t="s">
        <v>3972</v>
      </c>
      <c r="C668" s="4" t="s">
        <v>16</v>
      </c>
      <c r="D668" s="4" t="s">
        <v>3973</v>
      </c>
      <c r="E668" s="4">
        <v>9.19828588547E11</v>
      </c>
      <c r="F668" s="4" t="s">
        <v>3974</v>
      </c>
      <c r="G668" s="4" t="s">
        <v>3975</v>
      </c>
      <c r="H668" s="4" t="s">
        <v>3469</v>
      </c>
      <c r="J668" s="4">
        <v>110020.0</v>
      </c>
      <c r="K668" s="4" t="s">
        <v>3434</v>
      </c>
    </row>
    <row r="669">
      <c r="A669" s="4" t="s">
        <v>3976</v>
      </c>
      <c r="B669" s="4" t="s">
        <v>3977</v>
      </c>
      <c r="C669" s="4" t="s">
        <v>16</v>
      </c>
      <c r="D669" s="4" t="s">
        <v>3978</v>
      </c>
      <c r="E669" s="4">
        <v>9.1993092226E11</v>
      </c>
      <c r="F669" s="4" t="s">
        <v>3979</v>
      </c>
      <c r="G669" s="4" t="s">
        <v>3980</v>
      </c>
      <c r="H669" s="4" t="s">
        <v>3432</v>
      </c>
      <c r="J669" s="4">
        <v>400051.0</v>
      </c>
      <c r="K669" s="4" t="s">
        <v>3434</v>
      </c>
    </row>
    <row r="670">
      <c r="A670" s="4" t="s">
        <v>3981</v>
      </c>
      <c r="B670" s="4" t="s">
        <v>3982</v>
      </c>
      <c r="C670" s="4" t="s">
        <v>41</v>
      </c>
      <c r="D670" s="4" t="s">
        <v>3983</v>
      </c>
      <c r="E670" s="4" t="str">
        <f>+91 98200 22471</f>
        <v>#ERROR!</v>
      </c>
      <c r="F670" s="4" t="s">
        <v>3984</v>
      </c>
      <c r="G670" s="4" t="s">
        <v>3985</v>
      </c>
      <c r="H670" s="4" t="s">
        <v>3432</v>
      </c>
      <c r="J670" s="4">
        <v>400013.0</v>
      </c>
      <c r="K670" s="4" t="s">
        <v>3434</v>
      </c>
    </row>
    <row r="671">
      <c r="A671" s="4" t="s">
        <v>3986</v>
      </c>
      <c r="B671" s="4" t="s">
        <v>3987</v>
      </c>
      <c r="C671" s="4" t="s">
        <v>16</v>
      </c>
      <c r="D671" s="4" t="s">
        <v>3988</v>
      </c>
      <c r="E671" s="4">
        <v>6.6814509205E10</v>
      </c>
      <c r="F671" s="4" t="s">
        <v>3989</v>
      </c>
      <c r="G671" s="4" t="s">
        <v>3990</v>
      </c>
      <c r="H671" s="4" t="s">
        <v>3403</v>
      </c>
      <c r="J671" s="4">
        <v>10110.0</v>
      </c>
      <c r="K671" s="4" t="s">
        <v>3404</v>
      </c>
    </row>
    <row r="672">
      <c r="A672" s="4" t="s">
        <v>3991</v>
      </c>
      <c r="B672" s="4" t="s">
        <v>3992</v>
      </c>
      <c r="C672" s="4" t="s">
        <v>16</v>
      </c>
      <c r="D672" s="4" t="s">
        <v>3993</v>
      </c>
      <c r="E672" s="4">
        <v>9.19312286613E11</v>
      </c>
      <c r="F672" s="4" t="s">
        <v>3994</v>
      </c>
      <c r="G672" s="4" t="s">
        <v>3995</v>
      </c>
      <c r="H672" s="4" t="s">
        <v>3996</v>
      </c>
      <c r="J672" s="4">
        <v>110044.0</v>
      </c>
      <c r="K672" s="4" t="s">
        <v>3434</v>
      </c>
    </row>
    <row r="673">
      <c r="A673" s="4" t="s">
        <v>3997</v>
      </c>
      <c r="B673" s="4" t="s">
        <v>3916</v>
      </c>
      <c r="C673" s="4" t="s">
        <v>658</v>
      </c>
      <c r="D673" s="4" t="s">
        <v>3998</v>
      </c>
      <c r="E673" s="4">
        <v>9.17042204364E11</v>
      </c>
      <c r="F673" s="4" t="s">
        <v>3999</v>
      </c>
      <c r="G673" s="4" t="s">
        <v>4000</v>
      </c>
      <c r="H673" s="4" t="s">
        <v>3469</v>
      </c>
      <c r="J673" s="4">
        <v>110002.0</v>
      </c>
      <c r="K673" s="4" t="s">
        <v>3434</v>
      </c>
    </row>
    <row r="674">
      <c r="A674" s="4" t="s">
        <v>4001</v>
      </c>
      <c r="B674" s="4" t="s">
        <v>4002</v>
      </c>
      <c r="C674" s="4" t="s">
        <v>658</v>
      </c>
      <c r="D674" s="4" t="s">
        <v>4003</v>
      </c>
      <c r="E674" s="4">
        <v>9.19825318691E11</v>
      </c>
      <c r="F674" s="4" t="s">
        <v>4004</v>
      </c>
      <c r="G674" s="4" t="s">
        <v>4005</v>
      </c>
      <c r="H674" s="4" t="s">
        <v>3718</v>
      </c>
      <c r="J674" s="4">
        <v>380006.0</v>
      </c>
      <c r="K674" s="4" t="s">
        <v>3434</v>
      </c>
    </row>
    <row r="675">
      <c r="A675" s="4" t="s">
        <v>4006</v>
      </c>
      <c r="B675" s="4" t="s">
        <v>4007</v>
      </c>
      <c r="C675" s="4" t="s">
        <v>16</v>
      </c>
      <c r="D675" s="4" t="s">
        <v>4008</v>
      </c>
      <c r="E675" s="4">
        <f>+85228591784</f>
        <v>85228591784</v>
      </c>
      <c r="F675" s="4" t="s">
        <v>4009</v>
      </c>
      <c r="G675" s="4" t="s">
        <v>4010</v>
      </c>
      <c r="H675" s="4" t="s">
        <v>3411</v>
      </c>
      <c r="J675" s="4">
        <v>0.0</v>
      </c>
      <c r="K675" s="4" t="s">
        <v>3411</v>
      </c>
    </row>
    <row r="676">
      <c r="A676" s="4" t="s">
        <v>4011</v>
      </c>
      <c r="B676" s="4" t="s">
        <v>4012</v>
      </c>
      <c r="C676" s="4" t="s">
        <v>16</v>
      </c>
      <c r="D676" s="4" t="s">
        <v>4013</v>
      </c>
      <c r="E676" s="4" t="s">
        <v>4014</v>
      </c>
      <c r="F676" s="4" t="s">
        <v>4015</v>
      </c>
      <c r="G676" s="4" t="s">
        <v>4016</v>
      </c>
      <c r="H676" s="4" t="s">
        <v>4017</v>
      </c>
      <c r="J676" s="4">
        <v>12190.0</v>
      </c>
      <c r="K676" s="4" t="s">
        <v>4018</v>
      </c>
    </row>
    <row r="677">
      <c r="A677" s="4" t="s">
        <v>4019</v>
      </c>
      <c r="B677" s="4" t="s">
        <v>4020</v>
      </c>
      <c r="C677" s="4" t="s">
        <v>41</v>
      </c>
      <c r="D677" s="4" t="s">
        <v>3821</v>
      </c>
      <c r="E677" s="4">
        <v>9.19323288815E11</v>
      </c>
      <c r="F677" s="4" t="s">
        <v>4021</v>
      </c>
      <c r="G677" s="4" t="s">
        <v>3823</v>
      </c>
      <c r="H677" s="4" t="s">
        <v>3432</v>
      </c>
      <c r="J677" s="4">
        <v>400063.0</v>
      </c>
      <c r="K677" s="4" t="s">
        <v>3434</v>
      </c>
    </row>
    <row r="678">
      <c r="E678" s="1"/>
    </row>
    <row r="679">
      <c r="E679" s="1"/>
    </row>
    <row r="680">
      <c r="E680" s="1"/>
    </row>
    <row r="681">
      <c r="E681" s="1"/>
    </row>
    <row r="682">
      <c r="E682" s="1"/>
    </row>
    <row r="683">
      <c r="E683" s="1"/>
    </row>
    <row r="684">
      <c r="E684" s="1"/>
    </row>
    <row r="685">
      <c r="E685" s="1"/>
    </row>
    <row r="686">
      <c r="E686" s="1"/>
    </row>
    <row r="687">
      <c r="E687" s="1"/>
    </row>
    <row r="688">
      <c r="E688" s="1"/>
    </row>
    <row r="689">
      <c r="E689" s="1"/>
    </row>
    <row r="690">
      <c r="E690" s="1"/>
    </row>
    <row r="691">
      <c r="E691" s="1"/>
    </row>
    <row r="692">
      <c r="E692" s="1"/>
    </row>
    <row r="693">
      <c r="E693" s="1"/>
    </row>
    <row r="694">
      <c r="E694" s="1"/>
    </row>
    <row r="695">
      <c r="E695" s="1"/>
    </row>
    <row r="696">
      <c r="E696" s="1"/>
    </row>
    <row r="697">
      <c r="E697" s="1"/>
    </row>
    <row r="698">
      <c r="E698" s="1"/>
    </row>
    <row r="699">
      <c r="E699" s="1"/>
    </row>
    <row r="700">
      <c r="E700" s="1"/>
    </row>
    <row r="701">
      <c r="E701" s="1"/>
    </row>
    <row r="702">
      <c r="E702" s="1"/>
    </row>
    <row r="703">
      <c r="E703" s="1"/>
    </row>
    <row r="704">
      <c r="E704" s="1"/>
    </row>
    <row r="705">
      <c r="E705" s="1"/>
    </row>
    <row r="706">
      <c r="E706" s="1"/>
    </row>
    <row r="707">
      <c r="E707" s="1"/>
    </row>
    <row r="708">
      <c r="E708" s="1"/>
    </row>
    <row r="709">
      <c r="E709" s="1"/>
    </row>
    <row r="710">
      <c r="E710" s="1"/>
    </row>
    <row r="711">
      <c r="E711" s="1"/>
    </row>
    <row r="712">
      <c r="E712" s="1"/>
    </row>
    <row r="713">
      <c r="E713" s="1"/>
    </row>
    <row r="714">
      <c r="E714" s="1"/>
    </row>
    <row r="715">
      <c r="E715" s="1"/>
    </row>
    <row r="716">
      <c r="E716" s="1"/>
    </row>
    <row r="717">
      <c r="E717" s="1"/>
    </row>
    <row r="718">
      <c r="E718" s="1"/>
    </row>
    <row r="719">
      <c r="E719" s="1"/>
    </row>
    <row r="720">
      <c r="E720" s="1"/>
    </row>
    <row r="721">
      <c r="E721" s="1"/>
    </row>
    <row r="722">
      <c r="E722" s="1"/>
    </row>
    <row r="723">
      <c r="E723" s="1"/>
    </row>
    <row r="724">
      <c r="E724" s="1"/>
    </row>
    <row r="725">
      <c r="E725" s="1"/>
    </row>
    <row r="726">
      <c r="E726" s="1"/>
    </row>
    <row r="727">
      <c r="E727" s="1"/>
    </row>
    <row r="728">
      <c r="E728" s="1"/>
    </row>
    <row r="729">
      <c r="E729" s="1"/>
    </row>
    <row r="730">
      <c r="E730" s="1"/>
    </row>
    <row r="731">
      <c r="E731" s="1"/>
    </row>
    <row r="732">
      <c r="E732" s="1"/>
    </row>
    <row r="733">
      <c r="E733" s="1"/>
    </row>
    <row r="734">
      <c r="E734" s="1"/>
    </row>
    <row r="735">
      <c r="E735" s="1"/>
    </row>
    <row r="736">
      <c r="E736" s="1"/>
    </row>
    <row r="737">
      <c r="E737" s="1"/>
    </row>
    <row r="738">
      <c r="E738" s="1"/>
    </row>
    <row r="739">
      <c r="E739" s="1"/>
    </row>
    <row r="740">
      <c r="E740" s="1"/>
    </row>
    <row r="741">
      <c r="E741" s="1"/>
    </row>
    <row r="742">
      <c r="E742" s="1"/>
    </row>
    <row r="743">
      <c r="E743" s="1"/>
    </row>
    <row r="744">
      <c r="E744" s="1"/>
    </row>
    <row r="745">
      <c r="E745" s="1"/>
    </row>
    <row r="746">
      <c r="E746" s="1"/>
    </row>
    <row r="747">
      <c r="E747" s="1"/>
    </row>
    <row r="748">
      <c r="E748" s="1"/>
    </row>
    <row r="749">
      <c r="E749" s="1"/>
    </row>
    <row r="750">
      <c r="E750" s="1"/>
    </row>
    <row r="751">
      <c r="E751" s="1"/>
    </row>
    <row r="752">
      <c r="E752" s="1"/>
    </row>
    <row r="753">
      <c r="E753" s="1"/>
    </row>
    <row r="754">
      <c r="E754" s="1"/>
    </row>
    <row r="755">
      <c r="E755" s="1"/>
    </row>
    <row r="756">
      <c r="E756" s="1"/>
    </row>
    <row r="757">
      <c r="E757" s="1"/>
    </row>
    <row r="758">
      <c r="E758" s="1"/>
    </row>
    <row r="759">
      <c r="E759" s="1"/>
    </row>
    <row r="760">
      <c r="E760" s="1"/>
    </row>
    <row r="761">
      <c r="E761" s="1"/>
    </row>
    <row r="762">
      <c r="E762" s="1"/>
    </row>
    <row r="763">
      <c r="E763" s="1"/>
    </row>
    <row r="764">
      <c r="E764" s="1"/>
    </row>
    <row r="765">
      <c r="E765" s="1"/>
    </row>
    <row r="766">
      <c r="E766" s="1"/>
    </row>
    <row r="767">
      <c r="E767" s="1"/>
    </row>
    <row r="768">
      <c r="E768" s="1"/>
    </row>
    <row r="769">
      <c r="E769" s="1"/>
    </row>
    <row r="770">
      <c r="E770" s="1"/>
    </row>
    <row r="771">
      <c r="E771" s="1"/>
    </row>
    <row r="772">
      <c r="E772" s="1"/>
    </row>
    <row r="773">
      <c r="E773" s="1"/>
    </row>
    <row r="774">
      <c r="E774" s="1"/>
    </row>
    <row r="775">
      <c r="E775" s="1"/>
    </row>
    <row r="776">
      <c r="E776" s="1"/>
    </row>
    <row r="777">
      <c r="E777" s="1"/>
    </row>
    <row r="778">
      <c r="E778" s="1"/>
    </row>
    <row r="779">
      <c r="E779" s="1"/>
    </row>
    <row r="780">
      <c r="E780" s="1"/>
    </row>
    <row r="781">
      <c r="E781" s="1"/>
    </row>
    <row r="782">
      <c r="E782" s="1"/>
    </row>
    <row r="783">
      <c r="E783" s="1"/>
    </row>
    <row r="784">
      <c r="E784" s="1"/>
    </row>
    <row r="785">
      <c r="E785" s="1"/>
    </row>
    <row r="786">
      <c r="E786" s="1"/>
    </row>
    <row r="787">
      <c r="E787" s="1"/>
    </row>
    <row r="788">
      <c r="E788" s="1"/>
    </row>
    <row r="789">
      <c r="E789" s="1"/>
    </row>
    <row r="790">
      <c r="E790" s="1"/>
    </row>
    <row r="791">
      <c r="E791" s="1"/>
    </row>
    <row r="792">
      <c r="E792" s="1"/>
    </row>
    <row r="793">
      <c r="E793" s="1"/>
    </row>
    <row r="794">
      <c r="E794" s="1"/>
    </row>
    <row r="795">
      <c r="E795" s="1"/>
    </row>
    <row r="796">
      <c r="E796" s="1"/>
    </row>
    <row r="797">
      <c r="E797" s="1"/>
    </row>
    <row r="798">
      <c r="E798" s="1"/>
    </row>
    <row r="799">
      <c r="E799" s="1"/>
    </row>
    <row r="800">
      <c r="E800" s="1"/>
    </row>
    <row r="801">
      <c r="E801" s="1"/>
    </row>
    <row r="802">
      <c r="E802" s="1"/>
    </row>
    <row r="803">
      <c r="E803" s="1"/>
    </row>
    <row r="804">
      <c r="E804" s="1"/>
    </row>
    <row r="805">
      <c r="E805" s="1"/>
    </row>
    <row r="806">
      <c r="E806" s="1"/>
    </row>
    <row r="807">
      <c r="E807" s="1"/>
    </row>
    <row r="808">
      <c r="E808" s="1"/>
    </row>
    <row r="809">
      <c r="E809" s="1"/>
    </row>
    <row r="810">
      <c r="E810" s="1"/>
    </row>
    <row r="811">
      <c r="E811" s="1"/>
    </row>
    <row r="812">
      <c r="E812" s="1"/>
    </row>
    <row r="813">
      <c r="E813" s="1"/>
    </row>
    <row r="814">
      <c r="E814" s="1"/>
    </row>
    <row r="815">
      <c r="E815" s="1"/>
    </row>
    <row r="816">
      <c r="E816" s="1"/>
    </row>
    <row r="817">
      <c r="E817" s="1"/>
    </row>
    <row r="818">
      <c r="E818" s="1"/>
    </row>
    <row r="819">
      <c r="E819" s="1"/>
    </row>
    <row r="820">
      <c r="E820" s="1"/>
    </row>
    <row r="821">
      <c r="E821" s="1"/>
    </row>
    <row r="822">
      <c r="E822" s="1"/>
    </row>
    <row r="823">
      <c r="E823" s="1"/>
    </row>
    <row r="824">
      <c r="E824" s="1"/>
    </row>
    <row r="825">
      <c r="E825" s="1"/>
    </row>
    <row r="826">
      <c r="E826" s="1"/>
    </row>
    <row r="827">
      <c r="E827" s="1"/>
    </row>
    <row r="828">
      <c r="E828" s="1"/>
    </row>
    <row r="829">
      <c r="E829" s="1"/>
    </row>
    <row r="830">
      <c r="E830" s="1"/>
    </row>
    <row r="831">
      <c r="E831" s="1"/>
    </row>
    <row r="832">
      <c r="E832" s="1"/>
    </row>
    <row r="833">
      <c r="E833" s="1"/>
    </row>
    <row r="834">
      <c r="E834" s="1"/>
    </row>
    <row r="835">
      <c r="E835" s="1"/>
    </row>
    <row r="836">
      <c r="E836" s="1"/>
    </row>
    <row r="837">
      <c r="E837" s="1"/>
    </row>
    <row r="838">
      <c r="E838" s="1"/>
    </row>
    <row r="839">
      <c r="E839" s="1"/>
    </row>
    <row r="840">
      <c r="E840" s="1"/>
    </row>
    <row r="841">
      <c r="E841" s="1"/>
    </row>
    <row r="842">
      <c r="E842" s="1"/>
    </row>
    <row r="843">
      <c r="E843" s="1"/>
    </row>
    <row r="844">
      <c r="E844" s="1"/>
    </row>
    <row r="845">
      <c r="E845" s="1"/>
    </row>
    <row r="846">
      <c r="E846" s="1"/>
    </row>
    <row r="847">
      <c r="E847" s="1"/>
    </row>
    <row r="848">
      <c r="E848" s="1"/>
    </row>
    <row r="849">
      <c r="E849" s="1"/>
    </row>
    <row r="850">
      <c r="E850" s="1"/>
    </row>
    <row r="851">
      <c r="E851" s="1"/>
    </row>
    <row r="852">
      <c r="E852" s="1"/>
    </row>
    <row r="853">
      <c r="E853" s="1"/>
    </row>
    <row r="854">
      <c r="E854" s="1"/>
    </row>
    <row r="855">
      <c r="E855" s="1"/>
    </row>
    <row r="856">
      <c r="E856" s="1"/>
    </row>
    <row r="857">
      <c r="E857" s="1"/>
    </row>
    <row r="858">
      <c r="E858" s="1"/>
    </row>
    <row r="859">
      <c r="E859" s="1"/>
    </row>
    <row r="860">
      <c r="E860" s="1"/>
    </row>
    <row r="861">
      <c r="E861" s="1"/>
    </row>
    <row r="862">
      <c r="E862" s="1"/>
    </row>
    <row r="863">
      <c r="E863" s="1"/>
    </row>
    <row r="864">
      <c r="E864" s="1"/>
    </row>
    <row r="865">
      <c r="E865" s="1"/>
    </row>
    <row r="866">
      <c r="E866" s="1"/>
    </row>
    <row r="867">
      <c r="E867" s="1"/>
    </row>
    <row r="868">
      <c r="E868" s="1"/>
    </row>
    <row r="869">
      <c r="E869" s="1"/>
    </row>
    <row r="870">
      <c r="E870" s="1"/>
    </row>
    <row r="871">
      <c r="E871" s="1"/>
    </row>
    <row r="872">
      <c r="E872" s="1"/>
    </row>
    <row r="873">
      <c r="E873" s="1"/>
    </row>
    <row r="874">
      <c r="E874" s="1"/>
    </row>
    <row r="875">
      <c r="E875" s="1"/>
    </row>
    <row r="876">
      <c r="E876" s="1"/>
    </row>
    <row r="877">
      <c r="E877" s="1"/>
    </row>
    <row r="878">
      <c r="E878" s="1"/>
    </row>
    <row r="879">
      <c r="E879" s="1"/>
    </row>
    <row r="880">
      <c r="E880" s="1"/>
    </row>
    <row r="881">
      <c r="E881" s="1"/>
    </row>
    <row r="882">
      <c r="E882" s="1"/>
    </row>
    <row r="883">
      <c r="E883" s="1"/>
    </row>
    <row r="884">
      <c r="E884" s="1"/>
    </row>
    <row r="885">
      <c r="E885" s="1"/>
    </row>
    <row r="886">
      <c r="E886" s="1"/>
    </row>
    <row r="887">
      <c r="E887" s="1"/>
    </row>
    <row r="888">
      <c r="E888" s="1"/>
    </row>
    <row r="889">
      <c r="E889" s="1"/>
    </row>
    <row r="890">
      <c r="E890" s="1"/>
    </row>
    <row r="891">
      <c r="E891" s="1"/>
    </row>
    <row r="892">
      <c r="E892" s="1"/>
    </row>
    <row r="893">
      <c r="E893" s="1"/>
    </row>
    <row r="894">
      <c r="E894" s="1"/>
    </row>
    <row r="895">
      <c r="E895" s="1"/>
    </row>
    <row r="896">
      <c r="E896" s="1"/>
    </row>
    <row r="897">
      <c r="E897" s="1"/>
    </row>
    <row r="898">
      <c r="E898" s="1"/>
    </row>
    <row r="899">
      <c r="E899" s="1"/>
    </row>
    <row r="900">
      <c r="E900" s="1"/>
    </row>
    <row r="901">
      <c r="E901" s="1"/>
    </row>
    <row r="902">
      <c r="E902" s="1"/>
    </row>
    <row r="903">
      <c r="E903" s="1"/>
    </row>
    <row r="904">
      <c r="E904" s="1"/>
    </row>
    <row r="905">
      <c r="E905" s="1"/>
    </row>
    <row r="906">
      <c r="E906" s="1"/>
    </row>
    <row r="907">
      <c r="E907" s="1"/>
    </row>
    <row r="908">
      <c r="E908" s="1"/>
    </row>
    <row r="909">
      <c r="E909" s="1"/>
    </row>
    <row r="910">
      <c r="E910" s="1"/>
    </row>
    <row r="911">
      <c r="E911" s="1"/>
    </row>
    <row r="912">
      <c r="E912" s="1"/>
    </row>
    <row r="913">
      <c r="E913" s="1"/>
    </row>
    <row r="914">
      <c r="E914" s="1"/>
    </row>
    <row r="915">
      <c r="E915" s="1"/>
    </row>
    <row r="916">
      <c r="E916" s="1"/>
    </row>
    <row r="917">
      <c r="E917" s="1"/>
    </row>
    <row r="918">
      <c r="E918" s="1"/>
    </row>
    <row r="919">
      <c r="E919" s="1"/>
    </row>
    <row r="920">
      <c r="E920" s="1"/>
    </row>
    <row r="921">
      <c r="E921" s="1"/>
    </row>
    <row r="922">
      <c r="E922" s="1"/>
    </row>
    <row r="923">
      <c r="E923" s="1"/>
    </row>
    <row r="924">
      <c r="E924" s="1"/>
    </row>
    <row r="925">
      <c r="E925" s="1"/>
    </row>
    <row r="926">
      <c r="E926" s="1"/>
    </row>
    <row r="927">
      <c r="E927" s="1"/>
    </row>
    <row r="928">
      <c r="E928" s="1"/>
    </row>
    <row r="929">
      <c r="E929" s="1"/>
    </row>
    <row r="930">
      <c r="E930" s="1"/>
    </row>
    <row r="931">
      <c r="E931" s="1"/>
    </row>
    <row r="932">
      <c r="E932" s="1"/>
    </row>
    <row r="933">
      <c r="E933" s="1"/>
    </row>
    <row r="934">
      <c r="E934" s="1"/>
    </row>
    <row r="935">
      <c r="E935" s="1"/>
    </row>
    <row r="936">
      <c r="E936" s="1"/>
    </row>
    <row r="937">
      <c r="E937" s="1"/>
    </row>
    <row r="938">
      <c r="E938" s="1"/>
    </row>
    <row r="939">
      <c r="E939" s="1"/>
    </row>
    <row r="940">
      <c r="E940" s="1"/>
    </row>
    <row r="941">
      <c r="E941" s="1"/>
    </row>
    <row r="942">
      <c r="E942" s="1"/>
    </row>
    <row r="943">
      <c r="E943" s="1"/>
    </row>
    <row r="944">
      <c r="E944" s="1"/>
    </row>
    <row r="945">
      <c r="E945" s="1"/>
    </row>
    <row r="946">
      <c r="E946" s="1"/>
    </row>
    <row r="947">
      <c r="E947" s="1"/>
    </row>
    <row r="948">
      <c r="E948" s="1"/>
    </row>
    <row r="949">
      <c r="E949" s="1"/>
    </row>
    <row r="950">
      <c r="E950" s="1"/>
    </row>
    <row r="951">
      <c r="E951" s="1"/>
    </row>
    <row r="952">
      <c r="E952" s="1"/>
    </row>
    <row r="953">
      <c r="E953" s="1"/>
    </row>
    <row r="954">
      <c r="E954" s="1"/>
    </row>
    <row r="955">
      <c r="E955" s="1"/>
    </row>
    <row r="956">
      <c r="E956" s="1"/>
    </row>
    <row r="957">
      <c r="E957" s="1"/>
    </row>
    <row r="958">
      <c r="E958" s="1"/>
    </row>
    <row r="959">
      <c r="E959" s="1"/>
    </row>
    <row r="960">
      <c r="E960" s="1"/>
    </row>
    <row r="961">
      <c r="E961" s="1"/>
    </row>
    <row r="962">
      <c r="E962" s="1"/>
    </row>
    <row r="963">
      <c r="E963" s="1"/>
    </row>
    <row r="964">
      <c r="E964" s="1"/>
    </row>
    <row r="965">
      <c r="E965" s="1"/>
    </row>
    <row r="966">
      <c r="E966" s="1"/>
    </row>
    <row r="967">
      <c r="E967" s="1"/>
    </row>
    <row r="968">
      <c r="E968" s="1"/>
    </row>
    <row r="969">
      <c r="E969" s="1"/>
    </row>
    <row r="970">
      <c r="E970" s="1"/>
    </row>
    <row r="971">
      <c r="E971" s="1"/>
    </row>
    <row r="972">
      <c r="E972" s="1"/>
    </row>
    <row r="973">
      <c r="E973" s="1"/>
    </row>
    <row r="974">
      <c r="E974" s="1"/>
    </row>
    <row r="975">
      <c r="E975" s="1"/>
    </row>
    <row r="976">
      <c r="E976" s="1"/>
    </row>
    <row r="977">
      <c r="E977" s="1"/>
    </row>
    <row r="978">
      <c r="E978" s="1"/>
    </row>
    <row r="979">
      <c r="E979" s="1"/>
    </row>
    <row r="980">
      <c r="E980" s="1"/>
    </row>
    <row r="981">
      <c r="E981" s="1"/>
    </row>
    <row r="982">
      <c r="E982" s="1"/>
    </row>
    <row r="983">
      <c r="E983" s="1"/>
    </row>
    <row r="984">
      <c r="E984" s="1"/>
    </row>
    <row r="985">
      <c r="E985" s="1"/>
    </row>
    <row r="986">
      <c r="E986" s="1"/>
    </row>
    <row r="987">
      <c r="E987" s="1"/>
    </row>
    <row r="988">
      <c r="E988" s="1"/>
    </row>
    <row r="989">
      <c r="E989" s="1"/>
    </row>
    <row r="990">
      <c r="E990" s="1"/>
    </row>
    <row r="991">
      <c r="E991" s="1"/>
    </row>
    <row r="992">
      <c r="E992" s="1"/>
    </row>
    <row r="993">
      <c r="E993" s="1"/>
    </row>
    <row r="994">
      <c r="E994" s="1"/>
    </row>
    <row r="995">
      <c r="E995" s="1"/>
    </row>
    <row r="996">
      <c r="E996" s="1"/>
    </row>
    <row r="997">
      <c r="E997" s="1"/>
    </row>
    <row r="998">
      <c r="E998" s="1"/>
    </row>
    <row r="999">
      <c r="E999" s="1"/>
    </row>
    <row r="1000">
      <c r="E1000" s="1"/>
    </row>
    <row r="1001">
      <c r="E1001" s="1"/>
    </row>
    <row r="1002">
      <c r="E1002" s="1"/>
    </row>
    <row r="1003">
      <c r="E1003" s="1"/>
    </row>
    <row r="1004">
      <c r="E1004" s="1"/>
    </row>
    <row r="1005">
      <c r="E1005" s="1"/>
    </row>
    <row r="1006">
      <c r="E1006" s="1"/>
    </row>
    <row r="1007">
      <c r="E1007" s="1"/>
    </row>
    <row r="1008">
      <c r="E1008" s="1"/>
    </row>
    <row r="1009">
      <c r="E1009" s="1"/>
    </row>
    <row r="1010">
      <c r="E1010" s="1"/>
    </row>
    <row r="1011">
      <c r="E1011" s="1"/>
    </row>
    <row r="1012">
      <c r="E1012" s="1"/>
    </row>
    <row r="1013">
      <c r="E1013" s="1"/>
    </row>
    <row r="1014">
      <c r="E1014" s="1"/>
    </row>
    <row r="1015">
      <c r="E1015" s="1"/>
    </row>
    <row r="1016">
      <c r="E1016" s="1"/>
    </row>
    <row r="1017">
      <c r="E1017" s="1"/>
    </row>
    <row r="1018">
      <c r="E1018" s="1"/>
    </row>
    <row r="1019">
      <c r="E1019" s="1"/>
    </row>
    <row r="1020">
      <c r="E1020" s="1"/>
    </row>
    <row r="1021">
      <c r="E1021" s="1"/>
    </row>
    <row r="1022">
      <c r="E1022" s="1"/>
    </row>
    <row r="1023">
      <c r="E1023" s="1"/>
    </row>
    <row r="1024">
      <c r="E1024" s="1"/>
    </row>
    <row r="1025">
      <c r="E1025" s="1"/>
    </row>
    <row r="1026">
      <c r="E1026" s="1"/>
    </row>
    <row r="1027">
      <c r="E1027" s="1"/>
    </row>
    <row r="1028">
      <c r="E1028" s="1"/>
    </row>
    <row r="1029">
      <c r="E1029" s="1"/>
    </row>
    <row r="1030">
      <c r="E1030" s="1"/>
    </row>
    <row r="1031">
      <c r="E1031" s="1"/>
    </row>
    <row r="1032">
      <c r="E1032" s="1"/>
    </row>
    <row r="1033">
      <c r="E1033" s="1"/>
    </row>
    <row r="1034">
      <c r="E1034" s="1"/>
    </row>
    <row r="1035">
      <c r="E1035" s="1"/>
    </row>
    <row r="1036">
      <c r="E1036" s="1"/>
    </row>
    <row r="1037">
      <c r="E1037" s="1"/>
    </row>
    <row r="1038">
      <c r="E1038" s="1"/>
    </row>
    <row r="1039">
      <c r="E1039" s="1"/>
    </row>
    <row r="1040">
      <c r="E1040" s="1"/>
    </row>
    <row r="1041">
      <c r="E1041" s="1"/>
    </row>
    <row r="1042">
      <c r="E1042" s="1"/>
    </row>
    <row r="1043">
      <c r="E1043" s="1"/>
    </row>
    <row r="1044">
      <c r="E1044" s="1"/>
    </row>
    <row r="1045">
      <c r="E1045" s="1"/>
    </row>
    <row r="1046">
      <c r="E1046" s="1"/>
    </row>
    <row r="1047">
      <c r="E1047" s="1"/>
    </row>
    <row r="1048">
      <c r="E1048" s="1"/>
    </row>
    <row r="1049">
      <c r="E1049" s="1"/>
    </row>
    <row r="1050">
      <c r="E1050" s="1"/>
    </row>
    <row r="1051">
      <c r="E1051" s="1"/>
    </row>
    <row r="1052">
      <c r="E1052" s="1"/>
    </row>
    <row r="1053">
      <c r="E1053" s="1"/>
    </row>
    <row r="1054">
      <c r="E1054" s="1"/>
    </row>
    <row r="1055">
      <c r="E1055" s="1"/>
    </row>
    <row r="1056">
      <c r="E1056" s="1"/>
    </row>
    <row r="1057">
      <c r="E1057" s="1"/>
    </row>
    <row r="1058">
      <c r="E1058" s="1"/>
    </row>
    <row r="1059">
      <c r="E1059" s="1"/>
    </row>
    <row r="1060">
      <c r="E1060" s="1"/>
    </row>
    <row r="1061">
      <c r="E1061" s="1"/>
    </row>
    <row r="1062">
      <c r="E1062" s="1"/>
    </row>
    <row r="1063">
      <c r="E1063" s="1"/>
    </row>
    <row r="1064">
      <c r="E1064" s="1"/>
    </row>
    <row r="1065">
      <c r="E1065" s="1"/>
    </row>
    <row r="1066">
      <c r="E1066" s="1"/>
    </row>
    <row r="1067">
      <c r="E1067" s="1"/>
    </row>
    <row r="1068">
      <c r="E1068" s="1"/>
    </row>
    <row r="1069">
      <c r="E1069" s="1"/>
    </row>
    <row r="1070">
      <c r="E1070" s="1"/>
    </row>
    <row r="1071">
      <c r="E1071" s="1"/>
    </row>
    <row r="1072">
      <c r="E1072" s="1"/>
    </row>
    <row r="1073">
      <c r="E1073" s="1"/>
    </row>
    <row r="1074">
      <c r="E1074" s="1"/>
    </row>
    <row r="1075">
      <c r="E1075" s="1"/>
    </row>
    <row r="1076">
      <c r="E1076" s="1"/>
    </row>
    <row r="1077">
      <c r="E1077" s="1"/>
    </row>
    <row r="1078">
      <c r="E1078" s="1"/>
    </row>
    <row r="1079">
      <c r="E1079" s="1"/>
    </row>
    <row r="1080">
      <c r="E1080" s="1"/>
    </row>
    <row r="1081">
      <c r="E1081" s="1"/>
    </row>
    <row r="1082">
      <c r="E1082" s="1"/>
    </row>
    <row r="1083">
      <c r="E1083" s="1"/>
    </row>
    <row r="1084">
      <c r="E1084" s="1"/>
    </row>
    <row r="1085">
      <c r="E1085" s="1"/>
    </row>
    <row r="1086">
      <c r="E1086" s="1"/>
    </row>
    <row r="1087">
      <c r="E1087" s="1"/>
    </row>
    <row r="1088">
      <c r="E1088" s="1"/>
    </row>
    <row r="1089">
      <c r="E1089" s="1"/>
    </row>
    <row r="1090">
      <c r="E1090" s="1"/>
    </row>
    <row r="1091">
      <c r="E1091" s="1"/>
    </row>
    <row r="1092">
      <c r="E1092" s="1"/>
    </row>
    <row r="1093">
      <c r="E1093" s="1"/>
    </row>
    <row r="1094">
      <c r="E1094" s="1"/>
    </row>
    <row r="1095">
      <c r="E1095" s="1"/>
    </row>
    <row r="1096">
      <c r="E1096" s="1"/>
    </row>
    <row r="1097">
      <c r="E1097" s="1"/>
    </row>
    <row r="1098">
      <c r="E1098" s="1"/>
    </row>
    <row r="1099">
      <c r="E1099" s="1"/>
    </row>
    <row r="1100">
      <c r="E1100" s="1"/>
    </row>
    <row r="1101">
      <c r="E1101" s="1"/>
    </row>
    <row r="1102">
      <c r="E1102" s="1"/>
    </row>
    <row r="1103">
      <c r="E1103" s="1"/>
    </row>
    <row r="1104">
      <c r="E1104" s="1"/>
    </row>
    <row r="1105">
      <c r="E1105" s="1"/>
    </row>
    <row r="1106">
      <c r="E1106" s="1"/>
    </row>
    <row r="1107">
      <c r="E1107" s="1"/>
    </row>
    <row r="1108">
      <c r="E1108" s="1"/>
    </row>
    <row r="1109">
      <c r="E1109" s="1"/>
    </row>
    <row r="1110">
      <c r="E1110" s="1"/>
    </row>
    <row r="1111">
      <c r="E1111" s="1"/>
    </row>
    <row r="1112">
      <c r="E1112" s="1"/>
    </row>
    <row r="1113">
      <c r="E1113" s="1"/>
    </row>
    <row r="1114">
      <c r="E1114" s="1"/>
    </row>
    <row r="1115">
      <c r="E1115" s="1"/>
    </row>
    <row r="1116">
      <c r="E1116" s="1"/>
    </row>
    <row r="1117">
      <c r="E1117" s="1"/>
    </row>
    <row r="1118">
      <c r="E1118" s="1"/>
    </row>
    <row r="1119">
      <c r="E1119" s="1"/>
    </row>
    <row r="1120">
      <c r="E1120" s="1"/>
    </row>
    <row r="1121">
      <c r="E1121" s="1"/>
    </row>
    <row r="1122">
      <c r="E1122" s="1"/>
    </row>
    <row r="1123">
      <c r="E1123" s="1"/>
    </row>
    <row r="1124">
      <c r="E1124" s="1"/>
    </row>
    <row r="1125">
      <c r="E1125" s="1"/>
    </row>
    <row r="1126">
      <c r="E1126" s="1"/>
    </row>
    <row r="1127">
      <c r="E1127" s="1"/>
    </row>
    <row r="1128">
      <c r="E1128" s="1"/>
    </row>
    <row r="1129">
      <c r="E1129" s="1"/>
    </row>
    <row r="1130">
      <c r="E1130" s="1"/>
    </row>
    <row r="1131">
      <c r="E1131" s="1"/>
    </row>
    <row r="1132">
      <c r="E1132" s="1"/>
    </row>
    <row r="1133">
      <c r="E1133" s="1"/>
    </row>
    <row r="1134">
      <c r="E1134" s="1"/>
    </row>
    <row r="1135">
      <c r="E1135" s="1"/>
    </row>
    <row r="1136">
      <c r="E1136" s="1"/>
    </row>
    <row r="1137">
      <c r="E1137" s="1"/>
    </row>
    <row r="1138">
      <c r="E1138" s="1"/>
    </row>
    <row r="1139">
      <c r="E1139" s="1"/>
    </row>
    <row r="1140">
      <c r="E1140" s="1"/>
    </row>
    <row r="1141">
      <c r="E1141" s="1"/>
    </row>
    <row r="1142">
      <c r="E1142" s="1"/>
    </row>
    <row r="1143">
      <c r="E1143" s="1"/>
    </row>
    <row r="1144">
      <c r="E1144" s="1"/>
    </row>
    <row r="1145">
      <c r="E1145" s="1"/>
    </row>
    <row r="1146">
      <c r="E1146" s="1"/>
    </row>
    <row r="1147">
      <c r="E1147" s="1"/>
    </row>
    <row r="1148">
      <c r="E1148" s="1"/>
    </row>
    <row r="1149">
      <c r="E1149" s="1"/>
    </row>
    <row r="1150">
      <c r="E1150" s="1"/>
    </row>
    <row r="1151">
      <c r="E1151" s="1"/>
    </row>
    <row r="1152">
      <c r="E1152" s="1"/>
    </row>
    <row r="1153">
      <c r="E1153" s="1"/>
    </row>
    <row r="1154">
      <c r="E1154" s="1"/>
    </row>
    <row r="1155">
      <c r="E1155" s="1"/>
    </row>
    <row r="1156">
      <c r="E1156" s="1"/>
    </row>
    <row r="1157">
      <c r="E1157" s="1"/>
    </row>
    <row r="1158">
      <c r="E1158" s="1"/>
    </row>
    <row r="1159">
      <c r="E1159" s="1"/>
    </row>
    <row r="1160">
      <c r="E1160" s="1"/>
    </row>
    <row r="1161">
      <c r="E1161" s="1"/>
    </row>
    <row r="1162">
      <c r="E1162" s="1"/>
    </row>
    <row r="1163">
      <c r="E1163" s="1"/>
    </row>
    <row r="1164">
      <c r="E1164" s="1"/>
    </row>
    <row r="1165">
      <c r="E1165" s="1"/>
    </row>
    <row r="1166">
      <c r="E1166" s="1"/>
    </row>
    <row r="1167">
      <c r="E1167" s="1"/>
    </row>
    <row r="1168">
      <c r="E1168" s="1"/>
    </row>
    <row r="1169">
      <c r="E1169" s="1"/>
    </row>
    <row r="1170">
      <c r="E1170" s="1"/>
    </row>
    <row r="1171">
      <c r="E1171" s="1"/>
    </row>
    <row r="1172">
      <c r="E1172" s="1"/>
    </row>
    <row r="1173">
      <c r="E1173" s="1"/>
    </row>
    <row r="1174">
      <c r="E1174" s="1"/>
    </row>
    <row r="1175">
      <c r="E1175" s="1"/>
    </row>
    <row r="1176">
      <c r="E1176" s="1"/>
    </row>
    <row r="1177">
      <c r="E1177" s="1"/>
    </row>
    <row r="1178">
      <c r="E1178" s="1"/>
    </row>
    <row r="1179">
      <c r="E1179" s="1"/>
    </row>
    <row r="1180">
      <c r="E1180" s="1"/>
    </row>
    <row r="1181">
      <c r="E1181" s="1"/>
    </row>
    <row r="1182">
      <c r="E1182" s="1"/>
    </row>
    <row r="1183">
      <c r="E1183" s="1"/>
    </row>
    <row r="1184">
      <c r="E1184" s="1"/>
    </row>
    <row r="1185">
      <c r="E1185" s="1"/>
    </row>
    <row r="1186">
      <c r="E1186" s="1"/>
    </row>
    <row r="1187">
      <c r="E1187" s="1"/>
    </row>
    <row r="1188">
      <c r="E1188" s="1"/>
    </row>
    <row r="1189">
      <c r="E1189" s="1"/>
    </row>
    <row r="1190">
      <c r="E1190" s="1"/>
    </row>
    <row r="1191">
      <c r="E1191" s="1"/>
    </row>
    <row r="1192">
      <c r="E1192" s="1"/>
    </row>
    <row r="1193">
      <c r="E1193" s="1"/>
    </row>
    <row r="1194">
      <c r="E1194" s="1"/>
    </row>
    <row r="1195">
      <c r="E1195" s="1"/>
    </row>
    <row r="1196">
      <c r="E1196" s="1"/>
    </row>
    <row r="1197">
      <c r="E1197" s="1"/>
    </row>
    <row r="1198">
      <c r="E1198" s="1"/>
    </row>
    <row r="1199">
      <c r="E1199" s="1"/>
    </row>
    <row r="1200">
      <c r="E1200" s="1"/>
    </row>
    <row r="1201">
      <c r="E1201" s="1"/>
    </row>
    <row r="1202">
      <c r="E1202" s="1"/>
    </row>
    <row r="1203">
      <c r="E1203" s="1"/>
    </row>
    <row r="1204">
      <c r="E1204" s="1"/>
    </row>
    <row r="1205">
      <c r="E1205" s="1"/>
    </row>
    <row r="1206">
      <c r="E1206" s="1"/>
    </row>
    <row r="1207">
      <c r="E1207" s="1"/>
    </row>
    <row r="1208">
      <c r="E1208" s="1"/>
    </row>
    <row r="1209">
      <c r="E1209" s="1"/>
    </row>
    <row r="1210">
      <c r="E1210" s="1"/>
    </row>
    <row r="1211">
      <c r="E1211" s="1"/>
    </row>
    <row r="1212">
      <c r="E1212" s="1"/>
    </row>
    <row r="1213">
      <c r="E1213" s="1"/>
    </row>
    <row r="1214">
      <c r="E1214" s="1"/>
    </row>
    <row r="1215">
      <c r="E1215" s="1"/>
    </row>
    <row r="1216">
      <c r="E1216" s="1"/>
    </row>
    <row r="1217">
      <c r="E1217" s="1"/>
    </row>
    <row r="1218">
      <c r="E1218" s="1"/>
    </row>
    <row r="1219">
      <c r="E1219" s="1"/>
    </row>
    <row r="1220">
      <c r="E1220" s="1"/>
    </row>
    <row r="1221">
      <c r="E1221" s="1"/>
    </row>
    <row r="1222">
      <c r="E1222" s="1"/>
    </row>
    <row r="1223">
      <c r="E1223" s="1"/>
    </row>
    <row r="1224">
      <c r="E1224" s="1"/>
    </row>
    <row r="1225">
      <c r="E1225" s="1"/>
    </row>
    <row r="1226">
      <c r="E1226" s="1"/>
    </row>
    <row r="1227">
      <c r="E1227" s="1"/>
    </row>
    <row r="1228">
      <c r="E1228" s="1"/>
    </row>
    <row r="1229">
      <c r="E1229" s="1"/>
    </row>
    <row r="1230">
      <c r="E1230" s="1"/>
    </row>
    <row r="1231">
      <c r="E1231" s="1"/>
    </row>
    <row r="1232">
      <c r="E1232" s="1"/>
    </row>
    <row r="1233">
      <c r="E1233" s="1"/>
    </row>
    <row r="1234">
      <c r="E1234" s="1"/>
    </row>
    <row r="1235">
      <c r="E1235" s="1"/>
    </row>
    <row r="1236">
      <c r="E1236" s="1"/>
    </row>
    <row r="1237">
      <c r="E1237" s="1"/>
    </row>
    <row r="1238">
      <c r="E1238" s="1"/>
    </row>
    <row r="1239">
      <c r="E1239" s="1"/>
    </row>
    <row r="1240">
      <c r="E1240" s="1"/>
    </row>
    <row r="1241">
      <c r="E1241" s="1"/>
    </row>
    <row r="1242">
      <c r="E1242" s="1"/>
    </row>
    <row r="1243">
      <c r="E1243" s="1"/>
    </row>
    <row r="1244">
      <c r="E1244" s="1"/>
    </row>
    <row r="1245">
      <c r="E1245" s="1"/>
    </row>
    <row r="1246">
      <c r="E1246" s="1"/>
    </row>
    <row r="1247">
      <c r="E1247" s="1"/>
    </row>
    <row r="1248">
      <c r="E1248" s="1"/>
    </row>
    <row r="1249">
      <c r="E1249" s="1"/>
    </row>
    <row r="1250">
      <c r="E1250" s="1"/>
    </row>
    <row r="1251">
      <c r="E1251" s="1"/>
    </row>
    <row r="1252">
      <c r="E1252" s="1"/>
    </row>
    <row r="1253">
      <c r="E1253" s="1"/>
    </row>
    <row r="1254">
      <c r="E1254" s="1"/>
    </row>
    <row r="1255">
      <c r="E1255" s="1"/>
    </row>
    <row r="1256">
      <c r="E1256" s="1"/>
    </row>
    <row r="1257">
      <c r="E1257" s="1"/>
    </row>
    <row r="1258">
      <c r="E1258" s="1"/>
    </row>
    <row r="1259">
      <c r="E1259" s="1"/>
    </row>
    <row r="1260">
      <c r="E1260" s="1"/>
    </row>
    <row r="1261">
      <c r="E1261" s="1"/>
    </row>
    <row r="1262">
      <c r="E1262" s="1"/>
    </row>
    <row r="1263">
      <c r="E1263" s="1"/>
    </row>
    <row r="1264">
      <c r="E1264" s="1"/>
    </row>
    <row r="1265">
      <c r="E1265" s="1"/>
    </row>
    <row r="1266">
      <c r="E1266" s="1"/>
    </row>
    <row r="1267">
      <c r="E1267" s="1"/>
    </row>
    <row r="1268">
      <c r="E1268" s="1"/>
    </row>
    <row r="1269">
      <c r="E1269" s="1"/>
    </row>
    <row r="1270">
      <c r="E1270" s="1"/>
    </row>
    <row r="1271">
      <c r="E1271" s="1"/>
    </row>
    <row r="1272">
      <c r="E1272" s="1"/>
    </row>
    <row r="1273">
      <c r="E1273" s="1"/>
    </row>
    <row r="1274">
      <c r="E1274" s="1"/>
    </row>
    <row r="1275">
      <c r="E1275" s="1"/>
    </row>
    <row r="1276">
      <c r="E1276" s="1"/>
    </row>
    <row r="1277">
      <c r="E1277" s="1"/>
    </row>
    <row r="1278">
      <c r="E1278" s="1"/>
    </row>
    <row r="1279">
      <c r="E1279" s="1"/>
    </row>
    <row r="1280">
      <c r="E1280" s="1"/>
    </row>
    <row r="1281">
      <c r="E1281" s="1"/>
    </row>
    <row r="1282">
      <c r="E1282" s="1"/>
    </row>
    <row r="1283">
      <c r="E1283" s="1"/>
    </row>
    <row r="1284">
      <c r="E1284" s="1"/>
    </row>
    <row r="1285">
      <c r="E1285" s="1"/>
    </row>
    <row r="1286">
      <c r="E1286" s="1"/>
    </row>
    <row r="1287">
      <c r="E1287" s="1"/>
    </row>
    <row r="1288">
      <c r="E1288" s="1"/>
    </row>
    <row r="1289">
      <c r="E1289" s="1"/>
    </row>
    <row r="1290">
      <c r="E1290" s="1"/>
    </row>
    <row r="1291">
      <c r="E1291" s="1"/>
    </row>
    <row r="1292">
      <c r="E1292" s="1"/>
    </row>
    <row r="1293">
      <c r="E1293" s="1"/>
    </row>
    <row r="1294">
      <c r="E1294" s="1"/>
    </row>
    <row r="1295">
      <c r="E1295" s="1"/>
    </row>
    <row r="1296">
      <c r="E1296" s="1"/>
    </row>
    <row r="1297">
      <c r="E1297" s="1"/>
    </row>
    <row r="1298">
      <c r="E1298" s="1"/>
    </row>
    <row r="1299">
      <c r="E1299" s="1"/>
    </row>
    <row r="1300">
      <c r="E1300" s="1"/>
    </row>
    <row r="1301">
      <c r="E1301" s="1"/>
    </row>
    <row r="1302">
      <c r="E1302" s="1"/>
    </row>
    <row r="1303">
      <c r="E1303" s="1"/>
    </row>
    <row r="1304">
      <c r="E1304" s="1"/>
    </row>
    <row r="1305">
      <c r="E1305" s="1"/>
    </row>
    <row r="1306">
      <c r="E1306" s="1"/>
    </row>
    <row r="1307">
      <c r="E1307" s="1"/>
    </row>
    <row r="1308">
      <c r="E1308" s="1"/>
    </row>
    <row r="1309">
      <c r="E1309" s="1"/>
    </row>
    <row r="1310">
      <c r="E1310" s="1"/>
    </row>
    <row r="1311">
      <c r="E1311" s="1"/>
    </row>
    <row r="1312">
      <c r="E1312" s="1"/>
    </row>
    <row r="1313">
      <c r="E1313" s="1"/>
    </row>
    <row r="1314">
      <c r="E1314" s="1"/>
    </row>
    <row r="1315">
      <c r="E1315" s="1"/>
    </row>
    <row r="1316">
      <c r="E1316" s="1"/>
    </row>
    <row r="1317">
      <c r="E1317" s="1"/>
    </row>
    <row r="1318">
      <c r="E1318" s="1"/>
    </row>
    <row r="1319">
      <c r="E1319" s="1"/>
    </row>
    <row r="1320">
      <c r="E1320" s="1"/>
    </row>
    <row r="1321">
      <c r="E1321" s="1"/>
    </row>
    <row r="1322">
      <c r="E1322" s="1"/>
    </row>
    <row r="1323">
      <c r="E1323" s="1"/>
    </row>
    <row r="1324">
      <c r="E1324" s="1"/>
    </row>
    <row r="1325">
      <c r="E1325" s="1"/>
    </row>
    <row r="1326">
      <c r="E1326" s="1"/>
    </row>
    <row r="1327">
      <c r="E1327" s="1"/>
    </row>
    <row r="1328">
      <c r="E1328" s="1"/>
    </row>
    <row r="1329">
      <c r="E1329" s="1"/>
    </row>
    <row r="1330">
      <c r="E1330" s="1"/>
    </row>
    <row r="1331">
      <c r="E1331" s="1"/>
    </row>
    <row r="1332">
      <c r="E1332" s="1"/>
    </row>
    <row r="1333">
      <c r="E1333" s="1"/>
    </row>
    <row r="1334">
      <c r="E1334" s="1"/>
    </row>
    <row r="1335">
      <c r="E1335" s="1"/>
    </row>
    <row r="1336">
      <c r="E1336" s="1"/>
    </row>
    <row r="1337">
      <c r="E1337" s="1"/>
    </row>
    <row r="1338">
      <c r="E1338" s="1"/>
    </row>
    <row r="1339">
      <c r="E1339" s="1"/>
    </row>
    <row r="1340">
      <c r="E1340" s="1"/>
    </row>
    <row r="1341">
      <c r="E1341" s="1"/>
    </row>
    <row r="1342">
      <c r="E1342" s="1"/>
    </row>
    <row r="1343">
      <c r="E1343" s="1"/>
    </row>
    <row r="1344">
      <c r="E1344" s="1"/>
    </row>
    <row r="1345">
      <c r="E1345" s="1"/>
    </row>
    <row r="1346">
      <c r="E1346" s="1"/>
    </row>
    <row r="1347">
      <c r="E1347" s="1"/>
    </row>
    <row r="1348">
      <c r="E1348" s="1"/>
    </row>
    <row r="1349">
      <c r="E1349" s="1"/>
    </row>
    <row r="1350">
      <c r="E1350" s="1"/>
    </row>
    <row r="1351">
      <c r="E1351" s="1"/>
    </row>
    <row r="1352">
      <c r="E1352" s="1"/>
    </row>
    <row r="1353">
      <c r="E1353" s="1"/>
    </row>
    <row r="1354">
      <c r="E1354" s="1"/>
    </row>
    <row r="1355">
      <c r="E1355" s="1"/>
    </row>
    <row r="1356">
      <c r="E1356" s="1"/>
    </row>
    <row r="1357">
      <c r="E1357" s="1"/>
    </row>
    <row r="1358">
      <c r="E1358" s="1"/>
    </row>
    <row r="1359">
      <c r="E1359" s="1"/>
    </row>
    <row r="1360">
      <c r="E1360" s="1"/>
    </row>
    <row r="1361">
      <c r="E1361" s="1"/>
    </row>
    <row r="1362">
      <c r="E1362" s="1"/>
    </row>
    <row r="1363">
      <c r="E1363" s="1"/>
    </row>
    <row r="1364">
      <c r="E1364" s="1"/>
    </row>
    <row r="1365">
      <c r="E1365" s="1"/>
    </row>
    <row r="1366">
      <c r="E1366" s="1"/>
    </row>
    <row r="1367">
      <c r="E1367" s="1"/>
    </row>
    <row r="1368">
      <c r="E1368" s="1"/>
    </row>
    <row r="1369">
      <c r="E1369" s="1"/>
    </row>
    <row r="1370">
      <c r="E1370" s="1"/>
    </row>
    <row r="1371">
      <c r="E1371" s="1"/>
    </row>
    <row r="1372">
      <c r="E1372" s="1"/>
    </row>
    <row r="1373">
      <c r="E1373" s="1"/>
    </row>
    <row r="1374">
      <c r="E1374" s="1"/>
    </row>
    <row r="1375">
      <c r="E1375" s="1"/>
    </row>
    <row r="1376">
      <c r="E1376" s="1"/>
    </row>
    <row r="1377">
      <c r="E1377" s="1"/>
    </row>
    <row r="1378">
      <c r="E1378" s="1"/>
    </row>
    <row r="1379">
      <c r="E1379" s="1"/>
    </row>
    <row r="1380">
      <c r="E1380" s="1"/>
    </row>
    <row r="1381">
      <c r="E1381" s="1"/>
    </row>
    <row r="1382">
      <c r="E1382" s="1"/>
    </row>
    <row r="1383">
      <c r="E1383" s="1"/>
    </row>
    <row r="1384">
      <c r="E1384" s="1"/>
    </row>
    <row r="1385">
      <c r="E1385" s="1"/>
    </row>
    <row r="1386">
      <c r="E1386" s="1"/>
    </row>
    <row r="1387">
      <c r="E1387" s="1"/>
    </row>
    <row r="1388">
      <c r="E1388" s="1"/>
    </row>
    <row r="1389">
      <c r="E1389" s="1"/>
    </row>
    <row r="1390">
      <c r="E1390" s="1"/>
    </row>
    <row r="1391">
      <c r="E1391" s="1"/>
    </row>
    <row r="1392">
      <c r="E1392" s="1"/>
    </row>
    <row r="1393">
      <c r="E1393" s="1"/>
    </row>
    <row r="1394">
      <c r="E1394" s="1"/>
    </row>
    <row r="1395">
      <c r="E1395" s="1"/>
    </row>
    <row r="1396">
      <c r="E1396" s="1"/>
    </row>
    <row r="1397">
      <c r="E1397" s="1"/>
    </row>
    <row r="1398">
      <c r="E1398" s="1"/>
    </row>
    <row r="1399">
      <c r="E1399" s="1"/>
    </row>
    <row r="1400">
      <c r="E1400" s="1"/>
    </row>
    <row r="1401">
      <c r="E1401" s="1"/>
    </row>
    <row r="1402">
      <c r="E1402" s="1"/>
    </row>
    <row r="1403">
      <c r="E1403" s="1"/>
    </row>
    <row r="1404">
      <c r="E1404" s="1"/>
    </row>
    <row r="1405">
      <c r="E1405" s="1"/>
    </row>
    <row r="1406">
      <c r="E1406" s="1"/>
    </row>
    <row r="1407">
      <c r="E1407" s="1"/>
    </row>
    <row r="1408">
      <c r="E1408" s="1"/>
    </row>
    <row r="1409">
      <c r="E1409" s="1"/>
    </row>
    <row r="1410">
      <c r="E1410" s="1"/>
    </row>
    <row r="1411">
      <c r="E1411" s="1"/>
    </row>
    <row r="1412">
      <c r="E1412" s="1"/>
    </row>
    <row r="1413">
      <c r="E1413" s="1"/>
    </row>
    <row r="1414">
      <c r="E1414" s="1"/>
    </row>
    <row r="1415">
      <c r="E1415" s="1"/>
    </row>
    <row r="1416">
      <c r="E1416" s="1"/>
    </row>
    <row r="1417">
      <c r="E1417" s="1"/>
    </row>
    <row r="1418">
      <c r="E1418" s="1"/>
    </row>
    <row r="1419">
      <c r="E1419" s="1"/>
    </row>
    <row r="1420">
      <c r="E1420" s="1"/>
    </row>
    <row r="1421">
      <c r="E1421" s="1"/>
    </row>
    <row r="1422">
      <c r="E1422" s="1"/>
    </row>
    <row r="1423">
      <c r="E1423" s="1"/>
    </row>
    <row r="1424">
      <c r="E1424" s="1"/>
    </row>
    <row r="1425">
      <c r="E1425" s="1"/>
    </row>
    <row r="1426">
      <c r="E1426" s="1"/>
    </row>
    <row r="1427">
      <c r="E1427" s="1"/>
    </row>
    <row r="1428">
      <c r="E1428" s="1"/>
    </row>
    <row r="1429">
      <c r="E1429" s="1"/>
    </row>
    <row r="1430">
      <c r="E1430" s="1"/>
    </row>
    <row r="1431">
      <c r="E1431" s="1"/>
    </row>
    <row r="1432">
      <c r="E1432" s="1"/>
    </row>
    <row r="1433">
      <c r="E1433" s="1"/>
    </row>
    <row r="1434">
      <c r="E1434" s="1"/>
    </row>
    <row r="1435">
      <c r="E1435" s="1"/>
    </row>
    <row r="1436">
      <c r="E1436" s="1"/>
    </row>
    <row r="1437">
      <c r="E1437" s="1"/>
    </row>
    <row r="1438">
      <c r="E1438" s="1"/>
    </row>
    <row r="1439">
      <c r="E1439" s="1"/>
    </row>
    <row r="1440">
      <c r="E1440" s="1"/>
    </row>
    <row r="1441">
      <c r="E1441" s="1"/>
    </row>
    <row r="1442">
      <c r="E1442" s="1"/>
    </row>
    <row r="1443">
      <c r="E1443" s="1"/>
    </row>
    <row r="1444">
      <c r="E1444" s="1"/>
    </row>
    <row r="1445">
      <c r="E1445" s="1"/>
    </row>
    <row r="1446">
      <c r="E1446" s="1"/>
    </row>
    <row r="1447">
      <c r="E1447" s="1"/>
    </row>
    <row r="1448">
      <c r="E1448" s="1"/>
    </row>
    <row r="1449">
      <c r="E1449" s="1"/>
    </row>
    <row r="1450">
      <c r="E1450" s="1"/>
    </row>
    <row r="1451">
      <c r="E1451" s="1"/>
    </row>
    <row r="1452">
      <c r="E1452" s="1"/>
    </row>
    <row r="1453">
      <c r="E1453" s="1"/>
    </row>
    <row r="1454">
      <c r="E1454" s="1"/>
    </row>
    <row r="1455">
      <c r="E1455" s="1"/>
    </row>
    <row r="1456">
      <c r="E1456" s="1"/>
    </row>
    <row r="1457">
      <c r="E1457" s="1"/>
    </row>
    <row r="1458">
      <c r="E1458" s="1"/>
    </row>
    <row r="1459">
      <c r="E1459" s="1"/>
    </row>
    <row r="1460">
      <c r="E1460" s="1"/>
    </row>
    <row r="1461">
      <c r="E1461" s="1"/>
    </row>
    <row r="1462">
      <c r="E1462" s="1"/>
    </row>
    <row r="1463">
      <c r="E1463" s="1"/>
    </row>
    <row r="1464">
      <c r="E1464" s="1"/>
    </row>
    <row r="1465">
      <c r="E1465" s="1"/>
    </row>
    <row r="1466">
      <c r="E1466" s="1"/>
    </row>
    <row r="1467">
      <c r="E1467" s="1"/>
    </row>
    <row r="1468">
      <c r="E1468" s="1"/>
    </row>
    <row r="1469">
      <c r="E1469" s="1"/>
    </row>
    <row r="1470">
      <c r="E1470" s="1"/>
    </row>
    <row r="1471">
      <c r="E1471" s="1"/>
    </row>
    <row r="1472">
      <c r="E1472" s="1"/>
    </row>
    <row r="1473">
      <c r="E1473" s="1"/>
    </row>
    <row r="1474">
      <c r="E1474" s="1"/>
    </row>
    <row r="1475">
      <c r="E1475" s="1"/>
    </row>
    <row r="1476">
      <c r="E1476" s="1"/>
    </row>
    <row r="1477">
      <c r="E1477" s="1"/>
    </row>
    <row r="1478">
      <c r="E1478" s="1"/>
    </row>
    <row r="1479">
      <c r="E1479" s="1"/>
    </row>
    <row r="1480">
      <c r="E1480" s="1"/>
    </row>
    <row r="1481">
      <c r="E1481" s="1"/>
    </row>
    <row r="1482">
      <c r="E1482" s="1"/>
    </row>
    <row r="1483">
      <c r="E1483" s="1"/>
    </row>
    <row r="1484">
      <c r="E1484" s="1"/>
    </row>
    <row r="1485">
      <c r="E1485" s="1"/>
    </row>
    <row r="1486">
      <c r="E1486" s="1"/>
    </row>
    <row r="1487">
      <c r="E1487" s="1"/>
    </row>
    <row r="1488">
      <c r="E1488" s="1"/>
    </row>
    <row r="1489">
      <c r="E1489" s="1"/>
    </row>
    <row r="1490">
      <c r="E1490" s="1"/>
    </row>
    <row r="1491">
      <c r="E1491" s="1"/>
    </row>
    <row r="1492">
      <c r="E1492" s="1"/>
    </row>
    <row r="1493">
      <c r="E1493" s="1"/>
    </row>
    <row r="1494">
      <c r="E1494" s="1"/>
    </row>
    <row r="1495">
      <c r="E1495" s="1"/>
    </row>
    <row r="1496">
      <c r="E1496" s="1"/>
    </row>
    <row r="1497">
      <c r="E1497" s="1"/>
    </row>
    <row r="1498">
      <c r="E1498" s="1"/>
    </row>
    <row r="1499">
      <c r="E1499" s="1"/>
    </row>
    <row r="1500">
      <c r="E1500" s="1"/>
    </row>
    <row r="1501">
      <c r="E1501" s="1"/>
    </row>
    <row r="1502">
      <c r="E1502" s="1"/>
    </row>
    <row r="1503">
      <c r="E1503" s="1"/>
    </row>
    <row r="1504">
      <c r="E1504" s="1"/>
    </row>
    <row r="1505">
      <c r="E1505" s="1"/>
    </row>
    <row r="1506">
      <c r="E1506" s="1"/>
    </row>
    <row r="1507">
      <c r="E1507" s="1"/>
    </row>
    <row r="1508">
      <c r="E1508" s="1"/>
    </row>
    <row r="1509">
      <c r="E1509" s="1"/>
    </row>
    <row r="1510">
      <c r="E1510" s="1"/>
    </row>
    <row r="1511">
      <c r="E1511" s="1"/>
    </row>
    <row r="1512">
      <c r="E1512" s="1"/>
    </row>
    <row r="1513">
      <c r="E1513" s="1"/>
    </row>
    <row r="1514">
      <c r="E1514" s="1"/>
    </row>
    <row r="1515">
      <c r="E1515" s="1"/>
    </row>
    <row r="1516">
      <c r="E1516" s="1"/>
    </row>
    <row r="1517">
      <c r="E1517" s="1"/>
    </row>
    <row r="1518">
      <c r="E1518" s="1"/>
    </row>
    <row r="1519">
      <c r="E1519" s="1"/>
    </row>
    <row r="1520">
      <c r="E1520" s="1"/>
    </row>
    <row r="1521">
      <c r="E1521" s="1"/>
    </row>
    <row r="1522">
      <c r="E1522" s="1"/>
    </row>
    <row r="1523">
      <c r="E1523" s="1"/>
    </row>
    <row r="1524">
      <c r="E1524" s="1"/>
    </row>
    <row r="1525">
      <c r="E1525" s="1"/>
    </row>
    <row r="1526">
      <c r="E1526" s="1"/>
    </row>
    <row r="1527">
      <c r="E1527" s="1"/>
    </row>
    <row r="1528">
      <c r="E1528" s="1"/>
    </row>
    <row r="1529">
      <c r="E1529" s="1"/>
    </row>
    <row r="1530">
      <c r="E1530" s="1"/>
    </row>
    <row r="1531">
      <c r="E1531" s="1"/>
    </row>
    <row r="1532">
      <c r="E1532" s="1"/>
    </row>
    <row r="1533">
      <c r="E1533" s="1"/>
    </row>
    <row r="1534">
      <c r="E1534" s="1"/>
    </row>
    <row r="1535">
      <c r="E1535" s="1"/>
    </row>
    <row r="1536">
      <c r="E1536" s="1"/>
    </row>
    <row r="1537">
      <c r="E1537" s="1"/>
    </row>
    <row r="1538">
      <c r="E1538" s="1"/>
    </row>
    <row r="1539">
      <c r="E1539" s="1"/>
    </row>
    <row r="1540">
      <c r="E1540" s="1"/>
    </row>
    <row r="1541">
      <c r="E1541" s="1"/>
    </row>
    <row r="1542">
      <c r="E1542" s="1"/>
    </row>
    <row r="1543">
      <c r="E1543" s="1"/>
    </row>
    <row r="1544">
      <c r="E1544" s="1"/>
    </row>
    <row r="1545">
      <c r="E1545" s="1"/>
    </row>
    <row r="1546">
      <c r="E1546" s="1"/>
    </row>
    <row r="1547">
      <c r="E1547" s="1"/>
    </row>
    <row r="1548">
      <c r="E1548" s="1"/>
    </row>
    <row r="1549">
      <c r="E1549" s="1"/>
    </row>
    <row r="1550">
      <c r="E1550" s="1"/>
    </row>
    <row r="1551">
      <c r="E1551" s="1"/>
    </row>
  </sheetData>
  <drawing r:id="rId1"/>
</worksheet>
</file>