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3520" windowHeight="9600"/>
  </bookViews>
  <sheets>
    <sheet name="stream-consolidated-GMEM" sheetId="1" r:id="rId1"/>
    <sheet name="plots" sheetId="2" r:id="rId2"/>
    <sheet name="Sheet2" sheetId="3" r:id="rId3"/>
  </sheets>
  <definedNames>
    <definedName name="_xlnm._FilterDatabase" localSheetId="0" hidden="1">'stream-consolidated-GMEM'!$B$2:$AA$294</definedName>
  </definedNames>
  <calcPr calcId="145621"/>
</workbook>
</file>

<file path=xl/calcChain.xml><?xml version="1.0" encoding="utf-8"?>
<calcChain xmlns="http://schemas.openxmlformats.org/spreadsheetml/2006/main">
  <c r="AF294" i="1" l="1"/>
  <c r="AH294" i="1" s="1"/>
  <c r="T294" i="1"/>
  <c r="P294" i="1"/>
  <c r="Q294" i="1" s="1"/>
  <c r="AF293" i="1"/>
  <c r="AH293" i="1" s="1"/>
  <c r="T293" i="1"/>
  <c r="P293" i="1"/>
  <c r="Q293" i="1" s="1"/>
  <c r="AF292" i="1"/>
  <c r="AH292" i="1" s="1"/>
  <c r="T292" i="1"/>
  <c r="P292" i="1"/>
  <c r="Q292" i="1" s="1"/>
  <c r="AF291" i="1"/>
  <c r="AH291" i="1" s="1"/>
  <c r="T291" i="1"/>
  <c r="P291" i="1"/>
  <c r="Q291" i="1" s="1"/>
  <c r="AF290" i="1"/>
  <c r="AH290" i="1" s="1"/>
  <c r="T290" i="1"/>
  <c r="P290" i="1"/>
  <c r="Q290" i="1" s="1"/>
  <c r="AF289" i="1"/>
  <c r="AH289" i="1" s="1"/>
  <c r="T289" i="1"/>
  <c r="P289" i="1"/>
  <c r="Q289" i="1" s="1"/>
  <c r="AF288" i="1"/>
  <c r="AH288" i="1" s="1"/>
  <c r="T288" i="1"/>
  <c r="Q288" i="1"/>
  <c r="P288" i="1"/>
  <c r="AF287" i="1"/>
  <c r="AH287" i="1" s="1"/>
  <c r="T287" i="1"/>
  <c r="P287" i="1"/>
  <c r="Q287" i="1" s="1"/>
  <c r="AF286" i="1"/>
  <c r="AH286" i="1" s="1"/>
  <c r="T286" i="1"/>
  <c r="P286" i="1"/>
  <c r="Q286" i="1" s="1"/>
  <c r="AF285" i="1"/>
  <c r="AH285" i="1" s="1"/>
  <c r="T285" i="1"/>
  <c r="P285" i="1"/>
  <c r="Q285" i="1" s="1"/>
  <c r="AF284" i="1"/>
  <c r="AH284" i="1" s="1"/>
  <c r="T284" i="1"/>
  <c r="P284" i="1"/>
  <c r="Q284" i="1" s="1"/>
  <c r="AF283" i="1"/>
  <c r="AH283" i="1" s="1"/>
  <c r="T283" i="1"/>
  <c r="P283" i="1"/>
  <c r="Q283" i="1" s="1"/>
  <c r="AF282" i="1"/>
  <c r="AH282" i="1" s="1"/>
  <c r="T282" i="1"/>
  <c r="P282" i="1"/>
  <c r="Q282" i="1" s="1"/>
  <c r="AF281" i="1"/>
  <c r="AH281" i="1" s="1"/>
  <c r="T281" i="1"/>
  <c r="P281" i="1"/>
  <c r="Q281" i="1" s="1"/>
  <c r="AF280" i="1"/>
  <c r="AH280" i="1" s="1"/>
  <c r="T280" i="1"/>
  <c r="P280" i="1"/>
  <c r="Q280" i="1" s="1"/>
  <c r="AF279" i="1"/>
  <c r="AH279" i="1" s="1"/>
  <c r="T279" i="1"/>
  <c r="P279" i="1"/>
  <c r="Q279" i="1" s="1"/>
  <c r="AF278" i="1"/>
  <c r="AH278" i="1" s="1"/>
  <c r="T278" i="1"/>
  <c r="P278" i="1"/>
  <c r="Q278" i="1" s="1"/>
  <c r="AF277" i="1"/>
  <c r="AH277" i="1" s="1"/>
  <c r="T277" i="1"/>
  <c r="P277" i="1"/>
  <c r="Q277" i="1" s="1"/>
  <c r="AF276" i="1"/>
  <c r="AH276" i="1" s="1"/>
  <c r="T276" i="1"/>
  <c r="P276" i="1"/>
  <c r="Q276" i="1" s="1"/>
  <c r="AF275" i="1"/>
  <c r="AH275" i="1" s="1"/>
  <c r="T275" i="1"/>
  <c r="P275" i="1"/>
  <c r="Q275" i="1" s="1"/>
  <c r="AF274" i="1"/>
  <c r="AH274" i="1" s="1"/>
  <c r="T274" i="1"/>
  <c r="P274" i="1"/>
  <c r="Q274" i="1" s="1"/>
  <c r="AF273" i="1"/>
  <c r="AH273" i="1" s="1"/>
  <c r="T273" i="1"/>
  <c r="P273" i="1"/>
  <c r="Q273" i="1" s="1"/>
  <c r="AF272" i="1"/>
  <c r="AH272" i="1" s="1"/>
  <c r="T272" i="1"/>
  <c r="P272" i="1"/>
  <c r="Q272" i="1" s="1"/>
  <c r="AF271" i="1"/>
  <c r="AH271" i="1" s="1"/>
  <c r="T271" i="1"/>
  <c r="P271" i="1"/>
  <c r="Q271" i="1" s="1"/>
  <c r="AF270" i="1"/>
  <c r="AH270" i="1" s="1"/>
  <c r="T270" i="1"/>
  <c r="P270" i="1"/>
  <c r="Q270" i="1" s="1"/>
  <c r="AF269" i="1"/>
  <c r="AH269" i="1" s="1"/>
  <c r="T269" i="1"/>
  <c r="P269" i="1"/>
  <c r="Q269" i="1" s="1"/>
  <c r="AF268" i="1"/>
  <c r="AH268" i="1" s="1"/>
  <c r="T268" i="1"/>
  <c r="P268" i="1"/>
  <c r="Q268" i="1" s="1"/>
  <c r="AF267" i="1"/>
  <c r="AH267" i="1" s="1"/>
  <c r="T267" i="1"/>
  <c r="P267" i="1"/>
  <c r="Q267" i="1" s="1"/>
  <c r="AF266" i="1"/>
  <c r="AH266" i="1" s="1"/>
  <c r="T266" i="1"/>
  <c r="P266" i="1"/>
  <c r="Q266" i="1" s="1"/>
  <c r="AF265" i="1"/>
  <c r="AH265" i="1" s="1"/>
  <c r="T265" i="1"/>
  <c r="P265" i="1"/>
  <c r="Q265" i="1" s="1"/>
  <c r="AF264" i="1"/>
  <c r="AH264" i="1" s="1"/>
  <c r="T264" i="1"/>
  <c r="P264" i="1"/>
  <c r="Q264" i="1" s="1"/>
  <c r="AF263" i="1"/>
  <c r="AH263" i="1" s="1"/>
  <c r="T263" i="1"/>
  <c r="P263" i="1"/>
  <c r="Q263" i="1" s="1"/>
  <c r="E99" i="2"/>
  <c r="G99" i="2"/>
  <c r="I99" i="2"/>
  <c r="E100" i="2"/>
  <c r="G100" i="2"/>
  <c r="I100" i="2"/>
  <c r="E101" i="2"/>
  <c r="G101" i="2"/>
  <c r="I101" i="2"/>
  <c r="E102" i="2"/>
  <c r="G102" i="2"/>
  <c r="I102" i="2"/>
  <c r="E103" i="2"/>
  <c r="G103" i="2"/>
  <c r="I103" i="2"/>
  <c r="E104" i="2"/>
  <c r="G104" i="2"/>
  <c r="I104" i="2"/>
  <c r="E105" i="2"/>
  <c r="G105" i="2"/>
  <c r="I105" i="2"/>
  <c r="E106" i="2"/>
  <c r="G106" i="2"/>
  <c r="I106" i="2"/>
  <c r="E107" i="2"/>
  <c r="G107" i="2"/>
  <c r="I107" i="2"/>
  <c r="D108" i="2"/>
  <c r="F108" i="2"/>
  <c r="H108" i="2"/>
  <c r="J108" i="2"/>
  <c r="D109" i="2"/>
  <c r="F109" i="2"/>
  <c r="H109" i="2"/>
  <c r="J109" i="2"/>
  <c r="D110" i="2"/>
  <c r="F110" i="2"/>
  <c r="H110" i="2"/>
  <c r="J110" i="2"/>
  <c r="D111" i="2"/>
  <c r="F111" i="2"/>
  <c r="H111" i="2"/>
  <c r="J111" i="2"/>
  <c r="D112" i="2"/>
  <c r="F112" i="2"/>
  <c r="H112" i="2"/>
  <c r="J112" i="2"/>
  <c r="D113" i="2"/>
  <c r="F113" i="2"/>
  <c r="H113" i="2"/>
  <c r="J113" i="2"/>
  <c r="D114" i="2"/>
  <c r="F114" i="2"/>
  <c r="H114" i="2"/>
  <c r="J114" i="2"/>
  <c r="D115" i="2"/>
  <c r="F115" i="2"/>
  <c r="H115" i="2"/>
  <c r="J115" i="2"/>
  <c r="D116" i="2"/>
  <c r="F116" i="2"/>
  <c r="H116" i="2"/>
  <c r="J116" i="2"/>
  <c r="C100" i="2"/>
  <c r="C101" i="2"/>
  <c r="C102" i="2"/>
  <c r="C103" i="2"/>
  <c r="C104" i="2"/>
  <c r="C105" i="2"/>
  <c r="C106" i="2"/>
  <c r="C107" i="2"/>
  <c r="C99" i="2"/>
  <c r="B109" i="2"/>
  <c r="B110" i="2"/>
  <c r="B111" i="2"/>
  <c r="B112" i="2"/>
  <c r="B113" i="2"/>
  <c r="B114" i="2"/>
  <c r="B115" i="2"/>
  <c r="B116" i="2"/>
  <c r="B108" i="2"/>
  <c r="B99" i="2"/>
  <c r="AF4" i="1" l="1"/>
  <c r="AH4" i="1" s="1"/>
  <c r="AF5" i="1"/>
  <c r="AH5" i="1" s="1"/>
  <c r="AF6" i="1"/>
  <c r="AH6" i="1" s="1"/>
  <c r="AF7" i="1"/>
  <c r="AH7" i="1" s="1"/>
  <c r="AF8" i="1"/>
  <c r="AH8" i="1" s="1"/>
  <c r="AF9" i="1"/>
  <c r="AH9" i="1" s="1"/>
  <c r="AF10" i="1"/>
  <c r="AH10" i="1" s="1"/>
  <c r="AF11" i="1"/>
  <c r="AH11" i="1" s="1"/>
  <c r="AF12" i="1"/>
  <c r="AH12" i="1" s="1"/>
  <c r="AF13" i="1"/>
  <c r="AH13" i="1" s="1"/>
  <c r="AF14" i="1"/>
  <c r="AH14" i="1" s="1"/>
  <c r="AF15" i="1"/>
  <c r="AH15" i="1" s="1"/>
  <c r="AF16" i="1"/>
  <c r="AH16" i="1" s="1"/>
  <c r="AF17" i="1"/>
  <c r="AH17" i="1" s="1"/>
  <c r="AF18" i="1"/>
  <c r="AH18" i="1" s="1"/>
  <c r="AF19" i="1"/>
  <c r="AH19" i="1" s="1"/>
  <c r="AF20" i="1"/>
  <c r="AH20" i="1" s="1"/>
  <c r="AF21" i="1"/>
  <c r="AH21" i="1" s="1"/>
  <c r="AF22" i="1"/>
  <c r="AH22" i="1" s="1"/>
  <c r="AF23" i="1"/>
  <c r="AH23" i="1" s="1"/>
  <c r="AF24" i="1"/>
  <c r="AH24" i="1" s="1"/>
  <c r="AF25" i="1"/>
  <c r="AH25" i="1" s="1"/>
  <c r="AF26" i="1"/>
  <c r="AH26" i="1" s="1"/>
  <c r="AF27" i="1"/>
  <c r="AH27" i="1" s="1"/>
  <c r="AF28" i="1"/>
  <c r="AH28" i="1" s="1"/>
  <c r="AF29" i="1"/>
  <c r="AH29" i="1" s="1"/>
  <c r="AF30" i="1"/>
  <c r="AH30" i="1" s="1"/>
  <c r="AF31" i="1"/>
  <c r="AH31" i="1" s="1"/>
  <c r="AF32" i="1"/>
  <c r="AH32" i="1" s="1"/>
  <c r="AF33" i="1"/>
  <c r="AH33" i="1" s="1"/>
  <c r="AF34" i="1"/>
  <c r="AH34" i="1" s="1"/>
  <c r="AF35" i="1"/>
  <c r="AH35" i="1" s="1"/>
  <c r="AF36" i="1"/>
  <c r="AH36" i="1" s="1"/>
  <c r="AF37" i="1"/>
  <c r="AH37" i="1" s="1"/>
  <c r="AF38" i="1"/>
  <c r="AH38" i="1" s="1"/>
  <c r="AF39" i="1"/>
  <c r="AH39" i="1" s="1"/>
  <c r="AF40" i="1"/>
  <c r="AH40" i="1" s="1"/>
  <c r="AF41" i="1"/>
  <c r="AH41" i="1" s="1"/>
  <c r="AF42" i="1"/>
  <c r="AH42" i="1" s="1"/>
  <c r="AF43" i="1"/>
  <c r="AH43" i="1" s="1"/>
  <c r="AF44" i="1"/>
  <c r="AH44" i="1" s="1"/>
  <c r="AF45" i="1"/>
  <c r="AH45" i="1" s="1"/>
  <c r="AF46" i="1"/>
  <c r="AH46" i="1" s="1"/>
  <c r="AF47" i="1"/>
  <c r="AH47" i="1" s="1"/>
  <c r="AF48" i="1"/>
  <c r="AH48" i="1" s="1"/>
  <c r="AF49" i="1"/>
  <c r="AH49" i="1" s="1"/>
  <c r="AF50" i="1"/>
  <c r="AH50" i="1" s="1"/>
  <c r="AF51" i="1"/>
  <c r="AH51" i="1" s="1"/>
  <c r="AF52" i="1"/>
  <c r="AH52" i="1" s="1"/>
  <c r="AF53" i="1"/>
  <c r="AH53" i="1" s="1"/>
  <c r="AF54" i="1"/>
  <c r="AH54" i="1" s="1"/>
  <c r="AF55" i="1"/>
  <c r="AH55" i="1" s="1"/>
  <c r="AF56" i="1"/>
  <c r="AH56" i="1" s="1"/>
  <c r="AF57" i="1"/>
  <c r="AH57" i="1" s="1"/>
  <c r="AF58" i="1"/>
  <c r="AH58" i="1" s="1"/>
  <c r="AF59" i="1"/>
  <c r="AH59" i="1" s="1"/>
  <c r="AF60" i="1"/>
  <c r="AH60" i="1" s="1"/>
  <c r="AF61" i="1"/>
  <c r="AH61" i="1" s="1"/>
  <c r="AF62" i="1"/>
  <c r="AH62" i="1" s="1"/>
  <c r="AF63" i="1"/>
  <c r="AH63" i="1" s="1"/>
  <c r="AF64" i="1"/>
  <c r="AH64" i="1" s="1"/>
  <c r="AF65" i="1"/>
  <c r="AH65" i="1" s="1"/>
  <c r="AF66" i="1"/>
  <c r="AH66" i="1" s="1"/>
  <c r="AF67" i="1"/>
  <c r="AH67" i="1" s="1"/>
  <c r="AF68" i="1"/>
  <c r="AH68" i="1" s="1"/>
  <c r="AF69" i="1"/>
  <c r="AH69" i="1" s="1"/>
  <c r="AF70" i="1"/>
  <c r="AH70" i="1" s="1"/>
  <c r="AF71" i="1"/>
  <c r="AH71" i="1" s="1"/>
  <c r="AF72" i="1"/>
  <c r="AH72" i="1" s="1"/>
  <c r="AF73" i="1"/>
  <c r="AH73" i="1" s="1"/>
  <c r="AF74" i="1"/>
  <c r="AH74" i="1" s="1"/>
  <c r="AF75" i="1"/>
  <c r="AH75" i="1" s="1"/>
  <c r="AF76" i="1"/>
  <c r="AH76" i="1" s="1"/>
  <c r="AF77" i="1"/>
  <c r="AH77" i="1" s="1"/>
  <c r="AF78" i="1"/>
  <c r="AH78" i="1" s="1"/>
  <c r="AF79" i="1"/>
  <c r="AH79" i="1" s="1"/>
  <c r="AF80" i="1"/>
  <c r="AH80" i="1" s="1"/>
  <c r="AF81" i="1"/>
  <c r="AH81" i="1" s="1"/>
  <c r="AF82" i="1"/>
  <c r="AH82" i="1" s="1"/>
  <c r="AF83" i="1"/>
  <c r="AH83" i="1" s="1"/>
  <c r="AF84" i="1"/>
  <c r="AH84" i="1" s="1"/>
  <c r="AF85" i="1"/>
  <c r="AH85" i="1" s="1"/>
  <c r="AF86" i="1"/>
  <c r="AH86" i="1" s="1"/>
  <c r="AF87" i="1"/>
  <c r="AH87" i="1" s="1"/>
  <c r="AF88" i="1"/>
  <c r="AH88" i="1" s="1"/>
  <c r="AF89" i="1"/>
  <c r="AH89" i="1" s="1"/>
  <c r="AF90" i="1"/>
  <c r="AH90" i="1" s="1"/>
  <c r="AF91" i="1"/>
  <c r="AH91" i="1" s="1"/>
  <c r="AF92" i="1"/>
  <c r="AH92" i="1" s="1"/>
  <c r="AF93" i="1"/>
  <c r="AH93" i="1" s="1"/>
  <c r="AF94" i="1"/>
  <c r="AH94" i="1" s="1"/>
  <c r="AF95" i="1"/>
  <c r="AH95" i="1" s="1"/>
  <c r="AF96" i="1"/>
  <c r="AH96" i="1" s="1"/>
  <c r="AF97" i="1"/>
  <c r="AH97" i="1" s="1"/>
  <c r="AF98" i="1"/>
  <c r="AH98" i="1" s="1"/>
  <c r="AF99" i="1"/>
  <c r="AH99" i="1" s="1"/>
  <c r="AF100" i="1"/>
  <c r="AH100" i="1" s="1"/>
  <c r="AF101" i="1"/>
  <c r="AH101" i="1" s="1"/>
  <c r="AF102" i="1"/>
  <c r="AH102" i="1" s="1"/>
  <c r="AF103" i="1"/>
  <c r="AH103" i="1" s="1"/>
  <c r="AF104" i="1"/>
  <c r="AH104" i="1" s="1"/>
  <c r="AF105" i="1"/>
  <c r="AH105" i="1" s="1"/>
  <c r="AF106" i="1"/>
  <c r="AH106" i="1" s="1"/>
  <c r="AF107" i="1"/>
  <c r="AH107" i="1" s="1"/>
  <c r="AF108" i="1"/>
  <c r="AH108" i="1" s="1"/>
  <c r="AF109" i="1"/>
  <c r="AH109" i="1" s="1"/>
  <c r="AF110" i="1"/>
  <c r="AH110" i="1" s="1"/>
  <c r="AF111" i="1"/>
  <c r="AH111" i="1" s="1"/>
  <c r="AF112" i="1"/>
  <c r="AH112" i="1" s="1"/>
  <c r="AF113" i="1"/>
  <c r="AH113" i="1" s="1"/>
  <c r="AF114" i="1"/>
  <c r="AH114" i="1" s="1"/>
  <c r="AF115" i="1"/>
  <c r="AH115" i="1" s="1"/>
  <c r="AF116" i="1"/>
  <c r="AH116" i="1" s="1"/>
  <c r="AF117" i="1"/>
  <c r="AH117" i="1" s="1"/>
  <c r="AF118" i="1"/>
  <c r="AH118" i="1" s="1"/>
  <c r="AF119" i="1"/>
  <c r="AH119" i="1" s="1"/>
  <c r="AF120" i="1"/>
  <c r="AH120" i="1" s="1"/>
  <c r="AF121" i="1"/>
  <c r="AH121" i="1" s="1"/>
  <c r="AF122" i="1"/>
  <c r="AH122" i="1" s="1"/>
  <c r="AF123" i="1"/>
  <c r="AH123" i="1" s="1"/>
  <c r="AF124" i="1"/>
  <c r="AH124" i="1" s="1"/>
  <c r="AF125" i="1"/>
  <c r="AH125" i="1" s="1"/>
  <c r="AF126" i="1"/>
  <c r="AH126" i="1" s="1"/>
  <c r="AF127" i="1"/>
  <c r="AH127" i="1" s="1"/>
  <c r="AF128" i="1"/>
  <c r="AH128" i="1" s="1"/>
  <c r="AF129" i="1"/>
  <c r="AH129" i="1" s="1"/>
  <c r="AF130" i="1"/>
  <c r="AH130" i="1" s="1"/>
  <c r="AF131" i="1"/>
  <c r="AH131" i="1" s="1"/>
  <c r="AF132" i="1"/>
  <c r="AH132" i="1" s="1"/>
  <c r="AF133" i="1"/>
  <c r="AH133" i="1" s="1"/>
  <c r="AF134" i="1"/>
  <c r="AH134" i="1" s="1"/>
  <c r="AF135" i="1"/>
  <c r="AH135" i="1" s="1"/>
  <c r="AF136" i="1"/>
  <c r="AH136" i="1" s="1"/>
  <c r="AF137" i="1"/>
  <c r="AH137" i="1" s="1"/>
  <c r="AF138" i="1"/>
  <c r="AH138" i="1" s="1"/>
  <c r="AF139" i="1"/>
  <c r="AH139" i="1" s="1"/>
  <c r="AF140" i="1"/>
  <c r="AH140" i="1" s="1"/>
  <c r="AF141" i="1"/>
  <c r="AH141" i="1" s="1"/>
  <c r="AF142" i="1"/>
  <c r="AH142" i="1" s="1"/>
  <c r="AF143" i="1"/>
  <c r="AH143" i="1" s="1"/>
  <c r="AF144" i="1"/>
  <c r="AH144" i="1" s="1"/>
  <c r="AF145" i="1"/>
  <c r="AH145" i="1" s="1"/>
  <c r="AF146" i="1"/>
  <c r="AH146" i="1" s="1"/>
  <c r="AF147" i="1"/>
  <c r="AH147" i="1" s="1"/>
  <c r="AF148" i="1"/>
  <c r="AH148" i="1" s="1"/>
  <c r="AF149" i="1"/>
  <c r="AH149" i="1" s="1"/>
  <c r="AF150" i="1"/>
  <c r="AH150" i="1" s="1"/>
  <c r="AF151" i="1"/>
  <c r="AH151" i="1" s="1"/>
  <c r="AF152" i="1"/>
  <c r="AH152" i="1" s="1"/>
  <c r="AF153" i="1"/>
  <c r="AH153" i="1" s="1"/>
  <c r="AF154" i="1"/>
  <c r="AH154" i="1" s="1"/>
  <c r="AF155" i="1"/>
  <c r="AH155" i="1" s="1"/>
  <c r="AF156" i="1"/>
  <c r="AH156" i="1" s="1"/>
  <c r="AF157" i="1"/>
  <c r="AH157" i="1" s="1"/>
  <c r="AF158" i="1"/>
  <c r="AH158" i="1" s="1"/>
  <c r="AF159" i="1"/>
  <c r="AH159" i="1" s="1"/>
  <c r="AF160" i="1"/>
  <c r="AH160" i="1" s="1"/>
  <c r="AF161" i="1"/>
  <c r="AH161" i="1" s="1"/>
  <c r="AF162" i="1"/>
  <c r="AH162" i="1" s="1"/>
  <c r="AF163" i="1"/>
  <c r="AH163" i="1" s="1"/>
  <c r="AF164" i="1"/>
  <c r="AH164" i="1" s="1"/>
  <c r="AF165" i="1"/>
  <c r="AH165" i="1" s="1"/>
  <c r="AF166" i="1"/>
  <c r="AH166" i="1" s="1"/>
  <c r="AF167" i="1"/>
  <c r="AH167" i="1" s="1"/>
  <c r="AF168" i="1"/>
  <c r="AH168" i="1" s="1"/>
  <c r="AF169" i="1"/>
  <c r="AH169" i="1" s="1"/>
  <c r="AF170" i="1"/>
  <c r="AH170" i="1" s="1"/>
  <c r="AF171" i="1"/>
  <c r="AH171" i="1" s="1"/>
  <c r="AF172" i="1"/>
  <c r="AH172" i="1" s="1"/>
  <c r="AF173" i="1"/>
  <c r="AH173" i="1" s="1"/>
  <c r="AF174" i="1"/>
  <c r="AH174" i="1" s="1"/>
  <c r="AF175" i="1"/>
  <c r="AH175" i="1" s="1"/>
  <c r="AF176" i="1"/>
  <c r="AH176" i="1" s="1"/>
  <c r="AF177" i="1"/>
  <c r="AH177" i="1" s="1"/>
  <c r="AF178" i="1"/>
  <c r="AH178" i="1" s="1"/>
  <c r="AF179" i="1"/>
  <c r="AH179" i="1" s="1"/>
  <c r="AF180" i="1"/>
  <c r="AH180" i="1" s="1"/>
  <c r="AF181" i="1"/>
  <c r="AH181" i="1" s="1"/>
  <c r="AF182" i="1"/>
  <c r="AH182" i="1" s="1"/>
  <c r="AF183" i="1"/>
  <c r="AH183" i="1" s="1"/>
  <c r="AF184" i="1"/>
  <c r="AH184" i="1" s="1"/>
  <c r="AF185" i="1"/>
  <c r="AH185" i="1" s="1"/>
  <c r="AF186" i="1"/>
  <c r="AH186" i="1" s="1"/>
  <c r="AF187" i="1"/>
  <c r="AH187" i="1" s="1"/>
  <c r="AF188" i="1"/>
  <c r="AH188" i="1" s="1"/>
  <c r="AF189" i="1"/>
  <c r="AH189" i="1" s="1"/>
  <c r="AF190" i="1"/>
  <c r="AH190" i="1" s="1"/>
  <c r="AF191" i="1"/>
  <c r="AH191" i="1" s="1"/>
  <c r="AF192" i="1"/>
  <c r="AH192" i="1" s="1"/>
  <c r="AF193" i="1"/>
  <c r="AH193" i="1" s="1"/>
  <c r="AF194" i="1"/>
  <c r="AH194" i="1" s="1"/>
  <c r="AF195" i="1"/>
  <c r="AH195" i="1" s="1"/>
  <c r="AF196" i="1"/>
  <c r="AH196" i="1" s="1"/>
  <c r="AF197" i="1"/>
  <c r="AH197" i="1" s="1"/>
  <c r="AF198" i="1"/>
  <c r="AH198" i="1" s="1"/>
  <c r="AF199" i="1"/>
  <c r="AH199" i="1" s="1"/>
  <c r="AF200" i="1"/>
  <c r="AH200" i="1" s="1"/>
  <c r="AF201" i="1"/>
  <c r="AH201" i="1" s="1"/>
  <c r="AF202" i="1"/>
  <c r="AH202" i="1" s="1"/>
  <c r="AF203" i="1"/>
  <c r="AH203" i="1" s="1"/>
  <c r="AF204" i="1"/>
  <c r="AH204" i="1" s="1"/>
  <c r="AF205" i="1"/>
  <c r="AH205" i="1" s="1"/>
  <c r="AF206" i="1"/>
  <c r="AH206" i="1" s="1"/>
  <c r="AF207" i="1"/>
  <c r="AH207" i="1" s="1"/>
  <c r="AF208" i="1"/>
  <c r="AH208" i="1" s="1"/>
  <c r="AF209" i="1"/>
  <c r="AH209" i="1" s="1"/>
  <c r="AF210" i="1"/>
  <c r="AH210" i="1" s="1"/>
  <c r="AF211" i="1"/>
  <c r="AH211" i="1" s="1"/>
  <c r="AF212" i="1"/>
  <c r="AH212" i="1" s="1"/>
  <c r="AF213" i="1"/>
  <c r="AH213" i="1" s="1"/>
  <c r="AF214" i="1"/>
  <c r="AH214" i="1" s="1"/>
  <c r="AF215" i="1"/>
  <c r="AH215" i="1" s="1"/>
  <c r="AF216" i="1"/>
  <c r="AH216" i="1" s="1"/>
  <c r="AF217" i="1"/>
  <c r="AH217" i="1" s="1"/>
  <c r="AF218" i="1"/>
  <c r="AH218" i="1" s="1"/>
  <c r="AF219" i="1"/>
  <c r="AH219" i="1" s="1"/>
  <c r="AF220" i="1"/>
  <c r="AH220" i="1" s="1"/>
  <c r="AF221" i="1"/>
  <c r="AH221" i="1" s="1"/>
  <c r="AF222" i="1"/>
  <c r="AH222" i="1" s="1"/>
  <c r="AF223" i="1"/>
  <c r="AH223" i="1" s="1"/>
  <c r="AF224" i="1"/>
  <c r="AH224" i="1" s="1"/>
  <c r="AF225" i="1"/>
  <c r="AH225" i="1" s="1"/>
  <c r="AF226" i="1"/>
  <c r="AH226" i="1" s="1"/>
  <c r="AF227" i="1"/>
  <c r="AH227" i="1" s="1"/>
  <c r="AF228" i="1"/>
  <c r="AH228" i="1" s="1"/>
  <c r="AF229" i="1"/>
  <c r="AH229" i="1" s="1"/>
  <c r="AF230" i="1"/>
  <c r="AH230" i="1" s="1"/>
  <c r="AF231" i="1"/>
  <c r="AH231" i="1" s="1"/>
  <c r="AF232" i="1"/>
  <c r="AH232" i="1" s="1"/>
  <c r="AF233" i="1"/>
  <c r="AH233" i="1" s="1"/>
  <c r="AF234" i="1"/>
  <c r="AH234" i="1" s="1"/>
  <c r="AF235" i="1"/>
  <c r="AH235" i="1" s="1"/>
  <c r="AF236" i="1"/>
  <c r="AH236" i="1" s="1"/>
  <c r="AF237" i="1"/>
  <c r="AH237" i="1" s="1"/>
  <c r="AF238" i="1"/>
  <c r="AH238" i="1" s="1"/>
  <c r="AF239" i="1"/>
  <c r="AH239" i="1" s="1"/>
  <c r="AF240" i="1"/>
  <c r="AH240" i="1" s="1"/>
  <c r="AF241" i="1"/>
  <c r="AH241" i="1" s="1"/>
  <c r="AF242" i="1"/>
  <c r="AH242" i="1" s="1"/>
  <c r="AF243" i="1"/>
  <c r="AH243" i="1" s="1"/>
  <c r="AF244" i="1"/>
  <c r="AH244" i="1" s="1"/>
  <c r="AF245" i="1"/>
  <c r="AH245" i="1" s="1"/>
  <c r="AF246" i="1"/>
  <c r="AH246" i="1" s="1"/>
  <c r="AF247" i="1"/>
  <c r="AH247" i="1" s="1"/>
  <c r="AF248" i="1"/>
  <c r="AH248" i="1" s="1"/>
  <c r="AF249" i="1"/>
  <c r="AH249" i="1" s="1"/>
  <c r="AF250" i="1"/>
  <c r="AH250" i="1" s="1"/>
  <c r="AF251" i="1"/>
  <c r="AH251" i="1" s="1"/>
  <c r="AF252" i="1"/>
  <c r="AH252" i="1" s="1"/>
  <c r="AF253" i="1"/>
  <c r="AH253" i="1" s="1"/>
  <c r="AF254" i="1"/>
  <c r="AH254" i="1" s="1"/>
  <c r="AF255" i="1"/>
  <c r="AH255" i="1" s="1"/>
  <c r="AF256" i="1"/>
  <c r="AH256" i="1" s="1"/>
  <c r="AF257" i="1"/>
  <c r="AH257" i="1" s="1"/>
  <c r="AF258" i="1"/>
  <c r="AH258" i="1" s="1"/>
  <c r="AF259" i="1"/>
  <c r="AH259" i="1" s="1"/>
  <c r="AF260" i="1"/>
  <c r="AH260" i="1" s="1"/>
  <c r="AF261" i="1"/>
  <c r="AH261" i="1" s="1"/>
  <c r="AF262" i="1"/>
  <c r="AH262" i="1" s="1"/>
  <c r="AF3" i="1"/>
  <c r="AH3" i="1" s="1"/>
  <c r="B100" i="2" l="1"/>
  <c r="B101" i="2"/>
  <c r="B102" i="2"/>
  <c r="B103" i="2"/>
  <c r="B104" i="2"/>
  <c r="B105" i="2"/>
  <c r="B106" i="2"/>
  <c r="B107" i="2"/>
  <c r="E71" i="2"/>
  <c r="F71" i="2"/>
  <c r="G71" i="2"/>
  <c r="H71" i="2"/>
  <c r="I71" i="2"/>
  <c r="J71" i="2"/>
  <c r="K71" i="2"/>
  <c r="E72" i="2"/>
  <c r="F72" i="2"/>
  <c r="G72" i="2"/>
  <c r="H72" i="2"/>
  <c r="I72" i="2"/>
  <c r="J72" i="2"/>
  <c r="K72" i="2"/>
  <c r="E73" i="2"/>
  <c r="F73" i="2"/>
  <c r="G73" i="2"/>
  <c r="H73" i="2"/>
  <c r="I73" i="2"/>
  <c r="J73" i="2"/>
  <c r="K73" i="2"/>
  <c r="E74" i="2"/>
  <c r="F74" i="2"/>
  <c r="G74" i="2"/>
  <c r="H74" i="2"/>
  <c r="I74" i="2"/>
  <c r="J74" i="2"/>
  <c r="K74" i="2"/>
  <c r="E75" i="2"/>
  <c r="F75" i="2"/>
  <c r="G75" i="2"/>
  <c r="H75" i="2"/>
  <c r="I75" i="2"/>
  <c r="J75" i="2"/>
  <c r="K75" i="2"/>
  <c r="E76" i="2"/>
  <c r="F76" i="2"/>
  <c r="G76" i="2"/>
  <c r="H76" i="2"/>
  <c r="I76" i="2"/>
  <c r="J76" i="2"/>
  <c r="K76" i="2"/>
  <c r="E77" i="2"/>
  <c r="F77" i="2"/>
  <c r="G77" i="2"/>
  <c r="H77" i="2"/>
  <c r="I77" i="2"/>
  <c r="J77" i="2"/>
  <c r="K77" i="2"/>
  <c r="E78" i="2"/>
  <c r="F78" i="2"/>
  <c r="G78" i="2"/>
  <c r="H78" i="2"/>
  <c r="I78" i="2"/>
  <c r="J78" i="2"/>
  <c r="K78" i="2"/>
  <c r="E79" i="2"/>
  <c r="F79" i="2"/>
  <c r="G79" i="2"/>
  <c r="H79" i="2"/>
  <c r="I79" i="2"/>
  <c r="J79" i="2"/>
  <c r="K79" i="2"/>
  <c r="H80" i="2"/>
  <c r="I80" i="2"/>
  <c r="J80" i="2"/>
  <c r="K80" i="2"/>
  <c r="H81" i="2"/>
  <c r="I81" i="2"/>
  <c r="J81" i="2"/>
  <c r="K81" i="2"/>
  <c r="D72" i="2"/>
  <c r="D73" i="2"/>
  <c r="D74" i="2"/>
  <c r="D75" i="2"/>
  <c r="D76" i="2"/>
  <c r="D77" i="2"/>
  <c r="D78" i="2"/>
  <c r="D79" i="2"/>
  <c r="D71" i="2"/>
  <c r="C72" i="2"/>
  <c r="C73" i="2"/>
  <c r="C74" i="2"/>
  <c r="C75" i="2"/>
  <c r="C76" i="2"/>
  <c r="C77" i="2"/>
  <c r="C78" i="2"/>
  <c r="C79" i="2"/>
  <c r="C71" i="2"/>
  <c r="G12" i="2"/>
  <c r="F8" i="2"/>
  <c r="G8" i="2" s="1"/>
  <c r="F9" i="2"/>
  <c r="G9" i="2" s="1"/>
  <c r="F10" i="2"/>
  <c r="G10" i="2" s="1"/>
  <c r="F11" i="2"/>
  <c r="G11" i="2" s="1"/>
  <c r="F12" i="2"/>
  <c r="F13" i="2"/>
  <c r="G13" i="2" s="1"/>
  <c r="F14" i="2"/>
  <c r="G14" i="2" s="1"/>
  <c r="F15" i="2"/>
  <c r="G15" i="2" s="1"/>
  <c r="F7" i="2"/>
  <c r="G7" i="2" s="1"/>
  <c r="H38" i="2"/>
  <c r="I38" i="2"/>
  <c r="K38" i="2"/>
  <c r="H39" i="2"/>
  <c r="I39" i="2"/>
  <c r="K39" i="2"/>
  <c r="H40" i="2"/>
  <c r="I40" i="2"/>
  <c r="K40" i="2"/>
  <c r="H41" i="2"/>
  <c r="I41" i="2"/>
  <c r="K41" i="2"/>
  <c r="I37" i="2"/>
  <c r="K37" i="2"/>
  <c r="H37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8" i="2"/>
  <c r="H9" i="2"/>
  <c r="H10" i="2"/>
  <c r="H11" i="2"/>
  <c r="H12" i="2"/>
  <c r="H13" i="2"/>
  <c r="H14" i="2"/>
  <c r="H15" i="2"/>
  <c r="H7" i="2"/>
  <c r="B81" i="2" l="1"/>
  <c r="C81" i="2" s="1"/>
  <c r="B80" i="2"/>
  <c r="C80" i="2" s="1"/>
  <c r="S159" i="1"/>
  <c r="U159" i="1" s="1"/>
  <c r="S158" i="1"/>
  <c r="U158" i="1" s="1"/>
  <c r="T159" i="1"/>
  <c r="P159" i="1"/>
  <c r="Q159" i="1" s="1"/>
  <c r="T158" i="1"/>
  <c r="P158" i="1"/>
  <c r="Q158" i="1" s="1"/>
  <c r="U139" i="1"/>
  <c r="T139" i="1"/>
  <c r="P139" i="1"/>
  <c r="Q139" i="1" s="1"/>
  <c r="U138" i="1"/>
  <c r="T138" i="1"/>
  <c r="P138" i="1"/>
  <c r="Q138" i="1" s="1"/>
  <c r="T206" i="1"/>
  <c r="U206" i="1"/>
  <c r="P206" i="1"/>
  <c r="Q206" i="1" s="1"/>
  <c r="T205" i="1"/>
  <c r="U205" i="1"/>
  <c r="P205" i="1"/>
  <c r="Q205" i="1" s="1"/>
  <c r="T226" i="1"/>
  <c r="S226" i="1"/>
  <c r="U226" i="1" s="1"/>
  <c r="P226" i="1"/>
  <c r="Q226" i="1" s="1"/>
  <c r="T225" i="1"/>
  <c r="S225" i="1"/>
  <c r="U225" i="1" s="1"/>
  <c r="P225" i="1"/>
  <c r="Q225" i="1" s="1"/>
  <c r="T262" i="1" l="1"/>
  <c r="P262" i="1"/>
  <c r="Q262" i="1" s="1"/>
  <c r="T261" i="1"/>
  <c r="P261" i="1"/>
  <c r="Q261" i="1" s="1"/>
  <c r="T260" i="1"/>
  <c r="P260" i="1"/>
  <c r="Q260" i="1" s="1"/>
  <c r="T259" i="1"/>
  <c r="P259" i="1"/>
  <c r="Q259" i="1" s="1"/>
  <c r="T258" i="1"/>
  <c r="P258" i="1"/>
  <c r="Q258" i="1" s="1"/>
  <c r="T257" i="1"/>
  <c r="P257" i="1"/>
  <c r="Q257" i="1" s="1"/>
  <c r="T256" i="1"/>
  <c r="P256" i="1"/>
  <c r="Q256" i="1" s="1"/>
  <c r="T255" i="1"/>
  <c r="P255" i="1"/>
  <c r="Q255" i="1" s="1"/>
  <c r="T254" i="1"/>
  <c r="P254" i="1"/>
  <c r="Q254" i="1" s="1"/>
  <c r="T253" i="1"/>
  <c r="P253" i="1"/>
  <c r="Q253" i="1" s="1"/>
  <c r="T252" i="1"/>
  <c r="P252" i="1"/>
  <c r="Q252" i="1" s="1"/>
  <c r="T251" i="1"/>
  <c r="P251" i="1"/>
  <c r="Q251" i="1" s="1"/>
  <c r="T250" i="1"/>
  <c r="P250" i="1"/>
  <c r="Q250" i="1" s="1"/>
  <c r="T249" i="1"/>
  <c r="P249" i="1"/>
  <c r="Q249" i="1" s="1"/>
  <c r="T248" i="1"/>
  <c r="P248" i="1"/>
  <c r="Q248" i="1" s="1"/>
  <c r="T247" i="1"/>
  <c r="P247" i="1"/>
  <c r="Q247" i="1" s="1"/>
  <c r="T246" i="1"/>
  <c r="P246" i="1"/>
  <c r="Q246" i="1" s="1"/>
  <c r="T245" i="1"/>
  <c r="P245" i="1"/>
  <c r="Q245" i="1" s="1"/>
  <c r="T244" i="1"/>
  <c r="P244" i="1"/>
  <c r="Q244" i="1" s="1"/>
  <c r="T243" i="1"/>
  <c r="P243" i="1"/>
  <c r="Q243" i="1" s="1"/>
  <c r="T242" i="1"/>
  <c r="P242" i="1"/>
  <c r="Q242" i="1" s="1"/>
  <c r="T241" i="1"/>
  <c r="P241" i="1"/>
  <c r="Q241" i="1" s="1"/>
  <c r="T240" i="1"/>
  <c r="P240" i="1"/>
  <c r="Q240" i="1" s="1"/>
  <c r="T239" i="1"/>
  <c r="P239" i="1"/>
  <c r="Q239" i="1" s="1"/>
  <c r="T238" i="1"/>
  <c r="P238" i="1"/>
  <c r="Q238" i="1" s="1"/>
  <c r="T237" i="1"/>
  <c r="P237" i="1"/>
  <c r="Q237" i="1" s="1"/>
  <c r="T236" i="1"/>
  <c r="P236" i="1"/>
  <c r="Q236" i="1" s="1"/>
  <c r="T235" i="1"/>
  <c r="P235" i="1"/>
  <c r="Q235" i="1" s="1"/>
  <c r="T234" i="1"/>
  <c r="P234" i="1"/>
  <c r="Q234" i="1" s="1"/>
  <c r="T233" i="1"/>
  <c r="P233" i="1"/>
  <c r="Q233" i="1" s="1"/>
  <c r="T232" i="1"/>
  <c r="P232" i="1"/>
  <c r="Q232" i="1" s="1"/>
  <c r="T231" i="1"/>
  <c r="P231" i="1"/>
  <c r="Q231" i="1" s="1"/>
  <c r="T230" i="1"/>
  <c r="P230" i="1"/>
  <c r="Q230" i="1" s="1"/>
  <c r="T229" i="1"/>
  <c r="P229" i="1"/>
  <c r="Q229" i="1" s="1"/>
  <c r="T228" i="1"/>
  <c r="P228" i="1"/>
  <c r="Q228" i="1" s="1"/>
  <c r="T227" i="1"/>
  <c r="P227" i="1"/>
  <c r="Q227" i="1" s="1"/>
  <c r="T224" i="1"/>
  <c r="S224" i="1"/>
  <c r="U224" i="1" s="1"/>
  <c r="P224" i="1"/>
  <c r="Q224" i="1" s="1"/>
  <c r="T223" i="1"/>
  <c r="S223" i="1"/>
  <c r="U223" i="1" s="1"/>
  <c r="P223" i="1"/>
  <c r="Q223" i="1" s="1"/>
  <c r="T222" i="1"/>
  <c r="S222" i="1"/>
  <c r="U222" i="1" s="1"/>
  <c r="P222" i="1"/>
  <c r="Q222" i="1" s="1"/>
  <c r="T221" i="1"/>
  <c r="S221" i="1"/>
  <c r="U221" i="1" s="1"/>
  <c r="P221" i="1"/>
  <c r="Q221" i="1" s="1"/>
  <c r="T220" i="1"/>
  <c r="S220" i="1"/>
  <c r="U220" i="1" s="1"/>
  <c r="P220" i="1"/>
  <c r="Q220" i="1" s="1"/>
  <c r="T219" i="1"/>
  <c r="S219" i="1"/>
  <c r="U219" i="1" s="1"/>
  <c r="P219" i="1"/>
  <c r="Q219" i="1" s="1"/>
  <c r="T218" i="1"/>
  <c r="S218" i="1"/>
  <c r="U218" i="1" s="1"/>
  <c r="P218" i="1"/>
  <c r="Q218" i="1" s="1"/>
  <c r="T217" i="1"/>
  <c r="S217" i="1"/>
  <c r="U217" i="1" s="1"/>
  <c r="P217" i="1"/>
  <c r="Q217" i="1" s="1"/>
  <c r="T216" i="1"/>
  <c r="S216" i="1"/>
  <c r="U216" i="1" s="1"/>
  <c r="P216" i="1"/>
  <c r="Q216" i="1" s="1"/>
  <c r="T215" i="1"/>
  <c r="P215" i="1"/>
  <c r="Q215" i="1" s="1"/>
  <c r="T214" i="1"/>
  <c r="P214" i="1"/>
  <c r="Q214" i="1" s="1"/>
  <c r="T213" i="1"/>
  <c r="P213" i="1"/>
  <c r="Q213" i="1" s="1"/>
  <c r="T212" i="1"/>
  <c r="P212" i="1"/>
  <c r="Q212" i="1" s="1"/>
  <c r="T211" i="1"/>
  <c r="P211" i="1"/>
  <c r="Q211" i="1" s="1"/>
  <c r="T210" i="1"/>
  <c r="P210" i="1"/>
  <c r="Q210" i="1" s="1"/>
  <c r="T209" i="1"/>
  <c r="P209" i="1"/>
  <c r="Q209" i="1" s="1"/>
  <c r="T208" i="1"/>
  <c r="P208" i="1"/>
  <c r="Q208" i="1" s="1"/>
  <c r="T207" i="1"/>
  <c r="P207" i="1"/>
  <c r="Q207" i="1" s="1"/>
  <c r="T204" i="1"/>
  <c r="P204" i="1"/>
  <c r="Q204" i="1" s="1"/>
  <c r="T203" i="1"/>
  <c r="P203" i="1"/>
  <c r="Q203" i="1" s="1"/>
  <c r="T202" i="1"/>
  <c r="P202" i="1"/>
  <c r="Q202" i="1" s="1"/>
  <c r="T201" i="1"/>
  <c r="P201" i="1"/>
  <c r="Q201" i="1" s="1"/>
  <c r="T200" i="1"/>
  <c r="P200" i="1"/>
  <c r="Q200" i="1" s="1"/>
  <c r="T199" i="1"/>
  <c r="P199" i="1"/>
  <c r="Q199" i="1" s="1"/>
  <c r="T198" i="1"/>
  <c r="P198" i="1"/>
  <c r="Q198" i="1" s="1"/>
  <c r="T197" i="1"/>
  <c r="P197" i="1"/>
  <c r="Q197" i="1" s="1"/>
  <c r="T196" i="1"/>
  <c r="P196" i="1"/>
  <c r="Q196" i="1" s="1"/>
  <c r="T195" i="1"/>
  <c r="P195" i="1"/>
  <c r="Q195" i="1" s="1"/>
  <c r="T194" i="1"/>
  <c r="P194" i="1"/>
  <c r="Q194" i="1" s="1"/>
  <c r="T193" i="1"/>
  <c r="P193" i="1"/>
  <c r="Q193" i="1" s="1"/>
  <c r="T192" i="1"/>
  <c r="P192" i="1"/>
  <c r="Q192" i="1" s="1"/>
  <c r="T191" i="1"/>
  <c r="P191" i="1"/>
  <c r="Q191" i="1" s="1"/>
  <c r="T190" i="1"/>
  <c r="P190" i="1"/>
  <c r="Q190" i="1" s="1"/>
  <c r="T189" i="1"/>
  <c r="P189" i="1"/>
  <c r="Q189" i="1" s="1"/>
  <c r="T188" i="1"/>
  <c r="P188" i="1"/>
  <c r="Q188" i="1" s="1"/>
  <c r="T187" i="1"/>
  <c r="P187" i="1"/>
  <c r="Q187" i="1" s="1"/>
  <c r="T186" i="1"/>
  <c r="P186" i="1"/>
  <c r="Q186" i="1" s="1"/>
  <c r="T185" i="1"/>
  <c r="P185" i="1"/>
  <c r="Q185" i="1" s="1"/>
  <c r="T184" i="1"/>
  <c r="P184" i="1"/>
  <c r="Q184" i="1" s="1"/>
  <c r="T183" i="1"/>
  <c r="P183" i="1"/>
  <c r="Q183" i="1" s="1"/>
  <c r="T182" i="1"/>
  <c r="P182" i="1"/>
  <c r="Q182" i="1" s="1"/>
  <c r="T181" i="1"/>
  <c r="P181" i="1"/>
  <c r="Q181" i="1" s="1"/>
  <c r="T180" i="1"/>
  <c r="P180" i="1"/>
  <c r="Q180" i="1" s="1"/>
  <c r="T179" i="1"/>
  <c r="P179" i="1"/>
  <c r="Q179" i="1" s="1"/>
  <c r="T178" i="1"/>
  <c r="P178" i="1"/>
  <c r="Q178" i="1" s="1"/>
  <c r="T177" i="1"/>
  <c r="P177" i="1"/>
  <c r="Q177" i="1" s="1"/>
  <c r="T176" i="1"/>
  <c r="P176" i="1"/>
  <c r="Q176" i="1" s="1"/>
  <c r="T175" i="1"/>
  <c r="P175" i="1"/>
  <c r="Q175" i="1" s="1"/>
  <c r="T174" i="1"/>
  <c r="P174" i="1"/>
  <c r="Q174" i="1" s="1"/>
  <c r="T173" i="1"/>
  <c r="P173" i="1"/>
  <c r="Q173" i="1" s="1"/>
  <c r="T172" i="1"/>
  <c r="P172" i="1"/>
  <c r="Q172" i="1" s="1"/>
  <c r="T171" i="1"/>
  <c r="P171" i="1"/>
  <c r="Q171" i="1" s="1"/>
  <c r="T170" i="1"/>
  <c r="P170" i="1"/>
  <c r="Q170" i="1" s="1"/>
  <c r="T169" i="1"/>
  <c r="P169" i="1"/>
  <c r="Q169" i="1" s="1"/>
  <c r="T168" i="1"/>
  <c r="P168" i="1"/>
  <c r="Q168" i="1" s="1"/>
  <c r="T167" i="1"/>
  <c r="P167" i="1"/>
  <c r="Q167" i="1" s="1"/>
  <c r="T166" i="1"/>
  <c r="P166" i="1"/>
  <c r="Q166" i="1" s="1"/>
  <c r="T165" i="1"/>
  <c r="P165" i="1"/>
  <c r="Q165" i="1" s="1"/>
  <c r="T164" i="1"/>
  <c r="P164" i="1"/>
  <c r="Q164" i="1" s="1"/>
  <c r="T163" i="1"/>
  <c r="P163" i="1"/>
  <c r="Q163" i="1" s="1"/>
  <c r="T162" i="1"/>
  <c r="P162" i="1"/>
  <c r="Q162" i="1" s="1"/>
  <c r="T161" i="1"/>
  <c r="P161" i="1"/>
  <c r="Q161" i="1" s="1"/>
  <c r="T160" i="1"/>
  <c r="P160" i="1"/>
  <c r="Q160" i="1" s="1"/>
  <c r="T157" i="1"/>
  <c r="S157" i="1"/>
  <c r="U157" i="1" s="1"/>
  <c r="P157" i="1"/>
  <c r="Q157" i="1" s="1"/>
  <c r="T156" i="1"/>
  <c r="S156" i="1"/>
  <c r="U156" i="1" s="1"/>
  <c r="P156" i="1"/>
  <c r="Q156" i="1" s="1"/>
  <c r="T155" i="1"/>
  <c r="S155" i="1"/>
  <c r="U155" i="1" s="1"/>
  <c r="P155" i="1"/>
  <c r="Q155" i="1" s="1"/>
  <c r="T154" i="1"/>
  <c r="S154" i="1"/>
  <c r="U154" i="1" s="1"/>
  <c r="P154" i="1"/>
  <c r="Q154" i="1" s="1"/>
  <c r="T153" i="1"/>
  <c r="S153" i="1"/>
  <c r="U153" i="1" s="1"/>
  <c r="P153" i="1"/>
  <c r="Q153" i="1" s="1"/>
  <c r="T152" i="1"/>
  <c r="S152" i="1"/>
  <c r="U152" i="1" s="1"/>
  <c r="P152" i="1"/>
  <c r="Q152" i="1" s="1"/>
  <c r="T151" i="1"/>
  <c r="S151" i="1"/>
  <c r="U151" i="1" s="1"/>
  <c r="P151" i="1"/>
  <c r="Q151" i="1" s="1"/>
  <c r="T150" i="1"/>
  <c r="S150" i="1"/>
  <c r="U150" i="1" s="1"/>
  <c r="P150" i="1"/>
  <c r="Q150" i="1" s="1"/>
  <c r="T149" i="1"/>
  <c r="S149" i="1"/>
  <c r="U149" i="1" s="1"/>
  <c r="P149" i="1"/>
  <c r="Q149" i="1" s="1"/>
  <c r="T148" i="1"/>
  <c r="P148" i="1"/>
  <c r="Q148" i="1" s="1"/>
  <c r="T147" i="1"/>
  <c r="P147" i="1"/>
  <c r="Q147" i="1" s="1"/>
  <c r="T146" i="1"/>
  <c r="P146" i="1"/>
  <c r="Q146" i="1" s="1"/>
  <c r="T145" i="1"/>
  <c r="P145" i="1"/>
  <c r="Q145" i="1" s="1"/>
  <c r="T144" i="1"/>
  <c r="P144" i="1"/>
  <c r="Q144" i="1" s="1"/>
  <c r="T143" i="1"/>
  <c r="P143" i="1"/>
  <c r="Q143" i="1" s="1"/>
  <c r="T142" i="1"/>
  <c r="P142" i="1"/>
  <c r="Q142" i="1" s="1"/>
  <c r="T141" i="1"/>
  <c r="P141" i="1"/>
  <c r="Q141" i="1" s="1"/>
  <c r="T140" i="1"/>
  <c r="P140" i="1"/>
  <c r="Q140" i="1" s="1"/>
  <c r="T137" i="1"/>
  <c r="P137" i="1"/>
  <c r="Q137" i="1" s="1"/>
  <c r="T136" i="1"/>
  <c r="P136" i="1"/>
  <c r="Q136" i="1" s="1"/>
  <c r="T135" i="1"/>
  <c r="P135" i="1"/>
  <c r="Q135" i="1" s="1"/>
  <c r="T134" i="1"/>
  <c r="P134" i="1"/>
  <c r="Q134" i="1" s="1"/>
  <c r="T133" i="1"/>
  <c r="P133" i="1"/>
  <c r="Q133" i="1" s="1"/>
  <c r="T132" i="1"/>
  <c r="P132" i="1"/>
  <c r="Q132" i="1" s="1"/>
  <c r="T131" i="1"/>
  <c r="P131" i="1"/>
  <c r="Q131" i="1" s="1"/>
  <c r="T130" i="1"/>
  <c r="P130" i="1"/>
  <c r="Q130" i="1" s="1"/>
  <c r="T129" i="1"/>
  <c r="P129" i="1"/>
  <c r="Q129" i="1" s="1"/>
  <c r="T128" i="1" l="1"/>
  <c r="P128" i="1"/>
  <c r="Q128" i="1" s="1"/>
  <c r="T127" i="1"/>
  <c r="P127" i="1"/>
  <c r="Q127" i="1" s="1"/>
  <c r="T126" i="1"/>
  <c r="P126" i="1"/>
  <c r="Q126" i="1" s="1"/>
  <c r="T125" i="1"/>
  <c r="P125" i="1"/>
  <c r="Q125" i="1" s="1"/>
  <c r="T124" i="1"/>
  <c r="P124" i="1"/>
  <c r="Q124" i="1" s="1"/>
  <c r="T123" i="1"/>
  <c r="P123" i="1"/>
  <c r="Q123" i="1" s="1"/>
  <c r="T122" i="1"/>
  <c r="P122" i="1"/>
  <c r="Q122" i="1" s="1"/>
  <c r="T121" i="1"/>
  <c r="P121" i="1"/>
  <c r="Q121" i="1" s="1"/>
  <c r="T120" i="1"/>
  <c r="P120" i="1"/>
  <c r="Q120" i="1" s="1"/>
  <c r="T119" i="1"/>
  <c r="P119" i="1"/>
  <c r="Q119" i="1" s="1"/>
  <c r="T118" i="1"/>
  <c r="P118" i="1"/>
  <c r="Q118" i="1" s="1"/>
  <c r="T117" i="1"/>
  <c r="P117" i="1"/>
  <c r="Q117" i="1" s="1"/>
  <c r="T116" i="1"/>
  <c r="P116" i="1"/>
  <c r="Q116" i="1" s="1"/>
  <c r="T115" i="1"/>
  <c r="P115" i="1"/>
  <c r="Q115" i="1" s="1"/>
  <c r="T114" i="1"/>
  <c r="P114" i="1"/>
  <c r="Q114" i="1" s="1"/>
  <c r="T113" i="1"/>
  <c r="P113" i="1"/>
  <c r="Q113" i="1" s="1"/>
  <c r="T112" i="1"/>
  <c r="P112" i="1"/>
  <c r="Q112" i="1" s="1"/>
  <c r="T111" i="1"/>
  <c r="P111" i="1"/>
  <c r="Q111" i="1" s="1"/>
  <c r="T110" i="1"/>
  <c r="P110" i="1"/>
  <c r="Q110" i="1" s="1"/>
  <c r="T109" i="1"/>
  <c r="P109" i="1"/>
  <c r="Q109" i="1" s="1"/>
  <c r="T108" i="1"/>
  <c r="P108" i="1"/>
  <c r="Q108" i="1" s="1"/>
  <c r="T107" i="1"/>
  <c r="P107" i="1"/>
  <c r="Q107" i="1" s="1"/>
  <c r="T106" i="1"/>
  <c r="P106" i="1"/>
  <c r="Q106" i="1" s="1"/>
  <c r="T105" i="1"/>
  <c r="P105" i="1"/>
  <c r="Q105" i="1" s="1"/>
  <c r="T104" i="1"/>
  <c r="P104" i="1"/>
  <c r="Q104" i="1" s="1"/>
  <c r="T103" i="1"/>
  <c r="P103" i="1"/>
  <c r="Q103" i="1" s="1"/>
  <c r="T102" i="1"/>
  <c r="P102" i="1"/>
  <c r="Q102" i="1" s="1"/>
  <c r="T101" i="1"/>
  <c r="P101" i="1"/>
  <c r="Q101" i="1" s="1"/>
  <c r="T100" i="1"/>
  <c r="P100" i="1"/>
  <c r="Q100" i="1" s="1"/>
  <c r="T99" i="1"/>
  <c r="P99" i="1"/>
  <c r="Q99" i="1" s="1"/>
  <c r="T98" i="1"/>
  <c r="P98" i="1"/>
  <c r="Q98" i="1" s="1"/>
  <c r="T97" i="1"/>
  <c r="P97" i="1"/>
  <c r="Q97" i="1" s="1"/>
  <c r="T96" i="1"/>
  <c r="P96" i="1"/>
  <c r="Q96" i="1" s="1"/>
  <c r="T95" i="1"/>
  <c r="P95" i="1"/>
  <c r="Q95" i="1" s="1"/>
  <c r="T94" i="1"/>
  <c r="P94" i="1"/>
  <c r="Q94" i="1" s="1"/>
  <c r="T93" i="1"/>
  <c r="P93" i="1"/>
  <c r="Q93" i="1" s="1"/>
  <c r="T92" i="1"/>
  <c r="S92" i="1"/>
  <c r="U92" i="1" s="1"/>
  <c r="P92" i="1"/>
  <c r="Q92" i="1" s="1"/>
  <c r="T91" i="1"/>
  <c r="S91" i="1"/>
  <c r="U91" i="1" s="1"/>
  <c r="P91" i="1"/>
  <c r="Q91" i="1" s="1"/>
  <c r="T90" i="1"/>
  <c r="S90" i="1"/>
  <c r="U90" i="1" s="1"/>
  <c r="P90" i="1"/>
  <c r="Q90" i="1" s="1"/>
  <c r="T89" i="1"/>
  <c r="S89" i="1"/>
  <c r="U89" i="1" s="1"/>
  <c r="P89" i="1"/>
  <c r="Q89" i="1" s="1"/>
  <c r="T88" i="1"/>
  <c r="S88" i="1"/>
  <c r="U88" i="1" s="1"/>
  <c r="P88" i="1"/>
  <c r="Q88" i="1" s="1"/>
  <c r="T87" i="1"/>
  <c r="S87" i="1"/>
  <c r="U87" i="1" s="1"/>
  <c r="P87" i="1"/>
  <c r="Q87" i="1" s="1"/>
  <c r="T86" i="1"/>
  <c r="S86" i="1"/>
  <c r="U86" i="1" s="1"/>
  <c r="P86" i="1"/>
  <c r="Q86" i="1" s="1"/>
  <c r="T85" i="1"/>
  <c r="S85" i="1"/>
  <c r="U85" i="1" s="1"/>
  <c r="P85" i="1"/>
  <c r="Q85" i="1" s="1"/>
  <c r="T84" i="1"/>
  <c r="S84" i="1"/>
  <c r="U84" i="1" s="1"/>
  <c r="P84" i="1"/>
  <c r="Q84" i="1" s="1"/>
  <c r="T83" i="1"/>
  <c r="P83" i="1"/>
  <c r="Q83" i="1" s="1"/>
  <c r="T82" i="1"/>
  <c r="P82" i="1"/>
  <c r="Q82" i="1" s="1"/>
  <c r="T81" i="1"/>
  <c r="P81" i="1"/>
  <c r="Q81" i="1" s="1"/>
  <c r="T80" i="1"/>
  <c r="P80" i="1"/>
  <c r="Q80" i="1" s="1"/>
  <c r="T79" i="1"/>
  <c r="P79" i="1"/>
  <c r="Q79" i="1" s="1"/>
  <c r="T78" i="1"/>
  <c r="P78" i="1"/>
  <c r="Q78" i="1" s="1"/>
  <c r="T77" i="1"/>
  <c r="P77" i="1"/>
  <c r="Q77" i="1" s="1"/>
  <c r="T76" i="1"/>
  <c r="P76" i="1"/>
  <c r="Q76" i="1" s="1"/>
  <c r="T75" i="1"/>
  <c r="P75" i="1"/>
  <c r="Q75" i="1" s="1"/>
  <c r="T74" i="1"/>
  <c r="P74" i="1"/>
  <c r="Q74" i="1" s="1"/>
  <c r="T73" i="1"/>
  <c r="P73" i="1"/>
  <c r="Q73" i="1" s="1"/>
  <c r="T72" i="1"/>
  <c r="P72" i="1"/>
  <c r="Q72" i="1" s="1"/>
  <c r="T71" i="1"/>
  <c r="P71" i="1"/>
  <c r="Q71" i="1" s="1"/>
  <c r="T70" i="1"/>
  <c r="P70" i="1"/>
  <c r="Q70" i="1" s="1"/>
  <c r="T69" i="1"/>
  <c r="P69" i="1"/>
  <c r="Q69" i="1" s="1"/>
  <c r="T68" i="1"/>
  <c r="P68" i="1"/>
  <c r="Q68" i="1" s="1"/>
  <c r="T67" i="1"/>
  <c r="P67" i="1"/>
  <c r="Q67" i="1" s="1"/>
  <c r="T66" i="1"/>
  <c r="P66" i="1"/>
  <c r="Q66" i="1" s="1"/>
  <c r="T65" i="1"/>
  <c r="P65" i="1"/>
  <c r="Q65" i="1" s="1"/>
  <c r="T64" i="1"/>
  <c r="P64" i="1"/>
  <c r="Q64" i="1" s="1"/>
  <c r="T63" i="1"/>
  <c r="P63" i="1"/>
  <c r="Q63" i="1" s="1"/>
  <c r="T62" i="1"/>
  <c r="P62" i="1"/>
  <c r="Q62" i="1" s="1"/>
  <c r="T61" i="1"/>
  <c r="P61" i="1"/>
  <c r="Q61" i="1" s="1"/>
  <c r="T60" i="1"/>
  <c r="P60" i="1"/>
  <c r="Q60" i="1" s="1"/>
  <c r="T59" i="1"/>
  <c r="P59" i="1"/>
  <c r="Q59" i="1" s="1"/>
  <c r="T58" i="1"/>
  <c r="P58" i="1"/>
  <c r="Q58" i="1" s="1"/>
  <c r="T57" i="1"/>
  <c r="P57" i="1"/>
  <c r="Q57" i="1" s="1"/>
  <c r="T56" i="1"/>
  <c r="P56" i="1"/>
  <c r="Q56" i="1" s="1"/>
  <c r="T55" i="1"/>
  <c r="P55" i="1"/>
  <c r="Q55" i="1" s="1"/>
  <c r="T54" i="1"/>
  <c r="P54" i="1"/>
  <c r="Q54" i="1" s="1"/>
  <c r="T53" i="1"/>
  <c r="P53" i="1"/>
  <c r="Q53" i="1" s="1"/>
  <c r="T52" i="1"/>
  <c r="P52" i="1"/>
  <c r="Q52" i="1" s="1"/>
  <c r="T51" i="1"/>
  <c r="P51" i="1"/>
  <c r="Q51" i="1" s="1"/>
  <c r="T50" i="1"/>
  <c r="P50" i="1"/>
  <c r="Q50" i="1" s="1"/>
  <c r="T49" i="1"/>
  <c r="P49" i="1"/>
  <c r="Q49" i="1" s="1"/>
  <c r="T48" i="1"/>
  <c r="P48" i="1"/>
  <c r="Q48" i="1" s="1"/>
  <c r="T47" i="1"/>
  <c r="P47" i="1"/>
  <c r="Q47" i="1" s="1"/>
  <c r="T46" i="1"/>
  <c r="P46" i="1"/>
  <c r="Q46" i="1" s="1"/>
  <c r="T45" i="1"/>
  <c r="P45" i="1"/>
  <c r="Q45" i="1" s="1"/>
  <c r="T44" i="1"/>
  <c r="P44" i="1"/>
  <c r="Q44" i="1" s="1"/>
  <c r="T43" i="1"/>
  <c r="P43" i="1"/>
  <c r="Q43" i="1" s="1"/>
  <c r="T42" i="1"/>
  <c r="P42" i="1"/>
  <c r="Q42" i="1" s="1"/>
  <c r="T41" i="1"/>
  <c r="P41" i="1"/>
  <c r="Q41" i="1" s="1"/>
  <c r="T40" i="1"/>
  <c r="P40" i="1"/>
  <c r="Q40" i="1" s="1"/>
  <c r="T39" i="1"/>
  <c r="P39" i="1"/>
  <c r="Q39" i="1" s="1"/>
  <c r="T38" i="1"/>
  <c r="P38" i="1"/>
  <c r="Q38" i="1" s="1"/>
  <c r="T37" i="1"/>
  <c r="P37" i="1"/>
  <c r="Q37" i="1" s="1"/>
  <c r="T36" i="1"/>
  <c r="P36" i="1"/>
  <c r="Q36" i="1" s="1"/>
  <c r="T35" i="1"/>
  <c r="P35" i="1"/>
  <c r="Q35" i="1" s="1"/>
  <c r="T34" i="1"/>
  <c r="P34" i="1"/>
  <c r="Q34" i="1" s="1"/>
  <c r="T33" i="1"/>
  <c r="P33" i="1"/>
  <c r="Q33" i="1" s="1"/>
  <c r="T32" i="1"/>
  <c r="P32" i="1"/>
  <c r="Q32" i="1" s="1"/>
  <c r="T31" i="1"/>
  <c r="P31" i="1"/>
  <c r="Q31" i="1" s="1"/>
  <c r="T30" i="1"/>
  <c r="P30" i="1"/>
  <c r="Q30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21" i="1"/>
  <c r="U21" i="1" s="1"/>
  <c r="T29" i="1"/>
  <c r="P29" i="1"/>
  <c r="Q29" i="1" s="1"/>
  <c r="T28" i="1"/>
  <c r="P28" i="1"/>
  <c r="Q28" i="1" s="1"/>
  <c r="T27" i="1"/>
  <c r="P27" i="1"/>
  <c r="Q27" i="1" s="1"/>
  <c r="T26" i="1"/>
  <c r="P26" i="1"/>
  <c r="Q26" i="1" s="1"/>
  <c r="T25" i="1"/>
  <c r="P25" i="1"/>
  <c r="Q25" i="1" s="1"/>
  <c r="T24" i="1"/>
  <c r="P24" i="1"/>
  <c r="Q24" i="1" s="1"/>
  <c r="T23" i="1"/>
  <c r="P23" i="1"/>
  <c r="Q23" i="1" s="1"/>
  <c r="T22" i="1"/>
  <c r="P22" i="1"/>
  <c r="Q22" i="1" s="1"/>
  <c r="T21" i="1"/>
  <c r="P21" i="1"/>
  <c r="Q21" i="1" s="1"/>
  <c r="T20" i="1"/>
  <c r="P20" i="1"/>
  <c r="Q20" i="1" s="1"/>
  <c r="T19" i="1"/>
  <c r="P19" i="1"/>
  <c r="Q19" i="1" s="1"/>
  <c r="T18" i="1"/>
  <c r="P18" i="1"/>
  <c r="Q18" i="1" s="1"/>
  <c r="T17" i="1"/>
  <c r="P17" i="1"/>
  <c r="Q17" i="1" s="1"/>
  <c r="T16" i="1"/>
  <c r="P16" i="1"/>
  <c r="Q16" i="1" s="1"/>
  <c r="T15" i="1"/>
  <c r="P15" i="1"/>
  <c r="Q15" i="1" s="1"/>
  <c r="T14" i="1"/>
  <c r="P14" i="1"/>
  <c r="Q14" i="1" s="1"/>
  <c r="T13" i="1"/>
  <c r="P13" i="1"/>
  <c r="Q13" i="1" s="1"/>
  <c r="T12" i="1"/>
  <c r="P12" i="1"/>
  <c r="Q12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3" i="1"/>
  <c r="Q3" i="1" s="1"/>
  <c r="T11" i="1"/>
  <c r="T10" i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<sst xmlns="http://schemas.openxmlformats.org/spreadsheetml/2006/main" count="2974" uniqueCount="343">
  <si>
    <t>hw</t>
  </si>
  <si>
    <t>contig</t>
  </si>
  <si>
    <t>kernel</t>
  </si>
  <si>
    <t>RW</t>
  </si>
  <si>
    <t>int</t>
  </si>
  <si>
    <t>copy</t>
  </si>
  <si>
    <t>r</t>
  </si>
  <si>
    <t>flat</t>
  </si>
  <si>
    <t>api</t>
  </si>
  <si>
    <t>sdaccel-bolama</t>
  </si>
  <si>
    <t>Additional Build Parametrs / Comments</t>
  </si>
  <si>
    <t>F-actual (MHz)</t>
  </si>
  <si>
    <t>DSPs</t>
  </si>
  <si>
    <t>RAMs</t>
  </si>
  <si>
    <t>FFs</t>
  </si>
  <si>
    <t>LEs</t>
  </si>
  <si>
    <t>RELATIVE SD (SD/MEAN)</t>
  </si>
  <si>
    <t>MEAN</t>
  </si>
  <si>
    <t>MIN</t>
  </si>
  <si>
    <t>MAX</t>
  </si>
  <si>
    <t>no_interleavign</t>
  </si>
  <si>
    <t>num_compute_units</t>
  </si>
  <si>
    <t>req_wg_size</t>
  </si>
  <si>
    <t>num_simd_items</t>
  </si>
  <si>
    <t>Execution type</t>
  </si>
  <si>
    <t>Write Stride Size</t>
  </si>
  <si>
    <t>Read Pattern [(c)ontig', fixed-(s)tride]</t>
  </si>
  <si>
    <t>Read Stride Size</t>
  </si>
  <si>
    <t>Write Pattern [(c)ontig', fixed-(s)tride]</t>
  </si>
  <si>
    <t>nGlobal (MiB)</t>
  </si>
  <si>
    <t>ndim2</t>
  </si>
  <si>
    <t>ndim1</t>
  </si>
  <si>
    <t>nesting [(n)ested, (f)lat]</t>
  </si>
  <si>
    <t>loop-handling [(k)ernel, (a)pi]</t>
  </si>
  <si>
    <t>testing (RW, RO, WO)</t>
  </si>
  <si>
    <t>vector width</t>
  </si>
  <si>
    <t>words from/to mem per kernel work-item</t>
  </si>
  <si>
    <t>word-size (bytes)</t>
  </si>
  <si>
    <t>word-type</t>
  </si>
  <si>
    <t>NTIMES</t>
  </si>
  <si>
    <t>DRAM data-arrangement [(r)ow/(c)olumn major]</t>
  </si>
  <si>
    <t>build-id</t>
  </si>
  <si>
    <t>batch</t>
  </si>
  <si>
    <t>Synthesis</t>
  </si>
  <si>
    <t>Rate (MiB/s)</t>
  </si>
  <si>
    <t>sdaccel opt's</t>
  </si>
  <si>
    <t>aocl opt's</t>
  </si>
  <si>
    <t>aocl-bolama</t>
  </si>
  <si>
    <t>build-aocl-</t>
  </si>
  <si>
    <t>double</t>
  </si>
  <si>
    <t>strided</t>
  </si>
  <si>
    <t>nested</t>
  </si>
  <si>
    <t>cpu-bolama</t>
  </si>
  <si>
    <t>gpu-kanton</t>
  </si>
  <si>
    <t>build-aocl-120.224534</t>
  </si>
  <si>
    <t>build-aocl-120.94322</t>
  </si>
  <si>
    <t>build-aocl-120.112328</t>
  </si>
  <si>
    <t>build-aocl-120.125956</t>
  </si>
  <si>
    <t>build-aocl-120.143846</t>
  </si>
  <si>
    <t>build-aocl-120.162028</t>
  </si>
  <si>
    <t>build-aocl-120.17536</t>
  </si>
  <si>
    <t>build-aocl-120.193130</t>
  </si>
  <si>
    <t>0..00</t>
  </si>
  <si>
    <t>build-aocl-120.21928</t>
  </si>
  <si>
    <t>build-aocl-121.01640</t>
  </si>
  <si>
    <t>build-aocl-121.15347</t>
  </si>
  <si>
    <t>build-aocl-121.33020</t>
  </si>
  <si>
    <t>build-aocl-121.5735</t>
  </si>
  <si>
    <t>build-aocl-121.64041</t>
  </si>
  <si>
    <t>build-aocl-119.183139</t>
  </si>
  <si>
    <t>build-aocl-119.201151</t>
  </si>
  <si>
    <t>build-aocl-119.215049</t>
  </si>
  <si>
    <t>build-aocl-119.23263</t>
  </si>
  <si>
    <t>This result breaks the trend. Investigate</t>
  </si>
  <si>
    <t>build-aocl-120.11120</t>
  </si>
  <si>
    <t>test failing. check (cpu run is ok)</t>
  </si>
  <si>
    <t>build-aocl-120.25010</t>
  </si>
  <si>
    <t>build-aocl-120.43339</t>
  </si>
  <si>
    <t>build-aocl-120.61345</t>
  </si>
  <si>
    <t>build-aocl-120.74555</t>
  </si>
  <si>
    <t>build-aocl-120.93232</t>
  </si>
  <si>
    <t>build-aocl-120.11432</t>
  </si>
  <si>
    <t>build-aocl-120.124842</t>
  </si>
  <si>
    <t>build-aocl-120.142835</t>
  </si>
  <si>
    <t>build-aocl-120.16455</t>
  </si>
  <si>
    <t>build-aocl-120.174542</t>
  </si>
  <si>
    <t>build-aocl-120.192515</t>
  </si>
  <si>
    <t>build-aocl-120.205849</t>
  </si>
  <si>
    <t>failed!  cpu-emu ok though</t>
  </si>
  <si>
    <t>build-aocl-120.223556</t>
  </si>
  <si>
    <t>build-aocl-120.01252</t>
  </si>
  <si>
    <t>build-aocl-121.15315</t>
  </si>
  <si>
    <t>build-aocl-121.32755</t>
  </si>
  <si>
    <t>build-aocl-121.5454</t>
  </si>
  <si>
    <t>build-aocl-121.63719</t>
  </si>
  <si>
    <t>build-aocl-121.81113</t>
  </si>
  <si>
    <t>build-aocl-119.183153</t>
  </si>
  <si>
    <t>build-aocl-119.201655</t>
  </si>
  <si>
    <t>build-aocl-119.215554</t>
  </si>
  <si>
    <t>build-aocl-119.23395</t>
  </si>
  <si>
    <t>build-aocl-120.12439</t>
  </si>
  <si>
    <t>build-aocl-120.25913</t>
  </si>
  <si>
    <t>build-aocl-120.4395</t>
  </si>
  <si>
    <t>test failed!</t>
  </si>
  <si>
    <t>build-aocl-120.61838</t>
  </si>
  <si>
    <t>build-aocl-120.74910</t>
  </si>
  <si>
    <t>build-aocl-120.92850</t>
  </si>
  <si>
    <t>build-aocl-120.11419</t>
  </si>
  <si>
    <t>build-aocl-120.124616</t>
  </si>
  <si>
    <t>build-aocl-120.142356</t>
  </si>
  <si>
    <t>build-aocl-120.155654</t>
  </si>
  <si>
    <t>build-aocl-120.173451</t>
  </si>
  <si>
    <t>build-aocl-120.160429</t>
  </si>
  <si>
    <t>build-sdaccel-120.204956</t>
  </si>
  <si>
    <t>build-sdaccel-120.215439</t>
  </si>
  <si>
    <t>build-sdaccel-120.224722</t>
  </si>
  <si>
    <t>build-sdaccel-120.23467</t>
  </si>
  <si>
    <t>build-sdaccel-121.0412</t>
  </si>
  <si>
    <t>build-sdaccel-121.13758</t>
  </si>
  <si>
    <t>build-sdaccel-121.23851</t>
  </si>
  <si>
    <t>build-sdaccel-121.3347</t>
  </si>
  <si>
    <t>build-sdaccel-121.43324</t>
  </si>
  <si>
    <t>build-sdaccel-121.52949</t>
  </si>
  <si>
    <t>build-sdaccel-121.62543</t>
  </si>
  <si>
    <t>build-sdaccel-121.72549</t>
  </si>
  <si>
    <t>build-sdaccel-121.82219</t>
  </si>
  <si>
    <t>build-sdaccel-121.91416</t>
  </si>
  <si>
    <t>build-sdaccel-121.10917</t>
  </si>
  <si>
    <t>build-sdaccel-121.11842</t>
  </si>
  <si>
    <t>build-sdaccel-121.12444</t>
  </si>
  <si>
    <t>build-sdaccel-121.13312</t>
  </si>
  <si>
    <t>build-sdaccel-119.183211</t>
  </si>
  <si>
    <t>build-sdaccel-119.93712</t>
  </si>
  <si>
    <t>build-sdaccel-119.203627</t>
  </si>
  <si>
    <t>build-sdaccel-119.213730</t>
  </si>
  <si>
    <t>build-sdaccel-119.223529</t>
  </si>
  <si>
    <t>build-sdaccel-119.233549</t>
  </si>
  <si>
    <t>build-sdaccel-120.04930</t>
  </si>
  <si>
    <t>build-sdaccel-120.1484</t>
  </si>
  <si>
    <t>build-sdaccel-120.2507</t>
  </si>
  <si>
    <t>did not compile. why?</t>
  </si>
  <si>
    <t>build-sdaccel-120.25011</t>
  </si>
  <si>
    <t>build-sdaccel-120.35641</t>
  </si>
  <si>
    <t>build-sdaccel-120.45540</t>
  </si>
  <si>
    <t>build-sdaccel-120.55731</t>
  </si>
  <si>
    <t>build-sdaccel-120.6566</t>
  </si>
  <si>
    <t>build-sdaccel-120.75630</t>
  </si>
  <si>
    <t>build-sdaccel-120.9110</t>
  </si>
  <si>
    <t>build-sdaccel-120.10315</t>
  </si>
  <si>
    <t>build-sdaccel-120.11321</t>
  </si>
  <si>
    <t>build-sdaccel-120.12740</t>
  </si>
  <si>
    <t>build-sdaccel-120.13534</t>
  </si>
  <si>
    <t>build-sdaccel-120.14922</t>
  </si>
  <si>
    <t>build-sdaccel-120.1573</t>
  </si>
  <si>
    <t>build-sdaccel-120.16326</t>
  </si>
  <si>
    <t>build-sdaccel-120.17452</t>
  </si>
  <si>
    <t>build-sdaccel-120.18046</t>
  </si>
  <si>
    <t>build-sdaccel-120.19344</t>
  </si>
  <si>
    <t>build-sdaccel-120.20110</t>
  </si>
  <si>
    <t>build-sdaccel-120.205854</t>
  </si>
  <si>
    <t>build-sdaccel-120.221559</t>
  </si>
  <si>
    <t>build-sdaccel-120.321454</t>
  </si>
  <si>
    <t>build-sdaccel-121.02149</t>
  </si>
  <si>
    <t>build-sdaccel-121.1312</t>
  </si>
  <si>
    <t>build-sdaccel-121.25516</t>
  </si>
  <si>
    <t>build-sdaccel-121.35636</t>
  </si>
  <si>
    <t>build-sdaccel-121.45421</t>
  </si>
  <si>
    <t>build-sdaccel-121.55436</t>
  </si>
  <si>
    <t>build-sdaccel-121.65137</t>
  </si>
  <si>
    <t>build-sdaccel-121.74354</t>
  </si>
  <si>
    <t>build-sdaccel-121.8366</t>
  </si>
  <si>
    <t>build-sdaccel-121.92527</t>
  </si>
  <si>
    <t>build-sdaccel-121.101744</t>
  </si>
  <si>
    <t>build-sdaccel-121.11122</t>
  </si>
  <si>
    <t>build-sdaccel-121.12913</t>
  </si>
  <si>
    <t>build-sdaccel-121.13658</t>
  </si>
  <si>
    <t>build-sdaccel-121.135753</t>
  </si>
  <si>
    <t>build-cpu-124.11120</t>
  </si>
  <si>
    <t>build-cpu-124.11122</t>
  </si>
  <si>
    <t>build-cpu-124.11124</t>
  </si>
  <si>
    <t>build-cpu-124.11125</t>
  </si>
  <si>
    <t>build-cpu-124.11127</t>
  </si>
  <si>
    <t>build-cpu-124.11129</t>
  </si>
  <si>
    <t>build-cpu-124.111211</t>
  </si>
  <si>
    <t>build-cpu-124.111213</t>
  </si>
  <si>
    <t>build-cpu-124.111215</t>
  </si>
  <si>
    <t>build-cpu-124.111218</t>
  </si>
  <si>
    <t>build-cpu-124.111217</t>
  </si>
  <si>
    <t>build-cpu-124.111220</t>
  </si>
  <si>
    <t>build-cpu-124.111222</t>
  </si>
  <si>
    <t>build-cpu-124.111224</t>
  </si>
  <si>
    <t>build-cpu-124.111225</t>
  </si>
  <si>
    <t>build-cpu-124.111227</t>
  </si>
  <si>
    <t>build-cpu-124.111229</t>
  </si>
  <si>
    <t>build-cpu-124.111231</t>
  </si>
  <si>
    <t>build-cpu-124.111233</t>
  </si>
  <si>
    <t>build-cpu-124.111235</t>
  </si>
  <si>
    <t>build-cpu-124.111236</t>
  </si>
  <si>
    <t>build-cpu-124.111238</t>
  </si>
  <si>
    <t>build-cpu-124.111240</t>
  </si>
  <si>
    <t>build-cpu-124.111242</t>
  </si>
  <si>
    <t>build-cpu-124.111243</t>
  </si>
  <si>
    <t>build-cpu-124.111245</t>
  </si>
  <si>
    <t>build-cpu-124.111248</t>
  </si>
  <si>
    <t>build-cpu-124.111253</t>
  </si>
  <si>
    <t>build-cpu-124.111255</t>
  </si>
  <si>
    <t>build-cpu-124.111256</t>
  </si>
  <si>
    <t>build-cpu-124.111258</t>
  </si>
  <si>
    <t>build-cpu-124.11130</t>
  </si>
  <si>
    <t>build-cpu-124.11132</t>
  </si>
  <si>
    <t>build-cpu-124.11133</t>
  </si>
  <si>
    <t>build-cpu-124.11134</t>
  </si>
  <si>
    <t>build-cpu-124.11136</t>
  </si>
  <si>
    <t>build-cpu-124.11139</t>
  </si>
  <si>
    <t>build-cpu-124.111311</t>
  </si>
  <si>
    <t>build-cpu-124.111313</t>
  </si>
  <si>
    <t>build-cpu-124.111314</t>
  </si>
  <si>
    <t>build-cpu-124.111316</t>
  </si>
  <si>
    <t>build-cpu-124.111317</t>
  </si>
  <si>
    <t>build-cpu-124.111319</t>
  </si>
  <si>
    <t>build-cpu-124.111321</t>
  </si>
  <si>
    <t>build-cpu-124.111323</t>
  </si>
  <si>
    <t>build-cpu-124.111325</t>
  </si>
  <si>
    <t>build-cpu-124.111327</t>
  </si>
  <si>
    <t>build-cpu-124.111329</t>
  </si>
  <si>
    <t>build-cpu-124.111331</t>
  </si>
  <si>
    <t>build-cpu-124.111333</t>
  </si>
  <si>
    <t>build-cpu-124.111334</t>
  </si>
  <si>
    <t>build-cpu-124.111336</t>
  </si>
  <si>
    <t>build-cpu-124.111338</t>
  </si>
  <si>
    <t>build-cpu-124.111340</t>
  </si>
  <si>
    <t>build-cpu-124.111343</t>
  </si>
  <si>
    <t>build-cpu-124.111344</t>
  </si>
  <si>
    <t>build-cpu-124.111346</t>
  </si>
  <si>
    <t>build-cpu-124.111348</t>
  </si>
  <si>
    <t>build-cpu-124.111350</t>
  </si>
  <si>
    <t>build-cpu-124.111352</t>
  </si>
  <si>
    <t>build-cpu-124.111353</t>
  </si>
  <si>
    <t>build-cpu-124.111355</t>
  </si>
  <si>
    <t>build-cpu-124.111357</t>
  </si>
  <si>
    <r>
      <rPr>
        <b/>
        <sz val="12"/>
        <color rgb="FF3F3F76"/>
        <rFont val="Calibri"/>
        <family val="2"/>
        <scheme val="minor"/>
      </rPr>
      <t>target:</t>
    </r>
    <r>
      <rPr>
        <sz val="12"/>
        <color rgb="FF3F3F76"/>
        <rFont val="Calibri"/>
        <family val="2"/>
        <scheme val="minor"/>
      </rPr>
      <t xml:space="preserve">
</t>
    </r>
    <r>
      <rPr>
        <i/>
        <sz val="10"/>
        <color rgb="FF3F3F76"/>
        <rFont val="Calibri"/>
        <family val="2"/>
        <scheme val="minor"/>
      </rPr>
      <t>aocl-bolama
sdaccel-bolama
cpu-bolama
gpu-kanton</t>
    </r>
  </si>
  <si>
    <t>why no results for double?</t>
  </si>
  <si>
    <t>why no results for vectors?</t>
  </si>
  <si>
    <t>ALL targets, vect = 1, Varying Data size only (all working on their respective optimum looping configuration)</t>
  </si>
  <si>
    <t>ALL targets except GPU, size = 1024x1025, varying vectors</t>
  </si>
  <si>
    <t>ALL targets, ALL SIZES, V=1, CONTIG vs STRIDED</t>
  </si>
  <si>
    <t>aocl-bolama-strided</t>
  </si>
  <si>
    <t>sdaccel-bolama-contig</t>
  </si>
  <si>
    <t>sdaccel-bolama-strided</t>
  </si>
  <si>
    <t>cpu-bolama-contig</t>
  </si>
  <si>
    <t>cpu-bolama-strided</t>
  </si>
  <si>
    <t>gpu-kanton-contig</t>
  </si>
  <si>
    <t>gpu-kanton-strided</t>
  </si>
  <si>
    <t>aocl-bolama-contig</t>
  </si>
  <si>
    <t>ALL targets, ALL SIZES, CONTG only, INT vs DOUBLE</t>
  </si>
  <si>
    <t>aocl-bolama-int</t>
  </si>
  <si>
    <t>aocl-bolama-double</t>
  </si>
  <si>
    <t>sdaccel-bolama-int</t>
  </si>
  <si>
    <t>sdaccel-bolama-double</t>
  </si>
  <si>
    <t>cpu-bolama-int</t>
  </si>
  <si>
    <t>cpu-bolama-double</t>
  </si>
  <si>
    <t>build-gpu-124.112931</t>
  </si>
  <si>
    <t>build-gpu-124.112932</t>
  </si>
  <si>
    <t>build-gpu-124.112933</t>
  </si>
  <si>
    <t>build-gpu-124.112934</t>
  </si>
  <si>
    <t>build-gpu-124.112935</t>
  </si>
  <si>
    <t>build-gpu-124.112936</t>
  </si>
  <si>
    <t>build-gpu-124.112937</t>
  </si>
  <si>
    <t>build-gpu-124.112938</t>
  </si>
  <si>
    <t>build-gpu-124.112939</t>
  </si>
  <si>
    <t>build-gpu-130.174633</t>
  </si>
  <si>
    <t>build-gpu-130.174634</t>
  </si>
  <si>
    <t>build-gpu-130.174636</t>
  </si>
  <si>
    <t>build-gpu-130.174637</t>
  </si>
  <si>
    <t>build-gpu-130.174638</t>
  </si>
  <si>
    <t>build-gpu-130.174640</t>
  </si>
  <si>
    <t>build-gpu-130.174641</t>
  </si>
  <si>
    <t>build-gpu-130.174642</t>
  </si>
  <si>
    <t>build-gpu-130.174644</t>
  </si>
  <si>
    <t>build-gpu-130.174645</t>
  </si>
  <si>
    <t>build-gpu-130.174647</t>
  </si>
  <si>
    <t>build-gpu-130.174648</t>
  </si>
  <si>
    <t>build-gpu-130.174649</t>
  </si>
  <si>
    <t>build-gpu-130.174651</t>
  </si>
  <si>
    <t>build-gpu-130.174652</t>
  </si>
  <si>
    <t>build-gpu-130.174653</t>
  </si>
  <si>
    <t>build-gpu-130.174655</t>
  </si>
  <si>
    <t>build-gpu-130.184052</t>
  </si>
  <si>
    <t>build-gpu-130.183439</t>
  </si>
  <si>
    <t>build-gpu-130.174744</t>
  </si>
  <si>
    <t>build-gpu-130.185930</t>
  </si>
  <si>
    <t>build-gpu-130.19013</t>
  </si>
  <si>
    <t>build-cpu-130.19241</t>
  </si>
  <si>
    <t>build-cpu-130.185257</t>
  </si>
  <si>
    <t>build-cpu-130.18541</t>
  </si>
  <si>
    <t>build-cpu-130.19348</t>
  </si>
  <si>
    <t>build-gpu-130.174658</t>
  </si>
  <si>
    <t>build-gpu-130.174659</t>
  </si>
  <si>
    <t>build-gpu-130.17470</t>
  </si>
  <si>
    <t>build-gpu-130.17472</t>
  </si>
  <si>
    <t>build-gpu-130.17473</t>
  </si>
  <si>
    <t>build-gpu-130.17474</t>
  </si>
  <si>
    <t>build-gpu-130.17476</t>
  </si>
  <si>
    <t>build-gpu-130.174710</t>
  </si>
  <si>
    <t>build-gpu-130.17478</t>
  </si>
  <si>
    <t>build-gpu-130.17477</t>
  </si>
  <si>
    <t>build-gpu-130.174711</t>
  </si>
  <si>
    <t>build-gpu-130.174712</t>
  </si>
  <si>
    <t>build-gpu-130.174714</t>
  </si>
  <si>
    <t>build-gpu-130.174715</t>
  </si>
  <si>
    <t>build-gpu-130.174716</t>
  </si>
  <si>
    <t>build-gpu-130.174718</t>
  </si>
  <si>
    <t>build-gpu-130.174719</t>
  </si>
  <si>
    <t>build-gpu-130.174720</t>
  </si>
  <si>
    <t>build-gpu-130.174722</t>
  </si>
  <si>
    <t>build-gpu-130.174723</t>
  </si>
  <si>
    <t>build-gpu-130.174724</t>
  </si>
  <si>
    <t>build-gpu-130.174726</t>
  </si>
  <si>
    <t>build-gpu-130.174727</t>
  </si>
  <si>
    <t>build-gpu-130.174729</t>
  </si>
  <si>
    <t>build-gpu-130.174730</t>
  </si>
  <si>
    <t>build-gpu-130.174731</t>
  </si>
  <si>
    <t>build-gpu-130.174732</t>
  </si>
  <si>
    <t>build-gpu-130.174734</t>
  </si>
  <si>
    <t>build-gpu-130.174735</t>
  </si>
  <si>
    <t>build-gpu-130.174736</t>
  </si>
  <si>
    <t>build-gpu-130.174738</t>
  </si>
  <si>
    <t>build-gpu-130.174739</t>
  </si>
  <si>
    <t>build-gpu-130.174741</t>
  </si>
  <si>
    <t>build-gpu-130.174742</t>
  </si>
  <si>
    <t>build-gpu-130.174743</t>
  </si>
  <si>
    <t>gpu-kanton-int</t>
  </si>
  <si>
    <t>gpu-kanton-double</t>
  </si>
  <si>
    <t>common opt</t>
  </si>
  <si>
    <t>loop_unroll</t>
  </si>
  <si>
    <t>dim1</t>
  </si>
  <si>
    <t>size (MB)</t>
  </si>
  <si>
    <t>size (words)</t>
  </si>
  <si>
    <t>MEAN (GBps)</t>
  </si>
  <si>
    <t>SD (GBps)</t>
  </si>
  <si>
    <t>mul</t>
  </si>
  <si>
    <t>add</t>
  </si>
  <si>
    <t>triad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</si>
</sst>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_-;\-* #,##0.000_-;_-* &quot;-&quot;??_-;_-@_-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i/>
      <sz val="10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</cellStyleXfs>
  <cellXfs count="45">
    <xf numFmtId="0" fontId="0" fillId="0" borderId="0" xfId="0"/>
    <xf numFmtId="0" fontId="6" fillId="0" borderId="0" xfId="0" applyFont="1"/>
    <xf numFmtId="0" fontId="4" fillId="0" borderId="0" xfId="0" applyFont="1"/>
    <xf numFmtId="0" fontId="0" fillId="0" borderId="0" xfId="0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textRotation="90" wrapText="1"/>
    </xf>
    <xf numFmtId="0" fontId="8" fillId="4" borderId="2" xfId="4" applyFont="1" applyBorder="1" applyAlignment="1">
      <alignment textRotation="90" wrapText="1"/>
    </xf>
    <xf numFmtId="0" fontId="8" fillId="4" borderId="3" xfId="4" applyFont="1" applyBorder="1" applyAlignment="1">
      <alignment textRotation="90" wrapText="1"/>
    </xf>
    <xf numFmtId="0" fontId="5" fillId="5" borderId="3" xfId="5" applyFont="1" applyBorder="1" applyAlignment="1">
      <alignment textRotation="90" wrapText="1"/>
    </xf>
    <xf numFmtId="0" fontId="9" fillId="2" borderId="3" xfId="2" applyFont="1" applyBorder="1" applyAlignment="1">
      <alignment horizontal="right" vertical="top" textRotation="90" wrapText="1"/>
    </xf>
    <xf numFmtId="0" fontId="9" fillId="2" borderId="1" xfId="2" applyFont="1" applyAlignment="1">
      <alignment horizontal="right" vertical="top" textRotation="90" wrapText="1"/>
    </xf>
    <xf numFmtId="0" fontId="3" fillId="3" borderId="1" xfId="3" applyAlignment="1">
      <alignment horizontal="right" vertical="top" textRotation="90" wrapText="1"/>
    </xf>
    <xf numFmtId="0" fontId="9" fillId="2" borderId="0" xfId="2" applyFont="1" applyBorder="1" applyAlignment="1">
      <alignment horizontal="right" vertical="top" textRotation="90" wrapText="1"/>
    </xf>
    <xf numFmtId="0" fontId="2" fillId="2" borderId="1" xfId="2" applyFont="1" applyAlignment="1">
      <alignment horizontal="right" vertical="top" textRotation="90" wrapText="1"/>
    </xf>
    <xf numFmtId="0" fontId="1" fillId="8" borderId="4" xfId="6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164" fontId="0" fillId="0" borderId="0" xfId="1" applyNumberFormat="1" applyFont="1"/>
    <xf numFmtId="164" fontId="10" fillId="3" borderId="1" xfId="1" applyNumberFormat="1" applyFont="1" applyFill="1" applyBorder="1" applyAlignment="1">
      <alignment horizontal="right" vertical="top" textRotation="90" wrapText="1"/>
    </xf>
    <xf numFmtId="164" fontId="7" fillId="0" borderId="0" xfId="1" applyNumberFormat="1" applyFont="1" applyAlignment="1">
      <alignment horizontal="center"/>
    </xf>
    <xf numFmtId="0" fontId="6" fillId="10" borderId="0" xfId="0" applyFont="1" applyFill="1"/>
    <xf numFmtId="0" fontId="4" fillId="10" borderId="0" xfId="0" applyFont="1" applyFill="1"/>
    <xf numFmtId="0" fontId="5" fillId="6" borderId="5" xfId="6" applyFont="1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6" fillId="0" borderId="0" xfId="0" applyFont="1" applyFill="1"/>
    <xf numFmtId="1" fontId="6" fillId="0" borderId="0" xfId="0" applyNumberFormat="1" applyFont="1"/>
    <xf numFmtId="1" fontId="4" fillId="0" borderId="0" xfId="0" applyNumberFormat="1" applyFont="1"/>
    <xf numFmtId="1" fontId="6" fillId="10" borderId="0" xfId="0" applyNumberFormat="1" applyFont="1" applyFill="1"/>
    <xf numFmtId="1" fontId="4" fillId="10" borderId="0" xfId="0" applyNumberFormat="1" applyFont="1" applyFill="1"/>
    <xf numFmtId="1" fontId="6" fillId="0" borderId="0" xfId="0" applyNumberFormat="1" applyFont="1" applyFill="1"/>
    <xf numFmtId="1" fontId="4" fillId="0" borderId="0" xfId="0" applyNumberFormat="1" applyFont="1" applyFill="1"/>
    <xf numFmtId="0" fontId="0" fillId="12" borderId="0" xfId="0" applyFill="1"/>
    <xf numFmtId="165" fontId="4" fillId="0" borderId="0" xfId="0" applyNumberFormat="1" applyFont="1"/>
    <xf numFmtId="0" fontId="5" fillId="11" borderId="3" xfId="8" applyBorder="1" applyAlignment="1">
      <alignment textRotation="90" wrapText="1"/>
    </xf>
    <xf numFmtId="0" fontId="3" fillId="3" borderId="1" xfId="3" applyAlignment="1">
      <alignment textRotation="90" wrapText="1"/>
    </xf>
    <xf numFmtId="0" fontId="1" fillId="9" borderId="4" xfId="6" applyFont="1" applyFill="1" applyBorder="1" applyAlignment="1">
      <alignment horizontal="center"/>
    </xf>
    <xf numFmtId="0" fontId="5" fillId="6" borderId="7" xfId="6" applyFont="1" applyBorder="1" applyAlignment="1">
      <alignment horizontal="center"/>
    </xf>
    <xf numFmtId="0" fontId="5" fillId="6" borderId="6" xfId="6" applyFont="1" applyBorder="1" applyAlignment="1">
      <alignment horizontal="center"/>
    </xf>
    <xf numFmtId="0" fontId="5" fillId="6" borderId="5" xfId="6" applyFont="1" applyBorder="1" applyAlignment="1">
      <alignment horizontal="center"/>
    </xf>
    <xf numFmtId="0" fontId="5" fillId="7" borderId="4" xfId="7" applyBorder="1" applyAlignment="1">
      <alignment horizontal="center"/>
    </xf>
    <xf numFmtId="0" fontId="2" fillId="2" borderId="8" xfId="2" applyBorder="1" applyAlignment="1">
      <alignment horizontal="left"/>
    </xf>
    <xf numFmtId="0" fontId="2" fillId="2" borderId="0" xfId="2" applyBorder="1" applyAlignment="1">
      <alignment horizontal="left"/>
    </xf>
  </cellXfs>
  <cellStyles count="9">
    <cellStyle name="60% - Accent3" xfId="8" builtinId="40"/>
    <cellStyle name="Accent1" xfId="4" builtinId="29"/>
    <cellStyle name="Accent2" xfId="5" builtinId="33"/>
    <cellStyle name="Accent4" xfId="6" builtinId="41"/>
    <cellStyle name="Accent6" xfId="7" builtinId="49"/>
    <cellStyle name="Calculation" xfId="3" builtinId="22"/>
    <cellStyle name="Comma" xfId="1" builtinId="3"/>
    <cellStyle name="Input" xfId="2" builtinId="20"/>
    <cellStyle name="Normal" xfId="0" builtinId="0"/>
  </cellStyles>
  <dxfs count="4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389731618323362E-2"/>
          <c:y val="2.9111433168020635E-2"/>
          <c:w val="0.7456186912715721"/>
          <c:h val="0.8725581854278035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plots!$H$6</c:f>
              <c:strCache>
                <c:ptCount val="1"/>
                <c:pt idx="0">
                  <c:v>aocl-bolama</c:v>
                </c:pt>
              </c:strCache>
            </c:strRef>
          </c:tx>
          <c:dLbls>
            <c:numFmt formatCode="0" sourceLinked="0"/>
            <c:spPr>
              <a:noFill/>
            </c:spPr>
            <c:txPr>
              <a:bodyPr/>
              <a:lstStyle/>
              <a:p>
                <a:pPr>
                  <a:defRPr sz="700" b="1" i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plots!$G$7:$G$15</c:f>
              <c:numCache>
                <c:formatCode>General</c:formatCode>
                <c:ptCount val="9"/>
                <c:pt idx="0">
                  <c:v>9.765625E-4</c:v>
                </c:pt>
                <c:pt idx="1">
                  <c:v>3.90625E-3</c:v>
                </c:pt>
                <c:pt idx="2">
                  <c:v>1.5625E-2</c:v>
                </c:pt>
                <c:pt idx="3">
                  <c:v>6.25E-2</c:v>
                </c:pt>
                <c:pt idx="4">
                  <c:v>0.25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64</c:v>
                </c:pt>
              </c:numCache>
            </c:numRef>
          </c:xVal>
          <c:yVal>
            <c:numRef>
              <c:f>plots!$H$7:$H$15</c:f>
              <c:numCache>
                <c:formatCode>General</c:formatCode>
                <c:ptCount val="9"/>
                <c:pt idx="0">
                  <c:v>3.662109375E-2</c:v>
                </c:pt>
                <c:pt idx="1">
                  <c:v>0.13691406249999999</c:v>
                </c:pt>
                <c:pt idx="2">
                  <c:v>0.63056640625000004</c:v>
                </c:pt>
                <c:pt idx="3">
                  <c:v>1.14111328125</c:v>
                </c:pt>
                <c:pt idx="4">
                  <c:v>2.0267578125000001</c:v>
                </c:pt>
                <c:pt idx="5">
                  <c:v>2.2281249999999999</c:v>
                </c:pt>
                <c:pt idx="6">
                  <c:v>2.3810546874999998</c:v>
                </c:pt>
                <c:pt idx="7">
                  <c:v>2.5302734375</c:v>
                </c:pt>
                <c:pt idx="8">
                  <c:v>2.4474609374999998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plots!$I$6</c:f>
              <c:strCache>
                <c:ptCount val="1"/>
                <c:pt idx="0">
                  <c:v>sdaccel-bolama</c:v>
                </c:pt>
              </c:strCache>
            </c:strRef>
          </c:tx>
          <c:xVal>
            <c:numRef>
              <c:f>plots!$G$7:$G$15</c:f>
              <c:numCache>
                <c:formatCode>General</c:formatCode>
                <c:ptCount val="9"/>
                <c:pt idx="0">
                  <c:v>9.765625E-4</c:v>
                </c:pt>
                <c:pt idx="1">
                  <c:v>3.90625E-3</c:v>
                </c:pt>
                <c:pt idx="2">
                  <c:v>1.5625E-2</c:v>
                </c:pt>
                <c:pt idx="3">
                  <c:v>6.25E-2</c:v>
                </c:pt>
                <c:pt idx="4">
                  <c:v>0.25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64</c:v>
                </c:pt>
              </c:numCache>
            </c:numRef>
          </c:xVal>
          <c:yVal>
            <c:numRef>
              <c:f>plots!$I$7:$I$15</c:f>
              <c:numCache>
                <c:formatCode>General</c:formatCode>
                <c:ptCount val="9"/>
                <c:pt idx="0">
                  <c:v>3.1347656250000001E-2</c:v>
                </c:pt>
                <c:pt idx="1">
                  <c:v>9.0234375000000006E-2</c:v>
                </c:pt>
                <c:pt idx="2">
                  <c:v>0.20732421875000001</c:v>
                </c:pt>
                <c:pt idx="3">
                  <c:v>0.35195312499999998</c:v>
                </c:pt>
                <c:pt idx="4">
                  <c:v>0.52958984374999996</c:v>
                </c:pt>
                <c:pt idx="5">
                  <c:v>0.63818359375</c:v>
                </c:pt>
                <c:pt idx="6">
                  <c:v>0.70439453124999996</c:v>
                </c:pt>
                <c:pt idx="7">
                  <c:v>0.74306640624999998</c:v>
                </c:pt>
                <c:pt idx="8">
                  <c:v>0.76093750000000004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plots!$J$6</c:f>
              <c:strCache>
                <c:ptCount val="1"/>
                <c:pt idx="0">
                  <c:v>cpu-bolama</c:v>
                </c:pt>
              </c:strCache>
            </c:strRef>
          </c:tx>
          <c:dLbls>
            <c:numFmt formatCode="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plots!$G$7:$G$15</c:f>
              <c:numCache>
                <c:formatCode>General</c:formatCode>
                <c:ptCount val="9"/>
                <c:pt idx="0">
                  <c:v>9.765625E-4</c:v>
                </c:pt>
                <c:pt idx="1">
                  <c:v>3.90625E-3</c:v>
                </c:pt>
                <c:pt idx="2">
                  <c:v>1.5625E-2</c:v>
                </c:pt>
                <c:pt idx="3">
                  <c:v>6.25E-2</c:v>
                </c:pt>
                <c:pt idx="4">
                  <c:v>0.25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64</c:v>
                </c:pt>
              </c:numCache>
            </c:numRef>
          </c:xVal>
          <c:yVal>
            <c:numRef>
              <c:f>plots!$J$7:$J$15</c:f>
              <c:numCache>
                <c:formatCode>General</c:formatCode>
                <c:ptCount val="9"/>
                <c:pt idx="0">
                  <c:v>5.4492187499999997E-2</c:v>
                </c:pt>
                <c:pt idx="1">
                  <c:v>0.1923828125</c:v>
                </c:pt>
                <c:pt idx="2">
                  <c:v>0.71953124999999996</c:v>
                </c:pt>
                <c:pt idx="3">
                  <c:v>2.5199218750000001</c:v>
                </c:pt>
                <c:pt idx="4">
                  <c:v>7.4375</c:v>
                </c:pt>
                <c:pt idx="5">
                  <c:v>18.156542968749999</c:v>
                </c:pt>
                <c:pt idx="6">
                  <c:v>27.040332031249999</c:v>
                </c:pt>
                <c:pt idx="7">
                  <c:v>25.241308593749999</c:v>
                </c:pt>
                <c:pt idx="8">
                  <c:v>25.101171874999999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plots!$K$6</c:f>
              <c:strCache>
                <c:ptCount val="1"/>
                <c:pt idx="0">
                  <c:v>gpu-kanton</c:v>
                </c:pt>
              </c:strCache>
            </c:strRef>
          </c:tx>
          <c:xVal>
            <c:numRef>
              <c:f>plots!$G$7:$G$15</c:f>
              <c:numCache>
                <c:formatCode>General</c:formatCode>
                <c:ptCount val="9"/>
                <c:pt idx="0">
                  <c:v>9.765625E-4</c:v>
                </c:pt>
                <c:pt idx="1">
                  <c:v>3.90625E-3</c:v>
                </c:pt>
                <c:pt idx="2">
                  <c:v>1.5625E-2</c:v>
                </c:pt>
                <c:pt idx="3">
                  <c:v>6.25E-2</c:v>
                </c:pt>
                <c:pt idx="4">
                  <c:v>0.25</c:v>
                </c:pt>
                <c:pt idx="5">
                  <c:v>1</c:v>
                </c:pt>
                <c:pt idx="6">
                  <c:v>4</c:v>
                </c:pt>
                <c:pt idx="7">
                  <c:v>16</c:v>
                </c:pt>
                <c:pt idx="8">
                  <c:v>64</c:v>
                </c:pt>
              </c:numCache>
            </c:numRef>
          </c:xVal>
          <c:yVal>
            <c:numRef>
              <c:f>plots!$K$7:$K$15</c:f>
              <c:numCache>
                <c:formatCode>General</c:formatCode>
                <c:ptCount val="9"/>
                <c:pt idx="0">
                  <c:v>0.14453125</c:v>
                </c:pt>
                <c:pt idx="1">
                  <c:v>0.95009765624999998</c:v>
                </c:pt>
                <c:pt idx="2">
                  <c:v>3.7066406249999999</c:v>
                </c:pt>
                <c:pt idx="3">
                  <c:v>14.74072265625</c:v>
                </c:pt>
                <c:pt idx="4">
                  <c:v>50.125585937499999</c:v>
                </c:pt>
                <c:pt idx="5">
                  <c:v>112.79111328125001</c:v>
                </c:pt>
                <c:pt idx="6">
                  <c:v>173.71875</c:v>
                </c:pt>
                <c:pt idx="7">
                  <c:v>204.52226562499999</c:v>
                </c:pt>
                <c:pt idx="8">
                  <c:v>203.87148437499999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4010496"/>
        <c:axId val="84012416"/>
      </c:scatterChart>
      <c:valAx>
        <c:axId val="840104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GB"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Array Size (MB)</a:t>
                </a:r>
              </a:p>
            </c:rich>
          </c:tx>
          <c:layout>
            <c:manualLayout>
              <c:xMode val="edge"/>
              <c:yMode val="edge"/>
              <c:x val="0.31139496410408235"/>
              <c:y val="0.93908873379658331"/>
            </c:manualLayout>
          </c:layout>
          <c:overlay val="0"/>
        </c:title>
        <c:numFmt formatCode="#,##0" sourceLinked="0"/>
        <c:majorTickMark val="out"/>
        <c:minorTickMark val="none"/>
        <c:tickLblPos val="low"/>
        <c:txPr>
          <a:bodyPr/>
          <a:lstStyle/>
          <a:p>
            <a:pPr algn="ctr">
              <a:defRPr lang="en-GB" sz="1600" b="1" i="0" u="none" strike="noStrike" kern="1200" baseline="0">
                <a:solidFill>
                  <a:srgbClr val="0000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2416"/>
        <c:crosses val="autoZero"/>
        <c:crossBetween val="midCat"/>
      </c:valAx>
      <c:valAx>
        <c:axId val="840124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2000"/>
                  <a:t>Global</a:t>
                </a:r>
                <a:r>
                  <a:rPr lang="en-GB" sz="2000" baseline="0"/>
                  <a:t> Memory B'width (</a:t>
                </a:r>
                <a:r>
                  <a:rPr lang="en-GB" sz="2000"/>
                  <a:t>MB/s)</a:t>
                </a:r>
              </a:p>
            </c:rich>
          </c:tx>
          <c:layout>
            <c:manualLayout>
              <c:xMode val="edge"/>
              <c:yMode val="edge"/>
              <c:x val="1.1012499620632395E-2"/>
              <c:y val="0.1779341313016008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600" b="1">
                <a:solidFill>
                  <a:srgbClr val="0000FF"/>
                </a:solidFill>
              </a:defRPr>
            </a:pPr>
            <a:endParaRPr lang="en-US"/>
          </a:p>
        </c:txPr>
        <c:crossAx val="84010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6488653966574772"/>
          <c:y val="0.57739524383681273"/>
          <c:w val="0.27081346943907481"/>
          <c:h val="0.23180609779224623"/>
        </c:manualLayout>
      </c:layout>
      <c:overlay val="0"/>
      <c:spPr>
        <a:gradFill rotWithShape="1">
          <a:gsLst>
            <a:gs pos="0">
              <a:schemeClr val="accent1">
                <a:tint val="50000"/>
                <a:satMod val="300000"/>
              </a:schemeClr>
            </a:gs>
            <a:gs pos="35000">
              <a:schemeClr val="accent1">
                <a:tint val="37000"/>
                <a:satMod val="300000"/>
              </a:schemeClr>
            </a:gs>
            <a:gs pos="100000">
              <a:schemeClr val="accent1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noFill/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  <c:txPr>
        <a:bodyPr/>
        <a:lstStyle/>
        <a:p>
          <a:pPr>
            <a:defRPr sz="2000" b="1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plots!$H$36</c:f>
              <c:strCache>
                <c:ptCount val="1"/>
                <c:pt idx="0">
                  <c:v>aocl-bolama</c:v>
                </c:pt>
              </c:strCache>
            </c:strRef>
          </c:tx>
          <c:xVal>
            <c:numRef>
              <c:f>plots!$G$37:$G$41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plots!$H$37:$H$41</c:f>
              <c:numCache>
                <c:formatCode>General</c:formatCode>
                <c:ptCount val="5"/>
                <c:pt idx="0">
                  <c:v>2.5302734375</c:v>
                </c:pt>
                <c:pt idx="1">
                  <c:v>4.6128906250000004</c:v>
                </c:pt>
                <c:pt idx="2">
                  <c:v>8.9679687500000007</c:v>
                </c:pt>
                <c:pt idx="3">
                  <c:v>14.846484374999999</c:v>
                </c:pt>
                <c:pt idx="4">
                  <c:v>15.26376953125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plots!$I$36</c:f>
              <c:strCache>
                <c:ptCount val="1"/>
                <c:pt idx="0">
                  <c:v>sdaccel-bolama</c:v>
                </c:pt>
              </c:strCache>
            </c:strRef>
          </c:tx>
          <c:xVal>
            <c:numRef>
              <c:f>plots!$G$37:$G$41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plots!$I$37:$I$41</c:f>
              <c:numCache>
                <c:formatCode>General</c:formatCode>
                <c:ptCount val="5"/>
                <c:pt idx="0">
                  <c:v>0.74306640624999998</c:v>
                </c:pt>
                <c:pt idx="1">
                  <c:v>1.4072265625</c:v>
                </c:pt>
                <c:pt idx="2">
                  <c:v>2.4708984374999998</c:v>
                </c:pt>
                <c:pt idx="3">
                  <c:v>4.14306640625</c:v>
                </c:pt>
                <c:pt idx="4">
                  <c:v>6.2671875000000004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plots!$J$36</c:f>
              <c:strCache>
                <c:ptCount val="1"/>
                <c:pt idx="0">
                  <c:v>cpu-bolama</c:v>
                </c:pt>
              </c:strCache>
            </c:strRef>
          </c:tx>
          <c:xVal>
            <c:numRef>
              <c:f>plots!$G$37:$G$41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plots!$J$37:$J$41</c:f>
              <c:numCache>
                <c:formatCode>General</c:formatCode>
                <c:ptCount val="5"/>
                <c:pt idx="0">
                  <c:v>32.0322265625</c:v>
                </c:pt>
                <c:pt idx="1">
                  <c:v>34.579980468750001</c:v>
                </c:pt>
                <c:pt idx="2">
                  <c:v>37.040332031250003</c:v>
                </c:pt>
                <c:pt idx="3">
                  <c:v>34.519628906249999</c:v>
                </c:pt>
                <c:pt idx="4">
                  <c:v>36.030371093749999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plots!$K$36</c:f>
              <c:strCache>
                <c:ptCount val="1"/>
                <c:pt idx="0">
                  <c:v>gpu-kanton</c:v>
                </c:pt>
              </c:strCache>
            </c:strRef>
          </c:tx>
          <c:xVal>
            <c:numRef>
              <c:f>plots!$G$37:$G$41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plots!$K$37:$K$41</c:f>
              <c:numCache>
                <c:formatCode>General</c:formatCode>
                <c:ptCount val="5"/>
                <c:pt idx="0">
                  <c:v>173.71875</c:v>
                </c:pt>
                <c:pt idx="1">
                  <c:v>194.29609375000001</c:v>
                </c:pt>
                <c:pt idx="2">
                  <c:v>201.05791015624999</c:v>
                </c:pt>
                <c:pt idx="3">
                  <c:v>175.30478515625001</c:v>
                </c:pt>
                <c:pt idx="4">
                  <c:v>117.37412109375001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1952"/>
        <c:axId val="84144128"/>
      </c:scatterChart>
      <c:valAx>
        <c:axId val="841419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VECTOR SIZE (WORDS)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44128"/>
        <c:crosses val="autoZero"/>
        <c:crossBetween val="midCat"/>
      </c:valAx>
      <c:valAx>
        <c:axId val="84144128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MB/s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41952"/>
        <c:crosses val="autoZero"/>
        <c:crossBetween val="midCat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plots!$D$70</c:f>
              <c:strCache>
                <c:ptCount val="1"/>
                <c:pt idx="0">
                  <c:v>aocl-bolama-contig</c:v>
                </c:pt>
              </c:strCache>
            </c:strRef>
          </c:tx>
          <c:xVal>
            <c:numRef>
              <c:f>plots!$B$71:$B$81</c:f>
              <c:numCache>
                <c:formatCode>General</c:formatCode>
                <c:ptCount val="11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  <c:pt idx="9">
                  <c:v>67108864</c:v>
                </c:pt>
                <c:pt idx="10">
                  <c:v>268435456</c:v>
                </c:pt>
              </c:numCache>
            </c:numRef>
          </c:xVal>
          <c:yVal>
            <c:numRef>
              <c:f>plots!$D$71:$D$81</c:f>
              <c:numCache>
                <c:formatCode>General</c:formatCode>
                <c:ptCount val="11"/>
                <c:pt idx="0">
                  <c:v>3.662109375E-2</c:v>
                </c:pt>
                <c:pt idx="1">
                  <c:v>0.13691406249999999</c:v>
                </c:pt>
                <c:pt idx="2">
                  <c:v>0.63056640625000004</c:v>
                </c:pt>
                <c:pt idx="3">
                  <c:v>1.14111328125</c:v>
                </c:pt>
                <c:pt idx="4">
                  <c:v>2.0267578125000001</c:v>
                </c:pt>
                <c:pt idx="5">
                  <c:v>2.2281249999999999</c:v>
                </c:pt>
                <c:pt idx="6">
                  <c:v>2.3810546874999998</c:v>
                </c:pt>
                <c:pt idx="7">
                  <c:v>2.5302734375</c:v>
                </c:pt>
                <c:pt idx="8">
                  <c:v>2.4474609374999998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plots!$E$70</c:f>
              <c:strCache>
                <c:ptCount val="1"/>
                <c:pt idx="0">
                  <c:v>aocl-bolama-strided</c:v>
                </c:pt>
              </c:strCache>
            </c:strRef>
          </c:tx>
          <c:xVal>
            <c:numRef>
              <c:f>plots!$B$71:$B$81</c:f>
              <c:numCache>
                <c:formatCode>General</c:formatCode>
                <c:ptCount val="11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  <c:pt idx="9">
                  <c:v>67108864</c:v>
                </c:pt>
                <c:pt idx="10">
                  <c:v>268435456</c:v>
                </c:pt>
              </c:numCache>
            </c:numRef>
          </c:xVal>
          <c:yVal>
            <c:numRef>
              <c:f>plots!$E$71:$E$81</c:f>
              <c:numCache>
                <c:formatCode>General</c:formatCode>
                <c:ptCount val="11"/>
                <c:pt idx="0">
                  <c:v>6.0839843749999997E-2</c:v>
                </c:pt>
                <c:pt idx="1">
                  <c:v>0.17958984375000001</c:v>
                </c:pt>
                <c:pt idx="2">
                  <c:v>0.37265625000000002</c:v>
                </c:pt>
                <c:pt idx="3">
                  <c:v>0.67666015624999998</c:v>
                </c:pt>
                <c:pt idx="4">
                  <c:v>0.77548828125000002</c:v>
                </c:pt>
                <c:pt idx="5">
                  <c:v>1.73857421875</c:v>
                </c:pt>
                <c:pt idx="6">
                  <c:v>0.49101562500000001</c:v>
                </c:pt>
                <c:pt idx="7">
                  <c:v>0.41191406250000001</c:v>
                </c:pt>
                <c:pt idx="8">
                  <c:v>0.31259765625000002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plots!$F$70</c:f>
              <c:strCache>
                <c:ptCount val="1"/>
                <c:pt idx="0">
                  <c:v>sdaccel-bolama-contig</c:v>
                </c:pt>
              </c:strCache>
            </c:strRef>
          </c:tx>
          <c:xVal>
            <c:numRef>
              <c:f>plots!$B$71:$B$81</c:f>
              <c:numCache>
                <c:formatCode>General</c:formatCode>
                <c:ptCount val="11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  <c:pt idx="9">
                  <c:v>67108864</c:v>
                </c:pt>
                <c:pt idx="10">
                  <c:v>268435456</c:v>
                </c:pt>
              </c:numCache>
            </c:numRef>
          </c:xVal>
          <c:yVal>
            <c:numRef>
              <c:f>plots!$F$71:$F$81</c:f>
              <c:numCache>
                <c:formatCode>General</c:formatCode>
                <c:ptCount val="11"/>
                <c:pt idx="0">
                  <c:v>3.1347656250000001E-2</c:v>
                </c:pt>
                <c:pt idx="1">
                  <c:v>9.0234375000000006E-2</c:v>
                </c:pt>
                <c:pt idx="2">
                  <c:v>0.20732421875000001</c:v>
                </c:pt>
                <c:pt idx="3">
                  <c:v>0.35195312499999998</c:v>
                </c:pt>
                <c:pt idx="4">
                  <c:v>0.52958984374999996</c:v>
                </c:pt>
                <c:pt idx="5">
                  <c:v>0.63818359375</c:v>
                </c:pt>
                <c:pt idx="6">
                  <c:v>0.70439453124999996</c:v>
                </c:pt>
                <c:pt idx="7">
                  <c:v>0.74306640624999998</c:v>
                </c:pt>
                <c:pt idx="8">
                  <c:v>0.76093750000000004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plots!$G$70</c:f>
              <c:strCache>
                <c:ptCount val="1"/>
                <c:pt idx="0">
                  <c:v>sdaccel-bolama-strided</c:v>
                </c:pt>
              </c:strCache>
            </c:strRef>
          </c:tx>
          <c:xVal>
            <c:numRef>
              <c:f>plots!$B$71:$B$81</c:f>
              <c:numCache>
                <c:formatCode>General</c:formatCode>
                <c:ptCount val="11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  <c:pt idx="9">
                  <c:v>67108864</c:v>
                </c:pt>
                <c:pt idx="10">
                  <c:v>268435456</c:v>
                </c:pt>
              </c:numCache>
            </c:numRef>
          </c:xVal>
          <c:yVal>
            <c:numRef>
              <c:f>plots!$G$71:$G$81</c:f>
              <c:numCache>
                <c:formatCode>General</c:formatCode>
                <c:ptCount val="11"/>
                <c:pt idx="0">
                  <c:v>6.7382812500000003E-3</c:v>
                </c:pt>
                <c:pt idx="1">
                  <c:v>8.2031250000000003E-3</c:v>
                </c:pt>
                <c:pt idx="2">
                  <c:v>8.4960937499999993E-3</c:v>
                </c:pt>
                <c:pt idx="3">
                  <c:v>8.6914062500000003E-3</c:v>
                </c:pt>
                <c:pt idx="4">
                  <c:v>8.6914062500000003E-3</c:v>
                </c:pt>
                <c:pt idx="5">
                  <c:v>8.6914062500000003E-3</c:v>
                </c:pt>
                <c:pt idx="6">
                  <c:v>8.6914062500000003E-3</c:v>
                </c:pt>
                <c:pt idx="7">
                  <c:v>8.6914062500000003E-3</c:v>
                </c:pt>
                <c:pt idx="8">
                  <c:v>8.6914062500000003E-3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plots!$H$70</c:f>
              <c:strCache>
                <c:ptCount val="1"/>
                <c:pt idx="0">
                  <c:v>cpu-bolama-contig</c:v>
                </c:pt>
              </c:strCache>
            </c:strRef>
          </c:tx>
          <c:xVal>
            <c:numRef>
              <c:f>plots!$B$71:$B$81</c:f>
              <c:numCache>
                <c:formatCode>General</c:formatCode>
                <c:ptCount val="11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  <c:pt idx="9">
                  <c:v>67108864</c:v>
                </c:pt>
                <c:pt idx="10">
                  <c:v>268435456</c:v>
                </c:pt>
              </c:numCache>
            </c:numRef>
          </c:xVal>
          <c:yVal>
            <c:numRef>
              <c:f>plots!$H$71:$H$81</c:f>
              <c:numCache>
                <c:formatCode>General</c:formatCode>
                <c:ptCount val="11"/>
                <c:pt idx="0">
                  <c:v>5.4492187499999997E-2</c:v>
                </c:pt>
                <c:pt idx="1">
                  <c:v>0.1923828125</c:v>
                </c:pt>
                <c:pt idx="2">
                  <c:v>0.71953124999999996</c:v>
                </c:pt>
                <c:pt idx="3">
                  <c:v>2.5199218750000001</c:v>
                </c:pt>
                <c:pt idx="4">
                  <c:v>7.4375</c:v>
                </c:pt>
                <c:pt idx="5">
                  <c:v>18.156542968749999</c:v>
                </c:pt>
                <c:pt idx="6">
                  <c:v>27.040332031249999</c:v>
                </c:pt>
                <c:pt idx="7">
                  <c:v>25.241308593749999</c:v>
                </c:pt>
                <c:pt idx="8">
                  <c:v>25.101171874999999</c:v>
                </c:pt>
                <c:pt idx="9">
                  <c:v>26.664355468749999</c:v>
                </c:pt>
                <c:pt idx="10">
                  <c:v>26.745214843749999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plots!$I$70</c:f>
              <c:strCache>
                <c:ptCount val="1"/>
                <c:pt idx="0">
                  <c:v>cpu-bolama-strided</c:v>
                </c:pt>
              </c:strCache>
            </c:strRef>
          </c:tx>
          <c:xVal>
            <c:numRef>
              <c:f>plots!$B$71:$B$81</c:f>
              <c:numCache>
                <c:formatCode>General</c:formatCode>
                <c:ptCount val="11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  <c:pt idx="9">
                  <c:v>67108864</c:v>
                </c:pt>
                <c:pt idx="10">
                  <c:v>268435456</c:v>
                </c:pt>
              </c:numCache>
            </c:numRef>
          </c:xVal>
          <c:yVal>
            <c:numRef>
              <c:f>plots!$I$71:$I$81</c:f>
              <c:numCache>
                <c:formatCode>General</c:formatCode>
                <c:ptCount val="11"/>
                <c:pt idx="0">
                  <c:v>4.8632812499999997E-2</c:v>
                </c:pt>
                <c:pt idx="1">
                  <c:v>0.16240234375000001</c:v>
                </c:pt>
                <c:pt idx="2">
                  <c:v>0.41191406250000001</c:v>
                </c:pt>
                <c:pt idx="3">
                  <c:v>0.76689453124999996</c:v>
                </c:pt>
                <c:pt idx="4">
                  <c:v>3.9386718749999998</c:v>
                </c:pt>
                <c:pt idx="5">
                  <c:v>5.5835937500000004</c:v>
                </c:pt>
                <c:pt idx="6">
                  <c:v>5.32421875</c:v>
                </c:pt>
                <c:pt idx="7">
                  <c:v>0.77353515625000002</c:v>
                </c:pt>
                <c:pt idx="8">
                  <c:v>0.83613281250000004</c:v>
                </c:pt>
                <c:pt idx="9">
                  <c:v>0.73232421874999998</c:v>
                </c:pt>
                <c:pt idx="10">
                  <c:v>0.76318359375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plots!$J$70</c:f>
              <c:strCache>
                <c:ptCount val="1"/>
                <c:pt idx="0">
                  <c:v>gpu-kanton-contig</c:v>
                </c:pt>
              </c:strCache>
            </c:strRef>
          </c:tx>
          <c:xVal>
            <c:numRef>
              <c:f>plots!$B$71:$B$81</c:f>
              <c:numCache>
                <c:formatCode>General</c:formatCode>
                <c:ptCount val="11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  <c:pt idx="9">
                  <c:v>67108864</c:v>
                </c:pt>
                <c:pt idx="10">
                  <c:v>268435456</c:v>
                </c:pt>
              </c:numCache>
            </c:numRef>
          </c:xVal>
          <c:yVal>
            <c:numRef>
              <c:f>plots!$J$71:$J$81</c:f>
              <c:numCache>
                <c:formatCode>General</c:formatCode>
                <c:ptCount val="11"/>
                <c:pt idx="0">
                  <c:v>0.14453125</c:v>
                </c:pt>
                <c:pt idx="1">
                  <c:v>0.95009765624999998</c:v>
                </c:pt>
                <c:pt idx="2">
                  <c:v>3.7066406249999999</c:v>
                </c:pt>
                <c:pt idx="3">
                  <c:v>14.74072265625</c:v>
                </c:pt>
                <c:pt idx="4">
                  <c:v>50.125585937499999</c:v>
                </c:pt>
                <c:pt idx="5">
                  <c:v>112.79111328125001</c:v>
                </c:pt>
                <c:pt idx="6">
                  <c:v>173.71875</c:v>
                </c:pt>
                <c:pt idx="7">
                  <c:v>204.52226562499999</c:v>
                </c:pt>
                <c:pt idx="8">
                  <c:v>203.87148437499999</c:v>
                </c:pt>
                <c:pt idx="9">
                  <c:v>216.39785156249999</c:v>
                </c:pt>
                <c:pt idx="10">
                  <c:v>220.13466796874999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plots!$K$70</c:f>
              <c:strCache>
                <c:ptCount val="1"/>
                <c:pt idx="0">
                  <c:v>gpu-kanton-strided</c:v>
                </c:pt>
              </c:strCache>
            </c:strRef>
          </c:tx>
          <c:xVal>
            <c:numRef>
              <c:f>plots!$B$71:$B$81</c:f>
              <c:numCache>
                <c:formatCode>General</c:formatCode>
                <c:ptCount val="11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  <c:pt idx="9">
                  <c:v>67108864</c:v>
                </c:pt>
                <c:pt idx="10">
                  <c:v>268435456</c:v>
                </c:pt>
              </c:numCache>
            </c:numRef>
          </c:xVal>
          <c:yVal>
            <c:numRef>
              <c:f>plots!$K$71:$K$81</c:f>
              <c:numCache>
                <c:formatCode>General</c:formatCode>
                <c:ptCount val="11"/>
                <c:pt idx="0">
                  <c:v>0.12753906249999999</c:v>
                </c:pt>
                <c:pt idx="1">
                  <c:v>0.62812500000000004</c:v>
                </c:pt>
                <c:pt idx="2">
                  <c:v>2.4520507812500001</c:v>
                </c:pt>
                <c:pt idx="3">
                  <c:v>7.5784179687500002</c:v>
                </c:pt>
                <c:pt idx="4">
                  <c:v>18.150488281249999</c:v>
                </c:pt>
                <c:pt idx="5">
                  <c:v>26.59423828125</c:v>
                </c:pt>
                <c:pt idx="6">
                  <c:v>29.379199218749999</c:v>
                </c:pt>
                <c:pt idx="7">
                  <c:v>29.529003906250001</c:v>
                </c:pt>
                <c:pt idx="8">
                  <c:v>27.32080078125</c:v>
                </c:pt>
                <c:pt idx="9">
                  <c:v>9.9495117187499993</c:v>
                </c:pt>
                <c:pt idx="10">
                  <c:v>6.7058593750000002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888"/>
        <c:axId val="113956736"/>
      </c:scatterChart>
      <c:valAx>
        <c:axId val="1139418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ARRAY SIZE (WORDS)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56736"/>
        <c:crosses val="autoZero"/>
        <c:crossBetween val="midCat"/>
        <c:dispUnits>
          <c:builtInUnit val="thousands"/>
          <c:dispUnitsLbl/>
        </c:dispUnits>
      </c:valAx>
      <c:valAx>
        <c:axId val="1139567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MB/s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41888"/>
        <c:crosses val="autoZero"/>
        <c:crossBetween val="midCat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plots!$C$98</c:f>
              <c:strCache>
                <c:ptCount val="1"/>
                <c:pt idx="0">
                  <c:v>aocl-bolama-int</c:v>
                </c:pt>
              </c:strCache>
            </c:strRef>
          </c:tx>
          <c:xVal>
            <c:numRef>
              <c:f>plots!$A$99:$A$107</c:f>
              <c:numCache>
                <c:formatCode>General</c:formatCode>
                <c:ptCount val="9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</c:numCache>
            </c:numRef>
          </c:xVal>
          <c:yVal>
            <c:numRef>
              <c:f>plots!$C$99:$C$107</c:f>
              <c:numCache>
                <c:formatCode>General</c:formatCode>
                <c:ptCount val="9"/>
                <c:pt idx="0">
                  <c:v>3.662109375E-2</c:v>
                </c:pt>
                <c:pt idx="1">
                  <c:v>0.13691406249999999</c:v>
                </c:pt>
                <c:pt idx="2">
                  <c:v>0.63056640625000004</c:v>
                </c:pt>
                <c:pt idx="3">
                  <c:v>1.14111328125</c:v>
                </c:pt>
                <c:pt idx="4">
                  <c:v>2.0267578125000001</c:v>
                </c:pt>
                <c:pt idx="5">
                  <c:v>2.2281249999999999</c:v>
                </c:pt>
                <c:pt idx="6">
                  <c:v>2.3810546874999998</c:v>
                </c:pt>
                <c:pt idx="7">
                  <c:v>2.5302734375</c:v>
                </c:pt>
                <c:pt idx="8">
                  <c:v>2.4474609374999998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plots!$D$98</c:f>
              <c:strCache>
                <c:ptCount val="1"/>
                <c:pt idx="0">
                  <c:v>aocl-bolama-double</c:v>
                </c:pt>
              </c:strCache>
            </c:strRef>
          </c:tx>
          <c:xVal>
            <c:numRef>
              <c:f>plots!$A$99:$A$107</c:f>
              <c:numCache>
                <c:formatCode>General</c:formatCode>
                <c:ptCount val="9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</c:numCache>
            </c:numRef>
          </c:xVal>
          <c:yVal>
            <c:numRef>
              <c:f>plots!$D$108:$D$116</c:f>
              <c:numCache>
                <c:formatCode>General</c:formatCode>
                <c:ptCount val="9"/>
                <c:pt idx="0">
                  <c:v>7.2460937500000003E-2</c:v>
                </c:pt>
                <c:pt idx="1">
                  <c:v>0.44121093750000001</c:v>
                </c:pt>
                <c:pt idx="2">
                  <c:v>1.2562500000000001</c:v>
                </c:pt>
                <c:pt idx="3">
                  <c:v>2.2804687499999998</c:v>
                </c:pt>
                <c:pt idx="4">
                  <c:v>3.4012695312500001</c:v>
                </c:pt>
                <c:pt idx="5">
                  <c:v>4.0069335937500004</c:v>
                </c:pt>
                <c:pt idx="6">
                  <c:v>4.5865234375000004</c:v>
                </c:pt>
                <c:pt idx="7">
                  <c:v>4.5478515625</c:v>
                </c:pt>
                <c:pt idx="8">
                  <c:v>4.5928710937500004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plots!$E$98</c:f>
              <c:strCache>
                <c:ptCount val="1"/>
                <c:pt idx="0">
                  <c:v>sdaccel-bolama-int</c:v>
                </c:pt>
              </c:strCache>
            </c:strRef>
          </c:tx>
          <c:xVal>
            <c:numRef>
              <c:f>plots!$A$99:$A$107</c:f>
              <c:numCache>
                <c:formatCode>General</c:formatCode>
                <c:ptCount val="9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</c:numCache>
            </c:numRef>
          </c:xVal>
          <c:yVal>
            <c:numRef>
              <c:f>plots!$E$99:$E$107</c:f>
              <c:numCache>
                <c:formatCode>General</c:formatCode>
                <c:ptCount val="9"/>
                <c:pt idx="0">
                  <c:v>3.1347656250000001E-2</c:v>
                </c:pt>
                <c:pt idx="1">
                  <c:v>9.0234375000000006E-2</c:v>
                </c:pt>
                <c:pt idx="2">
                  <c:v>0.20732421875000001</c:v>
                </c:pt>
                <c:pt idx="3">
                  <c:v>0.35195312499999998</c:v>
                </c:pt>
                <c:pt idx="4">
                  <c:v>0.52958984374999996</c:v>
                </c:pt>
                <c:pt idx="5">
                  <c:v>0.63818359375</c:v>
                </c:pt>
                <c:pt idx="6">
                  <c:v>0.70439453124999996</c:v>
                </c:pt>
                <c:pt idx="7">
                  <c:v>0.74306640624999998</c:v>
                </c:pt>
                <c:pt idx="8">
                  <c:v>0.76093750000000004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plots!$F$98</c:f>
              <c:strCache>
                <c:ptCount val="1"/>
                <c:pt idx="0">
                  <c:v>sdaccel-bolama-double</c:v>
                </c:pt>
              </c:strCache>
            </c:strRef>
          </c:tx>
          <c:xVal>
            <c:numRef>
              <c:f>plots!$A$99:$A$107</c:f>
              <c:numCache>
                <c:formatCode>General</c:formatCode>
                <c:ptCount val="9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</c:numCache>
            </c:numRef>
          </c:xVal>
          <c:yVal>
            <c:numRef>
              <c:f>plots!$F$108:$F$116</c:f>
              <c:numCache>
                <c:formatCode>General</c:formatCode>
                <c:ptCount val="9"/>
                <c:pt idx="0">
                  <c:v>4.78515625E-2</c:v>
                </c:pt>
                <c:pt idx="1">
                  <c:v>0.19208984374999999</c:v>
                </c:pt>
                <c:pt idx="2">
                  <c:v>0.38798828125000001</c:v>
                </c:pt>
                <c:pt idx="3">
                  <c:v>0.72109374999999998</c:v>
                </c:pt>
                <c:pt idx="4">
                  <c:v>0.98837890625000002</c:v>
                </c:pt>
                <c:pt idx="5">
                  <c:v>1.2615234375</c:v>
                </c:pt>
                <c:pt idx="6">
                  <c:v>1.40283203125</c:v>
                </c:pt>
                <c:pt idx="7">
                  <c:v>1.4787109375</c:v>
                </c:pt>
                <c:pt idx="8">
                  <c:v>1.51826171875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plots!$G$98</c:f>
              <c:strCache>
                <c:ptCount val="1"/>
                <c:pt idx="0">
                  <c:v>cpu-bolama-int</c:v>
                </c:pt>
              </c:strCache>
            </c:strRef>
          </c:tx>
          <c:xVal>
            <c:numRef>
              <c:f>plots!$A$99:$A$107</c:f>
              <c:numCache>
                <c:formatCode>General</c:formatCode>
                <c:ptCount val="9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</c:numCache>
            </c:numRef>
          </c:xVal>
          <c:yVal>
            <c:numRef>
              <c:f>plots!$G$99:$G$107</c:f>
              <c:numCache>
                <c:formatCode>General</c:formatCode>
                <c:ptCount val="9"/>
                <c:pt idx="0">
                  <c:v>5.4492187499999997E-2</c:v>
                </c:pt>
                <c:pt idx="1">
                  <c:v>0.1923828125</c:v>
                </c:pt>
                <c:pt idx="2">
                  <c:v>0.71953124999999996</c:v>
                </c:pt>
                <c:pt idx="3">
                  <c:v>2.5199218750000001</c:v>
                </c:pt>
                <c:pt idx="4">
                  <c:v>7.4375</c:v>
                </c:pt>
                <c:pt idx="5">
                  <c:v>18.156542968749999</c:v>
                </c:pt>
                <c:pt idx="6">
                  <c:v>27.040332031249999</c:v>
                </c:pt>
                <c:pt idx="7">
                  <c:v>25.241308593749999</c:v>
                </c:pt>
                <c:pt idx="8">
                  <c:v>25.101171874999999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plots!$H$98</c:f>
              <c:strCache>
                <c:ptCount val="1"/>
                <c:pt idx="0">
                  <c:v>cpu-bolama-double</c:v>
                </c:pt>
              </c:strCache>
            </c:strRef>
          </c:tx>
          <c:xVal>
            <c:numRef>
              <c:f>plots!$A$99:$A$107</c:f>
              <c:numCache>
                <c:formatCode>General</c:formatCode>
                <c:ptCount val="9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</c:numCache>
            </c:numRef>
          </c:xVal>
          <c:yVal>
            <c:numRef>
              <c:f>plots!$H$108:$H$116</c:f>
              <c:numCache>
                <c:formatCode>General</c:formatCode>
                <c:ptCount val="9"/>
                <c:pt idx="0">
                  <c:v>0.11533203124999999</c:v>
                </c:pt>
                <c:pt idx="1">
                  <c:v>0.39687499999999998</c:v>
                </c:pt>
                <c:pt idx="2">
                  <c:v>1.38330078125</c:v>
                </c:pt>
                <c:pt idx="3">
                  <c:v>4.7632812500000004</c:v>
                </c:pt>
                <c:pt idx="4">
                  <c:v>12.230859375</c:v>
                </c:pt>
                <c:pt idx="5">
                  <c:v>27.99462890625</c:v>
                </c:pt>
                <c:pt idx="6">
                  <c:v>43.252734375000003</c:v>
                </c:pt>
                <c:pt idx="7">
                  <c:v>25.082714843750001</c:v>
                </c:pt>
                <c:pt idx="8">
                  <c:v>24.793749999999999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plots!$I$98</c:f>
              <c:strCache>
                <c:ptCount val="1"/>
                <c:pt idx="0">
                  <c:v>gpu-kanton-int</c:v>
                </c:pt>
              </c:strCache>
            </c:strRef>
          </c:tx>
          <c:xVal>
            <c:numRef>
              <c:f>plots!$A$99:$A$107</c:f>
              <c:numCache>
                <c:formatCode>General</c:formatCode>
                <c:ptCount val="9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</c:numCache>
            </c:numRef>
          </c:xVal>
          <c:yVal>
            <c:numRef>
              <c:f>plots!$I$99:$I$107</c:f>
              <c:numCache>
                <c:formatCode>General</c:formatCode>
                <c:ptCount val="9"/>
                <c:pt idx="0">
                  <c:v>0.14453125</c:v>
                </c:pt>
                <c:pt idx="1">
                  <c:v>0.95009765624999998</c:v>
                </c:pt>
                <c:pt idx="2">
                  <c:v>3.7066406249999999</c:v>
                </c:pt>
                <c:pt idx="3">
                  <c:v>14.74072265625</c:v>
                </c:pt>
                <c:pt idx="4">
                  <c:v>50.125585937499999</c:v>
                </c:pt>
                <c:pt idx="5">
                  <c:v>112.79111328125001</c:v>
                </c:pt>
                <c:pt idx="6">
                  <c:v>173.71875</c:v>
                </c:pt>
                <c:pt idx="7">
                  <c:v>204.52226562499999</c:v>
                </c:pt>
                <c:pt idx="8">
                  <c:v>203.87148437499999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plots!$J$98</c:f>
              <c:strCache>
                <c:ptCount val="1"/>
                <c:pt idx="0">
                  <c:v>gpu-kanton-double</c:v>
                </c:pt>
              </c:strCache>
            </c:strRef>
          </c:tx>
          <c:xVal>
            <c:numRef>
              <c:f>plots!$A$99:$A$107</c:f>
              <c:numCache>
                <c:formatCode>General</c:formatCode>
                <c:ptCount val="9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262144</c:v>
                </c:pt>
                <c:pt idx="6">
                  <c:v>1048576</c:v>
                </c:pt>
                <c:pt idx="7">
                  <c:v>4194304</c:v>
                </c:pt>
                <c:pt idx="8">
                  <c:v>16777216</c:v>
                </c:pt>
              </c:numCache>
            </c:numRef>
          </c:xVal>
          <c:yVal>
            <c:numRef>
              <c:f>plots!$J$108:$J$116</c:f>
              <c:numCache>
                <c:formatCode>General</c:formatCode>
                <c:ptCount val="9"/>
                <c:pt idx="0">
                  <c:v>0.27646484375000002</c:v>
                </c:pt>
                <c:pt idx="1">
                  <c:v>1.727734375</c:v>
                </c:pt>
                <c:pt idx="2">
                  <c:v>6.9486328124999996</c:v>
                </c:pt>
                <c:pt idx="3">
                  <c:v>27.494726562499999</c:v>
                </c:pt>
                <c:pt idx="4">
                  <c:v>93.049414062500006</c:v>
                </c:pt>
                <c:pt idx="5">
                  <c:v>159.150390625</c:v>
                </c:pt>
                <c:pt idx="6">
                  <c:v>214.96044921875</c:v>
                </c:pt>
                <c:pt idx="7">
                  <c:v>225.13496093750001</c:v>
                </c:pt>
                <c:pt idx="8">
                  <c:v>227.73154296875001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87296"/>
        <c:axId val="114489216"/>
      </c:scatterChart>
      <c:valAx>
        <c:axId val="11448729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ARRAY SIZE</a:t>
                </a:r>
                <a:r>
                  <a:rPr lang="en-GB" baseline="0"/>
                  <a:t> (WORDS)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89216"/>
        <c:crosses val="autoZero"/>
        <c:crossBetween val="midCat"/>
      </c:valAx>
      <c:valAx>
        <c:axId val="1144892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MB/s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487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44</xdr:col>
      <xdr:colOff>97971</xdr:colOff>
      <xdr:row>1</xdr:row>
      <xdr:rowOff>47627</xdr:rowOff>
    </xdr:from>
    <xdr:ext cx="2933700" cy="2036668"/>
    <xdr:sp macro="" textlink="">
      <xdr:nvSpPr>
        <xdr:cNvPr id="2" name="TextBox 1"/>
        <xdr:cNvSpPr txBox="1"/>
      </xdr:nvSpPr>
      <xdr:spPr>
        <a:xfrm>
          <a:off x="19352078" y="2632984"/>
          <a:ext cx="2933700" cy="2036668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/>
            <a:t>Modified</a:t>
          </a:r>
          <a:r>
            <a:rPr lang="en-GB" sz="1100" baseline="0"/>
            <a:t> STREAMING benchmark </a:t>
          </a:r>
        </a:p>
        <a:p>
          <a:pPr algn="l"/>
          <a:r>
            <a:rPr lang="en-GB" sz="1100" baseline="0"/>
            <a:t>Original Version: 5.10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OpenCL (AOCL) version</a:t>
          </a:r>
          <a:b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GMEM access bandwidth</a:t>
          </a:r>
          <a:b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(device DRAM)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Machine(s) :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BOLAMA</a:t>
          </a:r>
          <a:b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Targets: 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aocl (Nallatech)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sdaccel-a  (Alpha-Data)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/>
        </a:p>
      </xdr:txBody>
    </xdr:sp>
    <xdr:clientData/>
  </xdr:oneCellAnchor>
  <xdr:oneCellAnchor>
    <xdr:from>
      <xdr:col>44</xdr:col>
      <xdr:colOff>196664</xdr:colOff>
      <xdr:row>5</xdr:row>
      <xdr:rowOff>5603</xdr:rowOff>
    </xdr:from>
    <xdr:ext cx="2933700" cy="1002926"/>
    <xdr:sp macro="" textlink="">
      <xdr:nvSpPr>
        <xdr:cNvPr id="3" name="TextBox 2"/>
        <xdr:cNvSpPr txBox="1"/>
      </xdr:nvSpPr>
      <xdr:spPr>
        <a:xfrm>
          <a:off x="19450771" y="4944996"/>
          <a:ext cx="2933700" cy="1002926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/>
            <a:t>Host specs (bolama)</a:t>
          </a:r>
          <a:br>
            <a:rPr lang="en-GB" sz="1100"/>
          </a:br>
          <a:r>
            <a:rPr lang="en-GB" sz="1100"/>
            <a:t>E5-26099</a:t>
          </a:r>
        </a:p>
        <a:p>
          <a:pPr algn="l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/>
        </a:p>
      </xdr:txBody>
    </xdr:sp>
    <xdr:clientData/>
  </xdr:oneCellAnchor>
  <xdr:oneCellAnchor>
    <xdr:from>
      <xdr:col>44</xdr:col>
      <xdr:colOff>176812</xdr:colOff>
      <xdr:row>22</xdr:row>
      <xdr:rowOff>71798</xdr:rowOff>
    </xdr:from>
    <xdr:ext cx="2933700" cy="957543"/>
    <xdr:sp macro="" textlink="">
      <xdr:nvSpPr>
        <xdr:cNvPr id="4" name="TextBox 3"/>
        <xdr:cNvSpPr txBox="1"/>
      </xdr:nvSpPr>
      <xdr:spPr>
        <a:xfrm>
          <a:off x="19430919" y="8481012"/>
          <a:ext cx="2933700" cy="957543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aocl -bolama</a:t>
          </a:r>
          <a:b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/>
        </a:p>
      </xdr:txBody>
    </xdr:sp>
    <xdr:clientData/>
  </xdr:oneCellAnchor>
  <xdr:oneCellAnchor>
    <xdr:from>
      <xdr:col>44</xdr:col>
      <xdr:colOff>109178</xdr:colOff>
      <xdr:row>12</xdr:row>
      <xdr:rowOff>122864</xdr:rowOff>
    </xdr:from>
    <xdr:ext cx="2933700" cy="994523"/>
    <xdr:sp macro="" textlink="">
      <xdr:nvSpPr>
        <xdr:cNvPr id="5" name="TextBox 4"/>
        <xdr:cNvSpPr txBox="1"/>
      </xdr:nvSpPr>
      <xdr:spPr>
        <a:xfrm>
          <a:off x="19363285" y="6491007"/>
          <a:ext cx="2933700" cy="994523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sdaccel-bolama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/>
        </a:p>
      </xdr:txBody>
    </xdr:sp>
    <xdr:clientData/>
  </xdr:oneCellAnchor>
  <xdr:oneCellAnchor>
    <xdr:from>
      <xdr:col>44</xdr:col>
      <xdr:colOff>330572</xdr:colOff>
      <xdr:row>29</xdr:row>
      <xdr:rowOff>116862</xdr:rowOff>
    </xdr:from>
    <xdr:ext cx="2933700" cy="885265"/>
    <xdr:sp macro="" textlink="">
      <xdr:nvSpPr>
        <xdr:cNvPr id="6" name="TextBox 5"/>
        <xdr:cNvSpPr txBox="1"/>
      </xdr:nvSpPr>
      <xdr:spPr>
        <a:xfrm>
          <a:off x="19584679" y="9954826"/>
          <a:ext cx="2933700" cy="885265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cpu-bolama (opencl-target)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GB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607115</xdr:colOff>
      <xdr:row>2</xdr:row>
      <xdr:rowOff>109537</xdr:rowOff>
    </xdr:from>
    <xdr:to>
      <xdr:col>25</xdr:col>
      <xdr:colOff>98977</xdr:colOff>
      <xdr:row>32</xdr:row>
      <xdr:rowOff>91109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419099</xdr:colOff>
      <xdr:row>36</xdr:row>
      <xdr:rowOff>100011</xdr:rowOff>
    </xdr:from>
    <xdr:to>
      <xdr:col>24</xdr:col>
      <xdr:colOff>390524</xdr:colOff>
      <xdr:row>66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68</xdr:row>
      <xdr:rowOff>138112</xdr:rowOff>
    </xdr:from>
    <xdr:to>
      <xdr:col>25</xdr:col>
      <xdr:colOff>38100</xdr:colOff>
      <xdr:row>94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97</xdr:row>
      <xdr:rowOff>509587</xdr:rowOff>
    </xdr:from>
    <xdr:to>
      <xdr:col>25</xdr:col>
      <xdr:colOff>95250</xdr:colOff>
      <xdr:row>120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BG294"/>
  <sheetViews>
    <sheetView tabSelected="1" zoomScale="90" zoomScaleNormal="90" workbookViewId="0">
      <pane ySplit="2" topLeftCell="A95" activePane="bottomLeft" state="frozen"/>
      <selection pane="bottomLeft" activeCell="B3" sqref="B3:H117"/>
    </sheetView>
  </sheetViews>
  <sheetFormatPr defaultRowHeight="15" x14ac:dyDescent="0.25"/>
  <cols>
    <col min="1" max="1" width="3.7109375" customWidth="1"/>
    <col min="2" max="2" width="10.140625" bestFit="1" customWidth="1"/>
    <col min="3" max="3" width="16" bestFit="1" customWidth="1"/>
    <col min="4" max="4" width="19.5703125" style="3" customWidth="1"/>
    <col min="5" max="5" width="7" bestFit="1" customWidth="1"/>
    <col min="6" max="6" width="5.140625" bestFit="1" customWidth="1"/>
    <col min="7" max="7" width="4" bestFit="1" customWidth="1"/>
    <col min="8" max="8" width="7.5703125" bestFit="1" customWidth="1"/>
    <col min="9" max="9" width="3.7109375" customWidth="1"/>
    <col min="10" max="10" width="7" bestFit="1" customWidth="1"/>
    <col min="11" max="11" width="3.28515625" bestFit="1" customWidth="1"/>
    <col min="12" max="12" width="4.5703125" bestFit="1" customWidth="1"/>
    <col min="13" max="13" width="7" bestFit="1" customWidth="1"/>
    <col min="14" max="14" width="7.5703125" bestFit="1" customWidth="1"/>
    <col min="15" max="16" width="6.7109375" bestFit="1" customWidth="1"/>
    <col min="17" max="17" width="11.140625" style="18" customWidth="1"/>
    <col min="18" max="18" width="7.7109375" bestFit="1" customWidth="1"/>
    <col min="19" max="19" width="6.7109375" bestFit="1" customWidth="1"/>
    <col min="20" max="20" width="7.7109375" bestFit="1" customWidth="1"/>
    <col min="21" max="21" width="6.7109375" bestFit="1" customWidth="1"/>
    <col min="22" max="22" width="3.85546875" bestFit="1" customWidth="1"/>
    <col min="23" max="23" width="12.140625" bestFit="1" customWidth="1"/>
    <col min="24" max="27" width="3.85546875" bestFit="1" customWidth="1"/>
    <col min="28" max="28" width="4" customWidth="1"/>
    <col min="29" max="30" width="10" style="1" bestFit="1" customWidth="1"/>
    <col min="31" max="31" width="10" style="2" bestFit="1" customWidth="1"/>
    <col min="32" max="32" width="10" style="2" customWidth="1"/>
    <col min="33" max="33" width="5.5703125" style="1" bestFit="1" customWidth="1"/>
    <col min="34" max="34" width="5.5703125" style="1" customWidth="1"/>
    <col min="35" max="39" width="3.85546875" style="1" bestFit="1" customWidth="1"/>
  </cols>
  <sheetData>
    <row r="1" spans="1:59" x14ac:dyDescent="0.25">
      <c r="W1" s="34" t="s">
        <v>333</v>
      </c>
      <c r="X1" s="38" t="s">
        <v>46</v>
      </c>
      <c r="Y1" s="38"/>
      <c r="Z1" s="38"/>
      <c r="AA1" s="38"/>
      <c r="AB1" s="14" t="s">
        <v>45</v>
      </c>
      <c r="AC1" s="39" t="s">
        <v>44</v>
      </c>
      <c r="AD1" s="40"/>
      <c r="AE1" s="40"/>
      <c r="AF1" s="40"/>
      <c r="AG1" s="41"/>
      <c r="AH1" s="23"/>
      <c r="AI1" s="42" t="s">
        <v>43</v>
      </c>
      <c r="AJ1" s="42"/>
      <c r="AK1" s="42"/>
      <c r="AL1" s="42"/>
      <c r="AM1" s="42"/>
    </row>
    <row r="2" spans="1:59" s="5" customFormat="1" ht="137.25" customHeight="1" x14ac:dyDescent="0.25">
      <c r="B2" s="10" t="s">
        <v>42</v>
      </c>
      <c r="C2" s="10" t="s">
        <v>240</v>
      </c>
      <c r="D2" s="13" t="s">
        <v>41</v>
      </c>
      <c r="E2" s="10" t="s">
        <v>40</v>
      </c>
      <c r="F2" s="10" t="s">
        <v>2</v>
      </c>
      <c r="G2" s="12" t="s">
        <v>39</v>
      </c>
      <c r="H2" s="10" t="s">
        <v>38</v>
      </c>
      <c r="I2" s="10" t="s">
        <v>37</v>
      </c>
      <c r="J2" s="10" t="s">
        <v>36</v>
      </c>
      <c r="K2" s="10" t="s">
        <v>35</v>
      </c>
      <c r="L2" s="10" t="s">
        <v>34</v>
      </c>
      <c r="M2" s="10" t="s">
        <v>33</v>
      </c>
      <c r="N2" s="10" t="s">
        <v>32</v>
      </c>
      <c r="O2" s="10" t="s">
        <v>31</v>
      </c>
      <c r="P2" s="10" t="s">
        <v>30</v>
      </c>
      <c r="Q2" s="19" t="s">
        <v>29</v>
      </c>
      <c r="R2" s="10" t="s">
        <v>28</v>
      </c>
      <c r="S2" s="10" t="s">
        <v>27</v>
      </c>
      <c r="T2" s="11" t="s">
        <v>26</v>
      </c>
      <c r="U2" s="11" t="s">
        <v>25</v>
      </c>
      <c r="V2" s="10" t="s">
        <v>24</v>
      </c>
      <c r="W2" s="10" t="s">
        <v>334</v>
      </c>
      <c r="X2" s="9" t="s">
        <v>23</v>
      </c>
      <c r="Y2" s="9" t="s">
        <v>22</v>
      </c>
      <c r="Z2" s="9" t="s">
        <v>21</v>
      </c>
      <c r="AA2" s="9" t="s">
        <v>20</v>
      </c>
      <c r="AB2" s="9"/>
      <c r="AC2" s="7" t="s">
        <v>19</v>
      </c>
      <c r="AD2" s="7" t="s">
        <v>18</v>
      </c>
      <c r="AE2" s="8" t="s">
        <v>17</v>
      </c>
      <c r="AF2" s="37" t="s">
        <v>338</v>
      </c>
      <c r="AG2" s="36" t="s">
        <v>16</v>
      </c>
      <c r="AH2" s="37" t="s">
        <v>339</v>
      </c>
      <c r="AI2" s="7" t="s">
        <v>15</v>
      </c>
      <c r="AJ2" s="7" t="s">
        <v>14</v>
      </c>
      <c r="AK2" s="7" t="s">
        <v>13</v>
      </c>
      <c r="AL2" s="7" t="s">
        <v>12</v>
      </c>
      <c r="AM2" s="7" t="s">
        <v>11</v>
      </c>
      <c r="AN2" s="6" t="s">
        <v>10</v>
      </c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</row>
    <row r="3" spans="1:59" ht="15.75" x14ac:dyDescent="0.25">
      <c r="A3" s="17"/>
      <c r="B3" s="15">
        <v>160429</v>
      </c>
      <c r="C3" s="15" t="s">
        <v>47</v>
      </c>
      <c r="D3" s="16" t="s">
        <v>48</v>
      </c>
      <c r="E3" s="15" t="s">
        <v>6</v>
      </c>
      <c r="F3" s="4" t="s">
        <v>5</v>
      </c>
      <c r="G3" s="4">
        <v>20</v>
      </c>
      <c r="H3" s="4" t="s">
        <v>4</v>
      </c>
      <c r="I3" s="4">
        <v>4</v>
      </c>
      <c r="J3" s="4">
        <v>2</v>
      </c>
      <c r="K3" s="4">
        <v>1</v>
      </c>
      <c r="L3" s="4" t="s">
        <v>3</v>
      </c>
      <c r="M3" s="4" t="s">
        <v>8</v>
      </c>
      <c r="N3" s="4" t="s">
        <v>7</v>
      </c>
      <c r="O3" s="4">
        <v>16</v>
      </c>
      <c r="P3" s="4">
        <f>O3</f>
        <v>16</v>
      </c>
      <c r="Q3" s="20">
        <f>O3*P3*I3/(1024*1024)</f>
        <v>9.765625E-4</v>
      </c>
      <c r="R3" s="4" t="s">
        <v>1</v>
      </c>
      <c r="S3" s="4">
        <v>1</v>
      </c>
      <c r="T3" s="4" t="str">
        <f t="shared" ref="T3:T34" si="0">R3</f>
        <v>contig</v>
      </c>
      <c r="U3" s="4">
        <v>1</v>
      </c>
      <c r="V3" s="4" t="s">
        <v>0</v>
      </c>
      <c r="W3" s="4"/>
      <c r="AC3" s="28">
        <v>43.6</v>
      </c>
      <c r="AD3" s="28">
        <v>19.3</v>
      </c>
      <c r="AE3" s="29">
        <v>37.5</v>
      </c>
      <c r="AF3" s="35">
        <f>AE3/1024</f>
        <v>3.662109375E-2</v>
      </c>
      <c r="AG3" s="1">
        <v>0.23</v>
      </c>
      <c r="AH3" s="1">
        <f>AF3*AG3</f>
        <v>8.4228515625E-3</v>
      </c>
    </row>
    <row r="4" spans="1:59" ht="15.75" x14ac:dyDescent="0.25">
      <c r="A4" s="17"/>
      <c r="B4" s="15">
        <v>160429</v>
      </c>
      <c r="C4" s="15" t="s">
        <v>47</v>
      </c>
      <c r="D4" s="16" t="s">
        <v>48</v>
      </c>
      <c r="E4" s="15" t="s">
        <v>6</v>
      </c>
      <c r="F4" s="4" t="s">
        <v>5</v>
      </c>
      <c r="G4" s="4">
        <v>20</v>
      </c>
      <c r="H4" s="4" t="s">
        <v>4</v>
      </c>
      <c r="I4" s="4">
        <v>4</v>
      </c>
      <c r="J4" s="4">
        <v>2</v>
      </c>
      <c r="K4" s="4">
        <v>1</v>
      </c>
      <c r="L4" s="4" t="s">
        <v>3</v>
      </c>
      <c r="M4" s="4" t="s">
        <v>8</v>
      </c>
      <c r="N4" s="4" t="s">
        <v>7</v>
      </c>
      <c r="O4" s="4">
        <v>32</v>
      </c>
      <c r="P4" s="4">
        <f t="shared" ref="P4:P67" si="1">O4</f>
        <v>32</v>
      </c>
      <c r="Q4" s="20">
        <f t="shared" ref="Q4:Q11" si="2">O4*P4*I4/(1024*1024)</f>
        <v>3.90625E-3</v>
      </c>
      <c r="R4" s="4" t="s">
        <v>1</v>
      </c>
      <c r="S4" s="4">
        <v>1</v>
      </c>
      <c r="T4" s="4" t="str">
        <f t="shared" si="0"/>
        <v>contig</v>
      </c>
      <c r="U4" s="4">
        <v>1</v>
      </c>
      <c r="V4" s="4" t="s">
        <v>0</v>
      </c>
      <c r="W4" s="4"/>
      <c r="AC4" s="28">
        <v>157.6</v>
      </c>
      <c r="AD4" s="28">
        <v>92.1</v>
      </c>
      <c r="AE4" s="29">
        <v>140.19999999999999</v>
      </c>
      <c r="AF4" s="35">
        <f t="shared" ref="AF4:AF67" si="3">AE4/1024</f>
        <v>0.13691406249999999</v>
      </c>
      <c r="AG4" s="1">
        <v>0.13</v>
      </c>
      <c r="AH4" s="1">
        <f t="shared" ref="AH4:AH67" si="4">AF4*AG4</f>
        <v>1.7798828124999999E-2</v>
      </c>
    </row>
    <row r="5" spans="1:59" ht="15.75" x14ac:dyDescent="0.25">
      <c r="A5" s="17"/>
      <c r="B5" s="15">
        <v>160429</v>
      </c>
      <c r="C5" s="15" t="s">
        <v>47</v>
      </c>
      <c r="D5" s="16" t="s">
        <v>48</v>
      </c>
      <c r="E5" s="15" t="s">
        <v>6</v>
      </c>
      <c r="F5" s="4" t="s">
        <v>5</v>
      </c>
      <c r="G5" s="4">
        <v>20</v>
      </c>
      <c r="H5" s="4" t="s">
        <v>4</v>
      </c>
      <c r="I5" s="4">
        <v>4</v>
      </c>
      <c r="J5" s="4">
        <v>2</v>
      </c>
      <c r="K5" s="4">
        <v>1</v>
      </c>
      <c r="L5" s="4" t="s">
        <v>3</v>
      </c>
      <c r="M5" s="4" t="s">
        <v>8</v>
      </c>
      <c r="N5" s="4" t="s">
        <v>7</v>
      </c>
      <c r="O5" s="4">
        <v>64</v>
      </c>
      <c r="P5" s="4">
        <f t="shared" si="1"/>
        <v>64</v>
      </c>
      <c r="Q5" s="20">
        <f t="shared" si="2"/>
        <v>1.5625E-2</v>
      </c>
      <c r="R5" s="4" t="s">
        <v>1</v>
      </c>
      <c r="S5" s="4">
        <v>1</v>
      </c>
      <c r="T5" s="4" t="str">
        <f t="shared" si="0"/>
        <v>contig</v>
      </c>
      <c r="U5" s="4">
        <v>1</v>
      </c>
      <c r="V5" s="4" t="s">
        <v>0</v>
      </c>
      <c r="W5" s="4"/>
      <c r="AC5" s="28">
        <v>679.7</v>
      </c>
      <c r="AD5" s="28">
        <v>386.1</v>
      </c>
      <c r="AE5" s="29">
        <v>645.70000000000005</v>
      </c>
      <c r="AF5" s="35">
        <f t="shared" si="3"/>
        <v>0.63056640625000004</v>
      </c>
      <c r="AG5" s="1">
        <v>0.16</v>
      </c>
      <c r="AH5" s="1">
        <f t="shared" si="4"/>
        <v>0.10089062500000001</v>
      </c>
    </row>
    <row r="6" spans="1:59" ht="15.75" x14ac:dyDescent="0.25">
      <c r="A6" s="17"/>
      <c r="B6" s="15">
        <v>160429</v>
      </c>
      <c r="C6" s="15" t="s">
        <v>47</v>
      </c>
      <c r="D6" s="16" t="s">
        <v>48</v>
      </c>
      <c r="E6" s="15" t="s">
        <v>6</v>
      </c>
      <c r="F6" s="4" t="s">
        <v>5</v>
      </c>
      <c r="G6" s="4">
        <v>20</v>
      </c>
      <c r="H6" s="4" t="s">
        <v>4</v>
      </c>
      <c r="I6" s="4">
        <v>4</v>
      </c>
      <c r="J6" s="4">
        <v>2</v>
      </c>
      <c r="K6" s="4">
        <v>1</v>
      </c>
      <c r="L6" s="4" t="s">
        <v>3</v>
      </c>
      <c r="M6" s="4" t="s">
        <v>8</v>
      </c>
      <c r="N6" s="4" t="s">
        <v>7</v>
      </c>
      <c r="O6" s="4">
        <v>128</v>
      </c>
      <c r="P6" s="4">
        <f t="shared" si="1"/>
        <v>128</v>
      </c>
      <c r="Q6" s="20">
        <f t="shared" si="2"/>
        <v>6.25E-2</v>
      </c>
      <c r="R6" s="4" t="s">
        <v>1</v>
      </c>
      <c r="S6" s="4">
        <v>1</v>
      </c>
      <c r="T6" s="4" t="str">
        <f t="shared" si="0"/>
        <v>contig</v>
      </c>
      <c r="U6" s="4">
        <v>1</v>
      </c>
      <c r="V6" s="4" t="s">
        <v>0</v>
      </c>
      <c r="W6" s="4"/>
      <c r="AC6" s="28">
        <v>1506.2</v>
      </c>
      <c r="AD6" s="28">
        <v>845.8</v>
      </c>
      <c r="AE6" s="29">
        <v>1168.5</v>
      </c>
      <c r="AF6" s="35">
        <f t="shared" si="3"/>
        <v>1.14111328125</v>
      </c>
      <c r="AG6" s="1">
        <v>0.19</v>
      </c>
      <c r="AH6" s="1">
        <f t="shared" si="4"/>
        <v>0.21681152343750001</v>
      </c>
    </row>
    <row r="7" spans="1:59" ht="15.75" x14ac:dyDescent="0.25">
      <c r="A7" s="17"/>
      <c r="B7" s="15">
        <v>160429</v>
      </c>
      <c r="C7" s="15" t="s">
        <v>47</v>
      </c>
      <c r="D7" s="16" t="s">
        <v>48</v>
      </c>
      <c r="E7" s="15" t="s">
        <v>6</v>
      </c>
      <c r="F7" s="4" t="s">
        <v>5</v>
      </c>
      <c r="G7" s="4">
        <v>20</v>
      </c>
      <c r="H7" s="4" t="s">
        <v>4</v>
      </c>
      <c r="I7" s="4">
        <v>4</v>
      </c>
      <c r="J7" s="4">
        <v>2</v>
      </c>
      <c r="K7" s="4">
        <v>1</v>
      </c>
      <c r="L7" s="4" t="s">
        <v>3</v>
      </c>
      <c r="M7" s="4" t="s">
        <v>8</v>
      </c>
      <c r="N7" s="4" t="s">
        <v>7</v>
      </c>
      <c r="O7" s="4">
        <v>256</v>
      </c>
      <c r="P7" s="4">
        <f t="shared" si="1"/>
        <v>256</v>
      </c>
      <c r="Q7" s="20">
        <f t="shared" si="2"/>
        <v>0.25</v>
      </c>
      <c r="R7" s="4" t="s">
        <v>1</v>
      </c>
      <c r="S7" s="4">
        <v>1</v>
      </c>
      <c r="T7" s="4" t="str">
        <f t="shared" si="0"/>
        <v>contig</v>
      </c>
      <c r="U7" s="4">
        <v>1</v>
      </c>
      <c r="V7" s="4" t="s">
        <v>0</v>
      </c>
      <c r="W7" s="4"/>
      <c r="AC7" s="28">
        <v>2241.6</v>
      </c>
      <c r="AD7" s="28">
        <v>1907.2</v>
      </c>
      <c r="AE7" s="29">
        <v>2075.4</v>
      </c>
      <c r="AF7" s="35">
        <f t="shared" si="3"/>
        <v>2.0267578125000001</v>
      </c>
      <c r="AG7" s="1">
        <v>0.05</v>
      </c>
      <c r="AH7" s="1">
        <f t="shared" si="4"/>
        <v>0.10133789062500001</v>
      </c>
    </row>
    <row r="8" spans="1:59" ht="15.75" x14ac:dyDescent="0.25">
      <c r="A8" s="17"/>
      <c r="B8" s="15">
        <v>160429</v>
      </c>
      <c r="C8" s="15" t="s">
        <v>47</v>
      </c>
      <c r="D8" s="16" t="s">
        <v>48</v>
      </c>
      <c r="E8" s="15" t="s">
        <v>6</v>
      </c>
      <c r="F8" s="4" t="s">
        <v>5</v>
      </c>
      <c r="G8" s="4">
        <v>20</v>
      </c>
      <c r="H8" s="4" t="s">
        <v>4</v>
      </c>
      <c r="I8" s="4">
        <v>4</v>
      </c>
      <c r="J8" s="4">
        <v>2</v>
      </c>
      <c r="K8" s="4">
        <v>1</v>
      </c>
      <c r="L8" s="4" t="s">
        <v>3</v>
      </c>
      <c r="M8" s="4" t="s">
        <v>8</v>
      </c>
      <c r="N8" s="4" t="s">
        <v>7</v>
      </c>
      <c r="O8" s="4">
        <v>512</v>
      </c>
      <c r="P8" s="4">
        <f t="shared" si="1"/>
        <v>512</v>
      </c>
      <c r="Q8" s="20">
        <f t="shared" si="2"/>
        <v>1</v>
      </c>
      <c r="R8" s="4" t="s">
        <v>1</v>
      </c>
      <c r="S8" s="4">
        <v>1</v>
      </c>
      <c r="T8" s="4" t="str">
        <f t="shared" si="0"/>
        <v>contig</v>
      </c>
      <c r="U8" s="4">
        <v>1</v>
      </c>
      <c r="V8" s="4" t="s">
        <v>0</v>
      </c>
      <c r="W8" s="4"/>
      <c r="AC8" s="28">
        <v>2490.4</v>
      </c>
      <c r="AD8" s="28">
        <v>2170.8000000000002</v>
      </c>
      <c r="AE8" s="29">
        <v>2281.6</v>
      </c>
      <c r="AF8" s="35">
        <f t="shared" si="3"/>
        <v>2.2281249999999999</v>
      </c>
      <c r="AG8" s="1">
        <v>0.03</v>
      </c>
      <c r="AH8" s="1">
        <f t="shared" si="4"/>
        <v>6.6843749999999993E-2</v>
      </c>
    </row>
    <row r="9" spans="1:59" ht="15.75" x14ac:dyDescent="0.25">
      <c r="A9" s="17"/>
      <c r="B9" s="15">
        <v>160429</v>
      </c>
      <c r="C9" s="15" t="s">
        <v>47</v>
      </c>
      <c r="D9" s="16" t="s">
        <v>48</v>
      </c>
      <c r="E9" s="15" t="s">
        <v>6</v>
      </c>
      <c r="F9" s="4" t="s">
        <v>5</v>
      </c>
      <c r="G9" s="4">
        <v>20</v>
      </c>
      <c r="H9" s="4" t="s">
        <v>4</v>
      </c>
      <c r="I9" s="4">
        <v>4</v>
      </c>
      <c r="J9" s="4">
        <v>2</v>
      </c>
      <c r="K9" s="4">
        <v>1</v>
      </c>
      <c r="L9" s="4" t="s">
        <v>3</v>
      </c>
      <c r="M9" s="4" t="s">
        <v>8</v>
      </c>
      <c r="N9" s="4" t="s">
        <v>7</v>
      </c>
      <c r="O9" s="4">
        <v>1024</v>
      </c>
      <c r="P9" s="4">
        <f t="shared" si="1"/>
        <v>1024</v>
      </c>
      <c r="Q9" s="20">
        <f t="shared" si="2"/>
        <v>4</v>
      </c>
      <c r="R9" s="4" t="s">
        <v>1</v>
      </c>
      <c r="S9" s="4">
        <v>1</v>
      </c>
      <c r="T9" s="4" t="str">
        <f t="shared" si="0"/>
        <v>contig</v>
      </c>
      <c r="U9" s="4">
        <v>1</v>
      </c>
      <c r="V9" s="4" t="s">
        <v>0</v>
      </c>
      <c r="W9" s="4"/>
      <c r="AC9" s="28">
        <v>2451.4</v>
      </c>
      <c r="AD9" s="28">
        <v>2421.6999999999998</v>
      </c>
      <c r="AE9" s="29">
        <v>2438.1999999999998</v>
      </c>
      <c r="AF9" s="35">
        <f t="shared" si="3"/>
        <v>2.3810546874999998</v>
      </c>
      <c r="AG9" s="1">
        <v>0</v>
      </c>
      <c r="AH9" s="1">
        <f t="shared" si="4"/>
        <v>0</v>
      </c>
    </row>
    <row r="10" spans="1:59" ht="15.75" x14ac:dyDescent="0.25">
      <c r="A10" s="17"/>
      <c r="B10" s="15">
        <v>160429</v>
      </c>
      <c r="C10" s="15" t="s">
        <v>47</v>
      </c>
      <c r="D10" s="16" t="s">
        <v>48</v>
      </c>
      <c r="E10" s="15" t="s">
        <v>6</v>
      </c>
      <c r="F10" s="4" t="s">
        <v>5</v>
      </c>
      <c r="G10" s="4">
        <v>20</v>
      </c>
      <c r="H10" s="4" t="s">
        <v>4</v>
      </c>
      <c r="I10" s="4">
        <v>4</v>
      </c>
      <c r="J10" s="4">
        <v>2</v>
      </c>
      <c r="K10" s="4">
        <v>1</v>
      </c>
      <c r="L10" s="4" t="s">
        <v>3</v>
      </c>
      <c r="M10" s="4" t="s">
        <v>8</v>
      </c>
      <c r="N10" s="4" t="s">
        <v>7</v>
      </c>
      <c r="O10" s="4">
        <v>2048</v>
      </c>
      <c r="P10" s="4">
        <f t="shared" si="1"/>
        <v>2048</v>
      </c>
      <c r="Q10" s="20">
        <f t="shared" si="2"/>
        <v>16</v>
      </c>
      <c r="R10" s="4" t="s">
        <v>1</v>
      </c>
      <c r="S10" s="4">
        <v>1</v>
      </c>
      <c r="T10" s="4" t="str">
        <f t="shared" si="0"/>
        <v>contig</v>
      </c>
      <c r="U10" s="4">
        <v>1</v>
      </c>
      <c r="V10" s="4" t="s">
        <v>0</v>
      </c>
      <c r="W10" s="4"/>
      <c r="AC10" s="28">
        <v>2594.6999999999998</v>
      </c>
      <c r="AD10" s="28">
        <v>2588.6999999999998</v>
      </c>
      <c r="AE10" s="29">
        <v>2591</v>
      </c>
      <c r="AF10" s="35">
        <f t="shared" si="3"/>
        <v>2.5302734375</v>
      </c>
      <c r="AG10" s="1">
        <v>0</v>
      </c>
      <c r="AH10" s="1">
        <f t="shared" si="4"/>
        <v>0</v>
      </c>
    </row>
    <row r="11" spans="1:59" ht="15.75" x14ac:dyDescent="0.25">
      <c r="A11" s="17"/>
      <c r="B11" s="15">
        <v>160429</v>
      </c>
      <c r="C11" s="15" t="s">
        <v>47</v>
      </c>
      <c r="D11" s="16" t="s">
        <v>48</v>
      </c>
      <c r="E11" s="15" t="s">
        <v>6</v>
      </c>
      <c r="F11" s="4" t="s">
        <v>5</v>
      </c>
      <c r="G11" s="4">
        <v>20</v>
      </c>
      <c r="H11" s="4" t="s">
        <v>4</v>
      </c>
      <c r="I11" s="4">
        <v>4</v>
      </c>
      <c r="J11" s="4">
        <v>2</v>
      </c>
      <c r="K11" s="4">
        <v>1</v>
      </c>
      <c r="L11" s="4" t="s">
        <v>3</v>
      </c>
      <c r="M11" s="4" t="s">
        <v>8</v>
      </c>
      <c r="N11" s="4" t="s">
        <v>7</v>
      </c>
      <c r="O11" s="4">
        <v>4096</v>
      </c>
      <c r="P11" s="4">
        <f t="shared" si="1"/>
        <v>4096</v>
      </c>
      <c r="Q11" s="20">
        <f t="shared" si="2"/>
        <v>64</v>
      </c>
      <c r="R11" s="4" t="s">
        <v>1</v>
      </c>
      <c r="S11" s="4">
        <v>1</v>
      </c>
      <c r="T11" s="4" t="str">
        <f t="shared" si="0"/>
        <v>contig</v>
      </c>
      <c r="U11" s="4">
        <v>1</v>
      </c>
      <c r="V11" s="4" t="s">
        <v>0</v>
      </c>
      <c r="W11" s="4"/>
      <c r="AC11" s="28">
        <v>2508.1</v>
      </c>
      <c r="AD11" s="28">
        <v>2504.9</v>
      </c>
      <c r="AE11" s="29">
        <v>2506.1999999999998</v>
      </c>
      <c r="AF11" s="35">
        <f t="shared" si="3"/>
        <v>2.4474609374999998</v>
      </c>
      <c r="AG11" s="1">
        <v>0</v>
      </c>
      <c r="AH11" s="1">
        <f t="shared" si="4"/>
        <v>0</v>
      </c>
    </row>
    <row r="12" spans="1:59" ht="15.75" x14ac:dyDescent="0.25">
      <c r="A12" s="17"/>
      <c r="B12" s="15">
        <v>160429</v>
      </c>
      <c r="C12" s="15" t="s">
        <v>47</v>
      </c>
      <c r="D12" s="16" t="s">
        <v>55</v>
      </c>
      <c r="E12" s="15" t="s">
        <v>6</v>
      </c>
      <c r="F12" s="4" t="s">
        <v>5</v>
      </c>
      <c r="G12" s="4">
        <v>20</v>
      </c>
      <c r="H12" s="4" t="s">
        <v>49</v>
      </c>
      <c r="I12" s="4">
        <v>8</v>
      </c>
      <c r="J12" s="4">
        <v>2</v>
      </c>
      <c r="K12" s="4">
        <v>1</v>
      </c>
      <c r="L12" s="4" t="s">
        <v>3</v>
      </c>
      <c r="M12" s="4" t="s">
        <v>8</v>
      </c>
      <c r="N12" s="4" t="s">
        <v>7</v>
      </c>
      <c r="O12" s="4">
        <v>16</v>
      </c>
      <c r="P12" s="4">
        <f>O12</f>
        <v>16</v>
      </c>
      <c r="Q12" s="20">
        <f>O12*P12*I12/(1024*1024)</f>
        <v>1.953125E-3</v>
      </c>
      <c r="R12" s="4" t="s">
        <v>1</v>
      </c>
      <c r="S12" s="4">
        <v>1</v>
      </c>
      <c r="T12" s="4" t="str">
        <f t="shared" si="0"/>
        <v>contig</v>
      </c>
      <c r="U12" s="4">
        <v>1</v>
      </c>
      <c r="V12" s="4" t="s">
        <v>0</v>
      </c>
      <c r="W12" s="4"/>
      <c r="AC12" s="28">
        <v>85.5</v>
      </c>
      <c r="AD12" s="28">
        <v>44.5</v>
      </c>
      <c r="AE12" s="29">
        <v>74.2</v>
      </c>
      <c r="AF12" s="35">
        <f t="shared" si="3"/>
        <v>7.2460937500000003E-2</v>
      </c>
      <c r="AG12" s="1">
        <v>0.18</v>
      </c>
      <c r="AH12" s="1">
        <f t="shared" si="4"/>
        <v>1.304296875E-2</v>
      </c>
    </row>
    <row r="13" spans="1:59" ht="15.75" x14ac:dyDescent="0.25">
      <c r="A13" s="17"/>
      <c r="B13" s="15">
        <v>160429</v>
      </c>
      <c r="C13" s="15" t="s">
        <v>47</v>
      </c>
      <c r="D13" s="16" t="s">
        <v>56</v>
      </c>
      <c r="E13" s="15" t="s">
        <v>6</v>
      </c>
      <c r="F13" s="4" t="s">
        <v>5</v>
      </c>
      <c r="G13" s="4">
        <v>20</v>
      </c>
      <c r="H13" s="4" t="s">
        <v>49</v>
      </c>
      <c r="I13" s="4">
        <v>8</v>
      </c>
      <c r="J13" s="4">
        <v>2</v>
      </c>
      <c r="K13" s="4">
        <v>1</v>
      </c>
      <c r="L13" s="4" t="s">
        <v>3</v>
      </c>
      <c r="M13" s="4" t="s">
        <v>8</v>
      </c>
      <c r="N13" s="4" t="s">
        <v>7</v>
      </c>
      <c r="O13" s="4">
        <v>32</v>
      </c>
      <c r="P13" s="4">
        <f t="shared" si="1"/>
        <v>32</v>
      </c>
      <c r="Q13" s="20">
        <f t="shared" ref="Q13:Q20" si="5">O13*P13*I13/(1024*1024)</f>
        <v>7.8125E-3</v>
      </c>
      <c r="R13" s="4" t="s">
        <v>1</v>
      </c>
      <c r="S13" s="4">
        <v>1</v>
      </c>
      <c r="T13" s="4" t="str">
        <f t="shared" si="0"/>
        <v>contig</v>
      </c>
      <c r="U13" s="4">
        <v>1</v>
      </c>
      <c r="V13" s="4" t="s">
        <v>0</v>
      </c>
      <c r="W13" s="4"/>
      <c r="AC13" s="28">
        <v>587.29999999999995</v>
      </c>
      <c r="AD13" s="28">
        <v>207.6</v>
      </c>
      <c r="AE13" s="29">
        <v>451.8</v>
      </c>
      <c r="AF13" s="35">
        <f t="shared" si="3"/>
        <v>0.44121093750000001</v>
      </c>
      <c r="AG13" s="1">
        <v>0.35</v>
      </c>
      <c r="AH13" s="1">
        <f t="shared" si="4"/>
        <v>0.154423828125</v>
      </c>
    </row>
    <row r="14" spans="1:59" ht="15.75" x14ac:dyDescent="0.25">
      <c r="A14" s="17"/>
      <c r="B14" s="15">
        <v>160429</v>
      </c>
      <c r="C14" s="15" t="s">
        <v>47</v>
      </c>
      <c r="D14" s="16" t="s">
        <v>57</v>
      </c>
      <c r="E14" s="15" t="s">
        <v>6</v>
      </c>
      <c r="F14" s="4" t="s">
        <v>5</v>
      </c>
      <c r="G14" s="4">
        <v>20</v>
      </c>
      <c r="H14" s="4" t="s">
        <v>49</v>
      </c>
      <c r="I14" s="4">
        <v>8</v>
      </c>
      <c r="J14" s="4">
        <v>2</v>
      </c>
      <c r="K14" s="4">
        <v>1</v>
      </c>
      <c r="L14" s="4" t="s">
        <v>3</v>
      </c>
      <c r="M14" s="4" t="s">
        <v>8</v>
      </c>
      <c r="N14" s="4" t="s">
        <v>7</v>
      </c>
      <c r="O14" s="4">
        <v>64</v>
      </c>
      <c r="P14" s="4">
        <f t="shared" si="1"/>
        <v>64</v>
      </c>
      <c r="Q14" s="20">
        <f t="shared" si="5"/>
        <v>3.125E-2</v>
      </c>
      <c r="R14" s="4" t="s">
        <v>1</v>
      </c>
      <c r="S14" s="4">
        <v>1</v>
      </c>
      <c r="T14" s="4" t="str">
        <f t="shared" si="0"/>
        <v>contig</v>
      </c>
      <c r="U14" s="4">
        <v>1</v>
      </c>
      <c r="V14" s="4" t="s">
        <v>0</v>
      </c>
      <c r="W14" s="4"/>
      <c r="AC14" s="28">
        <v>1360.8</v>
      </c>
      <c r="AD14" s="28">
        <v>1073.7</v>
      </c>
      <c r="AE14" s="29">
        <v>1286.4000000000001</v>
      </c>
      <c r="AF14" s="35">
        <f t="shared" si="3"/>
        <v>1.2562500000000001</v>
      </c>
      <c r="AG14" s="1">
        <v>0.05</v>
      </c>
      <c r="AH14" s="1">
        <f t="shared" si="4"/>
        <v>6.2812500000000007E-2</v>
      </c>
    </row>
    <row r="15" spans="1:59" ht="15.75" x14ac:dyDescent="0.25">
      <c r="A15" s="17"/>
      <c r="B15" s="15">
        <v>160429</v>
      </c>
      <c r="C15" s="15" t="s">
        <v>47</v>
      </c>
      <c r="D15" s="16" t="s">
        <v>58</v>
      </c>
      <c r="E15" s="15" t="s">
        <v>6</v>
      </c>
      <c r="F15" s="4" t="s">
        <v>5</v>
      </c>
      <c r="G15" s="4">
        <v>20</v>
      </c>
      <c r="H15" s="4" t="s">
        <v>49</v>
      </c>
      <c r="I15" s="4">
        <v>8</v>
      </c>
      <c r="J15" s="4">
        <v>2</v>
      </c>
      <c r="K15" s="4">
        <v>1</v>
      </c>
      <c r="L15" s="4" t="s">
        <v>3</v>
      </c>
      <c r="M15" s="4" t="s">
        <v>8</v>
      </c>
      <c r="N15" s="4" t="s">
        <v>7</v>
      </c>
      <c r="O15" s="4">
        <v>128</v>
      </c>
      <c r="P15" s="4">
        <f t="shared" si="1"/>
        <v>128</v>
      </c>
      <c r="Q15" s="20">
        <f t="shared" si="5"/>
        <v>0.125</v>
      </c>
      <c r="R15" s="4" t="s">
        <v>1</v>
      </c>
      <c r="S15" s="4">
        <v>1</v>
      </c>
      <c r="T15" s="4" t="str">
        <f t="shared" si="0"/>
        <v>contig</v>
      </c>
      <c r="U15" s="4">
        <v>1</v>
      </c>
      <c r="V15" s="4" t="s">
        <v>0</v>
      </c>
      <c r="W15" s="4"/>
      <c r="AC15" s="28">
        <v>2848.5</v>
      </c>
      <c r="AD15" s="28">
        <v>1899</v>
      </c>
      <c r="AE15" s="29">
        <v>2335.1999999999998</v>
      </c>
      <c r="AF15" s="35">
        <f t="shared" si="3"/>
        <v>2.2804687499999998</v>
      </c>
      <c r="AG15" s="1">
        <v>0.14000000000000001</v>
      </c>
      <c r="AH15" s="1">
        <f t="shared" si="4"/>
        <v>0.319265625</v>
      </c>
    </row>
    <row r="16" spans="1:59" ht="15.75" x14ac:dyDescent="0.25">
      <c r="A16" s="17"/>
      <c r="B16" s="15">
        <v>160429</v>
      </c>
      <c r="C16" s="15" t="s">
        <v>47</v>
      </c>
      <c r="D16" s="16" t="s">
        <v>59</v>
      </c>
      <c r="E16" s="15" t="s">
        <v>6</v>
      </c>
      <c r="F16" s="4" t="s">
        <v>5</v>
      </c>
      <c r="G16" s="4">
        <v>20</v>
      </c>
      <c r="H16" s="4" t="s">
        <v>49</v>
      </c>
      <c r="I16" s="4">
        <v>8</v>
      </c>
      <c r="J16" s="4">
        <v>2</v>
      </c>
      <c r="K16" s="4">
        <v>1</v>
      </c>
      <c r="L16" s="4" t="s">
        <v>3</v>
      </c>
      <c r="M16" s="4" t="s">
        <v>8</v>
      </c>
      <c r="N16" s="4" t="s">
        <v>7</v>
      </c>
      <c r="O16" s="4">
        <v>256</v>
      </c>
      <c r="P16" s="4">
        <f t="shared" si="1"/>
        <v>256</v>
      </c>
      <c r="Q16" s="20">
        <f t="shared" si="5"/>
        <v>0.5</v>
      </c>
      <c r="R16" s="4" t="s">
        <v>1</v>
      </c>
      <c r="S16" s="4">
        <v>1</v>
      </c>
      <c r="T16" s="4" t="str">
        <f t="shared" si="0"/>
        <v>contig</v>
      </c>
      <c r="U16" s="4">
        <v>1</v>
      </c>
      <c r="V16" s="4" t="s">
        <v>0</v>
      </c>
      <c r="W16" s="4"/>
      <c r="AC16" s="28">
        <v>3784.9</v>
      </c>
      <c r="AD16" s="28">
        <v>3022.7</v>
      </c>
      <c r="AE16" s="29">
        <v>3482.9</v>
      </c>
      <c r="AF16" s="35">
        <f t="shared" si="3"/>
        <v>3.4012695312500001</v>
      </c>
      <c r="AG16" s="1">
        <v>0.08</v>
      </c>
      <c r="AH16" s="1">
        <f t="shared" si="4"/>
        <v>0.2721015625</v>
      </c>
    </row>
    <row r="17" spans="1:41" ht="15.75" x14ac:dyDescent="0.25">
      <c r="A17" s="17"/>
      <c r="B17" s="15">
        <v>160429</v>
      </c>
      <c r="C17" s="15" t="s">
        <v>47</v>
      </c>
      <c r="D17" s="16" t="s">
        <v>60</v>
      </c>
      <c r="E17" s="15" t="s">
        <v>6</v>
      </c>
      <c r="F17" s="4" t="s">
        <v>5</v>
      </c>
      <c r="G17" s="4">
        <v>20</v>
      </c>
      <c r="H17" s="4" t="s">
        <v>49</v>
      </c>
      <c r="I17" s="4">
        <v>8</v>
      </c>
      <c r="J17" s="4">
        <v>2</v>
      </c>
      <c r="K17" s="4">
        <v>1</v>
      </c>
      <c r="L17" s="4" t="s">
        <v>3</v>
      </c>
      <c r="M17" s="4" t="s">
        <v>8</v>
      </c>
      <c r="N17" s="4" t="s">
        <v>7</v>
      </c>
      <c r="O17" s="4">
        <v>512</v>
      </c>
      <c r="P17" s="4">
        <f t="shared" si="1"/>
        <v>512</v>
      </c>
      <c r="Q17" s="20">
        <f t="shared" si="5"/>
        <v>2</v>
      </c>
      <c r="R17" s="4" t="s">
        <v>1</v>
      </c>
      <c r="S17" s="4">
        <v>1</v>
      </c>
      <c r="T17" s="4" t="str">
        <f t="shared" si="0"/>
        <v>contig</v>
      </c>
      <c r="U17" s="4">
        <v>1</v>
      </c>
      <c r="V17" s="4" t="s">
        <v>0</v>
      </c>
      <c r="W17" s="4"/>
      <c r="AC17" s="28">
        <v>4156.8999999999996</v>
      </c>
      <c r="AD17" s="28">
        <v>4044.2</v>
      </c>
      <c r="AE17" s="29">
        <v>4103.1000000000004</v>
      </c>
      <c r="AF17" s="35">
        <f t="shared" si="3"/>
        <v>4.0069335937500004</v>
      </c>
      <c r="AG17" s="1">
        <v>0.01</v>
      </c>
      <c r="AH17" s="1">
        <f t="shared" si="4"/>
        <v>4.0069335937500006E-2</v>
      </c>
    </row>
    <row r="18" spans="1:41" ht="15.75" x14ac:dyDescent="0.25">
      <c r="A18" s="17"/>
      <c r="B18" s="15">
        <v>160429</v>
      </c>
      <c r="C18" s="15" t="s">
        <v>47</v>
      </c>
      <c r="D18" s="16" t="s">
        <v>61</v>
      </c>
      <c r="E18" s="15" t="s">
        <v>6</v>
      </c>
      <c r="F18" s="4" t="s">
        <v>5</v>
      </c>
      <c r="G18" s="4">
        <v>20</v>
      </c>
      <c r="H18" s="4" t="s">
        <v>49</v>
      </c>
      <c r="I18" s="4">
        <v>8</v>
      </c>
      <c r="J18" s="4">
        <v>2</v>
      </c>
      <c r="K18" s="4">
        <v>1</v>
      </c>
      <c r="L18" s="4" t="s">
        <v>3</v>
      </c>
      <c r="M18" s="4" t="s">
        <v>8</v>
      </c>
      <c r="N18" s="4" t="s">
        <v>7</v>
      </c>
      <c r="O18" s="4">
        <v>1024</v>
      </c>
      <c r="P18" s="4">
        <f t="shared" si="1"/>
        <v>1024</v>
      </c>
      <c r="Q18" s="20">
        <f t="shared" si="5"/>
        <v>8</v>
      </c>
      <c r="R18" s="4" t="s">
        <v>1</v>
      </c>
      <c r="S18" s="4">
        <v>1</v>
      </c>
      <c r="T18" s="4" t="str">
        <f t="shared" si="0"/>
        <v>contig</v>
      </c>
      <c r="U18" s="4">
        <v>1</v>
      </c>
      <c r="V18" s="4" t="s">
        <v>0</v>
      </c>
      <c r="W18" s="4"/>
      <c r="AC18" s="28">
        <v>4736.7</v>
      </c>
      <c r="AD18" s="28">
        <v>4674.7</v>
      </c>
      <c r="AE18" s="29">
        <v>4696.6000000000004</v>
      </c>
      <c r="AF18" s="35">
        <f t="shared" si="3"/>
        <v>4.5865234375000004</v>
      </c>
      <c r="AG18" s="1" t="s">
        <v>62</v>
      </c>
      <c r="AH18" s="1" t="e">
        <f t="shared" si="4"/>
        <v>#VALUE!</v>
      </c>
    </row>
    <row r="19" spans="1:41" ht="15.75" x14ac:dyDescent="0.25">
      <c r="A19" s="17"/>
      <c r="B19" s="15">
        <v>160429</v>
      </c>
      <c r="C19" s="15" t="s">
        <v>47</v>
      </c>
      <c r="D19" s="16" t="s">
        <v>63</v>
      </c>
      <c r="E19" s="15" t="s">
        <v>6</v>
      </c>
      <c r="F19" s="4" t="s">
        <v>5</v>
      </c>
      <c r="G19" s="4">
        <v>20</v>
      </c>
      <c r="H19" s="4" t="s">
        <v>49</v>
      </c>
      <c r="I19" s="4">
        <v>8</v>
      </c>
      <c r="J19" s="4">
        <v>2</v>
      </c>
      <c r="K19" s="4">
        <v>1</v>
      </c>
      <c r="L19" s="4" t="s">
        <v>3</v>
      </c>
      <c r="M19" s="4" t="s">
        <v>8</v>
      </c>
      <c r="N19" s="4" t="s">
        <v>7</v>
      </c>
      <c r="O19" s="4">
        <v>2048</v>
      </c>
      <c r="P19" s="4">
        <f t="shared" si="1"/>
        <v>2048</v>
      </c>
      <c r="Q19" s="20">
        <f t="shared" si="5"/>
        <v>32</v>
      </c>
      <c r="R19" s="4" t="s">
        <v>1</v>
      </c>
      <c r="S19" s="4">
        <v>1</v>
      </c>
      <c r="T19" s="4" t="str">
        <f t="shared" si="0"/>
        <v>contig</v>
      </c>
      <c r="U19" s="4">
        <v>1</v>
      </c>
      <c r="V19" s="4" t="s">
        <v>0</v>
      </c>
      <c r="W19" s="4"/>
      <c r="AC19" s="28">
        <v>4664.5</v>
      </c>
      <c r="AD19" s="28">
        <v>4652.2</v>
      </c>
      <c r="AE19" s="29">
        <v>4657</v>
      </c>
      <c r="AF19" s="35">
        <f t="shared" si="3"/>
        <v>4.5478515625</v>
      </c>
      <c r="AG19" s="1">
        <v>0</v>
      </c>
      <c r="AH19" s="1">
        <f t="shared" si="4"/>
        <v>0</v>
      </c>
    </row>
    <row r="20" spans="1:41" ht="15.75" x14ac:dyDescent="0.25">
      <c r="A20" s="17"/>
      <c r="B20" s="15">
        <v>160429</v>
      </c>
      <c r="C20" s="15" t="s">
        <v>47</v>
      </c>
      <c r="D20" s="16" t="s">
        <v>54</v>
      </c>
      <c r="E20" s="15" t="s">
        <v>6</v>
      </c>
      <c r="F20" s="4" t="s">
        <v>5</v>
      </c>
      <c r="G20" s="4">
        <v>20</v>
      </c>
      <c r="H20" s="4" t="s">
        <v>49</v>
      </c>
      <c r="I20" s="4">
        <v>8</v>
      </c>
      <c r="J20" s="4">
        <v>2</v>
      </c>
      <c r="K20" s="4">
        <v>1</v>
      </c>
      <c r="L20" s="4" t="s">
        <v>3</v>
      </c>
      <c r="M20" s="4" t="s">
        <v>8</v>
      </c>
      <c r="N20" s="4" t="s">
        <v>7</v>
      </c>
      <c r="O20" s="4">
        <v>4096</v>
      </c>
      <c r="P20" s="4">
        <f t="shared" si="1"/>
        <v>4096</v>
      </c>
      <c r="Q20" s="20">
        <f t="shared" si="5"/>
        <v>128</v>
      </c>
      <c r="R20" s="4" t="s">
        <v>1</v>
      </c>
      <c r="S20" s="4">
        <v>1</v>
      </c>
      <c r="T20" s="4" t="str">
        <f t="shared" si="0"/>
        <v>contig</v>
      </c>
      <c r="U20" s="4">
        <v>1</v>
      </c>
      <c r="V20" s="4" t="s">
        <v>0</v>
      </c>
      <c r="W20" s="4"/>
      <c r="AC20" s="28">
        <v>4704.5</v>
      </c>
      <c r="AD20" s="28">
        <v>4701.3</v>
      </c>
      <c r="AE20" s="29">
        <v>4703.1000000000004</v>
      </c>
      <c r="AF20" s="35">
        <f t="shared" si="3"/>
        <v>4.5928710937500004</v>
      </c>
      <c r="AG20" s="1">
        <v>0</v>
      </c>
      <c r="AH20" s="1">
        <f t="shared" si="4"/>
        <v>0</v>
      </c>
    </row>
    <row r="21" spans="1:41" ht="15.75" x14ac:dyDescent="0.25">
      <c r="A21" s="17"/>
      <c r="B21" s="15">
        <v>160429</v>
      </c>
      <c r="C21" s="15" t="s">
        <v>47</v>
      </c>
      <c r="D21" s="16" t="s">
        <v>64</v>
      </c>
      <c r="E21" s="15" t="s">
        <v>6</v>
      </c>
      <c r="F21" s="4" t="s">
        <v>5</v>
      </c>
      <c r="G21" s="4">
        <v>20</v>
      </c>
      <c r="H21" s="4" t="s">
        <v>4</v>
      </c>
      <c r="I21" s="4">
        <v>4</v>
      </c>
      <c r="J21" s="4">
        <v>2</v>
      </c>
      <c r="K21" s="4">
        <v>1</v>
      </c>
      <c r="L21" s="4" t="s">
        <v>3</v>
      </c>
      <c r="M21" s="4" t="s">
        <v>8</v>
      </c>
      <c r="N21" s="4" t="s">
        <v>7</v>
      </c>
      <c r="O21" s="4">
        <v>16</v>
      </c>
      <c r="P21" s="4">
        <f>O21</f>
        <v>16</v>
      </c>
      <c r="Q21" s="20">
        <f>O21*P21*I21/(1024*1024)</f>
        <v>9.765625E-4</v>
      </c>
      <c r="R21" s="4" t="s">
        <v>50</v>
      </c>
      <c r="S21" s="4">
        <f>O21</f>
        <v>16</v>
      </c>
      <c r="T21" s="4" t="str">
        <f t="shared" si="0"/>
        <v>strided</v>
      </c>
      <c r="U21" s="4">
        <f>S21</f>
        <v>16</v>
      </c>
      <c r="V21" s="4" t="s">
        <v>0</v>
      </c>
      <c r="W21" s="4"/>
      <c r="AC21" s="1">
        <v>73.400000000000006</v>
      </c>
      <c r="AD21" s="1">
        <v>35.299999999999997</v>
      </c>
      <c r="AE21" s="2">
        <v>62.3</v>
      </c>
      <c r="AF21" s="35">
        <f t="shared" si="3"/>
        <v>6.0839843749999997E-2</v>
      </c>
      <c r="AG21" s="1">
        <v>0.21</v>
      </c>
      <c r="AH21" s="1">
        <f t="shared" si="4"/>
        <v>1.2776367187499998E-2</v>
      </c>
    </row>
    <row r="22" spans="1:41" ht="15.75" x14ac:dyDescent="0.25">
      <c r="A22" s="17"/>
      <c r="B22" s="15">
        <v>160429</v>
      </c>
      <c r="C22" s="15" t="s">
        <v>47</v>
      </c>
      <c r="D22" s="16" t="s">
        <v>65</v>
      </c>
      <c r="E22" s="15" t="s">
        <v>6</v>
      </c>
      <c r="F22" s="4" t="s">
        <v>5</v>
      </c>
      <c r="G22" s="4">
        <v>20</v>
      </c>
      <c r="H22" s="4" t="s">
        <v>4</v>
      </c>
      <c r="I22" s="4">
        <v>4</v>
      </c>
      <c r="J22" s="4">
        <v>2</v>
      </c>
      <c r="K22" s="4">
        <v>1</v>
      </c>
      <c r="L22" s="4" t="s">
        <v>3</v>
      </c>
      <c r="M22" s="4" t="s">
        <v>8</v>
      </c>
      <c r="N22" s="4" t="s">
        <v>7</v>
      </c>
      <c r="O22" s="4">
        <v>32</v>
      </c>
      <c r="P22" s="4">
        <f t="shared" si="1"/>
        <v>32</v>
      </c>
      <c r="Q22" s="20">
        <f t="shared" ref="Q22:Q29" si="6">O22*P22*I22/(1024*1024)</f>
        <v>3.90625E-3</v>
      </c>
      <c r="R22" s="4" t="s">
        <v>50</v>
      </c>
      <c r="S22" s="4">
        <f t="shared" ref="S22:S29" si="7">O22</f>
        <v>32</v>
      </c>
      <c r="T22" s="4" t="str">
        <f t="shared" si="0"/>
        <v>strided</v>
      </c>
      <c r="U22" s="4">
        <f t="shared" ref="U22:U29" si="8">S22</f>
        <v>32</v>
      </c>
      <c r="V22" s="4" t="s">
        <v>0</v>
      </c>
      <c r="W22" s="4"/>
      <c r="AC22" s="1">
        <v>195.2</v>
      </c>
      <c r="AD22" s="1">
        <v>157.6</v>
      </c>
      <c r="AE22" s="2">
        <v>183.9</v>
      </c>
      <c r="AF22" s="35">
        <f t="shared" si="3"/>
        <v>0.17958984375000001</v>
      </c>
      <c r="AG22" s="1">
        <v>0.06</v>
      </c>
      <c r="AH22" s="1">
        <f t="shared" si="4"/>
        <v>1.0775390625000001E-2</v>
      </c>
    </row>
    <row r="23" spans="1:41" ht="15.75" x14ac:dyDescent="0.25">
      <c r="A23" s="17"/>
      <c r="B23" s="15">
        <v>160429</v>
      </c>
      <c r="C23" s="15" t="s">
        <v>47</v>
      </c>
      <c r="D23" s="16" t="s">
        <v>66</v>
      </c>
      <c r="E23" s="15" t="s">
        <v>6</v>
      </c>
      <c r="F23" s="4" t="s">
        <v>5</v>
      </c>
      <c r="G23" s="4">
        <v>20</v>
      </c>
      <c r="H23" s="4" t="s">
        <v>4</v>
      </c>
      <c r="I23" s="4">
        <v>4</v>
      </c>
      <c r="J23" s="4">
        <v>2</v>
      </c>
      <c r="K23" s="4">
        <v>1</v>
      </c>
      <c r="L23" s="4" t="s">
        <v>3</v>
      </c>
      <c r="M23" s="4" t="s">
        <v>8</v>
      </c>
      <c r="N23" s="4" t="s">
        <v>7</v>
      </c>
      <c r="O23" s="4">
        <v>64</v>
      </c>
      <c r="P23" s="4">
        <f t="shared" si="1"/>
        <v>64</v>
      </c>
      <c r="Q23" s="20">
        <f t="shared" si="6"/>
        <v>1.5625E-2</v>
      </c>
      <c r="R23" s="4" t="s">
        <v>50</v>
      </c>
      <c r="S23" s="4">
        <f t="shared" si="7"/>
        <v>64</v>
      </c>
      <c r="T23" s="4" t="str">
        <f t="shared" si="0"/>
        <v>strided</v>
      </c>
      <c r="U23" s="4">
        <f t="shared" si="8"/>
        <v>64</v>
      </c>
      <c r="V23" s="4" t="s">
        <v>0</v>
      </c>
      <c r="W23" s="4"/>
      <c r="AC23" s="1">
        <v>503.4</v>
      </c>
      <c r="AD23" s="1">
        <v>266.39999999999998</v>
      </c>
      <c r="AE23" s="2">
        <v>381.6</v>
      </c>
      <c r="AF23" s="35">
        <f t="shared" si="3"/>
        <v>0.37265625000000002</v>
      </c>
      <c r="AG23" s="1">
        <v>0.2</v>
      </c>
      <c r="AH23" s="1">
        <f t="shared" si="4"/>
        <v>7.4531250000000007E-2</v>
      </c>
    </row>
    <row r="24" spans="1:41" ht="15.75" x14ac:dyDescent="0.25">
      <c r="A24" s="17"/>
      <c r="B24" s="15">
        <v>160429</v>
      </c>
      <c r="C24" s="15" t="s">
        <v>47</v>
      </c>
      <c r="D24" s="16" t="s">
        <v>67</v>
      </c>
      <c r="E24" s="15" t="s">
        <v>6</v>
      </c>
      <c r="F24" s="4" t="s">
        <v>5</v>
      </c>
      <c r="G24" s="4">
        <v>20</v>
      </c>
      <c r="H24" s="4" t="s">
        <v>4</v>
      </c>
      <c r="I24" s="4">
        <v>4</v>
      </c>
      <c r="J24" s="4">
        <v>2</v>
      </c>
      <c r="K24" s="4">
        <v>1</v>
      </c>
      <c r="L24" s="4" t="s">
        <v>3</v>
      </c>
      <c r="M24" s="4" t="s">
        <v>8</v>
      </c>
      <c r="N24" s="4" t="s">
        <v>7</v>
      </c>
      <c r="O24" s="4">
        <v>128</v>
      </c>
      <c r="P24" s="4">
        <f t="shared" si="1"/>
        <v>128</v>
      </c>
      <c r="Q24" s="20">
        <f t="shared" si="6"/>
        <v>6.25E-2</v>
      </c>
      <c r="R24" s="4" t="s">
        <v>50</v>
      </c>
      <c r="S24" s="4">
        <f t="shared" si="7"/>
        <v>128</v>
      </c>
      <c r="T24" s="4" t="str">
        <f t="shared" si="0"/>
        <v>strided</v>
      </c>
      <c r="U24" s="4">
        <f t="shared" si="8"/>
        <v>128</v>
      </c>
      <c r="V24" s="4" t="s">
        <v>0</v>
      </c>
      <c r="W24" s="4"/>
      <c r="AC24" s="1">
        <v>757.2</v>
      </c>
      <c r="AD24" s="1">
        <v>652.1</v>
      </c>
      <c r="AE24" s="2">
        <v>692.9</v>
      </c>
      <c r="AF24" s="35">
        <f t="shared" si="3"/>
        <v>0.67666015624999998</v>
      </c>
      <c r="AG24" s="1">
        <v>0.06</v>
      </c>
      <c r="AH24" s="1">
        <f t="shared" si="4"/>
        <v>4.0599609374999998E-2</v>
      </c>
    </row>
    <row r="25" spans="1:41" ht="15.75" x14ac:dyDescent="0.25">
      <c r="A25" s="17"/>
      <c r="B25" s="15">
        <v>160429</v>
      </c>
      <c r="C25" s="15" t="s">
        <v>47</v>
      </c>
      <c r="D25" s="16" t="s">
        <v>68</v>
      </c>
      <c r="E25" s="15" t="s">
        <v>6</v>
      </c>
      <c r="F25" s="4" t="s">
        <v>5</v>
      </c>
      <c r="G25" s="4">
        <v>20</v>
      </c>
      <c r="H25" s="4" t="s">
        <v>4</v>
      </c>
      <c r="I25" s="4">
        <v>4</v>
      </c>
      <c r="J25" s="4">
        <v>2</v>
      </c>
      <c r="K25" s="4">
        <v>1</v>
      </c>
      <c r="L25" s="4" t="s">
        <v>3</v>
      </c>
      <c r="M25" s="4" t="s">
        <v>8</v>
      </c>
      <c r="N25" s="4" t="s">
        <v>7</v>
      </c>
      <c r="O25" s="4">
        <v>256</v>
      </c>
      <c r="P25" s="4">
        <f t="shared" si="1"/>
        <v>256</v>
      </c>
      <c r="Q25" s="20">
        <f t="shared" si="6"/>
        <v>0.25</v>
      </c>
      <c r="R25" s="4" t="s">
        <v>50</v>
      </c>
      <c r="S25" s="4">
        <f t="shared" si="7"/>
        <v>256</v>
      </c>
      <c r="T25" s="4" t="str">
        <f t="shared" si="0"/>
        <v>strided</v>
      </c>
      <c r="U25" s="4">
        <f t="shared" si="8"/>
        <v>256</v>
      </c>
      <c r="V25" s="4" t="s">
        <v>0</v>
      </c>
      <c r="W25" s="4"/>
      <c r="AC25" s="1">
        <v>836.1</v>
      </c>
      <c r="AD25" s="1">
        <v>735.2</v>
      </c>
      <c r="AE25" s="2">
        <v>794.1</v>
      </c>
      <c r="AF25" s="35">
        <f t="shared" si="3"/>
        <v>0.77548828125000002</v>
      </c>
      <c r="AG25" s="1">
        <v>0.05</v>
      </c>
      <c r="AH25" s="1">
        <f t="shared" si="4"/>
        <v>3.8774414062500005E-2</v>
      </c>
    </row>
    <row r="26" spans="1:41" ht="15.75" x14ac:dyDescent="0.25">
      <c r="A26" s="17"/>
      <c r="B26" s="15">
        <v>160429</v>
      </c>
      <c r="C26" s="15" t="s">
        <v>47</v>
      </c>
      <c r="D26" s="16" t="s">
        <v>69</v>
      </c>
      <c r="E26" s="15" t="s">
        <v>6</v>
      </c>
      <c r="F26" s="4" t="s">
        <v>5</v>
      </c>
      <c r="G26" s="4">
        <v>20</v>
      </c>
      <c r="H26" s="4" t="s">
        <v>4</v>
      </c>
      <c r="I26" s="4">
        <v>4</v>
      </c>
      <c r="J26" s="4">
        <v>2</v>
      </c>
      <c r="K26" s="4">
        <v>1</v>
      </c>
      <c r="L26" s="4" t="s">
        <v>3</v>
      </c>
      <c r="M26" s="4" t="s">
        <v>8</v>
      </c>
      <c r="N26" s="4" t="s">
        <v>7</v>
      </c>
      <c r="O26" s="4">
        <v>512</v>
      </c>
      <c r="P26" s="4">
        <f t="shared" si="1"/>
        <v>512</v>
      </c>
      <c r="Q26" s="20">
        <f t="shared" si="6"/>
        <v>1</v>
      </c>
      <c r="R26" s="4" t="s">
        <v>50</v>
      </c>
      <c r="S26" s="4">
        <f t="shared" si="7"/>
        <v>512</v>
      </c>
      <c r="T26" s="4" t="str">
        <f t="shared" si="0"/>
        <v>strided</v>
      </c>
      <c r="U26" s="4">
        <f t="shared" si="8"/>
        <v>512</v>
      </c>
      <c r="V26" s="4" t="s">
        <v>0</v>
      </c>
      <c r="W26" s="4"/>
      <c r="AC26" s="1">
        <v>1817.4</v>
      </c>
      <c r="AD26" s="1">
        <v>1728.8</v>
      </c>
      <c r="AE26" s="2">
        <v>1780.3</v>
      </c>
      <c r="AF26" s="35">
        <f t="shared" si="3"/>
        <v>1.73857421875</v>
      </c>
      <c r="AG26" s="1">
        <v>0.01</v>
      </c>
      <c r="AH26" s="1">
        <f t="shared" si="4"/>
        <v>1.7385742187500001E-2</v>
      </c>
      <c r="AO26" t="s">
        <v>73</v>
      </c>
    </row>
    <row r="27" spans="1:41" ht="15.75" x14ac:dyDescent="0.25">
      <c r="A27" s="17"/>
      <c r="B27" s="15">
        <v>160429</v>
      </c>
      <c r="C27" s="15" t="s">
        <v>47</v>
      </c>
      <c r="D27" s="16" t="s">
        <v>70</v>
      </c>
      <c r="E27" s="15" t="s">
        <v>6</v>
      </c>
      <c r="F27" s="4" t="s">
        <v>5</v>
      </c>
      <c r="G27" s="4">
        <v>20</v>
      </c>
      <c r="H27" s="4" t="s">
        <v>4</v>
      </c>
      <c r="I27" s="4">
        <v>4</v>
      </c>
      <c r="J27" s="4">
        <v>2</v>
      </c>
      <c r="K27" s="4">
        <v>1</v>
      </c>
      <c r="L27" s="4" t="s">
        <v>3</v>
      </c>
      <c r="M27" s="4" t="s">
        <v>8</v>
      </c>
      <c r="N27" s="4" t="s">
        <v>7</v>
      </c>
      <c r="O27" s="4">
        <v>1024</v>
      </c>
      <c r="P27" s="4">
        <f t="shared" si="1"/>
        <v>1024</v>
      </c>
      <c r="Q27" s="20">
        <f t="shared" si="6"/>
        <v>4</v>
      </c>
      <c r="R27" s="4" t="s">
        <v>50</v>
      </c>
      <c r="S27" s="4">
        <f t="shared" si="7"/>
        <v>1024</v>
      </c>
      <c r="T27" s="4" t="str">
        <f t="shared" si="0"/>
        <v>strided</v>
      </c>
      <c r="U27" s="4">
        <f t="shared" si="8"/>
        <v>1024</v>
      </c>
      <c r="V27" s="4" t="s">
        <v>0</v>
      </c>
      <c r="W27" s="4"/>
      <c r="AC27" s="1">
        <v>503.5</v>
      </c>
      <c r="AD27" s="1">
        <v>502.5</v>
      </c>
      <c r="AE27" s="2">
        <v>502.8</v>
      </c>
      <c r="AF27" s="35">
        <f t="shared" si="3"/>
        <v>0.49101562500000001</v>
      </c>
      <c r="AG27" s="1">
        <v>0</v>
      </c>
      <c r="AH27" s="1">
        <f t="shared" si="4"/>
        <v>0</v>
      </c>
    </row>
    <row r="28" spans="1:41" ht="15.75" x14ac:dyDescent="0.25">
      <c r="A28" s="17"/>
      <c r="B28" s="15">
        <v>160429</v>
      </c>
      <c r="C28" s="15" t="s">
        <v>47</v>
      </c>
      <c r="D28" s="16" t="s">
        <v>71</v>
      </c>
      <c r="E28" s="15" t="s">
        <v>6</v>
      </c>
      <c r="F28" s="4" t="s">
        <v>5</v>
      </c>
      <c r="G28" s="4">
        <v>20</v>
      </c>
      <c r="H28" s="4" t="s">
        <v>4</v>
      </c>
      <c r="I28" s="4">
        <v>4</v>
      </c>
      <c r="J28" s="4">
        <v>2</v>
      </c>
      <c r="K28" s="4">
        <v>1</v>
      </c>
      <c r="L28" s="4" t="s">
        <v>3</v>
      </c>
      <c r="M28" s="4" t="s">
        <v>8</v>
      </c>
      <c r="N28" s="4" t="s">
        <v>7</v>
      </c>
      <c r="O28" s="4">
        <v>2048</v>
      </c>
      <c r="P28" s="4">
        <f t="shared" si="1"/>
        <v>2048</v>
      </c>
      <c r="Q28" s="20">
        <f t="shared" si="6"/>
        <v>16</v>
      </c>
      <c r="R28" s="4" t="s">
        <v>50</v>
      </c>
      <c r="S28" s="4">
        <f t="shared" si="7"/>
        <v>2048</v>
      </c>
      <c r="T28" s="4" t="str">
        <f t="shared" si="0"/>
        <v>strided</v>
      </c>
      <c r="U28" s="4">
        <f t="shared" si="8"/>
        <v>2048</v>
      </c>
      <c r="V28" s="4" t="s">
        <v>0</v>
      </c>
      <c r="W28" s="4"/>
      <c r="AC28" s="1">
        <v>421.9</v>
      </c>
      <c r="AD28" s="1">
        <v>421.7</v>
      </c>
      <c r="AE28" s="2">
        <v>421.8</v>
      </c>
      <c r="AF28" s="35">
        <f t="shared" si="3"/>
        <v>0.41191406250000001</v>
      </c>
      <c r="AG28" s="1">
        <v>0</v>
      </c>
      <c r="AH28" s="1">
        <f t="shared" si="4"/>
        <v>0</v>
      </c>
    </row>
    <row r="29" spans="1:41" ht="15.75" x14ac:dyDescent="0.25">
      <c r="A29" s="17"/>
      <c r="B29" s="15">
        <v>160429</v>
      </c>
      <c r="C29" s="15" t="s">
        <v>47</v>
      </c>
      <c r="D29" s="16" t="s">
        <v>72</v>
      </c>
      <c r="E29" s="15" t="s">
        <v>6</v>
      </c>
      <c r="F29" s="4" t="s">
        <v>5</v>
      </c>
      <c r="G29" s="4">
        <v>20</v>
      </c>
      <c r="H29" s="4" t="s">
        <v>4</v>
      </c>
      <c r="I29" s="4">
        <v>4</v>
      </c>
      <c r="J29" s="4">
        <v>2</v>
      </c>
      <c r="K29" s="4">
        <v>1</v>
      </c>
      <c r="L29" s="4" t="s">
        <v>3</v>
      </c>
      <c r="M29" s="4" t="s">
        <v>8</v>
      </c>
      <c r="N29" s="4" t="s">
        <v>7</v>
      </c>
      <c r="O29" s="4">
        <v>4096</v>
      </c>
      <c r="P29" s="4">
        <f t="shared" si="1"/>
        <v>4096</v>
      </c>
      <c r="Q29" s="20">
        <f t="shared" si="6"/>
        <v>64</v>
      </c>
      <c r="R29" s="4" t="s">
        <v>50</v>
      </c>
      <c r="S29" s="4">
        <f t="shared" si="7"/>
        <v>4096</v>
      </c>
      <c r="T29" s="4" t="str">
        <f t="shared" si="0"/>
        <v>strided</v>
      </c>
      <c r="U29" s="4">
        <f t="shared" si="8"/>
        <v>4096</v>
      </c>
      <c r="V29" s="4" t="s">
        <v>0</v>
      </c>
      <c r="W29" s="4"/>
      <c r="AC29" s="1">
        <v>320.2</v>
      </c>
      <c r="AD29" s="1">
        <v>320.10000000000002</v>
      </c>
      <c r="AE29" s="2">
        <v>320.10000000000002</v>
      </c>
      <c r="AF29" s="35">
        <f t="shared" si="3"/>
        <v>0.31259765625000002</v>
      </c>
      <c r="AG29" s="1">
        <v>0</v>
      </c>
      <c r="AH29" s="1">
        <f t="shared" si="4"/>
        <v>0</v>
      </c>
    </row>
    <row r="30" spans="1:41" ht="15.75" x14ac:dyDescent="0.25">
      <c r="A30" s="17"/>
      <c r="B30" s="15">
        <v>160429</v>
      </c>
      <c r="C30" s="15" t="s">
        <v>47</v>
      </c>
      <c r="D30" s="16" t="s">
        <v>74</v>
      </c>
      <c r="E30" s="15" t="s">
        <v>6</v>
      </c>
      <c r="F30" s="4" t="s">
        <v>5</v>
      </c>
      <c r="G30" s="4">
        <v>20</v>
      </c>
      <c r="H30" s="4" t="s">
        <v>4</v>
      </c>
      <c r="I30" s="4">
        <v>4</v>
      </c>
      <c r="J30" s="4">
        <v>2</v>
      </c>
      <c r="K30" s="4">
        <v>2</v>
      </c>
      <c r="L30" s="4" t="s">
        <v>3</v>
      </c>
      <c r="M30" s="4" t="s">
        <v>8</v>
      </c>
      <c r="N30" s="4" t="s">
        <v>7</v>
      </c>
      <c r="O30" s="4">
        <v>16</v>
      </c>
      <c r="P30" s="4">
        <f>O30</f>
        <v>16</v>
      </c>
      <c r="Q30" s="20">
        <f>O30*P30*I30/(1024*1024)</f>
        <v>9.765625E-4</v>
      </c>
      <c r="R30" s="4" t="s">
        <v>1</v>
      </c>
      <c r="S30" s="4">
        <v>1</v>
      </c>
      <c r="T30" s="4" t="str">
        <f t="shared" si="0"/>
        <v>contig</v>
      </c>
      <c r="U30" s="4">
        <v>1</v>
      </c>
      <c r="V30" s="4" t="s">
        <v>0</v>
      </c>
      <c r="W30" s="4"/>
      <c r="AC30" s="28">
        <v>76</v>
      </c>
      <c r="AD30" s="28">
        <v>34.799999999999997</v>
      </c>
      <c r="AE30" s="29">
        <v>65.099999999999994</v>
      </c>
      <c r="AF30" s="35">
        <f t="shared" si="3"/>
        <v>6.3574218749999994E-2</v>
      </c>
      <c r="AG30" s="1">
        <v>0.25</v>
      </c>
      <c r="AH30" s="1">
        <f t="shared" si="4"/>
        <v>1.5893554687499999E-2</v>
      </c>
    </row>
    <row r="31" spans="1:41" ht="15.75" x14ac:dyDescent="0.25">
      <c r="A31" s="17"/>
      <c r="B31" s="15">
        <v>160429</v>
      </c>
      <c r="C31" s="15" t="s">
        <v>47</v>
      </c>
      <c r="D31" s="16" t="s">
        <v>76</v>
      </c>
      <c r="E31" s="15" t="s">
        <v>6</v>
      </c>
      <c r="F31" s="4" t="s">
        <v>5</v>
      </c>
      <c r="G31" s="4">
        <v>20</v>
      </c>
      <c r="H31" s="4" t="s">
        <v>4</v>
      </c>
      <c r="I31" s="4">
        <v>4</v>
      </c>
      <c r="J31" s="4">
        <v>2</v>
      </c>
      <c r="K31" s="4">
        <v>2</v>
      </c>
      <c r="L31" s="4" t="s">
        <v>3</v>
      </c>
      <c r="M31" s="4" t="s">
        <v>8</v>
      </c>
      <c r="N31" s="4" t="s">
        <v>7</v>
      </c>
      <c r="O31" s="4">
        <v>32</v>
      </c>
      <c r="P31" s="4">
        <f t="shared" si="1"/>
        <v>32</v>
      </c>
      <c r="Q31" s="20">
        <f t="shared" ref="Q31:Q38" si="9">O31*P31*I31/(1024*1024)</f>
        <v>3.90625E-3</v>
      </c>
      <c r="R31" s="4" t="s">
        <v>1</v>
      </c>
      <c r="S31" s="4">
        <v>1</v>
      </c>
      <c r="T31" s="4" t="str">
        <f t="shared" si="0"/>
        <v>contig</v>
      </c>
      <c r="U31" s="4">
        <v>1</v>
      </c>
      <c r="V31" s="4" t="s">
        <v>0</v>
      </c>
      <c r="W31" s="4"/>
      <c r="AC31" s="30"/>
      <c r="AD31" s="30"/>
      <c r="AE31" s="31"/>
      <c r="AF31" s="35">
        <f t="shared" si="3"/>
        <v>0</v>
      </c>
      <c r="AG31" s="21"/>
      <c r="AH31" s="1">
        <f t="shared" si="4"/>
        <v>0</v>
      </c>
      <c r="AO31" t="s">
        <v>75</v>
      </c>
    </row>
    <row r="32" spans="1:41" ht="15.75" x14ac:dyDescent="0.25">
      <c r="A32" s="17"/>
      <c r="B32" s="15">
        <v>160429</v>
      </c>
      <c r="C32" s="15" t="s">
        <v>47</v>
      </c>
      <c r="D32" s="16" t="s">
        <v>77</v>
      </c>
      <c r="E32" s="15" t="s">
        <v>6</v>
      </c>
      <c r="F32" s="4" t="s">
        <v>5</v>
      </c>
      <c r="G32" s="4">
        <v>20</v>
      </c>
      <c r="H32" s="4" t="s">
        <v>4</v>
      </c>
      <c r="I32" s="4">
        <v>4</v>
      </c>
      <c r="J32" s="4">
        <v>2</v>
      </c>
      <c r="K32" s="4">
        <v>2</v>
      </c>
      <c r="L32" s="4" t="s">
        <v>3</v>
      </c>
      <c r="M32" s="4" t="s">
        <v>8</v>
      </c>
      <c r="N32" s="4" t="s">
        <v>7</v>
      </c>
      <c r="O32" s="4">
        <v>64</v>
      </c>
      <c r="P32" s="4">
        <f t="shared" si="1"/>
        <v>64</v>
      </c>
      <c r="Q32" s="20">
        <f t="shared" si="9"/>
        <v>1.5625E-2</v>
      </c>
      <c r="R32" s="4" t="s">
        <v>1</v>
      </c>
      <c r="S32" s="4">
        <v>1</v>
      </c>
      <c r="T32" s="4" t="str">
        <f t="shared" si="0"/>
        <v>contig</v>
      </c>
      <c r="U32" s="4">
        <v>1</v>
      </c>
      <c r="V32" s="4" t="s">
        <v>0</v>
      </c>
      <c r="W32" s="4"/>
      <c r="AC32" s="28">
        <v>886.7</v>
      </c>
      <c r="AD32" s="28">
        <v>510.9</v>
      </c>
      <c r="AE32" s="29">
        <v>770.3</v>
      </c>
      <c r="AF32" s="35">
        <f t="shared" si="3"/>
        <v>0.75224609374999996</v>
      </c>
      <c r="AG32" s="1">
        <v>0.15</v>
      </c>
      <c r="AH32" s="1">
        <f t="shared" si="4"/>
        <v>0.11283691406249999</v>
      </c>
    </row>
    <row r="33" spans="1:41" ht="15.75" x14ac:dyDescent="0.25">
      <c r="A33" s="17"/>
      <c r="B33" s="15">
        <v>160429</v>
      </c>
      <c r="C33" s="15" t="s">
        <v>47</v>
      </c>
      <c r="D33" s="16" t="s">
        <v>78</v>
      </c>
      <c r="E33" s="15" t="s">
        <v>6</v>
      </c>
      <c r="F33" s="4" t="s">
        <v>5</v>
      </c>
      <c r="G33" s="4">
        <v>20</v>
      </c>
      <c r="H33" s="4" t="s">
        <v>4</v>
      </c>
      <c r="I33" s="4">
        <v>4</v>
      </c>
      <c r="J33" s="4">
        <v>2</v>
      </c>
      <c r="K33" s="4">
        <v>2</v>
      </c>
      <c r="L33" s="4" t="s">
        <v>3</v>
      </c>
      <c r="M33" s="4" t="s">
        <v>8</v>
      </c>
      <c r="N33" s="4" t="s">
        <v>7</v>
      </c>
      <c r="O33" s="4">
        <v>128</v>
      </c>
      <c r="P33" s="4">
        <f t="shared" si="1"/>
        <v>128</v>
      </c>
      <c r="Q33" s="20">
        <f t="shared" si="9"/>
        <v>6.25E-2</v>
      </c>
      <c r="R33" s="4" t="s">
        <v>1</v>
      </c>
      <c r="S33" s="4">
        <v>1</v>
      </c>
      <c r="T33" s="4" t="str">
        <f t="shared" si="0"/>
        <v>contig</v>
      </c>
      <c r="U33" s="4">
        <v>1</v>
      </c>
      <c r="V33" s="4" t="s">
        <v>0</v>
      </c>
      <c r="W33" s="4"/>
      <c r="AC33" s="28">
        <v>2082.4</v>
      </c>
      <c r="AD33" s="28">
        <v>928.6</v>
      </c>
      <c r="AE33" s="29">
        <v>1537.2</v>
      </c>
      <c r="AF33" s="35">
        <f t="shared" si="3"/>
        <v>1.501171875</v>
      </c>
      <c r="AG33" s="1">
        <v>0.24</v>
      </c>
      <c r="AH33" s="1">
        <f t="shared" si="4"/>
        <v>0.36028125</v>
      </c>
    </row>
    <row r="34" spans="1:41" ht="15.75" x14ac:dyDescent="0.25">
      <c r="A34" s="17"/>
      <c r="B34" s="15">
        <v>160429</v>
      </c>
      <c r="C34" s="15" t="s">
        <v>47</v>
      </c>
      <c r="D34" s="16" t="s">
        <v>79</v>
      </c>
      <c r="E34" s="15" t="s">
        <v>6</v>
      </c>
      <c r="F34" s="4" t="s">
        <v>5</v>
      </c>
      <c r="G34" s="4">
        <v>20</v>
      </c>
      <c r="H34" s="4" t="s">
        <v>4</v>
      </c>
      <c r="I34" s="4">
        <v>4</v>
      </c>
      <c r="J34" s="4">
        <v>2</v>
      </c>
      <c r="K34" s="4">
        <v>2</v>
      </c>
      <c r="L34" s="4" t="s">
        <v>3</v>
      </c>
      <c r="M34" s="4" t="s">
        <v>8</v>
      </c>
      <c r="N34" s="4" t="s">
        <v>7</v>
      </c>
      <c r="O34" s="4">
        <v>256</v>
      </c>
      <c r="P34" s="4">
        <f t="shared" si="1"/>
        <v>256</v>
      </c>
      <c r="Q34" s="20">
        <f t="shared" si="9"/>
        <v>0.25</v>
      </c>
      <c r="R34" s="4" t="s">
        <v>1</v>
      </c>
      <c r="S34" s="4">
        <v>1</v>
      </c>
      <c r="T34" s="4" t="str">
        <f t="shared" si="0"/>
        <v>contig</v>
      </c>
      <c r="U34" s="4">
        <v>1</v>
      </c>
      <c r="V34" s="4" t="s">
        <v>0</v>
      </c>
      <c r="W34" s="4"/>
      <c r="AC34" s="28">
        <v>3569.8</v>
      </c>
      <c r="AD34" s="28">
        <v>2867</v>
      </c>
      <c r="AE34" s="29">
        <v>3190.9</v>
      </c>
      <c r="AF34" s="35">
        <f t="shared" si="3"/>
        <v>3.1161132812500001</v>
      </c>
      <c r="AG34" s="1">
        <v>0.08</v>
      </c>
      <c r="AH34" s="1">
        <f t="shared" si="4"/>
        <v>0.24928906250000002</v>
      </c>
    </row>
    <row r="35" spans="1:41" ht="15.75" x14ac:dyDescent="0.25">
      <c r="A35" s="17"/>
      <c r="B35" s="15">
        <v>160429</v>
      </c>
      <c r="C35" s="15" t="s">
        <v>47</v>
      </c>
      <c r="D35" s="16" t="s">
        <v>80</v>
      </c>
      <c r="E35" s="15" t="s">
        <v>6</v>
      </c>
      <c r="F35" s="4" t="s">
        <v>5</v>
      </c>
      <c r="G35" s="4">
        <v>20</v>
      </c>
      <c r="H35" s="4" t="s">
        <v>4</v>
      </c>
      <c r="I35" s="4">
        <v>4</v>
      </c>
      <c r="J35" s="4">
        <v>2</v>
      </c>
      <c r="K35" s="4">
        <v>2</v>
      </c>
      <c r="L35" s="4" t="s">
        <v>3</v>
      </c>
      <c r="M35" s="4" t="s">
        <v>8</v>
      </c>
      <c r="N35" s="4" t="s">
        <v>7</v>
      </c>
      <c r="O35" s="4">
        <v>512</v>
      </c>
      <c r="P35" s="4">
        <f t="shared" si="1"/>
        <v>512</v>
      </c>
      <c r="Q35" s="20">
        <f t="shared" si="9"/>
        <v>1</v>
      </c>
      <c r="R35" s="4" t="s">
        <v>1</v>
      </c>
      <c r="S35" s="4">
        <v>1</v>
      </c>
      <c r="T35" s="4" t="str">
        <f t="shared" ref="T35:T66" si="10">R35</f>
        <v>contig</v>
      </c>
      <c r="U35" s="4">
        <v>1</v>
      </c>
      <c r="V35" s="4" t="s">
        <v>0</v>
      </c>
      <c r="W35" s="4"/>
      <c r="AC35" s="28">
        <v>4145.2</v>
      </c>
      <c r="AD35" s="28">
        <v>3478.1</v>
      </c>
      <c r="AE35" s="29">
        <v>3891.2</v>
      </c>
      <c r="AF35" s="35">
        <f t="shared" si="3"/>
        <v>3.8</v>
      </c>
      <c r="AG35" s="1">
        <v>7.0000000000000007E-2</v>
      </c>
      <c r="AH35" s="1">
        <f t="shared" si="4"/>
        <v>0.26600000000000001</v>
      </c>
    </row>
    <row r="36" spans="1:41" ht="15.75" x14ac:dyDescent="0.25">
      <c r="A36" s="17"/>
      <c r="B36" s="15">
        <v>160429</v>
      </c>
      <c r="C36" s="15" t="s">
        <v>47</v>
      </c>
      <c r="D36" s="16" t="s">
        <v>81</v>
      </c>
      <c r="E36" s="15" t="s">
        <v>6</v>
      </c>
      <c r="F36" s="4" t="s">
        <v>5</v>
      </c>
      <c r="G36" s="4">
        <v>20</v>
      </c>
      <c r="H36" s="4" t="s">
        <v>4</v>
      </c>
      <c r="I36" s="4">
        <v>4</v>
      </c>
      <c r="J36" s="4">
        <v>2</v>
      </c>
      <c r="K36" s="4">
        <v>2</v>
      </c>
      <c r="L36" s="4" t="s">
        <v>3</v>
      </c>
      <c r="M36" s="4" t="s">
        <v>8</v>
      </c>
      <c r="N36" s="4" t="s">
        <v>7</v>
      </c>
      <c r="O36" s="4">
        <v>1024</v>
      </c>
      <c r="P36" s="4">
        <f t="shared" si="1"/>
        <v>1024</v>
      </c>
      <c r="Q36" s="20">
        <f t="shared" si="9"/>
        <v>4</v>
      </c>
      <c r="R36" s="4" t="s">
        <v>1</v>
      </c>
      <c r="S36" s="4">
        <v>1</v>
      </c>
      <c r="T36" s="4" t="str">
        <f t="shared" si="10"/>
        <v>contig</v>
      </c>
      <c r="U36" s="4">
        <v>1</v>
      </c>
      <c r="V36" s="4" t="s">
        <v>0</v>
      </c>
      <c r="W36" s="4"/>
      <c r="AC36" s="28">
        <v>4424.6000000000004</v>
      </c>
      <c r="AD36" s="28">
        <v>4328.3</v>
      </c>
      <c r="AE36" s="29">
        <v>4378.5</v>
      </c>
      <c r="AF36" s="35">
        <f t="shared" si="3"/>
        <v>4.27587890625</v>
      </c>
      <c r="AG36" s="1">
        <v>0.01</v>
      </c>
      <c r="AH36" s="1">
        <f t="shared" si="4"/>
        <v>4.2758789062500004E-2</v>
      </c>
    </row>
    <row r="37" spans="1:41" ht="15.75" x14ac:dyDescent="0.25">
      <c r="A37" s="17"/>
      <c r="B37" s="15">
        <v>160429</v>
      </c>
      <c r="C37" s="15" t="s">
        <v>47</v>
      </c>
      <c r="D37" s="16" t="s">
        <v>82</v>
      </c>
      <c r="E37" s="15" t="s">
        <v>6</v>
      </c>
      <c r="F37" s="4" t="s">
        <v>5</v>
      </c>
      <c r="G37" s="4">
        <v>20</v>
      </c>
      <c r="H37" s="4" t="s">
        <v>4</v>
      </c>
      <c r="I37" s="4">
        <v>4</v>
      </c>
      <c r="J37" s="4">
        <v>2</v>
      </c>
      <c r="K37" s="4">
        <v>2</v>
      </c>
      <c r="L37" s="4" t="s">
        <v>3</v>
      </c>
      <c r="M37" s="4" t="s">
        <v>8</v>
      </c>
      <c r="N37" s="4" t="s">
        <v>7</v>
      </c>
      <c r="O37" s="4">
        <v>2048</v>
      </c>
      <c r="P37" s="4">
        <f t="shared" si="1"/>
        <v>2048</v>
      </c>
      <c r="Q37" s="20">
        <f t="shared" si="9"/>
        <v>16</v>
      </c>
      <c r="R37" s="4" t="s">
        <v>1</v>
      </c>
      <c r="S37" s="4">
        <v>1</v>
      </c>
      <c r="T37" s="4" t="str">
        <f t="shared" si="10"/>
        <v>contig</v>
      </c>
      <c r="U37" s="4">
        <v>1</v>
      </c>
      <c r="V37" s="4" t="s">
        <v>0</v>
      </c>
      <c r="W37" s="4"/>
      <c r="AC37" s="28">
        <v>4734</v>
      </c>
      <c r="AD37" s="28">
        <v>4714</v>
      </c>
      <c r="AE37" s="29">
        <v>4723.6000000000004</v>
      </c>
      <c r="AF37" s="35">
        <f t="shared" si="3"/>
        <v>4.6128906250000004</v>
      </c>
      <c r="AG37" s="1">
        <v>0</v>
      </c>
      <c r="AH37" s="1">
        <f t="shared" si="4"/>
        <v>0</v>
      </c>
    </row>
    <row r="38" spans="1:41" ht="15.75" x14ac:dyDescent="0.25">
      <c r="A38" s="17"/>
      <c r="B38" s="15">
        <v>160429</v>
      </c>
      <c r="C38" s="15" t="s">
        <v>47</v>
      </c>
      <c r="D38" s="16" t="s">
        <v>83</v>
      </c>
      <c r="E38" s="15" t="s">
        <v>6</v>
      </c>
      <c r="F38" s="4" t="s">
        <v>5</v>
      </c>
      <c r="G38" s="4">
        <v>20</v>
      </c>
      <c r="H38" s="4" t="s">
        <v>4</v>
      </c>
      <c r="I38" s="4">
        <v>4</v>
      </c>
      <c r="J38" s="4">
        <v>2</v>
      </c>
      <c r="K38" s="4">
        <v>2</v>
      </c>
      <c r="L38" s="4" t="s">
        <v>3</v>
      </c>
      <c r="M38" s="4" t="s">
        <v>8</v>
      </c>
      <c r="N38" s="4" t="s">
        <v>7</v>
      </c>
      <c r="O38" s="4">
        <v>4096</v>
      </c>
      <c r="P38" s="4">
        <f t="shared" si="1"/>
        <v>4096</v>
      </c>
      <c r="Q38" s="20">
        <f t="shared" si="9"/>
        <v>64</v>
      </c>
      <c r="R38" s="4" t="s">
        <v>1</v>
      </c>
      <c r="S38" s="4">
        <v>1</v>
      </c>
      <c r="T38" s="4" t="str">
        <f t="shared" si="10"/>
        <v>contig</v>
      </c>
      <c r="U38" s="4">
        <v>1</v>
      </c>
      <c r="V38" s="4" t="s">
        <v>0</v>
      </c>
      <c r="W38" s="4"/>
      <c r="AC38" s="28">
        <v>4912.3999999999996</v>
      </c>
      <c r="AD38" s="28">
        <v>4796.3999999999996</v>
      </c>
      <c r="AE38" s="29">
        <v>4889.5</v>
      </c>
      <c r="AF38" s="35">
        <f t="shared" si="3"/>
        <v>4.77490234375</v>
      </c>
      <c r="AG38" s="1">
        <v>0.01</v>
      </c>
      <c r="AH38" s="1">
        <f t="shared" si="4"/>
        <v>4.7749023437500003E-2</v>
      </c>
    </row>
    <row r="39" spans="1:41" ht="15.75" x14ac:dyDescent="0.25">
      <c r="A39" s="17"/>
      <c r="B39" s="15">
        <v>160429</v>
      </c>
      <c r="C39" s="15" t="s">
        <v>47</v>
      </c>
      <c r="D39" s="16" t="s">
        <v>84</v>
      </c>
      <c r="E39" s="15" t="s">
        <v>6</v>
      </c>
      <c r="F39" s="4" t="s">
        <v>5</v>
      </c>
      <c r="G39" s="4">
        <v>20</v>
      </c>
      <c r="H39" s="4" t="s">
        <v>4</v>
      </c>
      <c r="I39" s="4">
        <v>4</v>
      </c>
      <c r="J39" s="4">
        <v>2</v>
      </c>
      <c r="K39" s="4">
        <v>4</v>
      </c>
      <c r="L39" s="4" t="s">
        <v>3</v>
      </c>
      <c r="M39" s="4" t="s">
        <v>8</v>
      </c>
      <c r="N39" s="4" t="s">
        <v>7</v>
      </c>
      <c r="O39" s="4">
        <v>16</v>
      </c>
      <c r="P39" s="4">
        <f>O39</f>
        <v>16</v>
      </c>
      <c r="Q39" s="20">
        <f>O39*P39*I39/(1024*1024)</f>
        <v>9.765625E-4</v>
      </c>
      <c r="R39" s="4" t="s">
        <v>1</v>
      </c>
      <c r="S39" s="4">
        <v>1</v>
      </c>
      <c r="T39" s="4" t="str">
        <f t="shared" si="10"/>
        <v>contig</v>
      </c>
      <c r="U39" s="4">
        <v>1</v>
      </c>
      <c r="V39" s="4" t="s">
        <v>0</v>
      </c>
      <c r="W39" s="4"/>
      <c r="AC39" s="28">
        <v>72.8</v>
      </c>
      <c r="AD39" s="28">
        <v>33.6</v>
      </c>
      <c r="AE39" s="29">
        <v>62.7</v>
      </c>
      <c r="AF39" s="35">
        <f t="shared" si="3"/>
        <v>6.1230468750000003E-2</v>
      </c>
      <c r="AG39" s="1">
        <v>0.23</v>
      </c>
      <c r="AH39" s="1">
        <f t="shared" si="4"/>
        <v>1.4083007812500001E-2</v>
      </c>
    </row>
    <row r="40" spans="1:41" ht="15.75" x14ac:dyDescent="0.25">
      <c r="A40" s="17"/>
      <c r="B40" s="15">
        <v>160429</v>
      </c>
      <c r="C40" s="15" t="s">
        <v>47</v>
      </c>
      <c r="D40" s="16" t="s">
        <v>85</v>
      </c>
      <c r="E40" s="15" t="s">
        <v>6</v>
      </c>
      <c r="F40" s="4" t="s">
        <v>5</v>
      </c>
      <c r="G40" s="4">
        <v>20</v>
      </c>
      <c r="H40" s="4" t="s">
        <v>4</v>
      </c>
      <c r="I40" s="4">
        <v>4</v>
      </c>
      <c r="J40" s="4">
        <v>2</v>
      </c>
      <c r="K40" s="4">
        <v>4</v>
      </c>
      <c r="L40" s="4" t="s">
        <v>3</v>
      </c>
      <c r="M40" s="4" t="s">
        <v>8</v>
      </c>
      <c r="N40" s="4" t="s">
        <v>7</v>
      </c>
      <c r="O40" s="4">
        <v>32</v>
      </c>
      <c r="P40" s="4">
        <f t="shared" si="1"/>
        <v>32</v>
      </c>
      <c r="Q40" s="20">
        <f t="shared" ref="Q40:Q47" si="11">O40*P40*I40/(1024*1024)</f>
        <v>3.90625E-3</v>
      </c>
      <c r="R40" s="4" t="s">
        <v>1</v>
      </c>
      <c r="S40" s="4">
        <v>1</v>
      </c>
      <c r="T40" s="4" t="str">
        <f t="shared" si="10"/>
        <v>contig</v>
      </c>
      <c r="U40" s="4">
        <v>1</v>
      </c>
      <c r="V40" s="4" t="s">
        <v>0</v>
      </c>
      <c r="W40" s="4"/>
      <c r="AC40" s="28">
        <v>293</v>
      </c>
      <c r="AD40" s="28">
        <v>124</v>
      </c>
      <c r="AE40" s="29">
        <v>241</v>
      </c>
      <c r="AF40" s="35">
        <f t="shared" si="3"/>
        <v>0.2353515625</v>
      </c>
      <c r="AG40" s="1">
        <v>0.28999999999999998</v>
      </c>
      <c r="AH40" s="1">
        <f t="shared" si="4"/>
        <v>6.8251953125000001E-2</v>
      </c>
    </row>
    <row r="41" spans="1:41" ht="15.75" x14ac:dyDescent="0.25">
      <c r="A41" s="17"/>
      <c r="B41" s="15">
        <v>160429</v>
      </c>
      <c r="C41" s="15" t="s">
        <v>47</v>
      </c>
      <c r="D41" s="16" t="s">
        <v>86</v>
      </c>
      <c r="E41" s="15" t="s">
        <v>6</v>
      </c>
      <c r="F41" s="4" t="s">
        <v>5</v>
      </c>
      <c r="G41" s="4">
        <v>20</v>
      </c>
      <c r="H41" s="4" t="s">
        <v>4</v>
      </c>
      <c r="I41" s="4">
        <v>4</v>
      </c>
      <c r="J41" s="4">
        <v>2</v>
      </c>
      <c r="K41" s="4">
        <v>4</v>
      </c>
      <c r="L41" s="4" t="s">
        <v>3</v>
      </c>
      <c r="M41" s="4" t="s">
        <v>8</v>
      </c>
      <c r="N41" s="4" t="s">
        <v>7</v>
      </c>
      <c r="O41" s="4">
        <v>64</v>
      </c>
      <c r="P41" s="4">
        <f t="shared" si="1"/>
        <v>64</v>
      </c>
      <c r="Q41" s="20">
        <f t="shared" si="11"/>
        <v>1.5625E-2</v>
      </c>
      <c r="R41" s="4" t="s">
        <v>1</v>
      </c>
      <c r="S41" s="4">
        <v>1</v>
      </c>
      <c r="T41" s="4" t="str">
        <f t="shared" si="10"/>
        <v>contig</v>
      </c>
      <c r="U41" s="4">
        <v>1</v>
      </c>
      <c r="V41" s="4" t="s">
        <v>0</v>
      </c>
      <c r="W41" s="4"/>
      <c r="AC41" s="28">
        <v>1099.5</v>
      </c>
      <c r="AD41" s="28">
        <v>575.1</v>
      </c>
      <c r="AE41" s="29">
        <v>921.1</v>
      </c>
      <c r="AF41" s="35">
        <f t="shared" si="3"/>
        <v>0.89951171875000002</v>
      </c>
      <c r="AG41" s="1">
        <v>0.2</v>
      </c>
      <c r="AH41" s="1">
        <f t="shared" si="4"/>
        <v>0.17990234375000003</v>
      </c>
    </row>
    <row r="42" spans="1:41" ht="15.75" x14ac:dyDescent="0.25">
      <c r="A42" s="17"/>
      <c r="B42" s="15">
        <v>160429</v>
      </c>
      <c r="C42" s="15" t="s">
        <v>47</v>
      </c>
      <c r="D42" s="16" t="s">
        <v>87</v>
      </c>
      <c r="E42" s="15" t="s">
        <v>6</v>
      </c>
      <c r="F42" s="4" t="s">
        <v>5</v>
      </c>
      <c r="G42" s="4">
        <v>20</v>
      </c>
      <c r="H42" s="4" t="s">
        <v>4</v>
      </c>
      <c r="I42" s="4">
        <v>4</v>
      </c>
      <c r="J42" s="4">
        <v>2</v>
      </c>
      <c r="K42" s="4">
        <v>4</v>
      </c>
      <c r="L42" s="4" t="s">
        <v>3</v>
      </c>
      <c r="M42" s="4" t="s">
        <v>8</v>
      </c>
      <c r="N42" s="4" t="s">
        <v>7</v>
      </c>
      <c r="O42" s="4">
        <v>128</v>
      </c>
      <c r="P42" s="4">
        <f t="shared" si="1"/>
        <v>128</v>
      </c>
      <c r="Q42" s="20">
        <f t="shared" si="11"/>
        <v>6.25E-2</v>
      </c>
      <c r="R42" s="4" t="s">
        <v>1</v>
      </c>
      <c r="S42" s="4">
        <v>1</v>
      </c>
      <c r="T42" s="4" t="str">
        <f t="shared" si="10"/>
        <v>contig</v>
      </c>
      <c r="U42" s="4">
        <v>1</v>
      </c>
      <c r="V42" s="4" t="s">
        <v>0</v>
      </c>
      <c r="W42" s="4"/>
      <c r="AC42" s="30"/>
      <c r="AD42" s="30"/>
      <c r="AE42" s="31"/>
      <c r="AF42" s="35">
        <f t="shared" si="3"/>
        <v>0</v>
      </c>
      <c r="AG42" s="21"/>
      <c r="AH42" s="1">
        <f t="shared" si="4"/>
        <v>0</v>
      </c>
      <c r="AO42" t="s">
        <v>88</v>
      </c>
    </row>
    <row r="43" spans="1:41" ht="15.75" x14ac:dyDescent="0.25">
      <c r="A43" s="17"/>
      <c r="B43" s="15">
        <v>160429</v>
      </c>
      <c r="C43" s="15" t="s">
        <v>47</v>
      </c>
      <c r="D43" s="16" t="s">
        <v>89</v>
      </c>
      <c r="E43" s="15" t="s">
        <v>6</v>
      </c>
      <c r="F43" s="4" t="s">
        <v>5</v>
      </c>
      <c r="G43" s="4">
        <v>20</v>
      </c>
      <c r="H43" s="4" t="s">
        <v>4</v>
      </c>
      <c r="I43" s="4">
        <v>4</v>
      </c>
      <c r="J43" s="4">
        <v>2</v>
      </c>
      <c r="K43" s="4">
        <v>4</v>
      </c>
      <c r="L43" s="4" t="s">
        <v>3</v>
      </c>
      <c r="M43" s="4" t="s">
        <v>8</v>
      </c>
      <c r="N43" s="4" t="s">
        <v>7</v>
      </c>
      <c r="O43" s="4">
        <v>256</v>
      </c>
      <c r="P43" s="4">
        <f t="shared" si="1"/>
        <v>256</v>
      </c>
      <c r="Q43" s="20">
        <f t="shared" si="11"/>
        <v>0.25</v>
      </c>
      <c r="R43" s="4" t="s">
        <v>1</v>
      </c>
      <c r="S43" s="4">
        <v>1</v>
      </c>
      <c r="T43" s="4" t="str">
        <f t="shared" si="10"/>
        <v>contig</v>
      </c>
      <c r="U43" s="4">
        <v>1</v>
      </c>
      <c r="V43" s="4" t="s">
        <v>0</v>
      </c>
      <c r="W43" s="4"/>
      <c r="AC43" s="28">
        <v>5090.3</v>
      </c>
      <c r="AD43" s="28">
        <v>3496.1</v>
      </c>
      <c r="AE43" s="29">
        <v>4249.5</v>
      </c>
      <c r="AF43" s="35">
        <f t="shared" si="3"/>
        <v>4.14990234375</v>
      </c>
      <c r="AG43" s="1">
        <v>0.08</v>
      </c>
      <c r="AH43" s="1">
        <f t="shared" si="4"/>
        <v>0.33199218749999998</v>
      </c>
    </row>
    <row r="44" spans="1:41" ht="15.75" x14ac:dyDescent="0.25">
      <c r="A44" s="17"/>
      <c r="B44" s="15">
        <v>160429</v>
      </c>
      <c r="C44" s="15" t="s">
        <v>47</v>
      </c>
      <c r="D44" s="16" t="s">
        <v>90</v>
      </c>
      <c r="E44" s="15" t="s">
        <v>6</v>
      </c>
      <c r="F44" s="4" t="s">
        <v>5</v>
      </c>
      <c r="G44" s="4">
        <v>20</v>
      </c>
      <c r="H44" s="4" t="s">
        <v>4</v>
      </c>
      <c r="I44" s="4">
        <v>4</v>
      </c>
      <c r="J44" s="4">
        <v>2</v>
      </c>
      <c r="K44" s="4">
        <v>4</v>
      </c>
      <c r="L44" s="4" t="s">
        <v>3</v>
      </c>
      <c r="M44" s="4" t="s">
        <v>8</v>
      </c>
      <c r="N44" s="4" t="s">
        <v>7</v>
      </c>
      <c r="O44" s="4">
        <v>512</v>
      </c>
      <c r="P44" s="4">
        <f t="shared" si="1"/>
        <v>512</v>
      </c>
      <c r="Q44" s="20">
        <f t="shared" si="11"/>
        <v>1</v>
      </c>
      <c r="R44" s="4" t="s">
        <v>1</v>
      </c>
      <c r="S44" s="4">
        <v>1</v>
      </c>
      <c r="T44" s="4" t="str">
        <f t="shared" si="10"/>
        <v>contig</v>
      </c>
      <c r="U44" s="4">
        <v>1</v>
      </c>
      <c r="V44" s="4" t="s">
        <v>0</v>
      </c>
      <c r="W44" s="4"/>
      <c r="AC44" s="28">
        <v>8393.2000000000007</v>
      </c>
      <c r="AD44" s="28">
        <v>7492.4</v>
      </c>
      <c r="AE44" s="29">
        <v>8100.7</v>
      </c>
      <c r="AF44" s="35">
        <f t="shared" si="3"/>
        <v>7.9108398437499998</v>
      </c>
      <c r="AG44" s="1">
        <v>0.04</v>
      </c>
      <c r="AH44" s="1">
        <f t="shared" si="4"/>
        <v>0.31643359375000002</v>
      </c>
    </row>
    <row r="45" spans="1:41" ht="15.75" x14ac:dyDescent="0.25">
      <c r="B45" s="15">
        <v>160429</v>
      </c>
      <c r="C45" s="15" t="s">
        <v>47</v>
      </c>
      <c r="D45" s="16" t="s">
        <v>91</v>
      </c>
      <c r="E45" s="15" t="s">
        <v>6</v>
      </c>
      <c r="F45" s="4" t="s">
        <v>5</v>
      </c>
      <c r="G45" s="4">
        <v>20</v>
      </c>
      <c r="H45" s="4" t="s">
        <v>4</v>
      </c>
      <c r="I45" s="4">
        <v>4</v>
      </c>
      <c r="J45" s="4">
        <v>2</v>
      </c>
      <c r="K45" s="4">
        <v>4</v>
      </c>
      <c r="L45" s="4" t="s">
        <v>3</v>
      </c>
      <c r="M45" s="4" t="s">
        <v>8</v>
      </c>
      <c r="N45" s="4" t="s">
        <v>7</v>
      </c>
      <c r="O45" s="4">
        <v>1024</v>
      </c>
      <c r="P45" s="4">
        <f t="shared" si="1"/>
        <v>1024</v>
      </c>
      <c r="Q45" s="20">
        <f t="shared" si="11"/>
        <v>4</v>
      </c>
      <c r="R45" s="4" t="s">
        <v>1</v>
      </c>
      <c r="S45" s="4">
        <v>1</v>
      </c>
      <c r="T45" s="4" t="str">
        <f t="shared" si="10"/>
        <v>contig</v>
      </c>
      <c r="U45" s="4">
        <v>1</v>
      </c>
      <c r="V45" s="4" t="s">
        <v>0</v>
      </c>
      <c r="W45" s="4"/>
      <c r="AC45" s="28">
        <v>9167.4</v>
      </c>
      <c r="AD45" s="28">
        <v>8544</v>
      </c>
      <c r="AE45" s="29">
        <v>8890.4</v>
      </c>
      <c r="AF45" s="35">
        <f t="shared" si="3"/>
        <v>8.6820312499999996</v>
      </c>
      <c r="AG45" s="1">
        <v>0.02</v>
      </c>
      <c r="AH45" s="1">
        <f t="shared" si="4"/>
        <v>0.17364062499999999</v>
      </c>
    </row>
    <row r="46" spans="1:41" ht="15.75" x14ac:dyDescent="0.25">
      <c r="B46" s="15">
        <v>160429</v>
      </c>
      <c r="C46" s="15" t="s">
        <v>47</v>
      </c>
      <c r="D46" s="16" t="s">
        <v>92</v>
      </c>
      <c r="E46" s="15" t="s">
        <v>6</v>
      </c>
      <c r="F46" s="4" t="s">
        <v>5</v>
      </c>
      <c r="G46" s="4">
        <v>20</v>
      </c>
      <c r="H46" s="4" t="s">
        <v>4</v>
      </c>
      <c r="I46" s="4">
        <v>4</v>
      </c>
      <c r="J46" s="4">
        <v>2</v>
      </c>
      <c r="K46" s="4">
        <v>4</v>
      </c>
      <c r="L46" s="4" t="s">
        <v>3</v>
      </c>
      <c r="M46" s="4" t="s">
        <v>8</v>
      </c>
      <c r="N46" s="4" t="s">
        <v>7</v>
      </c>
      <c r="O46" s="4">
        <v>2048</v>
      </c>
      <c r="P46" s="4">
        <f t="shared" si="1"/>
        <v>2048</v>
      </c>
      <c r="Q46" s="20">
        <f t="shared" si="11"/>
        <v>16</v>
      </c>
      <c r="R46" s="4" t="s">
        <v>1</v>
      </c>
      <c r="S46" s="4">
        <v>1</v>
      </c>
      <c r="T46" s="4" t="str">
        <f t="shared" si="10"/>
        <v>contig</v>
      </c>
      <c r="U46" s="4">
        <v>1</v>
      </c>
      <c r="V46" s="4" t="s">
        <v>0</v>
      </c>
      <c r="W46" s="4"/>
      <c r="AC46" s="28">
        <v>9243.2000000000007</v>
      </c>
      <c r="AD46" s="28">
        <v>9147.7000000000007</v>
      </c>
      <c r="AE46" s="29">
        <v>9183.2000000000007</v>
      </c>
      <c r="AF46" s="35">
        <f t="shared" si="3"/>
        <v>8.9679687500000007</v>
      </c>
      <c r="AG46" s="1">
        <v>0</v>
      </c>
      <c r="AH46" s="1">
        <f t="shared" si="4"/>
        <v>0</v>
      </c>
    </row>
    <row r="47" spans="1:41" ht="15.75" x14ac:dyDescent="0.25">
      <c r="B47" s="15">
        <v>160429</v>
      </c>
      <c r="C47" s="15" t="s">
        <v>47</v>
      </c>
      <c r="D47" s="16" t="s">
        <v>93</v>
      </c>
      <c r="E47" s="15" t="s">
        <v>6</v>
      </c>
      <c r="F47" s="4" t="s">
        <v>5</v>
      </c>
      <c r="G47" s="4">
        <v>20</v>
      </c>
      <c r="H47" s="4" t="s">
        <v>4</v>
      </c>
      <c r="I47" s="4">
        <v>4</v>
      </c>
      <c r="J47" s="4">
        <v>2</v>
      </c>
      <c r="K47" s="4">
        <v>4</v>
      </c>
      <c r="L47" s="4" t="s">
        <v>3</v>
      </c>
      <c r="M47" s="4" t="s">
        <v>8</v>
      </c>
      <c r="N47" s="4" t="s">
        <v>7</v>
      </c>
      <c r="O47" s="4">
        <v>4096</v>
      </c>
      <c r="P47" s="4">
        <f t="shared" si="1"/>
        <v>4096</v>
      </c>
      <c r="Q47" s="20">
        <f t="shared" si="11"/>
        <v>64</v>
      </c>
      <c r="R47" s="4" t="s">
        <v>1</v>
      </c>
      <c r="S47" s="4">
        <v>1</v>
      </c>
      <c r="T47" s="4" t="str">
        <f t="shared" si="10"/>
        <v>contig</v>
      </c>
      <c r="U47" s="4">
        <v>1</v>
      </c>
      <c r="V47" s="4" t="s">
        <v>0</v>
      </c>
      <c r="W47" s="4"/>
      <c r="AC47" s="28">
        <v>9965</v>
      </c>
      <c r="AD47" s="28">
        <v>9937.7000000000007</v>
      </c>
      <c r="AE47" s="29">
        <v>9949.6</v>
      </c>
      <c r="AF47" s="35">
        <f t="shared" si="3"/>
        <v>9.7164062500000004</v>
      </c>
      <c r="AG47" s="1">
        <v>0</v>
      </c>
      <c r="AH47" s="1">
        <f t="shared" si="4"/>
        <v>0</v>
      </c>
    </row>
    <row r="48" spans="1:41" ht="15.75" x14ac:dyDescent="0.25">
      <c r="B48" s="15">
        <v>160429</v>
      </c>
      <c r="C48" s="15" t="s">
        <v>47</v>
      </c>
      <c r="D48" s="16" t="s">
        <v>94</v>
      </c>
      <c r="E48" s="15" t="s">
        <v>6</v>
      </c>
      <c r="F48" s="4" t="s">
        <v>5</v>
      </c>
      <c r="G48" s="4">
        <v>20</v>
      </c>
      <c r="H48" s="4" t="s">
        <v>4</v>
      </c>
      <c r="I48" s="4">
        <v>4</v>
      </c>
      <c r="J48" s="4">
        <v>2</v>
      </c>
      <c r="K48" s="4">
        <v>8</v>
      </c>
      <c r="L48" s="4" t="s">
        <v>3</v>
      </c>
      <c r="M48" s="4" t="s">
        <v>8</v>
      </c>
      <c r="N48" s="4" t="s">
        <v>7</v>
      </c>
      <c r="O48" s="4">
        <v>16</v>
      </c>
      <c r="P48" s="4">
        <f>O48</f>
        <v>16</v>
      </c>
      <c r="Q48" s="20">
        <f>O48*P48*I48/(1024*1024)</f>
        <v>9.765625E-4</v>
      </c>
      <c r="R48" s="4" t="s">
        <v>1</v>
      </c>
      <c r="S48" s="4">
        <v>1</v>
      </c>
      <c r="T48" s="4" t="str">
        <f t="shared" si="10"/>
        <v>contig</v>
      </c>
      <c r="U48" s="4">
        <v>1</v>
      </c>
      <c r="V48" s="4" t="s">
        <v>0</v>
      </c>
      <c r="W48" s="4"/>
      <c r="AC48" s="28">
        <v>66.099999999999994</v>
      </c>
      <c r="AD48" s="28">
        <v>19.5</v>
      </c>
      <c r="AE48" s="29">
        <v>44.4</v>
      </c>
      <c r="AF48" s="35">
        <f t="shared" si="3"/>
        <v>4.3359374999999999E-2</v>
      </c>
      <c r="AG48" s="1">
        <v>0.34</v>
      </c>
      <c r="AH48" s="1">
        <f t="shared" si="4"/>
        <v>1.47421875E-2</v>
      </c>
    </row>
    <row r="49" spans="2:41" ht="15.75" x14ac:dyDescent="0.25">
      <c r="B49" s="15">
        <v>160429</v>
      </c>
      <c r="C49" s="15" t="s">
        <v>47</v>
      </c>
      <c r="D49" s="16" t="s">
        <v>95</v>
      </c>
      <c r="E49" s="15" t="s">
        <v>6</v>
      </c>
      <c r="F49" s="4" t="s">
        <v>5</v>
      </c>
      <c r="G49" s="4">
        <v>20</v>
      </c>
      <c r="H49" s="4" t="s">
        <v>4</v>
      </c>
      <c r="I49" s="4">
        <v>4</v>
      </c>
      <c r="J49" s="4">
        <v>2</v>
      </c>
      <c r="K49" s="4">
        <v>8</v>
      </c>
      <c r="L49" s="4" t="s">
        <v>3</v>
      </c>
      <c r="M49" s="4" t="s">
        <v>8</v>
      </c>
      <c r="N49" s="4" t="s">
        <v>7</v>
      </c>
      <c r="O49" s="4">
        <v>32</v>
      </c>
      <c r="P49" s="4">
        <f t="shared" si="1"/>
        <v>32</v>
      </c>
      <c r="Q49" s="20">
        <f t="shared" ref="Q49:Q56" si="12">O49*P49*I49/(1024*1024)</f>
        <v>3.90625E-3</v>
      </c>
      <c r="R49" s="4" t="s">
        <v>1</v>
      </c>
      <c r="S49" s="4">
        <v>1</v>
      </c>
      <c r="T49" s="4" t="str">
        <f t="shared" si="10"/>
        <v>contig</v>
      </c>
      <c r="U49" s="4">
        <v>1</v>
      </c>
      <c r="V49" s="4" t="s">
        <v>0</v>
      </c>
      <c r="W49" s="4"/>
      <c r="AC49" s="28">
        <v>178</v>
      </c>
      <c r="AD49" s="28">
        <v>89.9</v>
      </c>
      <c r="AE49" s="29">
        <v>151</v>
      </c>
      <c r="AF49" s="35">
        <f t="shared" si="3"/>
        <v>0.1474609375</v>
      </c>
      <c r="AG49" s="1">
        <v>0.18</v>
      </c>
      <c r="AH49" s="1">
        <f t="shared" si="4"/>
        <v>2.654296875E-2</v>
      </c>
    </row>
    <row r="50" spans="2:41" ht="15.75" x14ac:dyDescent="0.25">
      <c r="B50" s="15">
        <v>160429</v>
      </c>
      <c r="C50" s="15" t="s">
        <v>47</v>
      </c>
      <c r="D50" s="16" t="s">
        <v>96</v>
      </c>
      <c r="E50" s="15" t="s">
        <v>6</v>
      </c>
      <c r="F50" s="4" t="s">
        <v>5</v>
      </c>
      <c r="G50" s="4">
        <v>20</v>
      </c>
      <c r="H50" s="4" t="s">
        <v>4</v>
      </c>
      <c r="I50" s="4">
        <v>4</v>
      </c>
      <c r="J50" s="4">
        <v>2</v>
      </c>
      <c r="K50" s="4">
        <v>8</v>
      </c>
      <c r="L50" s="4" t="s">
        <v>3</v>
      </c>
      <c r="M50" s="4" t="s">
        <v>8</v>
      </c>
      <c r="N50" s="4" t="s">
        <v>7</v>
      </c>
      <c r="O50" s="4">
        <v>64</v>
      </c>
      <c r="P50" s="4">
        <f t="shared" si="1"/>
        <v>64</v>
      </c>
      <c r="Q50" s="20">
        <f t="shared" si="12"/>
        <v>1.5625E-2</v>
      </c>
      <c r="R50" s="4" t="s">
        <v>1</v>
      </c>
      <c r="S50" s="4">
        <v>1</v>
      </c>
      <c r="T50" s="4" t="str">
        <f t="shared" si="10"/>
        <v>contig</v>
      </c>
      <c r="U50" s="4">
        <v>1</v>
      </c>
      <c r="V50" s="4" t="s">
        <v>0</v>
      </c>
      <c r="W50" s="4"/>
      <c r="AC50" s="28">
        <v>1174.7</v>
      </c>
      <c r="AD50" s="28">
        <v>605.5</v>
      </c>
      <c r="AE50" s="29">
        <v>1051.3</v>
      </c>
      <c r="AF50" s="35">
        <f t="shared" si="3"/>
        <v>1.02666015625</v>
      </c>
      <c r="AG50" s="1">
        <v>0.18</v>
      </c>
      <c r="AH50" s="1">
        <f t="shared" si="4"/>
        <v>0.18479882812499998</v>
      </c>
    </row>
    <row r="51" spans="2:41" ht="15.75" x14ac:dyDescent="0.25">
      <c r="B51" s="15">
        <v>160429</v>
      </c>
      <c r="C51" s="15" t="s">
        <v>47</v>
      </c>
      <c r="D51" s="16" t="s">
        <v>97</v>
      </c>
      <c r="E51" s="15" t="s">
        <v>6</v>
      </c>
      <c r="F51" s="4" t="s">
        <v>5</v>
      </c>
      <c r="G51" s="4">
        <v>20</v>
      </c>
      <c r="H51" s="4" t="s">
        <v>4</v>
      </c>
      <c r="I51" s="4">
        <v>4</v>
      </c>
      <c r="J51" s="4">
        <v>2</v>
      </c>
      <c r="K51" s="4">
        <v>8</v>
      </c>
      <c r="L51" s="4" t="s">
        <v>3</v>
      </c>
      <c r="M51" s="4" t="s">
        <v>8</v>
      </c>
      <c r="N51" s="4" t="s">
        <v>7</v>
      </c>
      <c r="O51" s="4">
        <v>128</v>
      </c>
      <c r="P51" s="4">
        <f t="shared" si="1"/>
        <v>128</v>
      </c>
      <c r="Q51" s="20">
        <f t="shared" si="12"/>
        <v>6.25E-2</v>
      </c>
      <c r="R51" s="4" t="s">
        <v>1</v>
      </c>
      <c r="S51" s="4">
        <v>1</v>
      </c>
      <c r="T51" s="4" t="str">
        <f t="shared" si="10"/>
        <v>contig</v>
      </c>
      <c r="U51" s="4">
        <v>1</v>
      </c>
      <c r="V51" s="4" t="s">
        <v>0</v>
      </c>
      <c r="W51" s="4"/>
      <c r="AC51" s="28">
        <v>3546.8</v>
      </c>
      <c r="AD51" s="28">
        <v>1561.8</v>
      </c>
      <c r="AE51" s="29">
        <v>2947.3</v>
      </c>
      <c r="AF51" s="35">
        <f t="shared" si="3"/>
        <v>2.8782226562500002</v>
      </c>
      <c r="AG51" s="1">
        <v>0.24</v>
      </c>
      <c r="AH51" s="1">
        <f t="shared" si="4"/>
        <v>0.69077343749999998</v>
      </c>
    </row>
    <row r="52" spans="2:41" ht="15.75" x14ac:dyDescent="0.25">
      <c r="B52" s="15">
        <v>160429</v>
      </c>
      <c r="C52" s="15" t="s">
        <v>47</v>
      </c>
      <c r="D52" s="16" t="s">
        <v>98</v>
      </c>
      <c r="E52" s="15" t="s">
        <v>6</v>
      </c>
      <c r="F52" s="4" t="s">
        <v>5</v>
      </c>
      <c r="G52" s="4">
        <v>20</v>
      </c>
      <c r="H52" s="4" t="s">
        <v>4</v>
      </c>
      <c r="I52" s="4">
        <v>4</v>
      </c>
      <c r="J52" s="4">
        <v>2</v>
      </c>
      <c r="K52" s="4">
        <v>8</v>
      </c>
      <c r="L52" s="4" t="s">
        <v>3</v>
      </c>
      <c r="M52" s="4" t="s">
        <v>8</v>
      </c>
      <c r="N52" s="4" t="s">
        <v>7</v>
      </c>
      <c r="O52" s="4">
        <v>256</v>
      </c>
      <c r="P52" s="4">
        <f t="shared" si="1"/>
        <v>256</v>
      </c>
      <c r="Q52" s="20">
        <f t="shared" si="12"/>
        <v>0.25</v>
      </c>
      <c r="R52" s="4" t="s">
        <v>1</v>
      </c>
      <c r="S52" s="4">
        <v>1</v>
      </c>
      <c r="T52" s="4" t="str">
        <f t="shared" si="10"/>
        <v>contig</v>
      </c>
      <c r="U52" s="4">
        <v>1</v>
      </c>
      <c r="V52" s="4" t="s">
        <v>0</v>
      </c>
      <c r="W52" s="4"/>
      <c r="AC52" s="28">
        <v>7609.1</v>
      </c>
      <c r="AD52" s="28">
        <v>4562.3</v>
      </c>
      <c r="AE52" s="29">
        <v>5765.3</v>
      </c>
      <c r="AF52" s="35">
        <f t="shared" si="3"/>
        <v>5.6301757812500002</v>
      </c>
      <c r="AG52" s="1">
        <v>0.2</v>
      </c>
      <c r="AH52" s="1">
        <f t="shared" si="4"/>
        <v>1.1260351562500002</v>
      </c>
    </row>
    <row r="53" spans="2:41" ht="15.75" x14ac:dyDescent="0.25">
      <c r="B53" s="15">
        <v>160429</v>
      </c>
      <c r="C53" s="15" t="s">
        <v>47</v>
      </c>
      <c r="D53" s="16" t="s">
        <v>99</v>
      </c>
      <c r="E53" s="15" t="s">
        <v>6</v>
      </c>
      <c r="F53" s="4" t="s">
        <v>5</v>
      </c>
      <c r="G53" s="4">
        <v>20</v>
      </c>
      <c r="H53" s="4" t="s">
        <v>4</v>
      </c>
      <c r="I53" s="4">
        <v>4</v>
      </c>
      <c r="J53" s="4">
        <v>2</v>
      </c>
      <c r="K53" s="4">
        <v>8</v>
      </c>
      <c r="L53" s="4" t="s">
        <v>3</v>
      </c>
      <c r="M53" s="4" t="s">
        <v>8</v>
      </c>
      <c r="N53" s="4" t="s">
        <v>7</v>
      </c>
      <c r="O53" s="4">
        <v>512</v>
      </c>
      <c r="P53" s="4">
        <f t="shared" si="1"/>
        <v>512</v>
      </c>
      <c r="Q53" s="20">
        <f t="shared" si="12"/>
        <v>1</v>
      </c>
      <c r="R53" s="4" t="s">
        <v>1</v>
      </c>
      <c r="S53" s="4">
        <v>1</v>
      </c>
      <c r="T53" s="4" t="str">
        <f t="shared" si="10"/>
        <v>contig</v>
      </c>
      <c r="U53" s="4">
        <v>1</v>
      </c>
      <c r="V53" s="4" t="s">
        <v>0</v>
      </c>
      <c r="W53" s="4"/>
      <c r="AC53" s="28">
        <v>12336.7</v>
      </c>
      <c r="AD53" s="28">
        <v>7110.8</v>
      </c>
      <c r="AE53" s="29">
        <v>9183.2000000000007</v>
      </c>
      <c r="AF53" s="35">
        <f t="shared" si="3"/>
        <v>8.9679687500000007</v>
      </c>
      <c r="AG53" s="1">
        <v>0.2</v>
      </c>
      <c r="AH53" s="1">
        <f t="shared" si="4"/>
        <v>1.7935937500000003</v>
      </c>
    </row>
    <row r="54" spans="2:41" ht="15.75" x14ac:dyDescent="0.25">
      <c r="B54" s="15">
        <v>160429</v>
      </c>
      <c r="C54" s="15" t="s">
        <v>47</v>
      </c>
      <c r="D54" s="16" t="s">
        <v>100</v>
      </c>
      <c r="E54" s="15" t="s">
        <v>6</v>
      </c>
      <c r="F54" s="4" t="s">
        <v>5</v>
      </c>
      <c r="G54" s="4">
        <v>20</v>
      </c>
      <c r="H54" s="4" t="s">
        <v>4</v>
      </c>
      <c r="I54" s="4">
        <v>4</v>
      </c>
      <c r="J54" s="4">
        <v>2</v>
      </c>
      <c r="K54" s="4">
        <v>8</v>
      </c>
      <c r="L54" s="4" t="s">
        <v>3</v>
      </c>
      <c r="M54" s="4" t="s">
        <v>8</v>
      </c>
      <c r="N54" s="4" t="s">
        <v>7</v>
      </c>
      <c r="O54" s="4">
        <v>1024</v>
      </c>
      <c r="P54" s="4">
        <f t="shared" si="1"/>
        <v>1024</v>
      </c>
      <c r="Q54" s="20">
        <f t="shared" si="12"/>
        <v>4</v>
      </c>
      <c r="R54" s="4" t="s">
        <v>1</v>
      </c>
      <c r="S54" s="4">
        <v>1</v>
      </c>
      <c r="T54" s="4" t="str">
        <f t="shared" si="10"/>
        <v>contig</v>
      </c>
      <c r="U54" s="4">
        <v>1</v>
      </c>
      <c r="V54" s="4" t="s">
        <v>0</v>
      </c>
      <c r="W54" s="4"/>
      <c r="AC54" s="28">
        <v>13398.5</v>
      </c>
      <c r="AD54" s="28">
        <v>12467.9</v>
      </c>
      <c r="AE54" s="29">
        <v>12849.2</v>
      </c>
      <c r="AF54" s="35">
        <f t="shared" si="3"/>
        <v>12.548046875000001</v>
      </c>
      <c r="AG54" s="1">
        <v>0.02</v>
      </c>
      <c r="AH54" s="1">
        <f t="shared" si="4"/>
        <v>0.25096093750000004</v>
      </c>
    </row>
    <row r="55" spans="2:41" ht="15.75" x14ac:dyDescent="0.25">
      <c r="B55" s="15">
        <v>160429</v>
      </c>
      <c r="C55" s="15" t="s">
        <v>47</v>
      </c>
      <c r="D55" s="16" t="s">
        <v>101</v>
      </c>
      <c r="E55" s="15" t="s">
        <v>6</v>
      </c>
      <c r="F55" s="4" t="s">
        <v>5</v>
      </c>
      <c r="G55" s="4">
        <v>20</v>
      </c>
      <c r="H55" s="4" t="s">
        <v>4</v>
      </c>
      <c r="I55" s="4">
        <v>4</v>
      </c>
      <c r="J55" s="4">
        <v>2</v>
      </c>
      <c r="K55" s="4">
        <v>8</v>
      </c>
      <c r="L55" s="4" t="s">
        <v>3</v>
      </c>
      <c r="M55" s="4" t="s">
        <v>8</v>
      </c>
      <c r="N55" s="4" t="s">
        <v>7</v>
      </c>
      <c r="O55" s="4">
        <v>2048</v>
      </c>
      <c r="P55" s="4">
        <f t="shared" si="1"/>
        <v>2048</v>
      </c>
      <c r="Q55" s="20">
        <f t="shared" si="12"/>
        <v>16</v>
      </c>
      <c r="R55" s="4" t="s">
        <v>1</v>
      </c>
      <c r="S55" s="4">
        <v>1</v>
      </c>
      <c r="T55" s="4" t="str">
        <f t="shared" si="10"/>
        <v>contig</v>
      </c>
      <c r="U55" s="4">
        <v>1</v>
      </c>
      <c r="V55" s="4" t="s">
        <v>0</v>
      </c>
      <c r="W55" s="4"/>
      <c r="AC55" s="28">
        <v>15406.4</v>
      </c>
      <c r="AD55" s="28">
        <v>15060.2</v>
      </c>
      <c r="AE55" s="29">
        <v>15202.8</v>
      </c>
      <c r="AF55" s="35">
        <f t="shared" si="3"/>
        <v>14.846484374999999</v>
      </c>
      <c r="AG55" s="1">
        <v>0.01</v>
      </c>
      <c r="AH55" s="1">
        <f t="shared" si="4"/>
        <v>0.14846484374999999</v>
      </c>
    </row>
    <row r="56" spans="2:41" ht="15.75" x14ac:dyDescent="0.25">
      <c r="B56" s="15">
        <v>160429</v>
      </c>
      <c r="C56" s="15" t="s">
        <v>47</v>
      </c>
      <c r="D56" s="16" t="s">
        <v>102</v>
      </c>
      <c r="E56" s="15" t="s">
        <v>6</v>
      </c>
      <c r="F56" s="4" t="s">
        <v>5</v>
      </c>
      <c r="G56" s="4">
        <v>20</v>
      </c>
      <c r="H56" s="4" t="s">
        <v>4</v>
      </c>
      <c r="I56" s="4">
        <v>4</v>
      </c>
      <c r="J56" s="4">
        <v>2</v>
      </c>
      <c r="K56" s="4">
        <v>8</v>
      </c>
      <c r="L56" s="4" t="s">
        <v>3</v>
      </c>
      <c r="M56" s="4" t="s">
        <v>8</v>
      </c>
      <c r="N56" s="4" t="s">
        <v>7</v>
      </c>
      <c r="O56" s="4">
        <v>4096</v>
      </c>
      <c r="P56" s="4">
        <f t="shared" si="1"/>
        <v>4096</v>
      </c>
      <c r="Q56" s="20">
        <f t="shared" si="12"/>
        <v>64</v>
      </c>
      <c r="R56" s="4" t="s">
        <v>1</v>
      </c>
      <c r="S56" s="4">
        <v>1</v>
      </c>
      <c r="T56" s="4" t="str">
        <f t="shared" si="10"/>
        <v>contig</v>
      </c>
      <c r="U56" s="4">
        <v>1</v>
      </c>
      <c r="V56" s="4" t="s">
        <v>0</v>
      </c>
      <c r="W56" s="4"/>
      <c r="AC56" s="30"/>
      <c r="AD56" s="30"/>
      <c r="AE56" s="31"/>
      <c r="AF56" s="35">
        <f t="shared" si="3"/>
        <v>0</v>
      </c>
      <c r="AG56" s="21"/>
      <c r="AH56" s="1">
        <f t="shared" si="4"/>
        <v>0</v>
      </c>
      <c r="AO56" t="s">
        <v>103</v>
      </c>
    </row>
    <row r="57" spans="2:41" ht="15.75" x14ac:dyDescent="0.25">
      <c r="B57" s="15">
        <v>160429</v>
      </c>
      <c r="C57" s="15" t="s">
        <v>47</v>
      </c>
      <c r="D57" s="16" t="s">
        <v>104</v>
      </c>
      <c r="E57" s="15" t="s">
        <v>6</v>
      </c>
      <c r="F57" s="4" t="s">
        <v>5</v>
      </c>
      <c r="G57" s="4">
        <v>20</v>
      </c>
      <c r="H57" s="4" t="s">
        <v>4</v>
      </c>
      <c r="I57" s="4">
        <v>4</v>
      </c>
      <c r="J57" s="4">
        <v>2</v>
      </c>
      <c r="K57" s="4">
        <v>16</v>
      </c>
      <c r="L57" s="4" t="s">
        <v>3</v>
      </c>
      <c r="M57" s="4" t="s">
        <v>8</v>
      </c>
      <c r="N57" s="4" t="s">
        <v>7</v>
      </c>
      <c r="O57" s="4">
        <v>16</v>
      </c>
      <c r="P57" s="4">
        <f>O57</f>
        <v>16</v>
      </c>
      <c r="Q57" s="20">
        <f>O57*P57*I57/(1024*1024)</f>
        <v>9.765625E-4</v>
      </c>
      <c r="R57" s="4" t="s">
        <v>1</v>
      </c>
      <c r="S57" s="4">
        <v>1</v>
      </c>
      <c r="T57" s="4" t="str">
        <f t="shared" si="10"/>
        <v>contig</v>
      </c>
      <c r="U57" s="4">
        <v>1</v>
      </c>
      <c r="V57" s="4" t="s">
        <v>0</v>
      </c>
      <c r="W57" s="4"/>
      <c r="AC57" s="28">
        <v>76</v>
      </c>
      <c r="AD57" s="28">
        <v>35.299999999999997</v>
      </c>
      <c r="AE57" s="29">
        <v>67</v>
      </c>
      <c r="AF57" s="35">
        <f t="shared" si="3"/>
        <v>6.54296875E-2</v>
      </c>
      <c r="AG57" s="1">
        <v>0.22</v>
      </c>
      <c r="AH57" s="1">
        <f t="shared" si="4"/>
        <v>1.439453125E-2</v>
      </c>
    </row>
    <row r="58" spans="2:41" ht="15.75" x14ac:dyDescent="0.25">
      <c r="B58" s="15">
        <v>160429</v>
      </c>
      <c r="C58" s="15" t="s">
        <v>47</v>
      </c>
      <c r="D58" s="16" t="s">
        <v>105</v>
      </c>
      <c r="E58" s="15" t="s">
        <v>6</v>
      </c>
      <c r="F58" s="4" t="s">
        <v>5</v>
      </c>
      <c r="G58" s="4">
        <v>20</v>
      </c>
      <c r="H58" s="4" t="s">
        <v>4</v>
      </c>
      <c r="I58" s="4">
        <v>4</v>
      </c>
      <c r="J58" s="4">
        <v>2</v>
      </c>
      <c r="K58" s="4">
        <v>16</v>
      </c>
      <c r="L58" s="4" t="s">
        <v>3</v>
      </c>
      <c r="M58" s="4" t="s">
        <v>8</v>
      </c>
      <c r="N58" s="4" t="s">
        <v>7</v>
      </c>
      <c r="O58" s="4">
        <v>32</v>
      </c>
      <c r="P58" s="4">
        <f t="shared" si="1"/>
        <v>32</v>
      </c>
      <c r="Q58" s="20">
        <f t="shared" ref="Q58:Q65" si="13">O58*P58*I58/(1024*1024)</f>
        <v>3.90625E-3</v>
      </c>
      <c r="R58" s="4" t="s">
        <v>1</v>
      </c>
      <c r="S58" s="4">
        <v>1</v>
      </c>
      <c r="T58" s="4" t="str">
        <f t="shared" si="10"/>
        <v>contig</v>
      </c>
      <c r="U58" s="4">
        <v>1</v>
      </c>
      <c r="V58" s="4" t="s">
        <v>0</v>
      </c>
      <c r="W58" s="4"/>
      <c r="AC58" s="28">
        <v>304.10000000000002</v>
      </c>
      <c r="AD58" s="28">
        <v>148.69999999999999</v>
      </c>
      <c r="AE58" s="29">
        <v>252.6</v>
      </c>
      <c r="AF58" s="35">
        <f t="shared" si="3"/>
        <v>0.24667968749999999</v>
      </c>
      <c r="AG58" s="1">
        <v>0.19</v>
      </c>
      <c r="AH58" s="1">
        <f t="shared" si="4"/>
        <v>4.6869140625E-2</v>
      </c>
    </row>
    <row r="59" spans="2:41" ht="15.75" x14ac:dyDescent="0.25">
      <c r="B59" s="15">
        <v>160429</v>
      </c>
      <c r="C59" s="15" t="s">
        <v>47</v>
      </c>
      <c r="D59" s="16" t="s">
        <v>106</v>
      </c>
      <c r="E59" s="15" t="s">
        <v>6</v>
      </c>
      <c r="F59" s="4" t="s">
        <v>5</v>
      </c>
      <c r="G59" s="4">
        <v>20</v>
      </c>
      <c r="H59" s="4" t="s">
        <v>4</v>
      </c>
      <c r="I59" s="4">
        <v>4</v>
      </c>
      <c r="J59" s="4">
        <v>2</v>
      </c>
      <c r="K59" s="4">
        <v>16</v>
      </c>
      <c r="L59" s="4" t="s">
        <v>3</v>
      </c>
      <c r="M59" s="4" t="s">
        <v>8</v>
      </c>
      <c r="N59" s="4" t="s">
        <v>7</v>
      </c>
      <c r="O59" s="4">
        <v>64</v>
      </c>
      <c r="P59" s="4">
        <f t="shared" si="1"/>
        <v>64</v>
      </c>
      <c r="Q59" s="20">
        <f t="shared" si="13"/>
        <v>1.5625E-2</v>
      </c>
      <c r="R59" s="4" t="s">
        <v>1</v>
      </c>
      <c r="S59" s="4">
        <v>1</v>
      </c>
      <c r="T59" s="4" t="str">
        <f t="shared" si="10"/>
        <v>contig</v>
      </c>
      <c r="U59" s="4">
        <v>1</v>
      </c>
      <c r="V59" s="4" t="s">
        <v>0</v>
      </c>
      <c r="W59" s="4"/>
      <c r="AC59" s="28">
        <v>1216.3</v>
      </c>
      <c r="AD59" s="28">
        <v>780.9</v>
      </c>
      <c r="AE59" s="29">
        <v>1072</v>
      </c>
      <c r="AF59" s="35">
        <f t="shared" si="3"/>
        <v>1.046875</v>
      </c>
      <c r="AG59" s="1">
        <v>0.12</v>
      </c>
      <c r="AH59" s="1">
        <f t="shared" si="4"/>
        <v>0.12562499999999999</v>
      </c>
    </row>
    <row r="60" spans="2:41" ht="15.75" x14ac:dyDescent="0.25">
      <c r="B60" s="15">
        <v>160429</v>
      </c>
      <c r="C60" s="15" t="s">
        <v>47</v>
      </c>
      <c r="D60" s="16" t="s">
        <v>107</v>
      </c>
      <c r="E60" s="15" t="s">
        <v>6</v>
      </c>
      <c r="F60" s="4" t="s">
        <v>5</v>
      </c>
      <c r="G60" s="4">
        <v>20</v>
      </c>
      <c r="H60" s="4" t="s">
        <v>4</v>
      </c>
      <c r="I60" s="4">
        <v>4</v>
      </c>
      <c r="J60" s="4">
        <v>2</v>
      </c>
      <c r="K60" s="4">
        <v>16</v>
      </c>
      <c r="L60" s="4" t="s">
        <v>3</v>
      </c>
      <c r="M60" s="4" t="s">
        <v>8</v>
      </c>
      <c r="N60" s="4" t="s">
        <v>7</v>
      </c>
      <c r="O60" s="4">
        <v>128</v>
      </c>
      <c r="P60" s="4">
        <f t="shared" si="1"/>
        <v>128</v>
      </c>
      <c r="Q60" s="20">
        <f t="shared" si="13"/>
        <v>6.25E-2</v>
      </c>
      <c r="R60" s="4" t="s">
        <v>1</v>
      </c>
      <c r="S60" s="4">
        <v>1</v>
      </c>
      <c r="T60" s="4" t="str">
        <f t="shared" si="10"/>
        <v>contig</v>
      </c>
      <c r="U60" s="4">
        <v>1</v>
      </c>
      <c r="V60" s="4" t="s">
        <v>0</v>
      </c>
      <c r="W60" s="4"/>
      <c r="AC60" s="28">
        <v>3765.5</v>
      </c>
      <c r="AD60" s="28">
        <v>2476.4</v>
      </c>
      <c r="AE60" s="29">
        <v>3229.9</v>
      </c>
      <c r="AF60" s="35">
        <f t="shared" si="3"/>
        <v>3.1541992187500001</v>
      </c>
      <c r="AG60" s="1">
        <v>0.09</v>
      </c>
      <c r="AH60" s="1">
        <f t="shared" si="4"/>
        <v>0.28387792968749997</v>
      </c>
    </row>
    <row r="61" spans="2:41" ht="15.75" x14ac:dyDescent="0.25">
      <c r="B61" s="15">
        <v>160429</v>
      </c>
      <c r="C61" s="15" t="s">
        <v>47</v>
      </c>
      <c r="D61" s="16" t="s">
        <v>108</v>
      </c>
      <c r="E61" s="15" t="s">
        <v>6</v>
      </c>
      <c r="F61" s="4" t="s">
        <v>5</v>
      </c>
      <c r="G61" s="4">
        <v>20</v>
      </c>
      <c r="H61" s="4" t="s">
        <v>4</v>
      </c>
      <c r="I61" s="4">
        <v>4</v>
      </c>
      <c r="J61" s="4">
        <v>2</v>
      </c>
      <c r="K61" s="4">
        <v>16</v>
      </c>
      <c r="L61" s="4" t="s">
        <v>3</v>
      </c>
      <c r="M61" s="4" t="s">
        <v>8</v>
      </c>
      <c r="N61" s="4" t="s">
        <v>7</v>
      </c>
      <c r="O61" s="4">
        <v>256</v>
      </c>
      <c r="P61" s="4">
        <f t="shared" si="1"/>
        <v>256</v>
      </c>
      <c r="Q61" s="20">
        <f t="shared" si="13"/>
        <v>0.25</v>
      </c>
      <c r="R61" s="4" t="s">
        <v>1</v>
      </c>
      <c r="S61" s="4">
        <v>1</v>
      </c>
      <c r="T61" s="4" t="str">
        <f t="shared" si="10"/>
        <v>contig</v>
      </c>
      <c r="U61" s="4">
        <v>1</v>
      </c>
      <c r="V61" s="4" t="s">
        <v>0</v>
      </c>
      <c r="W61" s="4"/>
      <c r="AC61" s="28">
        <v>8084.6</v>
      </c>
      <c r="AD61" s="28">
        <v>4997.8</v>
      </c>
      <c r="AE61" s="29">
        <v>6374</v>
      </c>
      <c r="AF61" s="35">
        <f t="shared" si="3"/>
        <v>6.224609375</v>
      </c>
      <c r="AG61" s="1">
        <v>0.18</v>
      </c>
      <c r="AH61" s="1">
        <f t="shared" si="4"/>
        <v>1.1204296874999999</v>
      </c>
    </row>
    <row r="62" spans="2:41" ht="15.75" x14ac:dyDescent="0.25">
      <c r="B62" s="15">
        <v>160429</v>
      </c>
      <c r="C62" s="15" t="s">
        <v>47</v>
      </c>
      <c r="D62" s="16" t="s">
        <v>109</v>
      </c>
      <c r="E62" s="15" t="s">
        <v>6</v>
      </c>
      <c r="F62" s="4" t="s">
        <v>5</v>
      </c>
      <c r="G62" s="4">
        <v>20</v>
      </c>
      <c r="H62" s="4" t="s">
        <v>4</v>
      </c>
      <c r="I62" s="4">
        <v>4</v>
      </c>
      <c r="J62" s="4">
        <v>2</v>
      </c>
      <c r="K62" s="4">
        <v>16</v>
      </c>
      <c r="L62" s="4" t="s">
        <v>3</v>
      </c>
      <c r="M62" s="4" t="s">
        <v>8</v>
      </c>
      <c r="N62" s="4" t="s">
        <v>7</v>
      </c>
      <c r="O62" s="4">
        <v>512</v>
      </c>
      <c r="P62" s="4">
        <f t="shared" si="1"/>
        <v>512</v>
      </c>
      <c r="Q62" s="20">
        <f t="shared" si="13"/>
        <v>1</v>
      </c>
      <c r="R62" s="4" t="s">
        <v>1</v>
      </c>
      <c r="S62" s="4">
        <v>1</v>
      </c>
      <c r="T62" s="4" t="str">
        <f t="shared" si="10"/>
        <v>contig</v>
      </c>
      <c r="U62" s="4">
        <v>1</v>
      </c>
      <c r="V62" s="4" t="s">
        <v>0</v>
      </c>
      <c r="W62" s="4"/>
      <c r="AC62" s="28">
        <v>12785</v>
      </c>
      <c r="AD62" s="28">
        <v>7360.7</v>
      </c>
      <c r="AE62" s="29">
        <v>10527.6</v>
      </c>
      <c r="AF62" s="35">
        <f t="shared" si="3"/>
        <v>10.280859375</v>
      </c>
      <c r="AG62" s="1">
        <v>0.17</v>
      </c>
      <c r="AH62" s="1">
        <f t="shared" si="4"/>
        <v>1.7477460937500002</v>
      </c>
    </row>
    <row r="63" spans="2:41" ht="15.75" x14ac:dyDescent="0.25">
      <c r="B63" s="15">
        <v>160429</v>
      </c>
      <c r="C63" s="15" t="s">
        <v>47</v>
      </c>
      <c r="D63" s="16" t="s">
        <v>110</v>
      </c>
      <c r="E63" s="15" t="s">
        <v>6</v>
      </c>
      <c r="F63" s="4" t="s">
        <v>5</v>
      </c>
      <c r="G63" s="4">
        <v>20</v>
      </c>
      <c r="H63" s="4" t="s">
        <v>4</v>
      </c>
      <c r="I63" s="4">
        <v>4</v>
      </c>
      <c r="J63" s="4">
        <v>2</v>
      </c>
      <c r="K63" s="4">
        <v>16</v>
      </c>
      <c r="L63" s="4" t="s">
        <v>3</v>
      </c>
      <c r="M63" s="4" t="s">
        <v>8</v>
      </c>
      <c r="N63" s="4" t="s">
        <v>7</v>
      </c>
      <c r="O63" s="4">
        <v>1024</v>
      </c>
      <c r="P63" s="4">
        <f t="shared" si="1"/>
        <v>1024</v>
      </c>
      <c r="Q63" s="20">
        <f t="shared" si="13"/>
        <v>4</v>
      </c>
      <c r="R63" s="4" t="s">
        <v>1</v>
      </c>
      <c r="S63" s="4">
        <v>1</v>
      </c>
      <c r="T63" s="4" t="str">
        <f t="shared" si="10"/>
        <v>contig</v>
      </c>
      <c r="U63" s="4">
        <v>1</v>
      </c>
      <c r="V63" s="4" t="s">
        <v>0</v>
      </c>
      <c r="W63" s="4"/>
      <c r="AC63" s="28">
        <v>14896</v>
      </c>
      <c r="AD63" s="28">
        <v>13104</v>
      </c>
      <c r="AE63" s="29">
        <v>14019.1</v>
      </c>
      <c r="AF63" s="35">
        <f t="shared" si="3"/>
        <v>13.69052734375</v>
      </c>
      <c r="AG63" s="1">
        <v>0.05</v>
      </c>
      <c r="AH63" s="1">
        <f t="shared" si="4"/>
        <v>0.68452636718750004</v>
      </c>
    </row>
    <row r="64" spans="2:41" ht="15.75" x14ac:dyDescent="0.25">
      <c r="B64" s="15">
        <v>160429</v>
      </c>
      <c r="C64" s="15" t="s">
        <v>47</v>
      </c>
      <c r="D64" s="16" t="s">
        <v>111</v>
      </c>
      <c r="E64" s="15" t="s">
        <v>6</v>
      </c>
      <c r="F64" s="4" t="s">
        <v>5</v>
      </c>
      <c r="G64" s="4">
        <v>20</v>
      </c>
      <c r="H64" s="4" t="s">
        <v>4</v>
      </c>
      <c r="I64" s="4">
        <v>4</v>
      </c>
      <c r="J64" s="4">
        <v>2</v>
      </c>
      <c r="K64" s="4">
        <v>16</v>
      </c>
      <c r="L64" s="4" t="s">
        <v>3</v>
      </c>
      <c r="M64" s="4" t="s">
        <v>8</v>
      </c>
      <c r="N64" s="4" t="s">
        <v>7</v>
      </c>
      <c r="O64" s="4">
        <v>2048</v>
      </c>
      <c r="P64" s="4">
        <f t="shared" si="1"/>
        <v>2048</v>
      </c>
      <c r="Q64" s="20">
        <f t="shared" si="13"/>
        <v>16</v>
      </c>
      <c r="R64" s="4" t="s">
        <v>1</v>
      </c>
      <c r="S64" s="4">
        <v>1</v>
      </c>
      <c r="T64" s="4" t="str">
        <f t="shared" si="10"/>
        <v>contig</v>
      </c>
      <c r="U64" s="4">
        <v>1</v>
      </c>
      <c r="V64" s="4" t="s">
        <v>0</v>
      </c>
      <c r="W64" s="4"/>
      <c r="AC64" s="28">
        <v>15746</v>
      </c>
      <c r="AD64" s="28">
        <v>15547.7</v>
      </c>
      <c r="AE64" s="29">
        <v>15630.1</v>
      </c>
      <c r="AF64" s="35">
        <f t="shared" si="3"/>
        <v>15.26376953125</v>
      </c>
      <c r="AG64" s="1">
        <v>0</v>
      </c>
      <c r="AH64" s="1">
        <f t="shared" si="4"/>
        <v>0</v>
      </c>
    </row>
    <row r="65" spans="2:34" ht="15.75" x14ac:dyDescent="0.25">
      <c r="B65" s="15">
        <v>160429</v>
      </c>
      <c r="C65" s="15" t="s">
        <v>47</v>
      </c>
      <c r="D65" s="16" t="s">
        <v>112</v>
      </c>
      <c r="E65" s="15" t="s">
        <v>6</v>
      </c>
      <c r="F65" s="4" t="s">
        <v>5</v>
      </c>
      <c r="G65" s="4">
        <v>20</v>
      </c>
      <c r="H65" s="4" t="s">
        <v>4</v>
      </c>
      <c r="I65" s="4">
        <v>4</v>
      </c>
      <c r="J65" s="4">
        <v>2</v>
      </c>
      <c r="K65" s="4">
        <v>16</v>
      </c>
      <c r="L65" s="4" t="s">
        <v>3</v>
      </c>
      <c r="M65" s="4" t="s">
        <v>8</v>
      </c>
      <c r="N65" s="4" t="s">
        <v>7</v>
      </c>
      <c r="O65" s="4">
        <v>4096</v>
      </c>
      <c r="P65" s="4">
        <f t="shared" si="1"/>
        <v>4096</v>
      </c>
      <c r="Q65" s="20">
        <f t="shared" si="13"/>
        <v>64</v>
      </c>
      <c r="R65" s="4" t="s">
        <v>1</v>
      </c>
      <c r="S65" s="4">
        <v>1</v>
      </c>
      <c r="T65" s="4" t="str">
        <f t="shared" si="10"/>
        <v>contig</v>
      </c>
      <c r="U65" s="4">
        <v>1</v>
      </c>
      <c r="V65" s="4" t="s">
        <v>0</v>
      </c>
      <c r="W65" s="4"/>
      <c r="AC65" s="28">
        <v>16559.8</v>
      </c>
      <c r="AD65" s="28">
        <v>16373.9</v>
      </c>
      <c r="AE65" s="29">
        <v>16430.3</v>
      </c>
      <c r="AF65" s="35">
        <f t="shared" si="3"/>
        <v>16.045214843749999</v>
      </c>
      <c r="AG65" s="1">
        <v>0</v>
      </c>
      <c r="AH65" s="1">
        <f t="shared" si="4"/>
        <v>0</v>
      </c>
    </row>
    <row r="66" spans="2:34" ht="15.75" x14ac:dyDescent="0.25">
      <c r="B66" s="15">
        <v>160429</v>
      </c>
      <c r="C66" s="15" t="s">
        <v>9</v>
      </c>
      <c r="D66" s="16" t="s">
        <v>113</v>
      </c>
      <c r="E66" s="15" t="s">
        <v>6</v>
      </c>
      <c r="F66" s="4" t="s">
        <v>5</v>
      </c>
      <c r="G66" s="4">
        <v>20</v>
      </c>
      <c r="H66" s="4" t="s">
        <v>4</v>
      </c>
      <c r="I66" s="4">
        <v>4</v>
      </c>
      <c r="J66" s="4">
        <v>2</v>
      </c>
      <c r="K66" s="4">
        <v>1</v>
      </c>
      <c r="L66" s="4" t="s">
        <v>3</v>
      </c>
      <c r="M66" s="4" t="s">
        <v>2</v>
      </c>
      <c r="N66" s="4" t="s">
        <v>51</v>
      </c>
      <c r="O66" s="4">
        <v>16</v>
      </c>
      <c r="P66" s="4">
        <f>O66</f>
        <v>16</v>
      </c>
      <c r="Q66" s="20">
        <f>O66*P66*I66/(1024*1024)</f>
        <v>9.765625E-4</v>
      </c>
      <c r="R66" s="4" t="s">
        <v>1</v>
      </c>
      <c r="S66" s="4">
        <v>1</v>
      </c>
      <c r="T66" s="4" t="str">
        <f t="shared" si="10"/>
        <v>contig</v>
      </c>
      <c r="U66" s="4">
        <v>1</v>
      </c>
      <c r="V66" s="4" t="s">
        <v>0</v>
      </c>
      <c r="W66" s="4"/>
      <c r="AC66" s="28">
        <v>38</v>
      </c>
      <c r="AD66" s="28">
        <v>19.3</v>
      </c>
      <c r="AE66" s="29">
        <v>32.1</v>
      </c>
      <c r="AF66" s="35">
        <f t="shared" si="3"/>
        <v>3.1347656250000001E-2</v>
      </c>
      <c r="AG66" s="1">
        <v>0.21</v>
      </c>
      <c r="AH66" s="1">
        <f t="shared" si="4"/>
        <v>6.5830078124999997E-3</v>
      </c>
    </row>
    <row r="67" spans="2:34" ht="15.75" x14ac:dyDescent="0.25">
      <c r="B67" s="15">
        <v>160429</v>
      </c>
      <c r="C67" s="15" t="s">
        <v>9</v>
      </c>
      <c r="D67" s="16" t="s">
        <v>114</v>
      </c>
      <c r="E67" s="15" t="s">
        <v>6</v>
      </c>
      <c r="F67" s="4" t="s">
        <v>5</v>
      </c>
      <c r="G67" s="4">
        <v>20</v>
      </c>
      <c r="H67" s="4" t="s">
        <v>4</v>
      </c>
      <c r="I67" s="4">
        <v>4</v>
      </c>
      <c r="J67" s="4">
        <v>2</v>
      </c>
      <c r="K67" s="4">
        <v>1</v>
      </c>
      <c r="L67" s="4" t="s">
        <v>3</v>
      </c>
      <c r="M67" s="4" t="s">
        <v>2</v>
      </c>
      <c r="N67" s="4" t="s">
        <v>51</v>
      </c>
      <c r="O67" s="4">
        <v>32</v>
      </c>
      <c r="P67" s="4">
        <f t="shared" si="1"/>
        <v>32</v>
      </c>
      <c r="Q67" s="20">
        <f t="shared" ref="Q67:Q74" si="14">O67*P67*I67/(1024*1024)</f>
        <v>3.90625E-3</v>
      </c>
      <c r="R67" s="4" t="s">
        <v>1</v>
      </c>
      <c r="S67" s="4">
        <v>1</v>
      </c>
      <c r="T67" s="4" t="str">
        <f t="shared" ref="T67:T98" si="15">R67</f>
        <v>contig</v>
      </c>
      <c r="U67" s="4">
        <v>1</v>
      </c>
      <c r="V67" s="4" t="s">
        <v>0</v>
      </c>
      <c r="W67" s="4"/>
      <c r="AC67" s="28">
        <v>109.4</v>
      </c>
      <c r="AD67" s="28">
        <v>78.099999999999994</v>
      </c>
      <c r="AE67" s="29">
        <v>92.4</v>
      </c>
      <c r="AF67" s="35">
        <f t="shared" si="3"/>
        <v>9.0234375000000006E-2</v>
      </c>
      <c r="AG67" s="1">
        <v>7.0000000000000007E-2</v>
      </c>
      <c r="AH67" s="1">
        <f t="shared" si="4"/>
        <v>6.3164062500000008E-3</v>
      </c>
    </row>
    <row r="68" spans="2:34" ht="15.75" x14ac:dyDescent="0.25">
      <c r="B68" s="15">
        <v>160429</v>
      </c>
      <c r="C68" s="15" t="s">
        <v>9</v>
      </c>
      <c r="D68" s="16" t="s">
        <v>115</v>
      </c>
      <c r="E68" s="15" t="s">
        <v>6</v>
      </c>
      <c r="F68" s="4" t="s">
        <v>5</v>
      </c>
      <c r="G68" s="4">
        <v>20</v>
      </c>
      <c r="H68" s="4" t="s">
        <v>4</v>
      </c>
      <c r="I68" s="4">
        <v>4</v>
      </c>
      <c r="J68" s="4">
        <v>2</v>
      </c>
      <c r="K68" s="4">
        <v>1</v>
      </c>
      <c r="L68" s="4" t="s">
        <v>3</v>
      </c>
      <c r="M68" s="4" t="s">
        <v>2</v>
      </c>
      <c r="N68" s="4" t="s">
        <v>51</v>
      </c>
      <c r="O68" s="4">
        <v>64</v>
      </c>
      <c r="P68" s="4">
        <f t="shared" ref="P68:P128" si="16">O68</f>
        <v>64</v>
      </c>
      <c r="Q68" s="20">
        <f t="shared" si="14"/>
        <v>1.5625E-2</v>
      </c>
      <c r="R68" s="4" t="s">
        <v>1</v>
      </c>
      <c r="S68" s="4">
        <v>1</v>
      </c>
      <c r="T68" s="4" t="str">
        <f t="shared" si="15"/>
        <v>contig</v>
      </c>
      <c r="U68" s="4">
        <v>1</v>
      </c>
      <c r="V68" s="4" t="s">
        <v>0</v>
      </c>
      <c r="W68" s="4"/>
      <c r="AC68" s="28">
        <v>218.5</v>
      </c>
      <c r="AD68" s="28">
        <v>197.5</v>
      </c>
      <c r="AE68" s="29">
        <v>212.3</v>
      </c>
      <c r="AF68" s="35">
        <f t="shared" ref="AF68:AF131" si="17">AE68/1024</f>
        <v>0.20732421875000001</v>
      </c>
      <c r="AG68" s="1">
        <v>0.03</v>
      </c>
      <c r="AH68" s="1">
        <f t="shared" ref="AH68:AH131" si="18">AF68*AG68</f>
        <v>6.2197265624999998E-3</v>
      </c>
    </row>
    <row r="69" spans="2:34" ht="15.75" x14ac:dyDescent="0.25">
      <c r="B69" s="15">
        <v>160429</v>
      </c>
      <c r="C69" s="15" t="s">
        <v>9</v>
      </c>
      <c r="D69" s="16" t="s">
        <v>116</v>
      </c>
      <c r="E69" s="15" t="s">
        <v>6</v>
      </c>
      <c r="F69" s="4" t="s">
        <v>5</v>
      </c>
      <c r="G69" s="4">
        <v>20</v>
      </c>
      <c r="H69" s="4" t="s">
        <v>4</v>
      </c>
      <c r="I69" s="4">
        <v>4</v>
      </c>
      <c r="J69" s="4">
        <v>2</v>
      </c>
      <c r="K69" s="4">
        <v>1</v>
      </c>
      <c r="L69" s="4" t="s">
        <v>3</v>
      </c>
      <c r="M69" s="4" t="s">
        <v>2</v>
      </c>
      <c r="N69" s="4" t="s">
        <v>51</v>
      </c>
      <c r="O69" s="4">
        <v>128</v>
      </c>
      <c r="P69" s="4">
        <f t="shared" si="16"/>
        <v>128</v>
      </c>
      <c r="Q69" s="20">
        <f t="shared" si="14"/>
        <v>6.25E-2</v>
      </c>
      <c r="R69" s="4" t="s">
        <v>1</v>
      </c>
      <c r="S69" s="4">
        <v>1</v>
      </c>
      <c r="T69" s="4" t="str">
        <f t="shared" si="15"/>
        <v>contig</v>
      </c>
      <c r="U69" s="4">
        <v>1</v>
      </c>
      <c r="V69" s="4" t="s">
        <v>0</v>
      </c>
      <c r="W69" s="4"/>
      <c r="AC69" s="28">
        <v>376.5</v>
      </c>
      <c r="AD69" s="28">
        <v>319.8</v>
      </c>
      <c r="AE69" s="29">
        <v>360.4</v>
      </c>
      <c r="AF69" s="35">
        <f t="shared" si="17"/>
        <v>0.35195312499999998</v>
      </c>
      <c r="AG69" s="1">
        <v>0.04</v>
      </c>
      <c r="AH69" s="1">
        <f t="shared" si="18"/>
        <v>1.4078124999999999E-2</v>
      </c>
    </row>
    <row r="70" spans="2:34" ht="15.75" x14ac:dyDescent="0.25">
      <c r="B70" s="15">
        <v>160429</v>
      </c>
      <c r="C70" s="15" t="s">
        <v>9</v>
      </c>
      <c r="D70" s="16" t="s">
        <v>117</v>
      </c>
      <c r="E70" s="15" t="s">
        <v>6</v>
      </c>
      <c r="F70" s="4" t="s">
        <v>5</v>
      </c>
      <c r="G70" s="4">
        <v>20</v>
      </c>
      <c r="H70" s="4" t="s">
        <v>4</v>
      </c>
      <c r="I70" s="4">
        <v>4</v>
      </c>
      <c r="J70" s="4">
        <v>2</v>
      </c>
      <c r="K70" s="4">
        <v>1</v>
      </c>
      <c r="L70" s="4" t="s">
        <v>3</v>
      </c>
      <c r="M70" s="4" t="s">
        <v>2</v>
      </c>
      <c r="N70" s="4" t="s">
        <v>51</v>
      </c>
      <c r="O70" s="4">
        <v>256</v>
      </c>
      <c r="P70" s="4">
        <f t="shared" si="16"/>
        <v>256</v>
      </c>
      <c r="Q70" s="20">
        <f t="shared" si="14"/>
        <v>0.25</v>
      </c>
      <c r="R70" s="4" t="s">
        <v>1</v>
      </c>
      <c r="S70" s="4">
        <v>1</v>
      </c>
      <c r="T70" s="4" t="str">
        <f t="shared" si="15"/>
        <v>contig</v>
      </c>
      <c r="U70" s="4">
        <v>1</v>
      </c>
      <c r="V70" s="4" t="s">
        <v>0</v>
      </c>
      <c r="W70" s="4"/>
      <c r="AC70" s="28">
        <v>547.79999999999995</v>
      </c>
      <c r="AD70" s="28">
        <v>536.6</v>
      </c>
      <c r="AE70" s="29">
        <v>542.29999999999995</v>
      </c>
      <c r="AF70" s="35">
        <f t="shared" si="17"/>
        <v>0.52958984374999996</v>
      </c>
      <c r="AG70" s="1">
        <v>0</v>
      </c>
      <c r="AH70" s="1">
        <f t="shared" si="18"/>
        <v>0</v>
      </c>
    </row>
    <row r="71" spans="2:34" ht="15.75" x14ac:dyDescent="0.25">
      <c r="B71" s="15">
        <v>160429</v>
      </c>
      <c r="C71" s="15" t="s">
        <v>9</v>
      </c>
      <c r="D71" s="16" t="s">
        <v>118</v>
      </c>
      <c r="E71" s="15" t="s">
        <v>6</v>
      </c>
      <c r="F71" s="4" t="s">
        <v>5</v>
      </c>
      <c r="G71" s="4">
        <v>20</v>
      </c>
      <c r="H71" s="4" t="s">
        <v>4</v>
      </c>
      <c r="I71" s="4">
        <v>4</v>
      </c>
      <c r="J71" s="4">
        <v>2</v>
      </c>
      <c r="K71" s="4">
        <v>1</v>
      </c>
      <c r="L71" s="4" t="s">
        <v>3</v>
      </c>
      <c r="M71" s="4" t="s">
        <v>2</v>
      </c>
      <c r="N71" s="4" t="s">
        <v>51</v>
      </c>
      <c r="O71" s="4">
        <v>512</v>
      </c>
      <c r="P71" s="4">
        <f t="shared" si="16"/>
        <v>512</v>
      </c>
      <c r="Q71" s="20">
        <f t="shared" si="14"/>
        <v>1</v>
      </c>
      <c r="R71" s="4" t="s">
        <v>1</v>
      </c>
      <c r="S71" s="4">
        <v>1</v>
      </c>
      <c r="T71" s="4" t="str">
        <f t="shared" si="15"/>
        <v>contig</v>
      </c>
      <c r="U71" s="4">
        <v>1</v>
      </c>
      <c r="V71" s="4" t="s">
        <v>0</v>
      </c>
      <c r="W71" s="4"/>
      <c r="AC71" s="28">
        <v>656</v>
      </c>
      <c r="AD71" s="28">
        <v>651.5</v>
      </c>
      <c r="AE71" s="29">
        <v>653.5</v>
      </c>
      <c r="AF71" s="35">
        <f t="shared" si="17"/>
        <v>0.63818359375</v>
      </c>
      <c r="AG71" s="1">
        <v>0</v>
      </c>
      <c r="AH71" s="1">
        <f t="shared" si="18"/>
        <v>0</v>
      </c>
    </row>
    <row r="72" spans="2:34" ht="15.75" x14ac:dyDescent="0.25">
      <c r="B72" s="15">
        <v>160429</v>
      </c>
      <c r="C72" s="15" t="s">
        <v>9</v>
      </c>
      <c r="D72" s="16" t="s">
        <v>119</v>
      </c>
      <c r="E72" s="15" t="s">
        <v>6</v>
      </c>
      <c r="F72" s="4" t="s">
        <v>5</v>
      </c>
      <c r="G72" s="4">
        <v>20</v>
      </c>
      <c r="H72" s="4" t="s">
        <v>4</v>
      </c>
      <c r="I72" s="4">
        <v>4</v>
      </c>
      <c r="J72" s="4">
        <v>2</v>
      </c>
      <c r="K72" s="4">
        <v>1</v>
      </c>
      <c r="L72" s="4" t="s">
        <v>3</v>
      </c>
      <c r="M72" s="4" t="s">
        <v>2</v>
      </c>
      <c r="N72" s="4" t="s">
        <v>51</v>
      </c>
      <c r="O72" s="4">
        <v>1024</v>
      </c>
      <c r="P72" s="4">
        <f t="shared" si="16"/>
        <v>1024</v>
      </c>
      <c r="Q72" s="20">
        <f t="shared" si="14"/>
        <v>4</v>
      </c>
      <c r="R72" s="4" t="s">
        <v>1</v>
      </c>
      <c r="S72" s="4">
        <v>1</v>
      </c>
      <c r="T72" s="4" t="str">
        <f t="shared" si="15"/>
        <v>contig</v>
      </c>
      <c r="U72" s="4">
        <v>1</v>
      </c>
      <c r="V72" s="4" t="s">
        <v>0</v>
      </c>
      <c r="W72" s="4"/>
      <c r="AC72" s="28">
        <v>721.8</v>
      </c>
      <c r="AD72" s="28">
        <v>719.7</v>
      </c>
      <c r="AE72" s="29">
        <v>721.3</v>
      </c>
      <c r="AF72" s="35">
        <f t="shared" si="17"/>
        <v>0.70439453124999996</v>
      </c>
      <c r="AG72" s="1">
        <v>0</v>
      </c>
      <c r="AH72" s="1">
        <f t="shared" si="18"/>
        <v>0</v>
      </c>
    </row>
    <row r="73" spans="2:34" ht="15.75" x14ac:dyDescent="0.25">
      <c r="B73" s="15">
        <v>160429</v>
      </c>
      <c r="C73" s="15" t="s">
        <v>9</v>
      </c>
      <c r="D73" s="16" t="s">
        <v>120</v>
      </c>
      <c r="E73" s="15" t="s">
        <v>6</v>
      </c>
      <c r="F73" s="4" t="s">
        <v>5</v>
      </c>
      <c r="G73" s="4">
        <v>20</v>
      </c>
      <c r="H73" s="4" t="s">
        <v>4</v>
      </c>
      <c r="I73" s="4">
        <v>4</v>
      </c>
      <c r="J73" s="4">
        <v>2</v>
      </c>
      <c r="K73" s="4">
        <v>1</v>
      </c>
      <c r="L73" s="4" t="s">
        <v>3</v>
      </c>
      <c r="M73" s="4" t="s">
        <v>2</v>
      </c>
      <c r="N73" s="4" t="s">
        <v>51</v>
      </c>
      <c r="O73" s="4">
        <v>2048</v>
      </c>
      <c r="P73" s="4">
        <f t="shared" si="16"/>
        <v>2048</v>
      </c>
      <c r="Q73" s="20">
        <f t="shared" si="14"/>
        <v>16</v>
      </c>
      <c r="R73" s="4" t="s">
        <v>1</v>
      </c>
      <c r="S73" s="4">
        <v>1</v>
      </c>
      <c r="T73" s="4" t="str">
        <f t="shared" si="15"/>
        <v>contig</v>
      </c>
      <c r="U73" s="4">
        <v>1</v>
      </c>
      <c r="V73" s="4" t="s">
        <v>0</v>
      </c>
      <c r="W73" s="4"/>
      <c r="AC73" s="28">
        <v>761.2</v>
      </c>
      <c r="AD73" s="28">
        <v>760.6</v>
      </c>
      <c r="AE73" s="29">
        <v>760.9</v>
      </c>
      <c r="AF73" s="35">
        <f t="shared" si="17"/>
        <v>0.74306640624999998</v>
      </c>
      <c r="AG73" s="1">
        <v>0</v>
      </c>
      <c r="AH73" s="1">
        <f t="shared" si="18"/>
        <v>0</v>
      </c>
    </row>
    <row r="74" spans="2:34" ht="15.75" x14ac:dyDescent="0.25">
      <c r="B74" s="15">
        <v>160429</v>
      </c>
      <c r="C74" s="15" t="s">
        <v>9</v>
      </c>
      <c r="D74" s="16" t="s">
        <v>121</v>
      </c>
      <c r="E74" s="15" t="s">
        <v>6</v>
      </c>
      <c r="F74" s="4" t="s">
        <v>5</v>
      </c>
      <c r="G74" s="4">
        <v>20</v>
      </c>
      <c r="H74" s="4" t="s">
        <v>4</v>
      </c>
      <c r="I74" s="4">
        <v>4</v>
      </c>
      <c r="J74" s="4">
        <v>2</v>
      </c>
      <c r="K74" s="4">
        <v>1</v>
      </c>
      <c r="L74" s="4" t="s">
        <v>3</v>
      </c>
      <c r="M74" s="4" t="s">
        <v>2</v>
      </c>
      <c r="N74" s="4" t="s">
        <v>51</v>
      </c>
      <c r="O74" s="4">
        <v>4096</v>
      </c>
      <c r="P74" s="4">
        <f t="shared" si="16"/>
        <v>4096</v>
      </c>
      <c r="Q74" s="20">
        <f t="shared" si="14"/>
        <v>64</v>
      </c>
      <c r="R74" s="4" t="s">
        <v>1</v>
      </c>
      <c r="S74" s="4">
        <v>1</v>
      </c>
      <c r="T74" s="4" t="str">
        <f t="shared" si="15"/>
        <v>contig</v>
      </c>
      <c r="U74" s="4">
        <v>1</v>
      </c>
      <c r="V74" s="4" t="s">
        <v>0</v>
      </c>
      <c r="W74" s="4"/>
      <c r="AC74" s="28">
        <v>779.2</v>
      </c>
      <c r="AD74" s="28">
        <v>779.1</v>
      </c>
      <c r="AE74" s="29">
        <v>779.2</v>
      </c>
      <c r="AF74" s="35">
        <f t="shared" si="17"/>
        <v>0.76093750000000004</v>
      </c>
      <c r="AG74" s="1">
        <v>0</v>
      </c>
      <c r="AH74" s="1">
        <f t="shared" si="18"/>
        <v>0</v>
      </c>
    </row>
    <row r="75" spans="2:34" ht="15.75" x14ac:dyDescent="0.25">
      <c r="B75" s="15">
        <v>160429</v>
      </c>
      <c r="C75" s="15" t="s">
        <v>9</v>
      </c>
      <c r="D75" s="16" t="s">
        <v>122</v>
      </c>
      <c r="E75" s="15" t="s">
        <v>6</v>
      </c>
      <c r="F75" s="4" t="s">
        <v>5</v>
      </c>
      <c r="G75" s="4">
        <v>20</v>
      </c>
      <c r="H75" s="4" t="s">
        <v>49</v>
      </c>
      <c r="I75" s="4">
        <v>8</v>
      </c>
      <c r="J75" s="4">
        <v>2</v>
      </c>
      <c r="K75" s="4">
        <v>1</v>
      </c>
      <c r="L75" s="4" t="s">
        <v>3</v>
      </c>
      <c r="M75" s="4" t="s">
        <v>2</v>
      </c>
      <c r="N75" s="4" t="s">
        <v>51</v>
      </c>
      <c r="O75" s="4">
        <v>16</v>
      </c>
      <c r="P75" s="4">
        <f>O75</f>
        <v>16</v>
      </c>
      <c r="Q75" s="20">
        <f>O75*P75*I75/(1024*1024)</f>
        <v>1.953125E-3</v>
      </c>
      <c r="R75" s="4" t="s">
        <v>1</v>
      </c>
      <c r="S75" s="4">
        <v>1</v>
      </c>
      <c r="T75" s="4" t="str">
        <f t="shared" si="15"/>
        <v>contig</v>
      </c>
      <c r="U75" s="4">
        <v>1</v>
      </c>
      <c r="V75" s="4" t="s">
        <v>0</v>
      </c>
      <c r="W75" s="4"/>
      <c r="AC75" s="28">
        <v>59.4</v>
      </c>
      <c r="AD75" s="28">
        <v>29.5</v>
      </c>
      <c r="AE75" s="29">
        <v>49</v>
      </c>
      <c r="AF75" s="35">
        <f t="shared" si="17"/>
        <v>4.78515625E-2</v>
      </c>
      <c r="AG75" s="1">
        <v>0.21</v>
      </c>
      <c r="AH75" s="1">
        <f t="shared" si="18"/>
        <v>1.0048828124999999E-2</v>
      </c>
    </row>
    <row r="76" spans="2:34" ht="15.75" x14ac:dyDescent="0.25">
      <c r="B76" s="15">
        <v>160429</v>
      </c>
      <c r="C76" s="15" t="s">
        <v>9</v>
      </c>
      <c r="D76" s="16" t="s">
        <v>123</v>
      </c>
      <c r="E76" s="15" t="s">
        <v>6</v>
      </c>
      <c r="F76" s="4" t="s">
        <v>5</v>
      </c>
      <c r="G76" s="4">
        <v>20</v>
      </c>
      <c r="H76" s="4" t="s">
        <v>49</v>
      </c>
      <c r="I76" s="4">
        <v>8</v>
      </c>
      <c r="J76" s="4">
        <v>2</v>
      </c>
      <c r="K76" s="4">
        <v>1</v>
      </c>
      <c r="L76" s="4" t="s">
        <v>3</v>
      </c>
      <c r="M76" s="4" t="s">
        <v>2</v>
      </c>
      <c r="N76" s="4" t="s">
        <v>51</v>
      </c>
      <c r="O76" s="4">
        <v>32</v>
      </c>
      <c r="P76" s="4">
        <f t="shared" si="16"/>
        <v>32</v>
      </c>
      <c r="Q76" s="20">
        <f t="shared" ref="Q76:Q83" si="19">O76*P76*I76/(1024*1024)</f>
        <v>7.8125E-3</v>
      </c>
      <c r="R76" s="4" t="s">
        <v>1</v>
      </c>
      <c r="S76" s="4">
        <v>1</v>
      </c>
      <c r="T76" s="4" t="str">
        <f t="shared" si="15"/>
        <v>contig</v>
      </c>
      <c r="U76" s="4">
        <v>1</v>
      </c>
      <c r="V76" s="4" t="s">
        <v>0</v>
      </c>
      <c r="W76" s="4"/>
      <c r="AC76" s="28">
        <v>212.8</v>
      </c>
      <c r="AD76" s="28">
        <v>178</v>
      </c>
      <c r="AE76" s="29">
        <v>196.7</v>
      </c>
      <c r="AF76" s="35">
        <f t="shared" si="17"/>
        <v>0.19208984374999999</v>
      </c>
      <c r="AG76" s="1">
        <v>0.06</v>
      </c>
      <c r="AH76" s="1">
        <f t="shared" si="18"/>
        <v>1.1525390625E-2</v>
      </c>
    </row>
    <row r="77" spans="2:34" ht="15.75" x14ac:dyDescent="0.25">
      <c r="B77" s="15">
        <v>160429</v>
      </c>
      <c r="C77" s="15" t="s">
        <v>9</v>
      </c>
      <c r="D77" s="16" t="s">
        <v>124</v>
      </c>
      <c r="E77" s="15" t="s">
        <v>6</v>
      </c>
      <c r="F77" s="4" t="s">
        <v>5</v>
      </c>
      <c r="G77" s="4">
        <v>20</v>
      </c>
      <c r="H77" s="4" t="s">
        <v>49</v>
      </c>
      <c r="I77" s="4">
        <v>8</v>
      </c>
      <c r="J77" s="4">
        <v>2</v>
      </c>
      <c r="K77" s="4">
        <v>1</v>
      </c>
      <c r="L77" s="4" t="s">
        <v>3</v>
      </c>
      <c r="M77" s="4" t="s">
        <v>2</v>
      </c>
      <c r="N77" s="4" t="s">
        <v>51</v>
      </c>
      <c r="O77" s="4">
        <v>64</v>
      </c>
      <c r="P77" s="4">
        <f t="shared" si="16"/>
        <v>64</v>
      </c>
      <c r="Q77" s="20">
        <f t="shared" si="19"/>
        <v>3.125E-2</v>
      </c>
      <c r="R77" s="4" t="s">
        <v>1</v>
      </c>
      <c r="S77" s="4">
        <v>1</v>
      </c>
      <c r="T77" s="4" t="str">
        <f t="shared" si="15"/>
        <v>contig</v>
      </c>
      <c r="U77" s="4">
        <v>1</v>
      </c>
      <c r="V77" s="4" t="s">
        <v>0</v>
      </c>
      <c r="W77" s="4"/>
      <c r="AC77" s="28">
        <v>433.6</v>
      </c>
      <c r="AD77" s="28">
        <v>352.4</v>
      </c>
      <c r="AE77" s="29">
        <v>397.3</v>
      </c>
      <c r="AF77" s="35">
        <f t="shared" si="17"/>
        <v>0.38798828125000001</v>
      </c>
      <c r="AG77" s="1">
        <v>0.05</v>
      </c>
      <c r="AH77" s="1">
        <f t="shared" si="18"/>
        <v>1.9399414062500002E-2</v>
      </c>
    </row>
    <row r="78" spans="2:34" ht="15.75" x14ac:dyDescent="0.25">
      <c r="B78" s="15">
        <v>160429</v>
      </c>
      <c r="C78" s="15" t="s">
        <v>9</v>
      </c>
      <c r="D78" s="16" t="s">
        <v>125</v>
      </c>
      <c r="E78" s="15" t="s">
        <v>6</v>
      </c>
      <c r="F78" s="4" t="s">
        <v>5</v>
      </c>
      <c r="G78" s="4">
        <v>20</v>
      </c>
      <c r="H78" s="4" t="s">
        <v>49</v>
      </c>
      <c r="I78" s="4">
        <v>8</v>
      </c>
      <c r="J78" s="4">
        <v>2</v>
      </c>
      <c r="K78" s="4">
        <v>1</v>
      </c>
      <c r="L78" s="4" t="s">
        <v>3</v>
      </c>
      <c r="M78" s="4" t="s">
        <v>2</v>
      </c>
      <c r="N78" s="4" t="s">
        <v>51</v>
      </c>
      <c r="O78" s="4">
        <v>128</v>
      </c>
      <c r="P78" s="4">
        <f t="shared" si="16"/>
        <v>128</v>
      </c>
      <c r="Q78" s="20">
        <f t="shared" si="19"/>
        <v>0.125</v>
      </c>
      <c r="R78" s="4" t="s">
        <v>1</v>
      </c>
      <c r="S78" s="4">
        <v>1</v>
      </c>
      <c r="T78" s="4" t="str">
        <f t="shared" si="15"/>
        <v>contig</v>
      </c>
      <c r="U78" s="4">
        <v>1</v>
      </c>
      <c r="V78" s="4" t="s">
        <v>0</v>
      </c>
      <c r="W78" s="4"/>
      <c r="AC78" s="28">
        <v>766.7</v>
      </c>
      <c r="AD78" s="28">
        <v>714</v>
      </c>
      <c r="AE78" s="29">
        <v>738.4</v>
      </c>
      <c r="AF78" s="35">
        <f t="shared" si="17"/>
        <v>0.72109374999999998</v>
      </c>
      <c r="AG78" s="1">
        <v>0.02</v>
      </c>
      <c r="AH78" s="1">
        <f t="shared" si="18"/>
        <v>1.4421875000000001E-2</v>
      </c>
    </row>
    <row r="79" spans="2:34" ht="15.75" x14ac:dyDescent="0.25">
      <c r="B79" s="15">
        <v>160429</v>
      </c>
      <c r="C79" s="15" t="s">
        <v>9</v>
      </c>
      <c r="D79" s="16" t="s">
        <v>126</v>
      </c>
      <c r="E79" s="15" t="s">
        <v>6</v>
      </c>
      <c r="F79" s="4" t="s">
        <v>5</v>
      </c>
      <c r="G79" s="4">
        <v>20</v>
      </c>
      <c r="H79" s="4" t="s">
        <v>49</v>
      </c>
      <c r="I79" s="4">
        <v>8</v>
      </c>
      <c r="J79" s="4">
        <v>2</v>
      </c>
      <c r="K79" s="4">
        <v>1</v>
      </c>
      <c r="L79" s="4" t="s">
        <v>3</v>
      </c>
      <c r="M79" s="4" t="s">
        <v>2</v>
      </c>
      <c r="N79" s="4" t="s">
        <v>51</v>
      </c>
      <c r="O79" s="4">
        <v>256</v>
      </c>
      <c r="P79" s="4">
        <f t="shared" si="16"/>
        <v>256</v>
      </c>
      <c r="Q79" s="20">
        <f t="shared" si="19"/>
        <v>0.5</v>
      </c>
      <c r="R79" s="4" t="s">
        <v>1</v>
      </c>
      <c r="S79" s="4">
        <v>1</v>
      </c>
      <c r="T79" s="4" t="str">
        <f t="shared" si="15"/>
        <v>contig</v>
      </c>
      <c r="U79" s="4">
        <v>1</v>
      </c>
      <c r="V79" s="4" t="s">
        <v>0</v>
      </c>
      <c r="W79" s="4"/>
      <c r="AC79" s="28">
        <v>1024</v>
      </c>
      <c r="AD79" s="28">
        <v>998.6</v>
      </c>
      <c r="AE79" s="29">
        <v>1012.1</v>
      </c>
      <c r="AF79" s="35">
        <f t="shared" si="17"/>
        <v>0.98837890625000002</v>
      </c>
      <c r="AG79" s="1">
        <v>0.01</v>
      </c>
      <c r="AH79" s="1">
        <f t="shared" si="18"/>
        <v>9.8837890625000004E-3</v>
      </c>
    </row>
    <row r="80" spans="2:34" ht="15.75" x14ac:dyDescent="0.25">
      <c r="B80" s="15">
        <v>160429</v>
      </c>
      <c r="C80" s="15" t="s">
        <v>9</v>
      </c>
      <c r="D80" s="16" t="s">
        <v>127</v>
      </c>
      <c r="E80" s="15" t="s">
        <v>6</v>
      </c>
      <c r="F80" s="4" t="s">
        <v>5</v>
      </c>
      <c r="G80" s="4">
        <v>20</v>
      </c>
      <c r="H80" s="4" t="s">
        <v>49</v>
      </c>
      <c r="I80" s="4">
        <v>8</v>
      </c>
      <c r="J80" s="4">
        <v>2</v>
      </c>
      <c r="K80" s="4">
        <v>1</v>
      </c>
      <c r="L80" s="4" t="s">
        <v>3</v>
      </c>
      <c r="M80" s="4" t="s">
        <v>2</v>
      </c>
      <c r="N80" s="4" t="s">
        <v>51</v>
      </c>
      <c r="O80" s="4">
        <v>512</v>
      </c>
      <c r="P80" s="4">
        <f t="shared" si="16"/>
        <v>512</v>
      </c>
      <c r="Q80" s="20">
        <f t="shared" si="19"/>
        <v>2</v>
      </c>
      <c r="R80" s="4" t="s">
        <v>1</v>
      </c>
      <c r="S80" s="4">
        <v>1</v>
      </c>
      <c r="T80" s="4" t="str">
        <f t="shared" si="15"/>
        <v>contig</v>
      </c>
      <c r="U80" s="4">
        <v>1</v>
      </c>
      <c r="V80" s="4" t="s">
        <v>0</v>
      </c>
      <c r="W80" s="4"/>
      <c r="AC80" s="28">
        <v>1297.4000000000001</v>
      </c>
      <c r="AD80" s="28">
        <v>1286.9000000000001</v>
      </c>
      <c r="AE80" s="29">
        <v>1291.8</v>
      </c>
      <c r="AF80" s="35">
        <f t="shared" si="17"/>
        <v>1.2615234375</v>
      </c>
      <c r="AG80" s="1">
        <v>0</v>
      </c>
      <c r="AH80" s="1">
        <f t="shared" si="18"/>
        <v>0</v>
      </c>
    </row>
    <row r="81" spans="2:41" ht="15.75" x14ac:dyDescent="0.25">
      <c r="B81" s="15">
        <v>160429</v>
      </c>
      <c r="C81" s="15" t="s">
        <v>9</v>
      </c>
      <c r="D81" s="16" t="s">
        <v>128</v>
      </c>
      <c r="E81" s="15" t="s">
        <v>6</v>
      </c>
      <c r="F81" s="4" t="s">
        <v>5</v>
      </c>
      <c r="G81" s="4">
        <v>20</v>
      </c>
      <c r="H81" s="4" t="s">
        <v>49</v>
      </c>
      <c r="I81" s="4">
        <v>8</v>
      </c>
      <c r="J81" s="4">
        <v>2</v>
      </c>
      <c r="K81" s="4">
        <v>1</v>
      </c>
      <c r="L81" s="4" t="s">
        <v>3</v>
      </c>
      <c r="M81" s="4" t="s">
        <v>2</v>
      </c>
      <c r="N81" s="4" t="s">
        <v>51</v>
      </c>
      <c r="O81" s="4">
        <v>1024</v>
      </c>
      <c r="P81" s="4">
        <f t="shared" si="16"/>
        <v>1024</v>
      </c>
      <c r="Q81" s="20">
        <f t="shared" si="19"/>
        <v>8</v>
      </c>
      <c r="R81" s="4" t="s">
        <v>1</v>
      </c>
      <c r="S81" s="4">
        <v>1</v>
      </c>
      <c r="T81" s="4" t="str">
        <f t="shared" si="15"/>
        <v>contig</v>
      </c>
      <c r="U81" s="4">
        <v>1</v>
      </c>
      <c r="V81" s="4" t="s">
        <v>0</v>
      </c>
      <c r="W81" s="4"/>
      <c r="AC81" s="28">
        <v>1439</v>
      </c>
      <c r="AD81" s="28">
        <v>1434.2</v>
      </c>
      <c r="AE81" s="29">
        <v>1436.5</v>
      </c>
      <c r="AF81" s="35">
        <f t="shared" si="17"/>
        <v>1.40283203125</v>
      </c>
      <c r="AG81" s="1">
        <v>0</v>
      </c>
      <c r="AH81" s="1">
        <f t="shared" si="18"/>
        <v>0</v>
      </c>
    </row>
    <row r="82" spans="2:41" ht="15.75" x14ac:dyDescent="0.25">
      <c r="B82" s="15">
        <v>160429</v>
      </c>
      <c r="C82" s="15" t="s">
        <v>9</v>
      </c>
      <c r="D82" s="16" t="s">
        <v>129</v>
      </c>
      <c r="E82" s="15" t="s">
        <v>6</v>
      </c>
      <c r="F82" s="4" t="s">
        <v>5</v>
      </c>
      <c r="G82" s="4">
        <v>20</v>
      </c>
      <c r="H82" s="4" t="s">
        <v>49</v>
      </c>
      <c r="I82" s="4">
        <v>8</v>
      </c>
      <c r="J82" s="4">
        <v>2</v>
      </c>
      <c r="K82" s="4">
        <v>1</v>
      </c>
      <c r="L82" s="4" t="s">
        <v>3</v>
      </c>
      <c r="M82" s="4" t="s">
        <v>2</v>
      </c>
      <c r="N82" s="4" t="s">
        <v>51</v>
      </c>
      <c r="O82" s="4">
        <v>2048</v>
      </c>
      <c r="P82" s="4">
        <f t="shared" si="16"/>
        <v>2048</v>
      </c>
      <c r="Q82" s="20">
        <f t="shared" si="19"/>
        <v>32</v>
      </c>
      <c r="R82" s="4" t="s">
        <v>1</v>
      </c>
      <c r="S82" s="4">
        <v>1</v>
      </c>
      <c r="T82" s="4" t="str">
        <f t="shared" si="15"/>
        <v>contig</v>
      </c>
      <c r="U82" s="4">
        <v>1</v>
      </c>
      <c r="V82" s="4" t="s">
        <v>0</v>
      </c>
      <c r="W82" s="4"/>
      <c r="AC82" s="28">
        <v>1514.5</v>
      </c>
      <c r="AD82" s="28">
        <v>1513.7</v>
      </c>
      <c r="AE82" s="29">
        <v>1514.2</v>
      </c>
      <c r="AF82" s="35">
        <f t="shared" si="17"/>
        <v>1.4787109375</v>
      </c>
      <c r="AG82" s="1">
        <v>0</v>
      </c>
      <c r="AH82" s="1">
        <f t="shared" si="18"/>
        <v>0</v>
      </c>
    </row>
    <row r="83" spans="2:41" ht="15.75" x14ac:dyDescent="0.25">
      <c r="B83" s="15">
        <v>160429</v>
      </c>
      <c r="C83" s="15" t="s">
        <v>9</v>
      </c>
      <c r="D83" s="16" t="s">
        <v>130</v>
      </c>
      <c r="E83" s="15" t="s">
        <v>6</v>
      </c>
      <c r="F83" s="4" t="s">
        <v>5</v>
      </c>
      <c r="G83" s="4">
        <v>20</v>
      </c>
      <c r="H83" s="4" t="s">
        <v>49</v>
      </c>
      <c r="I83" s="4">
        <v>8</v>
      </c>
      <c r="J83" s="4">
        <v>2</v>
      </c>
      <c r="K83" s="4">
        <v>1</v>
      </c>
      <c r="L83" s="4" t="s">
        <v>3</v>
      </c>
      <c r="M83" s="4" t="s">
        <v>2</v>
      </c>
      <c r="N83" s="4" t="s">
        <v>51</v>
      </c>
      <c r="O83" s="4">
        <v>4096</v>
      </c>
      <c r="P83" s="4">
        <f t="shared" si="16"/>
        <v>4096</v>
      </c>
      <c r="Q83" s="20">
        <f t="shared" si="19"/>
        <v>128</v>
      </c>
      <c r="R83" s="4" t="s">
        <v>1</v>
      </c>
      <c r="S83" s="4">
        <v>1</v>
      </c>
      <c r="T83" s="4" t="str">
        <f t="shared" si="15"/>
        <v>contig</v>
      </c>
      <c r="U83" s="4">
        <v>1</v>
      </c>
      <c r="V83" s="4" t="s">
        <v>0</v>
      </c>
      <c r="W83" s="4"/>
      <c r="AC83" s="28">
        <v>1554.8</v>
      </c>
      <c r="AD83" s="28">
        <v>1554.7</v>
      </c>
      <c r="AE83" s="29">
        <v>1554.7</v>
      </c>
      <c r="AF83" s="35">
        <f t="shared" si="17"/>
        <v>1.51826171875</v>
      </c>
      <c r="AG83" s="1">
        <v>0</v>
      </c>
      <c r="AH83" s="1">
        <f t="shared" si="18"/>
        <v>0</v>
      </c>
    </row>
    <row r="84" spans="2:41" ht="15.75" x14ac:dyDescent="0.25">
      <c r="B84" s="15">
        <v>160429</v>
      </c>
      <c r="C84" s="15" t="s">
        <v>9</v>
      </c>
      <c r="D84" s="16" t="s">
        <v>131</v>
      </c>
      <c r="E84" s="15" t="s">
        <v>6</v>
      </c>
      <c r="F84" s="4" t="s">
        <v>5</v>
      </c>
      <c r="G84" s="4">
        <v>20</v>
      </c>
      <c r="H84" s="4" t="s">
        <v>4</v>
      </c>
      <c r="I84" s="4">
        <v>4</v>
      </c>
      <c r="J84" s="4">
        <v>2</v>
      </c>
      <c r="K84" s="4">
        <v>1</v>
      </c>
      <c r="L84" s="4" t="s">
        <v>3</v>
      </c>
      <c r="M84" s="4" t="s">
        <v>2</v>
      </c>
      <c r="N84" s="4" t="s">
        <v>51</v>
      </c>
      <c r="O84" s="4">
        <v>16</v>
      </c>
      <c r="P84" s="4">
        <f>O84</f>
        <v>16</v>
      </c>
      <c r="Q84" s="20">
        <f>O84*P84*I84/(1024*1024)</f>
        <v>9.765625E-4</v>
      </c>
      <c r="R84" s="4" t="s">
        <v>50</v>
      </c>
      <c r="S84" s="4">
        <f>O84</f>
        <v>16</v>
      </c>
      <c r="T84" s="4" t="str">
        <f t="shared" si="15"/>
        <v>strided</v>
      </c>
      <c r="U84" s="4">
        <f>S84</f>
        <v>16</v>
      </c>
      <c r="V84" s="4" t="s">
        <v>0</v>
      </c>
      <c r="W84" s="4"/>
      <c r="AC84" s="1">
        <v>7.8</v>
      </c>
      <c r="AD84" s="1">
        <v>6.5</v>
      </c>
      <c r="AE84" s="2">
        <v>6.9</v>
      </c>
      <c r="AF84" s="35">
        <f t="shared" si="17"/>
        <v>6.7382812500000003E-3</v>
      </c>
      <c r="AG84" s="1">
        <v>0.03</v>
      </c>
      <c r="AH84" s="1">
        <f t="shared" si="18"/>
        <v>2.0214843749999999E-4</v>
      </c>
    </row>
    <row r="85" spans="2:41" ht="15.75" x14ac:dyDescent="0.25">
      <c r="B85" s="15">
        <v>160429</v>
      </c>
      <c r="C85" s="15" t="s">
        <v>9</v>
      </c>
      <c r="D85" s="16" t="s">
        <v>132</v>
      </c>
      <c r="E85" s="15" t="s">
        <v>6</v>
      </c>
      <c r="F85" s="4" t="s">
        <v>5</v>
      </c>
      <c r="G85" s="4">
        <v>20</v>
      </c>
      <c r="H85" s="4" t="s">
        <v>4</v>
      </c>
      <c r="I85" s="4">
        <v>4</v>
      </c>
      <c r="J85" s="4">
        <v>2</v>
      </c>
      <c r="K85" s="4">
        <v>1</v>
      </c>
      <c r="L85" s="4" t="s">
        <v>3</v>
      </c>
      <c r="M85" s="4" t="s">
        <v>2</v>
      </c>
      <c r="N85" s="4" t="s">
        <v>51</v>
      </c>
      <c r="O85" s="4">
        <v>32</v>
      </c>
      <c r="P85" s="4">
        <f t="shared" si="16"/>
        <v>32</v>
      </c>
      <c r="Q85" s="20">
        <f t="shared" ref="Q85:Q92" si="20">O85*P85*I85/(1024*1024)</f>
        <v>3.90625E-3</v>
      </c>
      <c r="R85" s="4" t="s">
        <v>50</v>
      </c>
      <c r="S85" s="4">
        <f t="shared" ref="S85:S92" si="21">O85</f>
        <v>32</v>
      </c>
      <c r="T85" s="4" t="str">
        <f t="shared" si="15"/>
        <v>strided</v>
      </c>
      <c r="U85" s="4">
        <f t="shared" ref="U85:U92" si="22">S85</f>
        <v>32</v>
      </c>
      <c r="V85" s="4" t="s">
        <v>0</v>
      </c>
      <c r="W85" s="4"/>
      <c r="AC85" s="1">
        <v>8.5</v>
      </c>
      <c r="AD85" s="1">
        <v>8.3000000000000007</v>
      </c>
      <c r="AE85" s="2">
        <v>8.4</v>
      </c>
      <c r="AF85" s="35">
        <f t="shared" si="17"/>
        <v>8.2031250000000003E-3</v>
      </c>
      <c r="AG85" s="1">
        <v>0</v>
      </c>
      <c r="AH85" s="1">
        <f t="shared" si="18"/>
        <v>0</v>
      </c>
    </row>
    <row r="86" spans="2:41" ht="15.75" x14ac:dyDescent="0.25">
      <c r="B86" s="15">
        <v>160429</v>
      </c>
      <c r="C86" s="15" t="s">
        <v>9</v>
      </c>
      <c r="D86" s="16" t="s">
        <v>133</v>
      </c>
      <c r="E86" s="15" t="s">
        <v>6</v>
      </c>
      <c r="F86" s="4" t="s">
        <v>5</v>
      </c>
      <c r="G86" s="4">
        <v>20</v>
      </c>
      <c r="H86" s="4" t="s">
        <v>4</v>
      </c>
      <c r="I86" s="4">
        <v>4</v>
      </c>
      <c r="J86" s="4">
        <v>2</v>
      </c>
      <c r="K86" s="4">
        <v>1</v>
      </c>
      <c r="L86" s="4" t="s">
        <v>3</v>
      </c>
      <c r="M86" s="4" t="s">
        <v>2</v>
      </c>
      <c r="N86" s="4" t="s">
        <v>51</v>
      </c>
      <c r="O86" s="4">
        <v>64</v>
      </c>
      <c r="P86" s="4">
        <f t="shared" si="16"/>
        <v>64</v>
      </c>
      <c r="Q86" s="20">
        <f t="shared" si="20"/>
        <v>1.5625E-2</v>
      </c>
      <c r="R86" s="4" t="s">
        <v>50</v>
      </c>
      <c r="S86" s="4">
        <f t="shared" si="21"/>
        <v>64</v>
      </c>
      <c r="T86" s="4" t="str">
        <f t="shared" si="15"/>
        <v>strided</v>
      </c>
      <c r="U86" s="4">
        <f t="shared" si="22"/>
        <v>64</v>
      </c>
      <c r="V86" s="4" t="s">
        <v>0</v>
      </c>
      <c r="W86" s="4"/>
      <c r="AC86" s="1">
        <v>8.8000000000000007</v>
      </c>
      <c r="AD86" s="1">
        <v>8.6999999999999993</v>
      </c>
      <c r="AE86" s="2">
        <v>8.6999999999999993</v>
      </c>
      <c r="AF86" s="35">
        <f t="shared" si="17"/>
        <v>8.4960937499999993E-3</v>
      </c>
      <c r="AG86" s="1">
        <v>0</v>
      </c>
      <c r="AH86" s="1">
        <f t="shared" si="18"/>
        <v>0</v>
      </c>
    </row>
    <row r="87" spans="2:41" ht="15.75" x14ac:dyDescent="0.25">
      <c r="B87" s="15">
        <v>160429</v>
      </c>
      <c r="C87" s="15" t="s">
        <v>9</v>
      </c>
      <c r="D87" s="16" t="s">
        <v>134</v>
      </c>
      <c r="E87" s="15" t="s">
        <v>6</v>
      </c>
      <c r="F87" s="4" t="s">
        <v>5</v>
      </c>
      <c r="G87" s="4">
        <v>20</v>
      </c>
      <c r="H87" s="4" t="s">
        <v>4</v>
      </c>
      <c r="I87" s="4">
        <v>4</v>
      </c>
      <c r="J87" s="4">
        <v>2</v>
      </c>
      <c r="K87" s="4">
        <v>1</v>
      </c>
      <c r="L87" s="4" t="s">
        <v>3</v>
      </c>
      <c r="M87" s="4" t="s">
        <v>2</v>
      </c>
      <c r="N87" s="4" t="s">
        <v>51</v>
      </c>
      <c r="O87" s="4">
        <v>128</v>
      </c>
      <c r="P87" s="4">
        <f t="shared" si="16"/>
        <v>128</v>
      </c>
      <c r="Q87" s="20">
        <f t="shared" si="20"/>
        <v>6.25E-2</v>
      </c>
      <c r="R87" s="4" t="s">
        <v>50</v>
      </c>
      <c r="S87" s="4">
        <f t="shared" si="21"/>
        <v>128</v>
      </c>
      <c r="T87" s="4" t="str">
        <f t="shared" si="15"/>
        <v>strided</v>
      </c>
      <c r="U87" s="4">
        <f t="shared" si="22"/>
        <v>128</v>
      </c>
      <c r="V87" s="4" t="s">
        <v>0</v>
      </c>
      <c r="W87" s="4"/>
      <c r="AC87" s="1">
        <v>8.9</v>
      </c>
      <c r="AD87" s="1">
        <v>8.9</v>
      </c>
      <c r="AE87" s="2">
        <v>8.9</v>
      </c>
      <c r="AF87" s="35">
        <f t="shared" si="17"/>
        <v>8.6914062500000003E-3</v>
      </c>
      <c r="AG87" s="1">
        <v>0</v>
      </c>
      <c r="AH87" s="1">
        <f t="shared" si="18"/>
        <v>0</v>
      </c>
    </row>
    <row r="88" spans="2:41" ht="15.75" x14ac:dyDescent="0.25">
      <c r="B88" s="15">
        <v>160429</v>
      </c>
      <c r="C88" s="15" t="s">
        <v>9</v>
      </c>
      <c r="D88" s="16" t="s">
        <v>135</v>
      </c>
      <c r="E88" s="15" t="s">
        <v>6</v>
      </c>
      <c r="F88" s="4" t="s">
        <v>5</v>
      </c>
      <c r="G88" s="4">
        <v>20</v>
      </c>
      <c r="H88" s="4" t="s">
        <v>4</v>
      </c>
      <c r="I88" s="4">
        <v>4</v>
      </c>
      <c r="J88" s="4">
        <v>2</v>
      </c>
      <c r="K88" s="4">
        <v>1</v>
      </c>
      <c r="L88" s="4" t="s">
        <v>3</v>
      </c>
      <c r="M88" s="4" t="s">
        <v>2</v>
      </c>
      <c r="N88" s="4" t="s">
        <v>51</v>
      </c>
      <c r="O88" s="4">
        <v>256</v>
      </c>
      <c r="P88" s="4">
        <f t="shared" si="16"/>
        <v>256</v>
      </c>
      <c r="Q88" s="20">
        <f t="shared" si="20"/>
        <v>0.25</v>
      </c>
      <c r="R88" s="4" t="s">
        <v>50</v>
      </c>
      <c r="S88" s="4">
        <f t="shared" si="21"/>
        <v>256</v>
      </c>
      <c r="T88" s="4" t="str">
        <f t="shared" si="15"/>
        <v>strided</v>
      </c>
      <c r="U88" s="4">
        <f t="shared" si="22"/>
        <v>256</v>
      </c>
      <c r="V88" s="4" t="s">
        <v>0</v>
      </c>
      <c r="W88" s="4"/>
      <c r="AC88" s="1">
        <v>8.9</v>
      </c>
      <c r="AD88" s="1">
        <v>8.9</v>
      </c>
      <c r="AE88" s="2">
        <v>8.9</v>
      </c>
      <c r="AF88" s="35">
        <f t="shared" si="17"/>
        <v>8.6914062500000003E-3</v>
      </c>
      <c r="AG88" s="1">
        <v>0</v>
      </c>
      <c r="AH88" s="1">
        <f t="shared" si="18"/>
        <v>0</v>
      </c>
    </row>
    <row r="89" spans="2:41" ht="15.75" x14ac:dyDescent="0.25">
      <c r="B89" s="15">
        <v>160429</v>
      </c>
      <c r="C89" s="15" t="s">
        <v>9</v>
      </c>
      <c r="D89" s="16" t="s">
        <v>136</v>
      </c>
      <c r="E89" s="15" t="s">
        <v>6</v>
      </c>
      <c r="F89" s="4" t="s">
        <v>5</v>
      </c>
      <c r="G89" s="4">
        <v>20</v>
      </c>
      <c r="H89" s="4" t="s">
        <v>4</v>
      </c>
      <c r="I89" s="4">
        <v>4</v>
      </c>
      <c r="J89" s="4">
        <v>2</v>
      </c>
      <c r="K89" s="4">
        <v>1</v>
      </c>
      <c r="L89" s="4" t="s">
        <v>3</v>
      </c>
      <c r="M89" s="4" t="s">
        <v>2</v>
      </c>
      <c r="N89" s="4" t="s">
        <v>51</v>
      </c>
      <c r="O89" s="4">
        <v>512</v>
      </c>
      <c r="P89" s="4">
        <f t="shared" si="16"/>
        <v>512</v>
      </c>
      <c r="Q89" s="20">
        <f t="shared" si="20"/>
        <v>1</v>
      </c>
      <c r="R89" s="4" t="s">
        <v>50</v>
      </c>
      <c r="S89" s="4">
        <f t="shared" si="21"/>
        <v>512</v>
      </c>
      <c r="T89" s="4" t="str">
        <f t="shared" si="15"/>
        <v>strided</v>
      </c>
      <c r="U89" s="4">
        <f t="shared" si="22"/>
        <v>512</v>
      </c>
      <c r="V89" s="4" t="s">
        <v>0</v>
      </c>
      <c r="W89" s="4"/>
      <c r="AC89" s="1">
        <v>8.9</v>
      </c>
      <c r="AD89" s="1">
        <v>8.9</v>
      </c>
      <c r="AE89" s="2">
        <v>8.9</v>
      </c>
      <c r="AF89" s="35">
        <f t="shared" si="17"/>
        <v>8.6914062500000003E-3</v>
      </c>
      <c r="AG89" s="1">
        <v>0</v>
      </c>
      <c r="AH89" s="1">
        <f t="shared" si="18"/>
        <v>0</v>
      </c>
    </row>
    <row r="90" spans="2:41" ht="15.75" x14ac:dyDescent="0.25">
      <c r="B90" s="15">
        <v>160429</v>
      </c>
      <c r="C90" s="15" t="s">
        <v>9</v>
      </c>
      <c r="D90" s="16" t="s">
        <v>137</v>
      </c>
      <c r="E90" s="15" t="s">
        <v>6</v>
      </c>
      <c r="F90" s="4" t="s">
        <v>5</v>
      </c>
      <c r="G90" s="4">
        <v>20</v>
      </c>
      <c r="H90" s="4" t="s">
        <v>4</v>
      </c>
      <c r="I90" s="4">
        <v>4</v>
      </c>
      <c r="J90" s="4">
        <v>2</v>
      </c>
      <c r="K90" s="4">
        <v>1</v>
      </c>
      <c r="L90" s="4" t="s">
        <v>3</v>
      </c>
      <c r="M90" s="4" t="s">
        <v>2</v>
      </c>
      <c r="N90" s="4" t="s">
        <v>51</v>
      </c>
      <c r="O90" s="4">
        <v>1024</v>
      </c>
      <c r="P90" s="4">
        <f t="shared" si="16"/>
        <v>1024</v>
      </c>
      <c r="Q90" s="20">
        <f t="shared" si="20"/>
        <v>4</v>
      </c>
      <c r="R90" s="4" t="s">
        <v>50</v>
      </c>
      <c r="S90" s="4">
        <f t="shared" si="21"/>
        <v>1024</v>
      </c>
      <c r="T90" s="4" t="str">
        <f t="shared" si="15"/>
        <v>strided</v>
      </c>
      <c r="U90" s="4">
        <f t="shared" si="22"/>
        <v>1024</v>
      </c>
      <c r="V90" s="4" t="s">
        <v>0</v>
      </c>
      <c r="W90" s="4"/>
      <c r="AC90" s="1">
        <v>8.9</v>
      </c>
      <c r="AD90" s="1">
        <v>8.9</v>
      </c>
      <c r="AE90" s="2">
        <v>8.9</v>
      </c>
      <c r="AF90" s="35">
        <f t="shared" si="17"/>
        <v>8.6914062500000003E-3</v>
      </c>
      <c r="AG90" s="1">
        <v>0</v>
      </c>
      <c r="AH90" s="1">
        <f t="shared" si="18"/>
        <v>0</v>
      </c>
    </row>
    <row r="91" spans="2:41" ht="15.75" x14ac:dyDescent="0.25">
      <c r="B91" s="15">
        <v>160429</v>
      </c>
      <c r="C91" s="15" t="s">
        <v>9</v>
      </c>
      <c r="D91" s="16" t="s">
        <v>138</v>
      </c>
      <c r="E91" s="15" t="s">
        <v>6</v>
      </c>
      <c r="F91" s="4" t="s">
        <v>5</v>
      </c>
      <c r="G91" s="4">
        <v>20</v>
      </c>
      <c r="H91" s="4" t="s">
        <v>4</v>
      </c>
      <c r="I91" s="4">
        <v>4</v>
      </c>
      <c r="J91" s="4">
        <v>2</v>
      </c>
      <c r="K91" s="4">
        <v>1</v>
      </c>
      <c r="L91" s="4" t="s">
        <v>3</v>
      </c>
      <c r="M91" s="4" t="s">
        <v>2</v>
      </c>
      <c r="N91" s="4" t="s">
        <v>51</v>
      </c>
      <c r="O91" s="4">
        <v>2048</v>
      </c>
      <c r="P91" s="4">
        <f t="shared" si="16"/>
        <v>2048</v>
      </c>
      <c r="Q91" s="20">
        <f t="shared" si="20"/>
        <v>16</v>
      </c>
      <c r="R91" s="4" t="s">
        <v>50</v>
      </c>
      <c r="S91" s="4">
        <f t="shared" si="21"/>
        <v>2048</v>
      </c>
      <c r="T91" s="4" t="str">
        <f t="shared" si="15"/>
        <v>strided</v>
      </c>
      <c r="U91" s="4">
        <f t="shared" si="22"/>
        <v>2048</v>
      </c>
      <c r="V91" s="4" t="s">
        <v>0</v>
      </c>
      <c r="W91" s="4"/>
      <c r="AC91" s="1">
        <v>8.9</v>
      </c>
      <c r="AD91" s="1">
        <v>8.9</v>
      </c>
      <c r="AE91" s="2">
        <v>8.9</v>
      </c>
      <c r="AF91" s="35">
        <f t="shared" si="17"/>
        <v>8.6914062500000003E-3</v>
      </c>
      <c r="AG91" s="1">
        <v>0</v>
      </c>
      <c r="AH91" s="1">
        <f t="shared" si="18"/>
        <v>0</v>
      </c>
    </row>
    <row r="92" spans="2:41" ht="15.75" x14ac:dyDescent="0.25">
      <c r="B92" s="15">
        <v>160429</v>
      </c>
      <c r="C92" s="15" t="s">
        <v>9</v>
      </c>
      <c r="D92" s="16" t="s">
        <v>139</v>
      </c>
      <c r="E92" s="15" t="s">
        <v>6</v>
      </c>
      <c r="F92" s="4" t="s">
        <v>5</v>
      </c>
      <c r="G92" s="4">
        <v>20</v>
      </c>
      <c r="H92" s="4" t="s">
        <v>4</v>
      </c>
      <c r="I92" s="4">
        <v>4</v>
      </c>
      <c r="J92" s="4">
        <v>2</v>
      </c>
      <c r="K92" s="4">
        <v>1</v>
      </c>
      <c r="L92" s="4" t="s">
        <v>3</v>
      </c>
      <c r="M92" s="4" t="s">
        <v>2</v>
      </c>
      <c r="N92" s="4" t="s">
        <v>51</v>
      </c>
      <c r="O92" s="4">
        <v>4096</v>
      </c>
      <c r="P92" s="4">
        <f t="shared" si="16"/>
        <v>4096</v>
      </c>
      <c r="Q92" s="20">
        <f t="shared" si="20"/>
        <v>64</v>
      </c>
      <c r="R92" s="4" t="s">
        <v>50</v>
      </c>
      <c r="S92" s="4">
        <f t="shared" si="21"/>
        <v>4096</v>
      </c>
      <c r="T92" s="4" t="str">
        <f t="shared" si="15"/>
        <v>strided</v>
      </c>
      <c r="U92" s="4">
        <f t="shared" si="22"/>
        <v>4096</v>
      </c>
      <c r="V92" s="4" t="s">
        <v>0</v>
      </c>
      <c r="W92" s="4"/>
      <c r="AC92" s="21"/>
      <c r="AD92" s="21"/>
      <c r="AE92" s="22"/>
      <c r="AF92" s="35">
        <f t="shared" si="17"/>
        <v>0</v>
      </c>
      <c r="AG92" s="21"/>
      <c r="AH92" s="1">
        <f t="shared" si="18"/>
        <v>0</v>
      </c>
      <c r="AO92" t="s">
        <v>140</v>
      </c>
    </row>
    <row r="93" spans="2:41" ht="15.75" x14ac:dyDescent="0.25">
      <c r="B93" s="15">
        <v>160429</v>
      </c>
      <c r="C93" s="15" t="s">
        <v>9</v>
      </c>
      <c r="D93" s="16" t="s">
        <v>141</v>
      </c>
      <c r="E93" s="15" t="s">
        <v>6</v>
      </c>
      <c r="F93" s="4" t="s">
        <v>5</v>
      </c>
      <c r="G93" s="4">
        <v>20</v>
      </c>
      <c r="H93" s="4" t="s">
        <v>4</v>
      </c>
      <c r="I93" s="4">
        <v>4</v>
      </c>
      <c r="J93" s="4">
        <v>2</v>
      </c>
      <c r="K93" s="4">
        <v>2</v>
      </c>
      <c r="L93" s="4" t="s">
        <v>3</v>
      </c>
      <c r="M93" s="4" t="s">
        <v>2</v>
      </c>
      <c r="N93" s="4" t="s">
        <v>51</v>
      </c>
      <c r="O93" s="4">
        <v>16</v>
      </c>
      <c r="P93" s="4">
        <f>O93</f>
        <v>16</v>
      </c>
      <c r="Q93" s="20">
        <f>O93*P93*I93/(1024*1024)</f>
        <v>9.765625E-4</v>
      </c>
      <c r="R93" s="4" t="s">
        <v>1</v>
      </c>
      <c r="S93" s="4">
        <v>1</v>
      </c>
      <c r="T93" s="4" t="str">
        <f t="shared" si="15"/>
        <v>contig</v>
      </c>
      <c r="U93" s="4">
        <v>1</v>
      </c>
      <c r="V93" s="4" t="s">
        <v>0</v>
      </c>
      <c r="W93" s="4"/>
      <c r="AC93" s="28">
        <v>38.700000000000003</v>
      </c>
      <c r="AD93" s="28">
        <v>19.100000000000001</v>
      </c>
      <c r="AE93" s="29">
        <v>34.4</v>
      </c>
      <c r="AF93" s="35">
        <f t="shared" si="17"/>
        <v>3.3593749999999999E-2</v>
      </c>
      <c r="AG93" s="1">
        <v>0.22</v>
      </c>
      <c r="AH93" s="1">
        <f t="shared" si="18"/>
        <v>7.3906249999999996E-3</v>
      </c>
    </row>
    <row r="94" spans="2:41" ht="15.75" x14ac:dyDescent="0.25">
      <c r="B94" s="15">
        <v>160429</v>
      </c>
      <c r="C94" s="15" t="s">
        <v>9</v>
      </c>
      <c r="D94" s="16" t="s">
        <v>142</v>
      </c>
      <c r="E94" s="15" t="s">
        <v>6</v>
      </c>
      <c r="F94" s="4" t="s">
        <v>5</v>
      </c>
      <c r="G94" s="4">
        <v>20</v>
      </c>
      <c r="H94" s="4" t="s">
        <v>4</v>
      </c>
      <c r="I94" s="4">
        <v>4</v>
      </c>
      <c r="J94" s="4">
        <v>2</v>
      </c>
      <c r="K94" s="4">
        <v>2</v>
      </c>
      <c r="L94" s="4" t="s">
        <v>3</v>
      </c>
      <c r="M94" s="4" t="s">
        <v>2</v>
      </c>
      <c r="N94" s="4" t="s">
        <v>51</v>
      </c>
      <c r="O94" s="4">
        <v>32</v>
      </c>
      <c r="P94" s="4">
        <f t="shared" si="16"/>
        <v>32</v>
      </c>
      <c r="Q94" s="20">
        <f t="shared" ref="Q94:Q101" si="23">O94*P94*I94/(1024*1024)</f>
        <v>3.90625E-3</v>
      </c>
      <c r="R94" s="4" t="s">
        <v>1</v>
      </c>
      <c r="S94" s="4">
        <v>1</v>
      </c>
      <c r="T94" s="4" t="str">
        <f t="shared" si="15"/>
        <v>contig</v>
      </c>
      <c r="U94" s="4">
        <v>1</v>
      </c>
      <c r="V94" s="4" t="s">
        <v>0</v>
      </c>
      <c r="W94" s="4"/>
      <c r="AC94" s="28">
        <v>99.9</v>
      </c>
      <c r="AD94" s="28">
        <v>65.099999999999994</v>
      </c>
      <c r="AE94" s="29">
        <v>81</v>
      </c>
      <c r="AF94" s="35">
        <f t="shared" si="17"/>
        <v>7.91015625E-2</v>
      </c>
      <c r="AG94" s="1">
        <v>0.11</v>
      </c>
      <c r="AH94" s="1">
        <f t="shared" si="18"/>
        <v>8.7011718750000001E-3</v>
      </c>
    </row>
    <row r="95" spans="2:41" ht="15.75" x14ac:dyDescent="0.25">
      <c r="B95" s="15">
        <v>160429</v>
      </c>
      <c r="C95" s="15" t="s">
        <v>9</v>
      </c>
      <c r="D95" s="16" t="s">
        <v>143</v>
      </c>
      <c r="E95" s="15" t="s">
        <v>6</v>
      </c>
      <c r="F95" s="4" t="s">
        <v>5</v>
      </c>
      <c r="G95" s="4">
        <v>20</v>
      </c>
      <c r="H95" s="4" t="s">
        <v>4</v>
      </c>
      <c r="I95" s="4">
        <v>4</v>
      </c>
      <c r="J95" s="4">
        <v>2</v>
      </c>
      <c r="K95" s="4">
        <v>2</v>
      </c>
      <c r="L95" s="4" t="s">
        <v>3</v>
      </c>
      <c r="M95" s="4" t="s">
        <v>2</v>
      </c>
      <c r="N95" s="4" t="s">
        <v>51</v>
      </c>
      <c r="O95" s="4">
        <v>64</v>
      </c>
      <c r="P95" s="4">
        <f t="shared" si="16"/>
        <v>64</v>
      </c>
      <c r="Q95" s="20">
        <f t="shared" si="23"/>
        <v>1.5625E-2</v>
      </c>
      <c r="R95" s="4" t="s">
        <v>1</v>
      </c>
      <c r="S95" s="4">
        <v>1</v>
      </c>
      <c r="T95" s="4" t="str">
        <f t="shared" si="15"/>
        <v>contig</v>
      </c>
      <c r="U95" s="4">
        <v>1</v>
      </c>
      <c r="V95" s="4" t="s">
        <v>0</v>
      </c>
      <c r="W95" s="4"/>
      <c r="AC95" s="28">
        <v>250.3</v>
      </c>
      <c r="AD95" s="28">
        <v>185.2</v>
      </c>
      <c r="AE95" s="29">
        <v>215.3</v>
      </c>
      <c r="AF95" s="35">
        <f t="shared" si="17"/>
        <v>0.21025390625000001</v>
      </c>
      <c r="AG95" s="1">
        <v>7.0000000000000007E-2</v>
      </c>
      <c r="AH95" s="1">
        <f t="shared" si="18"/>
        <v>1.4717773437500001E-2</v>
      </c>
    </row>
    <row r="96" spans="2:41" ht="15.75" x14ac:dyDescent="0.25">
      <c r="B96" s="15">
        <v>160429</v>
      </c>
      <c r="C96" s="15" t="s">
        <v>9</v>
      </c>
      <c r="D96" s="16" t="s">
        <v>144</v>
      </c>
      <c r="E96" s="15" t="s">
        <v>6</v>
      </c>
      <c r="F96" s="4" t="s">
        <v>5</v>
      </c>
      <c r="G96" s="4">
        <v>20</v>
      </c>
      <c r="H96" s="4" t="s">
        <v>4</v>
      </c>
      <c r="I96" s="4">
        <v>4</v>
      </c>
      <c r="J96" s="4">
        <v>2</v>
      </c>
      <c r="K96" s="4">
        <v>2</v>
      </c>
      <c r="L96" s="4" t="s">
        <v>3</v>
      </c>
      <c r="M96" s="4" t="s">
        <v>2</v>
      </c>
      <c r="N96" s="4" t="s">
        <v>51</v>
      </c>
      <c r="O96" s="4">
        <v>128</v>
      </c>
      <c r="P96" s="4">
        <f t="shared" si="16"/>
        <v>128</v>
      </c>
      <c r="Q96" s="20">
        <f t="shared" si="23"/>
        <v>6.25E-2</v>
      </c>
      <c r="R96" s="4" t="s">
        <v>1</v>
      </c>
      <c r="S96" s="4">
        <v>1</v>
      </c>
      <c r="T96" s="4" t="str">
        <f t="shared" si="15"/>
        <v>contig</v>
      </c>
      <c r="U96" s="4">
        <v>1</v>
      </c>
      <c r="V96" s="4" t="s">
        <v>0</v>
      </c>
      <c r="W96" s="4"/>
      <c r="AC96" s="28">
        <v>555.9</v>
      </c>
      <c r="AD96" s="28">
        <v>513.79999999999995</v>
      </c>
      <c r="AE96" s="29">
        <v>526.29999999999995</v>
      </c>
      <c r="AF96" s="35">
        <f t="shared" si="17"/>
        <v>0.51396484374999996</v>
      </c>
      <c r="AG96" s="1">
        <v>0.02</v>
      </c>
      <c r="AH96" s="1">
        <f t="shared" si="18"/>
        <v>1.0279296875E-2</v>
      </c>
    </row>
    <row r="97" spans="2:34" ht="15.75" x14ac:dyDescent="0.25">
      <c r="B97" s="15">
        <v>160429</v>
      </c>
      <c r="C97" s="15" t="s">
        <v>9</v>
      </c>
      <c r="D97" s="16" t="s">
        <v>145</v>
      </c>
      <c r="E97" s="15" t="s">
        <v>6</v>
      </c>
      <c r="F97" s="4" t="s">
        <v>5</v>
      </c>
      <c r="G97" s="4">
        <v>20</v>
      </c>
      <c r="H97" s="4" t="s">
        <v>4</v>
      </c>
      <c r="I97" s="4">
        <v>4</v>
      </c>
      <c r="J97" s="4">
        <v>2</v>
      </c>
      <c r="K97" s="4">
        <v>2</v>
      </c>
      <c r="L97" s="4" t="s">
        <v>3</v>
      </c>
      <c r="M97" s="4" t="s">
        <v>2</v>
      </c>
      <c r="N97" s="4" t="s">
        <v>51</v>
      </c>
      <c r="O97" s="4">
        <v>256</v>
      </c>
      <c r="P97" s="4">
        <f t="shared" si="16"/>
        <v>256</v>
      </c>
      <c r="Q97" s="20">
        <f t="shared" si="23"/>
        <v>0.25</v>
      </c>
      <c r="R97" s="4" t="s">
        <v>1</v>
      </c>
      <c r="S97" s="4">
        <v>1</v>
      </c>
      <c r="T97" s="4" t="str">
        <f t="shared" si="15"/>
        <v>contig</v>
      </c>
      <c r="U97" s="4">
        <v>1</v>
      </c>
      <c r="V97" s="4" t="s">
        <v>0</v>
      </c>
      <c r="W97" s="4"/>
      <c r="AC97" s="28">
        <v>824.5</v>
      </c>
      <c r="AD97" s="28">
        <v>795.6</v>
      </c>
      <c r="AE97" s="29">
        <v>810.4</v>
      </c>
      <c r="AF97" s="35">
        <f t="shared" si="17"/>
        <v>0.79140624999999998</v>
      </c>
      <c r="AG97" s="1">
        <v>0.01</v>
      </c>
      <c r="AH97" s="1">
        <f t="shared" si="18"/>
        <v>7.9140624999999992E-3</v>
      </c>
    </row>
    <row r="98" spans="2:34" ht="15.75" x14ac:dyDescent="0.25">
      <c r="B98" s="15">
        <v>160429</v>
      </c>
      <c r="C98" s="15" t="s">
        <v>9</v>
      </c>
      <c r="D98" s="16" t="s">
        <v>146</v>
      </c>
      <c r="E98" s="15" t="s">
        <v>6</v>
      </c>
      <c r="F98" s="4" t="s">
        <v>5</v>
      </c>
      <c r="G98" s="4">
        <v>20</v>
      </c>
      <c r="H98" s="4" t="s">
        <v>4</v>
      </c>
      <c r="I98" s="4">
        <v>4</v>
      </c>
      <c r="J98" s="4">
        <v>2</v>
      </c>
      <c r="K98" s="4">
        <v>2</v>
      </c>
      <c r="L98" s="4" t="s">
        <v>3</v>
      </c>
      <c r="M98" s="4" t="s">
        <v>2</v>
      </c>
      <c r="N98" s="4" t="s">
        <v>51</v>
      </c>
      <c r="O98" s="4">
        <v>512</v>
      </c>
      <c r="P98" s="4">
        <f t="shared" si="16"/>
        <v>512</v>
      </c>
      <c r="Q98" s="20">
        <f t="shared" si="23"/>
        <v>1</v>
      </c>
      <c r="R98" s="4" t="s">
        <v>1</v>
      </c>
      <c r="S98" s="4">
        <v>1</v>
      </c>
      <c r="T98" s="4" t="str">
        <f t="shared" si="15"/>
        <v>contig</v>
      </c>
      <c r="U98" s="4">
        <v>1</v>
      </c>
      <c r="V98" s="4" t="s">
        <v>0</v>
      </c>
      <c r="W98" s="4"/>
      <c r="AC98" s="28">
        <v>1065.7</v>
      </c>
      <c r="AD98" s="28">
        <v>1044.9000000000001</v>
      </c>
      <c r="AE98" s="29">
        <v>1054.4000000000001</v>
      </c>
      <c r="AF98" s="35">
        <f t="shared" si="17"/>
        <v>1.0296875000000001</v>
      </c>
      <c r="AG98" s="1">
        <v>0</v>
      </c>
      <c r="AH98" s="1">
        <f t="shared" si="18"/>
        <v>0</v>
      </c>
    </row>
    <row r="99" spans="2:34" ht="15.75" x14ac:dyDescent="0.25">
      <c r="B99" s="15">
        <v>160429</v>
      </c>
      <c r="C99" s="15" t="s">
        <v>9</v>
      </c>
      <c r="D99" s="16" t="s">
        <v>147</v>
      </c>
      <c r="E99" s="15" t="s">
        <v>6</v>
      </c>
      <c r="F99" s="4" t="s">
        <v>5</v>
      </c>
      <c r="G99" s="4">
        <v>20</v>
      </c>
      <c r="H99" s="4" t="s">
        <v>4</v>
      </c>
      <c r="I99" s="4">
        <v>4</v>
      </c>
      <c r="J99" s="4">
        <v>2</v>
      </c>
      <c r="K99" s="4">
        <v>2</v>
      </c>
      <c r="L99" s="4" t="s">
        <v>3</v>
      </c>
      <c r="M99" s="4" t="s">
        <v>2</v>
      </c>
      <c r="N99" s="4" t="s">
        <v>51</v>
      </c>
      <c r="O99" s="4">
        <v>1024</v>
      </c>
      <c r="P99" s="4">
        <f t="shared" si="16"/>
        <v>1024</v>
      </c>
      <c r="Q99" s="20">
        <f t="shared" si="23"/>
        <v>4</v>
      </c>
      <c r="R99" s="4" t="s">
        <v>1</v>
      </c>
      <c r="S99" s="4">
        <v>1</v>
      </c>
      <c r="T99" s="4" t="str">
        <f t="shared" ref="T99:T165" si="24">R99</f>
        <v>contig</v>
      </c>
      <c r="U99" s="4">
        <v>1</v>
      </c>
      <c r="V99" s="4" t="s">
        <v>0</v>
      </c>
      <c r="W99" s="4"/>
      <c r="AC99" s="28">
        <v>1312.4</v>
      </c>
      <c r="AD99" s="28">
        <v>1306.7</v>
      </c>
      <c r="AE99" s="29">
        <v>1309.8</v>
      </c>
      <c r="AF99" s="35">
        <f t="shared" si="17"/>
        <v>1.2791015625</v>
      </c>
      <c r="AG99" s="1">
        <v>0</v>
      </c>
      <c r="AH99" s="1">
        <f t="shared" si="18"/>
        <v>0</v>
      </c>
    </row>
    <row r="100" spans="2:34" ht="15.75" x14ac:dyDescent="0.25">
      <c r="B100" s="15">
        <v>160429</v>
      </c>
      <c r="C100" s="15" t="s">
        <v>9</v>
      </c>
      <c r="D100" s="16" t="s">
        <v>148</v>
      </c>
      <c r="E100" s="15" t="s">
        <v>6</v>
      </c>
      <c r="F100" s="4" t="s">
        <v>5</v>
      </c>
      <c r="G100" s="4">
        <v>20</v>
      </c>
      <c r="H100" s="4" t="s">
        <v>4</v>
      </c>
      <c r="I100" s="4">
        <v>4</v>
      </c>
      <c r="J100" s="4">
        <v>2</v>
      </c>
      <c r="K100" s="4">
        <v>2</v>
      </c>
      <c r="L100" s="4" t="s">
        <v>3</v>
      </c>
      <c r="M100" s="4" t="s">
        <v>2</v>
      </c>
      <c r="N100" s="4" t="s">
        <v>51</v>
      </c>
      <c r="O100" s="4">
        <v>2048</v>
      </c>
      <c r="P100" s="4">
        <f t="shared" si="16"/>
        <v>2048</v>
      </c>
      <c r="Q100" s="20">
        <f t="shared" si="23"/>
        <v>16</v>
      </c>
      <c r="R100" s="4" t="s">
        <v>1</v>
      </c>
      <c r="S100" s="4">
        <v>1</v>
      </c>
      <c r="T100" s="4" t="str">
        <f t="shared" si="24"/>
        <v>contig</v>
      </c>
      <c r="U100" s="4">
        <v>1</v>
      </c>
      <c r="V100" s="4" t="s">
        <v>0</v>
      </c>
      <c r="W100" s="4"/>
      <c r="AC100" s="28">
        <v>1442.1</v>
      </c>
      <c r="AD100" s="28">
        <v>1439.9</v>
      </c>
      <c r="AE100" s="29">
        <v>1441</v>
      </c>
      <c r="AF100" s="35">
        <f t="shared" si="17"/>
        <v>1.4072265625</v>
      </c>
      <c r="AG100" s="1">
        <v>0</v>
      </c>
      <c r="AH100" s="1">
        <f t="shared" si="18"/>
        <v>0</v>
      </c>
    </row>
    <row r="101" spans="2:34" ht="15.75" x14ac:dyDescent="0.25">
      <c r="B101" s="15">
        <v>160429</v>
      </c>
      <c r="C101" s="15" t="s">
        <v>9</v>
      </c>
      <c r="D101" s="16" t="s">
        <v>149</v>
      </c>
      <c r="E101" s="15" t="s">
        <v>6</v>
      </c>
      <c r="F101" s="4" t="s">
        <v>5</v>
      </c>
      <c r="G101" s="4">
        <v>20</v>
      </c>
      <c r="H101" s="4" t="s">
        <v>4</v>
      </c>
      <c r="I101" s="4">
        <v>4</v>
      </c>
      <c r="J101" s="4">
        <v>2</v>
      </c>
      <c r="K101" s="4">
        <v>2</v>
      </c>
      <c r="L101" s="4" t="s">
        <v>3</v>
      </c>
      <c r="M101" s="4" t="s">
        <v>2</v>
      </c>
      <c r="N101" s="4" t="s">
        <v>51</v>
      </c>
      <c r="O101" s="4">
        <v>4096</v>
      </c>
      <c r="P101" s="4">
        <f t="shared" si="16"/>
        <v>4096</v>
      </c>
      <c r="Q101" s="20">
        <f t="shared" si="23"/>
        <v>64</v>
      </c>
      <c r="R101" s="4" t="s">
        <v>1</v>
      </c>
      <c r="S101" s="4">
        <v>1</v>
      </c>
      <c r="T101" s="4" t="str">
        <f t="shared" si="24"/>
        <v>contig</v>
      </c>
      <c r="U101" s="4">
        <v>1</v>
      </c>
      <c r="V101" s="4" t="s">
        <v>0</v>
      </c>
      <c r="W101" s="4"/>
      <c r="AC101" s="28">
        <v>1514.8</v>
      </c>
      <c r="AD101" s="28">
        <v>1514.4</v>
      </c>
      <c r="AE101" s="29">
        <v>1514.6</v>
      </c>
      <c r="AF101" s="35">
        <f t="shared" si="17"/>
        <v>1.4791015624999999</v>
      </c>
      <c r="AG101" s="1">
        <v>0</v>
      </c>
      <c r="AH101" s="1">
        <f t="shared" si="18"/>
        <v>0</v>
      </c>
    </row>
    <row r="102" spans="2:34" ht="15.75" x14ac:dyDescent="0.25">
      <c r="B102" s="15">
        <v>160429</v>
      </c>
      <c r="C102" s="15" t="s">
        <v>9</v>
      </c>
      <c r="D102" s="16" t="s">
        <v>150</v>
      </c>
      <c r="E102" s="15" t="s">
        <v>6</v>
      </c>
      <c r="F102" s="4" t="s">
        <v>5</v>
      </c>
      <c r="G102" s="4">
        <v>20</v>
      </c>
      <c r="H102" s="4" t="s">
        <v>4</v>
      </c>
      <c r="I102" s="4">
        <v>4</v>
      </c>
      <c r="J102" s="4">
        <v>2</v>
      </c>
      <c r="K102" s="4">
        <v>4</v>
      </c>
      <c r="L102" s="4" t="s">
        <v>3</v>
      </c>
      <c r="M102" s="4" t="s">
        <v>2</v>
      </c>
      <c r="N102" s="4" t="s">
        <v>51</v>
      </c>
      <c r="O102" s="4">
        <v>16</v>
      </c>
      <c r="P102" s="4">
        <f>O102</f>
        <v>16</v>
      </c>
      <c r="Q102" s="20">
        <f>O102*P102*I102/(1024*1024)</f>
        <v>9.765625E-4</v>
      </c>
      <c r="R102" s="4" t="s">
        <v>1</v>
      </c>
      <c r="S102" s="4">
        <v>1</v>
      </c>
      <c r="T102" s="4" t="str">
        <f t="shared" si="24"/>
        <v>contig</v>
      </c>
      <c r="U102" s="4">
        <v>1</v>
      </c>
      <c r="V102" s="4" t="s">
        <v>0</v>
      </c>
      <c r="W102" s="4"/>
      <c r="AC102" s="28">
        <v>29.3</v>
      </c>
      <c r="AD102" s="28">
        <v>18.100000000000001</v>
      </c>
      <c r="AE102" s="29">
        <v>23.2</v>
      </c>
      <c r="AF102" s="35">
        <f t="shared" si="17"/>
        <v>2.2656249999999999E-2</v>
      </c>
      <c r="AG102" s="1">
        <v>0.13</v>
      </c>
      <c r="AH102" s="1">
        <f t="shared" si="18"/>
        <v>2.9453125E-3</v>
      </c>
    </row>
    <row r="103" spans="2:34" ht="15.75" x14ac:dyDescent="0.25">
      <c r="B103" s="15">
        <v>160429</v>
      </c>
      <c r="C103" s="15" t="s">
        <v>9</v>
      </c>
      <c r="D103" s="16" t="s">
        <v>151</v>
      </c>
      <c r="E103" s="15" t="s">
        <v>6</v>
      </c>
      <c r="F103" s="4" t="s">
        <v>5</v>
      </c>
      <c r="G103" s="4">
        <v>20</v>
      </c>
      <c r="H103" s="4" t="s">
        <v>4</v>
      </c>
      <c r="I103" s="4">
        <v>4</v>
      </c>
      <c r="J103" s="4">
        <v>2</v>
      </c>
      <c r="K103" s="4">
        <v>4</v>
      </c>
      <c r="L103" s="4" t="s">
        <v>3</v>
      </c>
      <c r="M103" s="4" t="s">
        <v>2</v>
      </c>
      <c r="N103" s="4" t="s">
        <v>51</v>
      </c>
      <c r="O103" s="4">
        <v>32</v>
      </c>
      <c r="P103" s="4">
        <f t="shared" si="16"/>
        <v>32</v>
      </c>
      <c r="Q103" s="20">
        <f t="shared" ref="Q103:Q110" si="25">O103*P103*I103/(1024*1024)</f>
        <v>3.90625E-3</v>
      </c>
      <c r="R103" s="4" t="s">
        <v>1</v>
      </c>
      <c r="S103" s="4">
        <v>1</v>
      </c>
      <c r="T103" s="4" t="str">
        <f t="shared" si="24"/>
        <v>contig</v>
      </c>
      <c r="U103" s="4">
        <v>1</v>
      </c>
      <c r="V103" s="4" t="s">
        <v>0</v>
      </c>
      <c r="W103" s="4"/>
      <c r="AC103" s="28">
        <v>97.6</v>
      </c>
      <c r="AD103" s="28">
        <v>74.400000000000006</v>
      </c>
      <c r="AE103" s="29">
        <v>86.5</v>
      </c>
      <c r="AF103" s="35">
        <f t="shared" si="17"/>
        <v>8.447265625E-2</v>
      </c>
      <c r="AG103" s="1">
        <v>7.0000000000000007E-2</v>
      </c>
      <c r="AH103" s="1">
        <f t="shared" si="18"/>
        <v>5.9130859375000006E-3</v>
      </c>
    </row>
    <row r="104" spans="2:34" ht="15.75" x14ac:dyDescent="0.25">
      <c r="B104" s="15">
        <v>160429</v>
      </c>
      <c r="C104" s="15" t="s">
        <v>9</v>
      </c>
      <c r="D104" s="16" t="s">
        <v>152</v>
      </c>
      <c r="E104" s="15" t="s">
        <v>6</v>
      </c>
      <c r="F104" s="4" t="s">
        <v>5</v>
      </c>
      <c r="G104" s="4">
        <v>20</v>
      </c>
      <c r="H104" s="4" t="s">
        <v>4</v>
      </c>
      <c r="I104" s="4">
        <v>4</v>
      </c>
      <c r="J104" s="4">
        <v>2</v>
      </c>
      <c r="K104" s="4">
        <v>4</v>
      </c>
      <c r="L104" s="4" t="s">
        <v>3</v>
      </c>
      <c r="M104" s="4" t="s">
        <v>2</v>
      </c>
      <c r="N104" s="4" t="s">
        <v>51</v>
      </c>
      <c r="O104" s="4">
        <v>64</v>
      </c>
      <c r="P104" s="4">
        <f t="shared" si="16"/>
        <v>64</v>
      </c>
      <c r="Q104" s="20">
        <f t="shared" si="25"/>
        <v>1.5625E-2</v>
      </c>
      <c r="R104" s="4" t="s">
        <v>1</v>
      </c>
      <c r="S104" s="4">
        <v>1</v>
      </c>
      <c r="T104" s="4" t="str">
        <f t="shared" si="24"/>
        <v>contig</v>
      </c>
      <c r="U104" s="4">
        <v>1</v>
      </c>
      <c r="V104" s="4" t="s">
        <v>0</v>
      </c>
      <c r="W104" s="4"/>
      <c r="AC104" s="28">
        <v>275.39999999999998</v>
      </c>
      <c r="AD104" s="28">
        <v>211.1</v>
      </c>
      <c r="AE104" s="29">
        <v>240.9</v>
      </c>
      <c r="AF104" s="35">
        <f t="shared" si="17"/>
        <v>0.23525390625000001</v>
      </c>
      <c r="AG104" s="1">
        <v>7.0000000000000007E-2</v>
      </c>
      <c r="AH104" s="1">
        <f t="shared" si="18"/>
        <v>1.6467773437500003E-2</v>
      </c>
    </row>
    <row r="105" spans="2:34" ht="15.75" x14ac:dyDescent="0.25">
      <c r="B105" s="15">
        <v>160429</v>
      </c>
      <c r="C105" s="15" t="s">
        <v>9</v>
      </c>
      <c r="D105" s="16" t="s">
        <v>153</v>
      </c>
      <c r="E105" s="15" t="s">
        <v>6</v>
      </c>
      <c r="F105" s="4" t="s">
        <v>5</v>
      </c>
      <c r="G105" s="4">
        <v>20</v>
      </c>
      <c r="H105" s="4" t="s">
        <v>4</v>
      </c>
      <c r="I105" s="4">
        <v>4</v>
      </c>
      <c r="J105" s="4">
        <v>2</v>
      </c>
      <c r="K105" s="4">
        <v>4</v>
      </c>
      <c r="L105" s="4" t="s">
        <v>3</v>
      </c>
      <c r="M105" s="4" t="s">
        <v>2</v>
      </c>
      <c r="N105" s="4" t="s">
        <v>51</v>
      </c>
      <c r="O105" s="4">
        <v>128</v>
      </c>
      <c r="P105" s="4">
        <f t="shared" si="16"/>
        <v>128</v>
      </c>
      <c r="Q105" s="20">
        <f t="shared" si="25"/>
        <v>6.25E-2</v>
      </c>
      <c r="R105" s="4" t="s">
        <v>1</v>
      </c>
      <c r="S105" s="4">
        <v>1</v>
      </c>
      <c r="T105" s="4" t="str">
        <f t="shared" si="24"/>
        <v>contig</v>
      </c>
      <c r="U105" s="4">
        <v>1</v>
      </c>
      <c r="V105" s="4" t="s">
        <v>0</v>
      </c>
      <c r="W105" s="4"/>
      <c r="AC105" s="28">
        <v>649.1</v>
      </c>
      <c r="AD105" s="28">
        <v>544.29999999999995</v>
      </c>
      <c r="AE105" s="29">
        <v>621</v>
      </c>
      <c r="AF105" s="35">
        <f t="shared" si="17"/>
        <v>0.6064453125</v>
      </c>
      <c r="AG105" s="1">
        <v>0.04</v>
      </c>
      <c r="AH105" s="1">
        <f t="shared" si="18"/>
        <v>2.42578125E-2</v>
      </c>
    </row>
    <row r="106" spans="2:34" ht="15.75" x14ac:dyDescent="0.25">
      <c r="B106" s="15">
        <v>160429</v>
      </c>
      <c r="C106" s="15" t="s">
        <v>9</v>
      </c>
      <c r="D106" s="16" t="s">
        <v>154</v>
      </c>
      <c r="E106" s="15" t="s">
        <v>6</v>
      </c>
      <c r="F106" s="4" t="s">
        <v>5</v>
      </c>
      <c r="G106" s="4">
        <v>20</v>
      </c>
      <c r="H106" s="4" t="s">
        <v>4</v>
      </c>
      <c r="I106" s="4">
        <v>4</v>
      </c>
      <c r="J106" s="4">
        <v>2</v>
      </c>
      <c r="K106" s="4">
        <v>4</v>
      </c>
      <c r="L106" s="4" t="s">
        <v>3</v>
      </c>
      <c r="M106" s="4" t="s">
        <v>2</v>
      </c>
      <c r="N106" s="4" t="s">
        <v>51</v>
      </c>
      <c r="O106" s="4">
        <v>256</v>
      </c>
      <c r="P106" s="4">
        <f t="shared" si="16"/>
        <v>256</v>
      </c>
      <c r="Q106" s="20">
        <f t="shared" si="25"/>
        <v>0.25</v>
      </c>
      <c r="R106" s="4" t="s">
        <v>1</v>
      </c>
      <c r="S106" s="4">
        <v>1</v>
      </c>
      <c r="T106" s="4" t="str">
        <f t="shared" si="24"/>
        <v>contig</v>
      </c>
      <c r="U106" s="4">
        <v>1</v>
      </c>
      <c r="V106" s="4" t="s">
        <v>0</v>
      </c>
      <c r="W106" s="4"/>
      <c r="AC106" s="28">
        <v>1101.2</v>
      </c>
      <c r="AD106" s="28">
        <v>1053.2</v>
      </c>
      <c r="AE106" s="29">
        <v>1079.5</v>
      </c>
      <c r="AF106" s="35">
        <f t="shared" si="17"/>
        <v>1.05419921875</v>
      </c>
      <c r="AG106" s="1">
        <v>0.01</v>
      </c>
      <c r="AH106" s="1">
        <f t="shared" si="18"/>
        <v>1.05419921875E-2</v>
      </c>
    </row>
    <row r="107" spans="2:34" ht="15.75" x14ac:dyDescent="0.25">
      <c r="B107" s="15">
        <v>160429</v>
      </c>
      <c r="C107" s="15" t="s">
        <v>9</v>
      </c>
      <c r="D107" s="16" t="s">
        <v>155</v>
      </c>
      <c r="E107" s="15" t="s">
        <v>6</v>
      </c>
      <c r="F107" s="4" t="s">
        <v>5</v>
      </c>
      <c r="G107" s="4">
        <v>20</v>
      </c>
      <c r="H107" s="4" t="s">
        <v>4</v>
      </c>
      <c r="I107" s="4">
        <v>4</v>
      </c>
      <c r="J107" s="4">
        <v>2</v>
      </c>
      <c r="K107" s="4">
        <v>4</v>
      </c>
      <c r="L107" s="4" t="s">
        <v>3</v>
      </c>
      <c r="M107" s="4" t="s">
        <v>2</v>
      </c>
      <c r="N107" s="4" t="s">
        <v>51</v>
      </c>
      <c r="O107" s="4">
        <v>512</v>
      </c>
      <c r="P107" s="4">
        <f t="shared" si="16"/>
        <v>512</v>
      </c>
      <c r="Q107" s="20">
        <f t="shared" si="25"/>
        <v>1</v>
      </c>
      <c r="R107" s="4" t="s">
        <v>1</v>
      </c>
      <c r="S107" s="4">
        <v>1</v>
      </c>
      <c r="T107" s="4" t="str">
        <f t="shared" si="24"/>
        <v>contig</v>
      </c>
      <c r="U107" s="4">
        <v>1</v>
      </c>
      <c r="V107" s="4" t="s">
        <v>0</v>
      </c>
      <c r="W107" s="4"/>
      <c r="AC107" s="28">
        <v>1683.1</v>
      </c>
      <c r="AD107" s="28">
        <v>1656.5</v>
      </c>
      <c r="AE107" s="29">
        <v>1669.7</v>
      </c>
      <c r="AF107" s="35">
        <f t="shared" si="17"/>
        <v>1.63056640625</v>
      </c>
      <c r="AG107" s="1">
        <v>0</v>
      </c>
      <c r="AH107" s="1">
        <f t="shared" si="18"/>
        <v>0</v>
      </c>
    </row>
    <row r="108" spans="2:34" ht="15.75" x14ac:dyDescent="0.25">
      <c r="B108" s="15">
        <v>160429</v>
      </c>
      <c r="C108" s="15" t="s">
        <v>9</v>
      </c>
      <c r="D108" s="16" t="s">
        <v>156</v>
      </c>
      <c r="E108" s="15" t="s">
        <v>6</v>
      </c>
      <c r="F108" s="4" t="s">
        <v>5</v>
      </c>
      <c r="G108" s="4">
        <v>20</v>
      </c>
      <c r="H108" s="4" t="s">
        <v>4</v>
      </c>
      <c r="I108" s="4">
        <v>4</v>
      </c>
      <c r="J108" s="4">
        <v>2</v>
      </c>
      <c r="K108" s="4">
        <v>4</v>
      </c>
      <c r="L108" s="4" t="s">
        <v>3</v>
      </c>
      <c r="M108" s="4" t="s">
        <v>2</v>
      </c>
      <c r="N108" s="4" t="s">
        <v>51</v>
      </c>
      <c r="O108" s="4">
        <v>1024</v>
      </c>
      <c r="P108" s="4">
        <f t="shared" si="16"/>
        <v>1024</v>
      </c>
      <c r="Q108" s="20">
        <f t="shared" si="25"/>
        <v>4</v>
      </c>
      <c r="R108" s="4" t="s">
        <v>1</v>
      </c>
      <c r="S108" s="4">
        <v>1</v>
      </c>
      <c r="T108" s="4" t="str">
        <f t="shared" si="24"/>
        <v>contig</v>
      </c>
      <c r="U108" s="4">
        <v>1</v>
      </c>
      <c r="V108" s="4" t="s">
        <v>0</v>
      </c>
      <c r="W108" s="4"/>
      <c r="AC108" s="28">
        <v>2100.3000000000002</v>
      </c>
      <c r="AD108" s="28">
        <v>2081.1</v>
      </c>
      <c r="AE108" s="29">
        <v>2092.1999999999998</v>
      </c>
      <c r="AF108" s="35">
        <f t="shared" si="17"/>
        <v>2.0431640624999998</v>
      </c>
      <c r="AG108" s="1">
        <v>0</v>
      </c>
      <c r="AH108" s="1">
        <f t="shared" si="18"/>
        <v>0</v>
      </c>
    </row>
    <row r="109" spans="2:34" ht="15.75" x14ac:dyDescent="0.25">
      <c r="B109" s="15">
        <v>160429</v>
      </c>
      <c r="C109" s="15" t="s">
        <v>9</v>
      </c>
      <c r="D109" s="16" t="s">
        <v>157</v>
      </c>
      <c r="E109" s="15" t="s">
        <v>6</v>
      </c>
      <c r="F109" s="4" t="s">
        <v>5</v>
      </c>
      <c r="G109" s="4">
        <v>20</v>
      </c>
      <c r="H109" s="4" t="s">
        <v>4</v>
      </c>
      <c r="I109" s="4">
        <v>4</v>
      </c>
      <c r="J109" s="4">
        <v>2</v>
      </c>
      <c r="K109" s="4">
        <v>4</v>
      </c>
      <c r="L109" s="4" t="s">
        <v>3</v>
      </c>
      <c r="M109" s="4" t="s">
        <v>2</v>
      </c>
      <c r="N109" s="4" t="s">
        <v>51</v>
      </c>
      <c r="O109" s="4">
        <v>2048</v>
      </c>
      <c r="P109" s="4">
        <f t="shared" si="16"/>
        <v>2048</v>
      </c>
      <c r="Q109" s="20">
        <f t="shared" si="25"/>
        <v>16</v>
      </c>
      <c r="R109" s="4" t="s">
        <v>1</v>
      </c>
      <c r="S109" s="4">
        <v>1</v>
      </c>
      <c r="T109" s="4" t="str">
        <f t="shared" si="24"/>
        <v>contig</v>
      </c>
      <c r="U109" s="4">
        <v>1</v>
      </c>
      <c r="V109" s="4" t="s">
        <v>0</v>
      </c>
      <c r="W109" s="4"/>
      <c r="AC109" s="28">
        <v>2533.1999999999998</v>
      </c>
      <c r="AD109" s="28">
        <v>2527.8000000000002</v>
      </c>
      <c r="AE109" s="29">
        <v>2530.1999999999998</v>
      </c>
      <c r="AF109" s="35">
        <f t="shared" si="17"/>
        <v>2.4708984374999998</v>
      </c>
      <c r="AG109" s="1">
        <v>0</v>
      </c>
      <c r="AH109" s="1">
        <f t="shared" si="18"/>
        <v>0</v>
      </c>
    </row>
    <row r="110" spans="2:34" ht="15.75" x14ac:dyDescent="0.25">
      <c r="B110" s="15">
        <v>160429</v>
      </c>
      <c r="C110" s="15" t="s">
        <v>9</v>
      </c>
      <c r="D110" s="16" t="s">
        <v>158</v>
      </c>
      <c r="E110" s="15" t="s">
        <v>6</v>
      </c>
      <c r="F110" s="4" t="s">
        <v>5</v>
      </c>
      <c r="G110" s="4">
        <v>20</v>
      </c>
      <c r="H110" s="4" t="s">
        <v>4</v>
      </c>
      <c r="I110" s="4">
        <v>4</v>
      </c>
      <c r="J110" s="4">
        <v>2</v>
      </c>
      <c r="K110" s="4">
        <v>4</v>
      </c>
      <c r="L110" s="4" t="s">
        <v>3</v>
      </c>
      <c r="M110" s="4" t="s">
        <v>2</v>
      </c>
      <c r="N110" s="4" t="s">
        <v>51</v>
      </c>
      <c r="O110" s="4">
        <v>4096</v>
      </c>
      <c r="P110" s="4">
        <f t="shared" si="16"/>
        <v>4096</v>
      </c>
      <c r="Q110" s="20">
        <f t="shared" si="25"/>
        <v>64</v>
      </c>
      <c r="R110" s="4" t="s">
        <v>1</v>
      </c>
      <c r="S110" s="4">
        <v>1</v>
      </c>
      <c r="T110" s="4" t="str">
        <f t="shared" si="24"/>
        <v>contig</v>
      </c>
      <c r="U110" s="4">
        <v>1</v>
      </c>
      <c r="V110" s="4" t="s">
        <v>0</v>
      </c>
      <c r="W110" s="4"/>
      <c r="AC110" s="28">
        <v>2837.6</v>
      </c>
      <c r="AD110" s="28">
        <v>2836.6</v>
      </c>
      <c r="AE110" s="29">
        <v>2837</v>
      </c>
      <c r="AF110" s="35">
        <f t="shared" si="17"/>
        <v>2.7705078125</v>
      </c>
      <c r="AG110" s="1">
        <v>0</v>
      </c>
      <c r="AH110" s="1">
        <f t="shared" si="18"/>
        <v>0</v>
      </c>
    </row>
    <row r="111" spans="2:34" ht="15.75" x14ac:dyDescent="0.25">
      <c r="B111" s="15">
        <v>160429</v>
      </c>
      <c r="C111" s="15" t="s">
        <v>9</v>
      </c>
      <c r="D111" s="16" t="s">
        <v>159</v>
      </c>
      <c r="E111" s="15" t="s">
        <v>6</v>
      </c>
      <c r="F111" s="4" t="s">
        <v>5</v>
      </c>
      <c r="G111" s="4">
        <v>20</v>
      </c>
      <c r="H111" s="4" t="s">
        <v>4</v>
      </c>
      <c r="I111" s="4">
        <v>4</v>
      </c>
      <c r="J111" s="4">
        <v>2</v>
      </c>
      <c r="K111" s="4">
        <v>8</v>
      </c>
      <c r="L111" s="4" t="s">
        <v>3</v>
      </c>
      <c r="M111" s="4" t="s">
        <v>2</v>
      </c>
      <c r="N111" s="4" t="s">
        <v>51</v>
      </c>
      <c r="O111" s="4">
        <v>16</v>
      </c>
      <c r="P111" s="4">
        <f>O111</f>
        <v>16</v>
      </c>
      <c r="Q111" s="20">
        <f>O111*P111*I111/(1024*1024)</f>
        <v>9.765625E-4</v>
      </c>
      <c r="R111" s="4" t="s">
        <v>1</v>
      </c>
      <c r="S111" s="4">
        <v>1</v>
      </c>
      <c r="T111" s="4" t="str">
        <f t="shared" si="24"/>
        <v>contig</v>
      </c>
      <c r="U111" s="4">
        <v>1</v>
      </c>
      <c r="V111" s="4" t="s">
        <v>0</v>
      </c>
      <c r="W111" s="4"/>
      <c r="AC111" s="28">
        <v>39.4</v>
      </c>
      <c r="AD111" s="28">
        <v>21.8</v>
      </c>
      <c r="AE111" s="29">
        <v>30.9</v>
      </c>
      <c r="AF111" s="35">
        <f t="shared" si="17"/>
        <v>3.0175781249999999E-2</v>
      </c>
      <c r="AG111" s="1">
        <v>0.17</v>
      </c>
      <c r="AH111" s="1">
        <f t="shared" si="18"/>
        <v>5.1298828125000001E-3</v>
      </c>
    </row>
    <row r="112" spans="2:34" ht="15.75" x14ac:dyDescent="0.25">
      <c r="B112" s="15">
        <v>160429</v>
      </c>
      <c r="C112" s="15" t="s">
        <v>9</v>
      </c>
      <c r="D112" s="16" t="s">
        <v>160</v>
      </c>
      <c r="E112" s="15" t="s">
        <v>6</v>
      </c>
      <c r="F112" s="4" t="s">
        <v>5</v>
      </c>
      <c r="G112" s="4">
        <v>20</v>
      </c>
      <c r="H112" s="4" t="s">
        <v>4</v>
      </c>
      <c r="I112" s="4">
        <v>4</v>
      </c>
      <c r="J112" s="4">
        <v>2</v>
      </c>
      <c r="K112" s="4">
        <v>8</v>
      </c>
      <c r="L112" s="4" t="s">
        <v>3</v>
      </c>
      <c r="M112" s="4" t="s">
        <v>2</v>
      </c>
      <c r="N112" s="4" t="s">
        <v>51</v>
      </c>
      <c r="O112" s="4">
        <v>32</v>
      </c>
      <c r="P112" s="4">
        <f t="shared" si="16"/>
        <v>32</v>
      </c>
      <c r="Q112" s="20">
        <f t="shared" ref="Q112:Q119" si="26">O112*P112*I112/(1024*1024)</f>
        <v>3.90625E-3</v>
      </c>
      <c r="R112" s="4" t="s">
        <v>1</v>
      </c>
      <c r="S112" s="4">
        <v>1</v>
      </c>
      <c r="T112" s="4" t="str">
        <f t="shared" si="24"/>
        <v>contig</v>
      </c>
      <c r="U112" s="4">
        <v>1</v>
      </c>
      <c r="V112" s="4" t="s">
        <v>0</v>
      </c>
      <c r="W112" s="4"/>
      <c r="AC112" s="28">
        <v>96.5</v>
      </c>
      <c r="AD112" s="28">
        <v>70.7</v>
      </c>
      <c r="AE112" s="29">
        <v>85.2</v>
      </c>
      <c r="AF112" s="35">
        <f t="shared" si="17"/>
        <v>8.3203125000000003E-2</v>
      </c>
      <c r="AG112" s="1">
        <v>0.08</v>
      </c>
      <c r="AH112" s="1">
        <f t="shared" si="18"/>
        <v>6.6562500000000007E-3</v>
      </c>
    </row>
    <row r="113" spans="2:34" ht="15.75" x14ac:dyDescent="0.25">
      <c r="B113" s="15">
        <v>160429</v>
      </c>
      <c r="C113" s="15" t="s">
        <v>9</v>
      </c>
      <c r="D113" s="16" t="s">
        <v>161</v>
      </c>
      <c r="E113" s="15" t="s">
        <v>6</v>
      </c>
      <c r="F113" s="4" t="s">
        <v>5</v>
      </c>
      <c r="G113" s="4">
        <v>20</v>
      </c>
      <c r="H113" s="4" t="s">
        <v>4</v>
      </c>
      <c r="I113" s="4">
        <v>4</v>
      </c>
      <c r="J113" s="4">
        <v>2</v>
      </c>
      <c r="K113" s="4">
        <v>8</v>
      </c>
      <c r="L113" s="4" t="s">
        <v>3</v>
      </c>
      <c r="M113" s="4" t="s">
        <v>2</v>
      </c>
      <c r="N113" s="4" t="s">
        <v>51</v>
      </c>
      <c r="O113" s="4">
        <v>64</v>
      </c>
      <c r="P113" s="4">
        <f t="shared" si="16"/>
        <v>64</v>
      </c>
      <c r="Q113" s="20">
        <f t="shared" si="26"/>
        <v>1.5625E-2</v>
      </c>
      <c r="R113" s="4" t="s">
        <v>1</v>
      </c>
      <c r="S113" s="4">
        <v>1</v>
      </c>
      <c r="T113" s="4" t="str">
        <f t="shared" si="24"/>
        <v>contig</v>
      </c>
      <c r="U113" s="4">
        <v>1</v>
      </c>
      <c r="V113" s="4" t="s">
        <v>0</v>
      </c>
      <c r="W113" s="4"/>
      <c r="AC113" s="28">
        <v>334.4</v>
      </c>
      <c r="AD113" s="28">
        <v>254</v>
      </c>
      <c r="AE113" s="29">
        <v>286.89999999999998</v>
      </c>
      <c r="AF113" s="35">
        <f t="shared" si="17"/>
        <v>0.28017578124999998</v>
      </c>
      <c r="AG113" s="1">
        <v>7.0000000000000007E-2</v>
      </c>
      <c r="AH113" s="1">
        <f t="shared" si="18"/>
        <v>1.9612304687500002E-2</v>
      </c>
    </row>
    <row r="114" spans="2:34" ht="15.75" x14ac:dyDescent="0.25">
      <c r="B114" s="15">
        <v>160429</v>
      </c>
      <c r="C114" s="15" t="s">
        <v>9</v>
      </c>
      <c r="D114" s="16" t="s">
        <v>162</v>
      </c>
      <c r="E114" s="15" t="s">
        <v>6</v>
      </c>
      <c r="F114" s="4" t="s">
        <v>5</v>
      </c>
      <c r="G114" s="4">
        <v>20</v>
      </c>
      <c r="H114" s="4" t="s">
        <v>4</v>
      </c>
      <c r="I114" s="4">
        <v>4</v>
      </c>
      <c r="J114" s="4">
        <v>2</v>
      </c>
      <c r="K114" s="4">
        <v>8</v>
      </c>
      <c r="L114" s="4" t="s">
        <v>3</v>
      </c>
      <c r="M114" s="4" t="s">
        <v>2</v>
      </c>
      <c r="N114" s="4" t="s">
        <v>51</v>
      </c>
      <c r="O114" s="4">
        <v>128</v>
      </c>
      <c r="P114" s="4">
        <f t="shared" si="16"/>
        <v>128</v>
      </c>
      <c r="Q114" s="20">
        <f t="shared" si="26"/>
        <v>6.25E-2</v>
      </c>
      <c r="R114" s="4" t="s">
        <v>1</v>
      </c>
      <c r="S114" s="4">
        <v>1</v>
      </c>
      <c r="T114" s="4" t="str">
        <f t="shared" si="24"/>
        <v>contig</v>
      </c>
      <c r="U114" s="4">
        <v>1</v>
      </c>
      <c r="V114" s="4" t="s">
        <v>0</v>
      </c>
      <c r="W114" s="4"/>
      <c r="AC114" s="28">
        <v>701.2</v>
      </c>
      <c r="AD114" s="28">
        <v>627.6</v>
      </c>
      <c r="AE114" s="29">
        <v>667.6</v>
      </c>
      <c r="AF114" s="35">
        <f t="shared" si="17"/>
        <v>0.65195312500000002</v>
      </c>
      <c r="AG114" s="1">
        <v>0.03</v>
      </c>
      <c r="AH114" s="1">
        <f t="shared" si="18"/>
        <v>1.9558593749999999E-2</v>
      </c>
    </row>
    <row r="115" spans="2:34" ht="15.75" x14ac:dyDescent="0.25">
      <c r="B115" s="15">
        <v>160429</v>
      </c>
      <c r="C115" s="15" t="s">
        <v>9</v>
      </c>
      <c r="D115" s="16" t="s">
        <v>163</v>
      </c>
      <c r="E115" s="15" t="s">
        <v>6</v>
      </c>
      <c r="F115" s="4" t="s">
        <v>5</v>
      </c>
      <c r="G115" s="4">
        <v>20</v>
      </c>
      <c r="H115" s="4" t="s">
        <v>4</v>
      </c>
      <c r="I115" s="4">
        <v>4</v>
      </c>
      <c r="J115" s="4">
        <v>2</v>
      </c>
      <c r="K115" s="4">
        <v>8</v>
      </c>
      <c r="L115" s="4" t="s">
        <v>3</v>
      </c>
      <c r="M115" s="4" t="s">
        <v>2</v>
      </c>
      <c r="N115" s="4" t="s">
        <v>51</v>
      </c>
      <c r="O115" s="4">
        <v>256</v>
      </c>
      <c r="P115" s="4">
        <f t="shared" si="16"/>
        <v>256</v>
      </c>
      <c r="Q115" s="20">
        <f t="shared" si="26"/>
        <v>0.25</v>
      </c>
      <c r="R115" s="4" t="s">
        <v>1</v>
      </c>
      <c r="S115" s="4">
        <v>1</v>
      </c>
      <c r="T115" s="4" t="str">
        <f t="shared" si="24"/>
        <v>contig</v>
      </c>
      <c r="U115" s="4">
        <v>1</v>
      </c>
      <c r="V115" s="4" t="s">
        <v>0</v>
      </c>
      <c r="W115" s="4"/>
      <c r="AC115" s="28">
        <v>1387.4</v>
      </c>
      <c r="AD115" s="28">
        <v>1298.0999999999999</v>
      </c>
      <c r="AE115" s="29">
        <v>1346.5</v>
      </c>
      <c r="AF115" s="35">
        <f t="shared" si="17"/>
        <v>1.31494140625</v>
      </c>
      <c r="AG115" s="1">
        <v>0.02</v>
      </c>
      <c r="AH115" s="1">
        <f t="shared" si="18"/>
        <v>2.6298828125E-2</v>
      </c>
    </row>
    <row r="116" spans="2:34" ht="15.75" x14ac:dyDescent="0.25">
      <c r="B116" s="15">
        <v>160429</v>
      </c>
      <c r="C116" s="15" t="s">
        <v>9</v>
      </c>
      <c r="D116" s="16" t="s">
        <v>164</v>
      </c>
      <c r="E116" s="15" t="s">
        <v>6</v>
      </c>
      <c r="F116" s="4" t="s">
        <v>5</v>
      </c>
      <c r="G116" s="4">
        <v>20</v>
      </c>
      <c r="H116" s="4" t="s">
        <v>4</v>
      </c>
      <c r="I116" s="4">
        <v>4</v>
      </c>
      <c r="J116" s="4">
        <v>2</v>
      </c>
      <c r="K116" s="4">
        <v>8</v>
      </c>
      <c r="L116" s="4" t="s">
        <v>3</v>
      </c>
      <c r="M116" s="4" t="s">
        <v>2</v>
      </c>
      <c r="N116" s="4" t="s">
        <v>51</v>
      </c>
      <c r="O116" s="4">
        <v>512</v>
      </c>
      <c r="P116" s="4">
        <f t="shared" si="16"/>
        <v>512</v>
      </c>
      <c r="Q116" s="20">
        <f t="shared" si="26"/>
        <v>1</v>
      </c>
      <c r="R116" s="4" t="s">
        <v>1</v>
      </c>
      <c r="S116" s="4">
        <v>1</v>
      </c>
      <c r="T116" s="4" t="str">
        <f t="shared" si="24"/>
        <v>contig</v>
      </c>
      <c r="U116" s="4">
        <v>1</v>
      </c>
      <c r="V116" s="4" t="s">
        <v>0</v>
      </c>
      <c r="W116" s="4"/>
      <c r="AC116" s="28">
        <v>2252.5</v>
      </c>
      <c r="AD116" s="28">
        <v>2144.3000000000002</v>
      </c>
      <c r="AE116" s="29">
        <v>2194.6</v>
      </c>
      <c r="AF116" s="35">
        <f t="shared" si="17"/>
        <v>2.1431640624999999</v>
      </c>
      <c r="AG116" s="1">
        <v>0.01</v>
      </c>
      <c r="AH116" s="1">
        <f t="shared" si="18"/>
        <v>2.1431640624999998E-2</v>
      </c>
    </row>
    <row r="117" spans="2:34" ht="15.75" x14ac:dyDescent="0.25">
      <c r="B117" s="15">
        <v>160429</v>
      </c>
      <c r="C117" s="15" t="s">
        <v>9</v>
      </c>
      <c r="D117" s="16" t="s">
        <v>165</v>
      </c>
      <c r="E117" s="15" t="s">
        <v>6</v>
      </c>
      <c r="F117" s="4" t="s">
        <v>5</v>
      </c>
      <c r="G117" s="4">
        <v>20</v>
      </c>
      <c r="H117" s="4" t="s">
        <v>4</v>
      </c>
      <c r="I117" s="4">
        <v>4</v>
      </c>
      <c r="J117" s="4">
        <v>2</v>
      </c>
      <c r="K117" s="4">
        <v>8</v>
      </c>
      <c r="L117" s="4" t="s">
        <v>3</v>
      </c>
      <c r="M117" s="4" t="s">
        <v>2</v>
      </c>
      <c r="N117" s="4" t="s">
        <v>51</v>
      </c>
      <c r="O117" s="4">
        <v>1024</v>
      </c>
      <c r="P117" s="4">
        <f t="shared" si="16"/>
        <v>1024</v>
      </c>
      <c r="Q117" s="20">
        <f t="shared" si="26"/>
        <v>4</v>
      </c>
      <c r="R117" s="4" t="s">
        <v>1</v>
      </c>
      <c r="S117" s="4">
        <v>1</v>
      </c>
      <c r="T117" s="4" t="str">
        <f t="shared" si="24"/>
        <v>contig</v>
      </c>
      <c r="U117" s="4">
        <v>1</v>
      </c>
      <c r="V117" s="4" t="s">
        <v>0</v>
      </c>
      <c r="W117" s="4"/>
      <c r="AC117" s="28">
        <v>3172.6</v>
      </c>
      <c r="AD117" s="28">
        <v>3118.4</v>
      </c>
      <c r="AE117" s="29">
        <v>3145.3</v>
      </c>
      <c r="AF117" s="35">
        <f t="shared" si="17"/>
        <v>3.0715820312500002</v>
      </c>
      <c r="AG117" s="1">
        <v>0</v>
      </c>
      <c r="AH117" s="1">
        <f t="shared" si="18"/>
        <v>0</v>
      </c>
    </row>
    <row r="118" spans="2:34" ht="15.75" x14ac:dyDescent="0.25">
      <c r="B118" s="15">
        <v>160429</v>
      </c>
      <c r="C118" s="15" t="s">
        <v>9</v>
      </c>
      <c r="D118" s="16" t="s">
        <v>166</v>
      </c>
      <c r="E118" s="15" t="s">
        <v>6</v>
      </c>
      <c r="F118" s="4" t="s">
        <v>5</v>
      </c>
      <c r="G118" s="4">
        <v>20</v>
      </c>
      <c r="H118" s="4" t="s">
        <v>4</v>
      </c>
      <c r="I118" s="4">
        <v>4</v>
      </c>
      <c r="J118" s="4">
        <v>2</v>
      </c>
      <c r="K118" s="4">
        <v>8</v>
      </c>
      <c r="L118" s="4" t="s">
        <v>3</v>
      </c>
      <c r="M118" s="4" t="s">
        <v>2</v>
      </c>
      <c r="N118" s="4" t="s">
        <v>51</v>
      </c>
      <c r="O118" s="4">
        <v>2048</v>
      </c>
      <c r="P118" s="4">
        <f t="shared" si="16"/>
        <v>2048</v>
      </c>
      <c r="Q118" s="20">
        <f t="shared" si="26"/>
        <v>16</v>
      </c>
      <c r="R118" s="4" t="s">
        <v>1</v>
      </c>
      <c r="S118" s="4">
        <v>1</v>
      </c>
      <c r="T118" s="4" t="str">
        <f t="shared" si="24"/>
        <v>contig</v>
      </c>
      <c r="U118" s="4">
        <v>1</v>
      </c>
      <c r="V118" s="4" t="s">
        <v>0</v>
      </c>
      <c r="W118" s="4"/>
      <c r="AC118" s="28">
        <v>4248</v>
      </c>
      <c r="AD118" s="28">
        <v>4237.2</v>
      </c>
      <c r="AE118" s="29">
        <v>4242.5</v>
      </c>
      <c r="AF118" s="35">
        <f t="shared" si="17"/>
        <v>4.14306640625</v>
      </c>
      <c r="AG118" s="1">
        <v>0</v>
      </c>
      <c r="AH118" s="1">
        <f t="shared" si="18"/>
        <v>0</v>
      </c>
    </row>
    <row r="119" spans="2:34" ht="15.75" x14ac:dyDescent="0.25">
      <c r="B119" s="15">
        <v>160429</v>
      </c>
      <c r="C119" s="15" t="s">
        <v>9</v>
      </c>
      <c r="D119" s="16" t="s">
        <v>167</v>
      </c>
      <c r="E119" s="15" t="s">
        <v>6</v>
      </c>
      <c r="F119" s="4" t="s">
        <v>5</v>
      </c>
      <c r="G119" s="4">
        <v>20</v>
      </c>
      <c r="H119" s="4" t="s">
        <v>4</v>
      </c>
      <c r="I119" s="4">
        <v>4</v>
      </c>
      <c r="J119" s="4">
        <v>2</v>
      </c>
      <c r="K119" s="4">
        <v>8</v>
      </c>
      <c r="L119" s="4" t="s">
        <v>3</v>
      </c>
      <c r="M119" s="4" t="s">
        <v>2</v>
      </c>
      <c r="N119" s="4" t="s">
        <v>51</v>
      </c>
      <c r="O119" s="4">
        <v>4096</v>
      </c>
      <c r="P119" s="4">
        <f t="shared" si="16"/>
        <v>4096</v>
      </c>
      <c r="Q119" s="20">
        <f t="shared" si="26"/>
        <v>64</v>
      </c>
      <c r="R119" s="4" t="s">
        <v>1</v>
      </c>
      <c r="S119" s="4">
        <v>1</v>
      </c>
      <c r="T119" s="4" t="str">
        <f t="shared" si="24"/>
        <v>contig</v>
      </c>
      <c r="U119" s="4">
        <v>1</v>
      </c>
      <c r="V119" s="4" t="s">
        <v>0</v>
      </c>
      <c r="W119" s="4"/>
      <c r="AC119" s="28">
        <v>5088.6000000000004</v>
      </c>
      <c r="AD119" s="28">
        <v>5079.3999999999996</v>
      </c>
      <c r="AE119" s="29">
        <v>5084.5</v>
      </c>
      <c r="AF119" s="35">
        <f t="shared" si="17"/>
        <v>4.96533203125</v>
      </c>
      <c r="AG119" s="1">
        <v>0</v>
      </c>
      <c r="AH119" s="1">
        <f t="shared" si="18"/>
        <v>0</v>
      </c>
    </row>
    <row r="120" spans="2:34" ht="15.75" x14ac:dyDescent="0.25">
      <c r="B120" s="15">
        <v>160429</v>
      </c>
      <c r="C120" s="15" t="s">
        <v>9</v>
      </c>
      <c r="D120" s="16" t="s">
        <v>168</v>
      </c>
      <c r="E120" s="15" t="s">
        <v>6</v>
      </c>
      <c r="F120" s="4" t="s">
        <v>5</v>
      </c>
      <c r="G120" s="4">
        <v>20</v>
      </c>
      <c r="H120" s="4" t="s">
        <v>4</v>
      </c>
      <c r="I120" s="4">
        <v>4</v>
      </c>
      <c r="J120" s="4">
        <v>2</v>
      </c>
      <c r="K120" s="4">
        <v>16</v>
      </c>
      <c r="L120" s="4" t="s">
        <v>3</v>
      </c>
      <c r="M120" s="4" t="s">
        <v>2</v>
      </c>
      <c r="N120" s="4" t="s">
        <v>51</v>
      </c>
      <c r="O120" s="4">
        <v>16</v>
      </c>
      <c r="P120" s="4">
        <f>O120</f>
        <v>16</v>
      </c>
      <c r="Q120" s="20">
        <f>O120*P120*I120/(1024*1024)</f>
        <v>9.765625E-4</v>
      </c>
      <c r="R120" s="4" t="s">
        <v>1</v>
      </c>
      <c r="S120" s="4">
        <v>1</v>
      </c>
      <c r="T120" s="4" t="str">
        <f t="shared" si="24"/>
        <v>contig</v>
      </c>
      <c r="U120" s="4">
        <v>1</v>
      </c>
      <c r="V120" s="4" t="s">
        <v>0</v>
      </c>
      <c r="W120" s="4"/>
      <c r="AC120" s="28">
        <v>30.6</v>
      </c>
      <c r="AD120" s="28">
        <v>18.399999999999999</v>
      </c>
      <c r="AE120" s="29">
        <v>25.5</v>
      </c>
      <c r="AF120" s="35">
        <f t="shared" si="17"/>
        <v>2.490234375E-2</v>
      </c>
      <c r="AG120" s="1">
        <v>0.14000000000000001</v>
      </c>
      <c r="AH120" s="1">
        <f t="shared" si="18"/>
        <v>3.4863281250000003E-3</v>
      </c>
    </row>
    <row r="121" spans="2:34" ht="15.75" x14ac:dyDescent="0.25">
      <c r="B121" s="15">
        <v>160429</v>
      </c>
      <c r="C121" s="15" t="s">
        <v>9</v>
      </c>
      <c r="D121" s="16" t="s">
        <v>169</v>
      </c>
      <c r="E121" s="15" t="s">
        <v>6</v>
      </c>
      <c r="F121" s="4" t="s">
        <v>5</v>
      </c>
      <c r="G121" s="4">
        <v>20</v>
      </c>
      <c r="H121" s="4" t="s">
        <v>4</v>
      </c>
      <c r="I121" s="4">
        <v>4</v>
      </c>
      <c r="J121" s="4">
        <v>2</v>
      </c>
      <c r="K121" s="4">
        <v>16</v>
      </c>
      <c r="L121" s="4" t="s">
        <v>3</v>
      </c>
      <c r="M121" s="4" t="s">
        <v>2</v>
      </c>
      <c r="N121" s="4" t="s">
        <v>51</v>
      </c>
      <c r="O121" s="4">
        <v>32</v>
      </c>
      <c r="P121" s="4">
        <f t="shared" si="16"/>
        <v>32</v>
      </c>
      <c r="Q121" s="20">
        <f t="shared" ref="Q121:Q128" si="27">O121*P121*I121/(1024*1024)</f>
        <v>3.90625E-3</v>
      </c>
      <c r="R121" s="4" t="s">
        <v>1</v>
      </c>
      <c r="S121" s="4">
        <v>1</v>
      </c>
      <c r="T121" s="4" t="str">
        <f t="shared" si="24"/>
        <v>contig</v>
      </c>
      <c r="U121" s="4">
        <v>1</v>
      </c>
      <c r="V121" s="4" t="s">
        <v>0</v>
      </c>
      <c r="W121" s="4"/>
      <c r="AC121" s="28">
        <v>111.9</v>
      </c>
      <c r="AD121" s="28">
        <v>58</v>
      </c>
      <c r="AE121" s="29">
        <v>87.3</v>
      </c>
      <c r="AF121" s="35">
        <f t="shared" si="17"/>
        <v>8.5253906249999997E-2</v>
      </c>
      <c r="AG121" s="1">
        <v>0.14000000000000001</v>
      </c>
      <c r="AH121" s="1">
        <f t="shared" si="18"/>
        <v>1.1935546875000001E-2</v>
      </c>
    </row>
    <row r="122" spans="2:34" ht="15.75" x14ac:dyDescent="0.25">
      <c r="B122" s="15">
        <v>160429</v>
      </c>
      <c r="C122" s="15" t="s">
        <v>9</v>
      </c>
      <c r="D122" s="16" t="s">
        <v>170</v>
      </c>
      <c r="E122" s="15" t="s">
        <v>6</v>
      </c>
      <c r="F122" s="4" t="s">
        <v>5</v>
      </c>
      <c r="G122" s="4">
        <v>20</v>
      </c>
      <c r="H122" s="4" t="s">
        <v>4</v>
      </c>
      <c r="I122" s="4">
        <v>4</v>
      </c>
      <c r="J122" s="4">
        <v>2</v>
      </c>
      <c r="K122" s="4">
        <v>16</v>
      </c>
      <c r="L122" s="4" t="s">
        <v>3</v>
      </c>
      <c r="M122" s="4" t="s">
        <v>2</v>
      </c>
      <c r="N122" s="4" t="s">
        <v>51</v>
      </c>
      <c r="O122" s="4">
        <v>64</v>
      </c>
      <c r="P122" s="4">
        <f t="shared" si="16"/>
        <v>64</v>
      </c>
      <c r="Q122" s="20">
        <f t="shared" si="27"/>
        <v>1.5625E-2</v>
      </c>
      <c r="R122" s="4" t="s">
        <v>1</v>
      </c>
      <c r="S122" s="4">
        <v>1</v>
      </c>
      <c r="T122" s="4" t="str">
        <f t="shared" si="24"/>
        <v>contig</v>
      </c>
      <c r="U122" s="4">
        <v>1</v>
      </c>
      <c r="V122" s="4" t="s">
        <v>0</v>
      </c>
      <c r="W122" s="4"/>
      <c r="AC122" s="28">
        <v>360.7</v>
      </c>
      <c r="AD122" s="28">
        <v>255.9</v>
      </c>
      <c r="AE122" s="29">
        <v>311.8</v>
      </c>
      <c r="AF122" s="35">
        <f t="shared" si="17"/>
        <v>0.30449218750000001</v>
      </c>
      <c r="AG122" s="1">
        <v>0.08</v>
      </c>
      <c r="AH122" s="1">
        <f t="shared" si="18"/>
        <v>2.4359375000000003E-2</v>
      </c>
    </row>
    <row r="123" spans="2:34" ht="15.75" x14ac:dyDescent="0.25">
      <c r="B123" s="15">
        <v>160429</v>
      </c>
      <c r="C123" s="15" t="s">
        <v>9</v>
      </c>
      <c r="D123" s="16" t="s">
        <v>171</v>
      </c>
      <c r="E123" s="15" t="s">
        <v>6</v>
      </c>
      <c r="F123" s="4" t="s">
        <v>5</v>
      </c>
      <c r="G123" s="4">
        <v>20</v>
      </c>
      <c r="H123" s="4" t="s">
        <v>4</v>
      </c>
      <c r="I123" s="4">
        <v>4</v>
      </c>
      <c r="J123" s="4">
        <v>2</v>
      </c>
      <c r="K123" s="4">
        <v>16</v>
      </c>
      <c r="L123" s="4" t="s">
        <v>3</v>
      </c>
      <c r="M123" s="4" t="s">
        <v>2</v>
      </c>
      <c r="N123" s="4" t="s">
        <v>51</v>
      </c>
      <c r="O123" s="4">
        <v>128</v>
      </c>
      <c r="P123" s="4">
        <f t="shared" si="16"/>
        <v>128</v>
      </c>
      <c r="Q123" s="20">
        <f t="shared" si="27"/>
        <v>6.25E-2</v>
      </c>
      <c r="R123" s="4" t="s">
        <v>1</v>
      </c>
      <c r="S123" s="4">
        <v>1</v>
      </c>
      <c r="T123" s="4" t="str">
        <f t="shared" si="24"/>
        <v>contig</v>
      </c>
      <c r="U123" s="4">
        <v>1</v>
      </c>
      <c r="V123" s="4" t="s">
        <v>0</v>
      </c>
      <c r="W123" s="4"/>
      <c r="AC123" s="28">
        <v>794.4</v>
      </c>
      <c r="AD123" s="28">
        <v>693.3</v>
      </c>
      <c r="AE123" s="29">
        <v>742.1</v>
      </c>
      <c r="AF123" s="35">
        <f t="shared" si="17"/>
        <v>0.72470703125000002</v>
      </c>
      <c r="AG123" s="1">
        <v>0.04</v>
      </c>
      <c r="AH123" s="1">
        <f t="shared" si="18"/>
        <v>2.8988281250000001E-2</v>
      </c>
    </row>
    <row r="124" spans="2:34" ht="15.75" x14ac:dyDescent="0.25">
      <c r="B124" s="15">
        <v>160429</v>
      </c>
      <c r="C124" s="15" t="s">
        <v>9</v>
      </c>
      <c r="D124" s="16" t="s">
        <v>172</v>
      </c>
      <c r="E124" s="15" t="s">
        <v>6</v>
      </c>
      <c r="F124" s="4" t="s">
        <v>5</v>
      </c>
      <c r="G124" s="4">
        <v>20</v>
      </c>
      <c r="H124" s="4" t="s">
        <v>4</v>
      </c>
      <c r="I124" s="4">
        <v>4</v>
      </c>
      <c r="J124" s="4">
        <v>2</v>
      </c>
      <c r="K124" s="4">
        <v>16</v>
      </c>
      <c r="L124" s="4" t="s">
        <v>3</v>
      </c>
      <c r="M124" s="4" t="s">
        <v>2</v>
      </c>
      <c r="N124" s="4" t="s">
        <v>51</v>
      </c>
      <c r="O124" s="4">
        <v>256</v>
      </c>
      <c r="P124" s="4">
        <f t="shared" si="16"/>
        <v>256</v>
      </c>
      <c r="Q124" s="20">
        <f t="shared" si="27"/>
        <v>0.25</v>
      </c>
      <c r="R124" s="4" t="s">
        <v>1</v>
      </c>
      <c r="S124" s="4">
        <v>1</v>
      </c>
      <c r="T124" s="4" t="str">
        <f t="shared" si="24"/>
        <v>contig</v>
      </c>
      <c r="U124" s="4">
        <v>1</v>
      </c>
      <c r="V124" s="4" t="s">
        <v>0</v>
      </c>
      <c r="W124" s="4"/>
      <c r="AC124" s="28">
        <v>1472.9</v>
      </c>
      <c r="AD124" s="28">
        <v>1372.7</v>
      </c>
      <c r="AE124" s="29">
        <v>1436.3</v>
      </c>
      <c r="AF124" s="35">
        <f t="shared" si="17"/>
        <v>1.40263671875</v>
      </c>
      <c r="AG124" s="1">
        <v>0.02</v>
      </c>
      <c r="AH124" s="1">
        <f t="shared" si="18"/>
        <v>2.8052734374999999E-2</v>
      </c>
    </row>
    <row r="125" spans="2:34" ht="15.75" x14ac:dyDescent="0.25">
      <c r="B125" s="15">
        <v>160429</v>
      </c>
      <c r="C125" s="15" t="s">
        <v>9</v>
      </c>
      <c r="D125" s="16" t="s">
        <v>173</v>
      </c>
      <c r="E125" s="15" t="s">
        <v>6</v>
      </c>
      <c r="F125" s="4" t="s">
        <v>5</v>
      </c>
      <c r="G125" s="4">
        <v>20</v>
      </c>
      <c r="H125" s="4" t="s">
        <v>4</v>
      </c>
      <c r="I125" s="4">
        <v>4</v>
      </c>
      <c r="J125" s="4">
        <v>2</v>
      </c>
      <c r="K125" s="4">
        <v>16</v>
      </c>
      <c r="L125" s="4" t="s">
        <v>3</v>
      </c>
      <c r="M125" s="4" t="s">
        <v>2</v>
      </c>
      <c r="N125" s="4" t="s">
        <v>51</v>
      </c>
      <c r="O125" s="4">
        <v>512</v>
      </c>
      <c r="P125" s="4">
        <f t="shared" si="16"/>
        <v>512</v>
      </c>
      <c r="Q125" s="20">
        <f t="shared" si="27"/>
        <v>1</v>
      </c>
      <c r="R125" s="4" t="s">
        <v>1</v>
      </c>
      <c r="S125" s="4">
        <v>1</v>
      </c>
      <c r="T125" s="4" t="str">
        <f t="shared" si="24"/>
        <v>contig</v>
      </c>
      <c r="U125" s="4">
        <v>1</v>
      </c>
      <c r="V125" s="4" t="s">
        <v>0</v>
      </c>
      <c r="W125" s="4"/>
      <c r="AC125" s="28">
        <v>2781.8</v>
      </c>
      <c r="AD125" s="28">
        <v>2654.2</v>
      </c>
      <c r="AE125" s="29">
        <v>2718.3</v>
      </c>
      <c r="AF125" s="35">
        <f t="shared" si="17"/>
        <v>2.6545898437500002</v>
      </c>
      <c r="AG125" s="1">
        <v>0.01</v>
      </c>
      <c r="AH125" s="1">
        <f t="shared" si="18"/>
        <v>2.6545898437500003E-2</v>
      </c>
    </row>
    <row r="126" spans="2:34" ht="15.75" x14ac:dyDescent="0.25">
      <c r="B126" s="15">
        <v>160429</v>
      </c>
      <c r="C126" s="15" t="s">
        <v>9</v>
      </c>
      <c r="D126" s="16" t="s">
        <v>174</v>
      </c>
      <c r="E126" s="15" t="s">
        <v>6</v>
      </c>
      <c r="F126" s="4" t="s">
        <v>5</v>
      </c>
      <c r="G126" s="4">
        <v>20</v>
      </c>
      <c r="H126" s="4" t="s">
        <v>4</v>
      </c>
      <c r="I126" s="4">
        <v>4</v>
      </c>
      <c r="J126" s="4">
        <v>2</v>
      </c>
      <c r="K126" s="4">
        <v>16</v>
      </c>
      <c r="L126" s="4" t="s">
        <v>3</v>
      </c>
      <c r="M126" s="4" t="s">
        <v>2</v>
      </c>
      <c r="N126" s="4" t="s">
        <v>51</v>
      </c>
      <c r="O126" s="4">
        <v>1024</v>
      </c>
      <c r="P126" s="4">
        <f t="shared" si="16"/>
        <v>1024</v>
      </c>
      <c r="Q126" s="20">
        <f t="shared" si="27"/>
        <v>4</v>
      </c>
      <c r="R126" s="4" t="s">
        <v>1</v>
      </c>
      <c r="S126" s="4">
        <v>1</v>
      </c>
      <c r="T126" s="4" t="str">
        <f t="shared" si="24"/>
        <v>contig</v>
      </c>
      <c r="U126" s="4">
        <v>1</v>
      </c>
      <c r="V126" s="4" t="s">
        <v>0</v>
      </c>
      <c r="W126" s="4"/>
      <c r="AC126" s="28">
        <v>4144.7</v>
      </c>
      <c r="AD126" s="28">
        <v>4109.8</v>
      </c>
      <c r="AE126" s="29">
        <v>4124.8</v>
      </c>
      <c r="AF126" s="35">
        <f t="shared" si="17"/>
        <v>4.0281250000000002</v>
      </c>
      <c r="AG126" s="1">
        <v>0</v>
      </c>
      <c r="AH126" s="1">
        <f t="shared" si="18"/>
        <v>0</v>
      </c>
    </row>
    <row r="127" spans="2:34" ht="15.75" x14ac:dyDescent="0.25">
      <c r="B127" s="15">
        <v>160429</v>
      </c>
      <c r="C127" s="15" t="s">
        <v>9</v>
      </c>
      <c r="D127" s="16" t="s">
        <v>175</v>
      </c>
      <c r="E127" s="15" t="s">
        <v>6</v>
      </c>
      <c r="F127" s="4" t="s">
        <v>5</v>
      </c>
      <c r="G127" s="4">
        <v>20</v>
      </c>
      <c r="H127" s="4" t="s">
        <v>4</v>
      </c>
      <c r="I127" s="4">
        <v>4</v>
      </c>
      <c r="J127" s="4">
        <v>2</v>
      </c>
      <c r="K127" s="4">
        <v>16</v>
      </c>
      <c r="L127" s="4" t="s">
        <v>3</v>
      </c>
      <c r="M127" s="4" t="s">
        <v>2</v>
      </c>
      <c r="N127" s="4" t="s">
        <v>51</v>
      </c>
      <c r="O127" s="4">
        <v>2048</v>
      </c>
      <c r="P127" s="4">
        <f t="shared" si="16"/>
        <v>2048</v>
      </c>
      <c r="Q127" s="20">
        <f t="shared" si="27"/>
        <v>16</v>
      </c>
      <c r="R127" s="4" t="s">
        <v>1</v>
      </c>
      <c r="S127" s="4">
        <v>1</v>
      </c>
      <c r="T127" s="4" t="str">
        <f t="shared" si="24"/>
        <v>contig</v>
      </c>
      <c r="U127" s="4">
        <v>1</v>
      </c>
      <c r="V127" s="4" t="s">
        <v>0</v>
      </c>
      <c r="W127" s="4"/>
      <c r="AC127" s="28">
        <v>6431.7</v>
      </c>
      <c r="AD127" s="28">
        <v>6408.2</v>
      </c>
      <c r="AE127" s="29">
        <v>6417.6</v>
      </c>
      <c r="AF127" s="35">
        <f t="shared" si="17"/>
        <v>6.2671875000000004</v>
      </c>
      <c r="AG127" s="1">
        <v>0</v>
      </c>
      <c r="AH127" s="1">
        <f t="shared" si="18"/>
        <v>0</v>
      </c>
    </row>
    <row r="128" spans="2:34" ht="15.75" x14ac:dyDescent="0.25">
      <c r="B128" s="15">
        <v>160429</v>
      </c>
      <c r="C128" s="15" t="s">
        <v>9</v>
      </c>
      <c r="D128" s="16" t="s">
        <v>176</v>
      </c>
      <c r="E128" s="15" t="s">
        <v>6</v>
      </c>
      <c r="F128" s="4" t="s">
        <v>5</v>
      </c>
      <c r="G128" s="4">
        <v>20</v>
      </c>
      <c r="H128" s="4" t="s">
        <v>4</v>
      </c>
      <c r="I128" s="4">
        <v>4</v>
      </c>
      <c r="J128" s="4">
        <v>2</v>
      </c>
      <c r="K128" s="4">
        <v>16</v>
      </c>
      <c r="L128" s="4" t="s">
        <v>3</v>
      </c>
      <c r="M128" s="4" t="s">
        <v>2</v>
      </c>
      <c r="N128" s="4" t="s">
        <v>51</v>
      </c>
      <c r="O128" s="4">
        <v>4096</v>
      </c>
      <c r="P128" s="4">
        <f t="shared" si="16"/>
        <v>4096</v>
      </c>
      <c r="Q128" s="20">
        <f t="shared" si="27"/>
        <v>64</v>
      </c>
      <c r="R128" s="4" t="s">
        <v>1</v>
      </c>
      <c r="S128" s="4">
        <v>1</v>
      </c>
      <c r="T128" s="4" t="str">
        <f t="shared" si="24"/>
        <v>contig</v>
      </c>
      <c r="U128" s="4">
        <v>1</v>
      </c>
      <c r="V128" s="4" t="s">
        <v>0</v>
      </c>
      <c r="W128" s="4"/>
      <c r="AC128" s="28">
        <v>8375</v>
      </c>
      <c r="AD128" s="28">
        <v>8366.6</v>
      </c>
      <c r="AE128" s="29">
        <v>8372.2000000000007</v>
      </c>
      <c r="AF128" s="35">
        <f t="shared" si="17"/>
        <v>8.1759765625000007</v>
      </c>
      <c r="AG128" s="1">
        <v>0</v>
      </c>
      <c r="AH128" s="1">
        <f t="shared" si="18"/>
        <v>0</v>
      </c>
    </row>
    <row r="129" spans="2:34" ht="15.75" hidden="1" x14ac:dyDescent="0.25">
      <c r="B129" s="15">
        <v>160429</v>
      </c>
      <c r="C129" s="15" t="s">
        <v>52</v>
      </c>
      <c r="D129" s="16" t="s">
        <v>177</v>
      </c>
      <c r="E129" s="15" t="s">
        <v>6</v>
      </c>
      <c r="F129" s="4" t="s">
        <v>5</v>
      </c>
      <c r="G129" s="4">
        <v>20</v>
      </c>
      <c r="H129" s="4" t="s">
        <v>4</v>
      </c>
      <c r="I129" s="4">
        <v>4</v>
      </c>
      <c r="J129" s="4">
        <v>2</v>
      </c>
      <c r="K129" s="4">
        <v>1</v>
      </c>
      <c r="L129" s="4" t="s">
        <v>3</v>
      </c>
      <c r="M129" s="4" t="s">
        <v>8</v>
      </c>
      <c r="N129" s="4" t="s">
        <v>7</v>
      </c>
      <c r="O129" s="4">
        <v>16</v>
      </c>
      <c r="P129" s="4">
        <f>O129</f>
        <v>16</v>
      </c>
      <c r="Q129" s="20">
        <f>O129*P129*I129/(1024*1024)</f>
        <v>9.765625E-4</v>
      </c>
      <c r="R129" s="4" t="s">
        <v>1</v>
      </c>
      <c r="S129" s="4">
        <v>1</v>
      </c>
      <c r="T129" s="4" t="str">
        <f t="shared" si="24"/>
        <v>contig</v>
      </c>
      <c r="U129" s="4">
        <v>1</v>
      </c>
      <c r="V129" s="4" t="s">
        <v>0</v>
      </c>
      <c r="W129" s="4"/>
      <c r="AC129" s="28">
        <v>89.5</v>
      </c>
      <c r="AD129" s="28">
        <v>30</v>
      </c>
      <c r="AE129" s="29">
        <v>55.8</v>
      </c>
      <c r="AF129" s="35">
        <f t="shared" si="17"/>
        <v>5.4492187499999997E-2</v>
      </c>
      <c r="AG129" s="1">
        <v>0.28999999999999998</v>
      </c>
      <c r="AH129" s="1">
        <f t="shared" si="18"/>
        <v>1.5802734374999999E-2</v>
      </c>
    </row>
    <row r="130" spans="2:34" ht="15.75" hidden="1" x14ac:dyDescent="0.25">
      <c r="B130" s="15">
        <v>160429</v>
      </c>
      <c r="C130" s="15" t="s">
        <v>52</v>
      </c>
      <c r="D130" s="16" t="s">
        <v>178</v>
      </c>
      <c r="E130" s="15" t="s">
        <v>6</v>
      </c>
      <c r="F130" s="4" t="s">
        <v>5</v>
      </c>
      <c r="G130" s="4">
        <v>20</v>
      </c>
      <c r="H130" s="4" t="s">
        <v>4</v>
      </c>
      <c r="I130" s="4">
        <v>4</v>
      </c>
      <c r="J130" s="4">
        <v>2</v>
      </c>
      <c r="K130" s="4">
        <v>1</v>
      </c>
      <c r="L130" s="4" t="s">
        <v>3</v>
      </c>
      <c r="M130" s="4" t="s">
        <v>8</v>
      </c>
      <c r="N130" s="4" t="s">
        <v>7</v>
      </c>
      <c r="O130" s="4">
        <v>32</v>
      </c>
      <c r="P130" s="4">
        <f t="shared" ref="P130:P139" si="28">O130</f>
        <v>32</v>
      </c>
      <c r="Q130" s="20">
        <f t="shared" ref="Q130:Q139" si="29">O130*P130*I130/(1024*1024)</f>
        <v>3.90625E-3</v>
      </c>
      <c r="R130" s="4" t="s">
        <v>1</v>
      </c>
      <c r="S130" s="4">
        <v>1</v>
      </c>
      <c r="T130" s="4" t="str">
        <f t="shared" si="24"/>
        <v>contig</v>
      </c>
      <c r="U130" s="4">
        <v>1</v>
      </c>
      <c r="V130" s="4" t="s">
        <v>0</v>
      </c>
      <c r="W130" s="4"/>
      <c r="AC130" s="28">
        <v>293.7</v>
      </c>
      <c r="AD130" s="28">
        <v>110.5</v>
      </c>
      <c r="AE130" s="29">
        <v>197</v>
      </c>
      <c r="AF130" s="35">
        <f t="shared" si="17"/>
        <v>0.1923828125</v>
      </c>
      <c r="AG130" s="1">
        <v>0.27</v>
      </c>
      <c r="AH130" s="1">
        <f t="shared" si="18"/>
        <v>5.1943359375000005E-2</v>
      </c>
    </row>
    <row r="131" spans="2:34" ht="15.75" hidden="1" x14ac:dyDescent="0.25">
      <c r="B131" s="15">
        <v>160429</v>
      </c>
      <c r="C131" s="15" t="s">
        <v>52</v>
      </c>
      <c r="D131" s="16" t="s">
        <v>179</v>
      </c>
      <c r="E131" s="15" t="s">
        <v>6</v>
      </c>
      <c r="F131" s="4" t="s">
        <v>5</v>
      </c>
      <c r="G131" s="4">
        <v>20</v>
      </c>
      <c r="H131" s="4" t="s">
        <v>4</v>
      </c>
      <c r="I131" s="4">
        <v>4</v>
      </c>
      <c r="J131" s="4">
        <v>2</v>
      </c>
      <c r="K131" s="4">
        <v>1</v>
      </c>
      <c r="L131" s="4" t="s">
        <v>3</v>
      </c>
      <c r="M131" s="4" t="s">
        <v>8</v>
      </c>
      <c r="N131" s="4" t="s">
        <v>7</v>
      </c>
      <c r="O131" s="4">
        <v>64</v>
      </c>
      <c r="P131" s="4">
        <f t="shared" si="28"/>
        <v>64</v>
      </c>
      <c r="Q131" s="20">
        <f t="shared" si="29"/>
        <v>1.5625E-2</v>
      </c>
      <c r="R131" s="4" t="s">
        <v>1</v>
      </c>
      <c r="S131" s="4">
        <v>1</v>
      </c>
      <c r="T131" s="4" t="str">
        <f t="shared" si="24"/>
        <v>contig</v>
      </c>
      <c r="U131" s="4">
        <v>1</v>
      </c>
      <c r="V131" s="4" t="s">
        <v>0</v>
      </c>
      <c r="W131" s="4"/>
      <c r="AC131" s="28">
        <v>1025.7</v>
      </c>
      <c r="AD131" s="28">
        <v>430.8</v>
      </c>
      <c r="AE131" s="29">
        <v>736.8</v>
      </c>
      <c r="AF131" s="35">
        <f t="shared" si="17"/>
        <v>0.71953124999999996</v>
      </c>
      <c r="AG131" s="1">
        <v>0.26</v>
      </c>
      <c r="AH131" s="1">
        <f t="shared" si="18"/>
        <v>0.18707812499999998</v>
      </c>
    </row>
    <row r="132" spans="2:34" ht="15.75" hidden="1" x14ac:dyDescent="0.25">
      <c r="B132" s="15">
        <v>160429</v>
      </c>
      <c r="C132" s="15" t="s">
        <v>52</v>
      </c>
      <c r="D132" s="16" t="s">
        <v>180</v>
      </c>
      <c r="E132" s="15" t="s">
        <v>6</v>
      </c>
      <c r="F132" s="4" t="s">
        <v>5</v>
      </c>
      <c r="G132" s="4">
        <v>20</v>
      </c>
      <c r="H132" s="4" t="s">
        <v>4</v>
      </c>
      <c r="I132" s="4">
        <v>4</v>
      </c>
      <c r="J132" s="4">
        <v>2</v>
      </c>
      <c r="K132" s="4">
        <v>1</v>
      </c>
      <c r="L132" s="4" t="s">
        <v>3</v>
      </c>
      <c r="M132" s="4" t="s">
        <v>8</v>
      </c>
      <c r="N132" s="4" t="s">
        <v>7</v>
      </c>
      <c r="O132" s="4">
        <v>128</v>
      </c>
      <c r="P132" s="4">
        <f t="shared" si="28"/>
        <v>128</v>
      </c>
      <c r="Q132" s="20">
        <f t="shared" si="29"/>
        <v>6.25E-2</v>
      </c>
      <c r="R132" s="4" t="s">
        <v>1</v>
      </c>
      <c r="S132" s="4">
        <v>1</v>
      </c>
      <c r="T132" s="4" t="str">
        <f t="shared" si="24"/>
        <v>contig</v>
      </c>
      <c r="U132" s="4">
        <v>1</v>
      </c>
      <c r="V132" s="4" t="s">
        <v>0</v>
      </c>
      <c r="W132" s="4"/>
      <c r="AC132" s="28">
        <v>3272.4</v>
      </c>
      <c r="AD132" s="28">
        <v>1796.6</v>
      </c>
      <c r="AE132" s="29">
        <v>2580.4</v>
      </c>
      <c r="AF132" s="35">
        <f t="shared" ref="AF132:AF195" si="30">AE132/1024</f>
        <v>2.5199218750000001</v>
      </c>
      <c r="AG132" s="1">
        <v>0.18</v>
      </c>
      <c r="AH132" s="1">
        <f t="shared" ref="AH132:AH195" si="31">AF132*AG132</f>
        <v>0.45358593749999998</v>
      </c>
    </row>
    <row r="133" spans="2:34" ht="15.75" hidden="1" x14ac:dyDescent="0.25">
      <c r="B133" s="15">
        <v>160429</v>
      </c>
      <c r="C133" s="15" t="s">
        <v>52</v>
      </c>
      <c r="D133" s="16" t="s">
        <v>181</v>
      </c>
      <c r="E133" s="15" t="s">
        <v>6</v>
      </c>
      <c r="F133" s="4" t="s">
        <v>5</v>
      </c>
      <c r="G133" s="4">
        <v>20</v>
      </c>
      <c r="H133" s="4" t="s">
        <v>4</v>
      </c>
      <c r="I133" s="4">
        <v>4</v>
      </c>
      <c r="J133" s="4">
        <v>2</v>
      </c>
      <c r="K133" s="4">
        <v>1</v>
      </c>
      <c r="L133" s="4" t="s">
        <v>3</v>
      </c>
      <c r="M133" s="4" t="s">
        <v>8</v>
      </c>
      <c r="N133" s="4" t="s">
        <v>7</v>
      </c>
      <c r="O133" s="4">
        <v>256</v>
      </c>
      <c r="P133" s="4">
        <f t="shared" si="28"/>
        <v>256</v>
      </c>
      <c r="Q133" s="20">
        <f t="shared" si="29"/>
        <v>0.25</v>
      </c>
      <c r="R133" s="4" t="s">
        <v>1</v>
      </c>
      <c r="S133" s="4">
        <v>1</v>
      </c>
      <c r="T133" s="4" t="str">
        <f t="shared" si="24"/>
        <v>contig</v>
      </c>
      <c r="U133" s="4">
        <v>1</v>
      </c>
      <c r="V133" s="4" t="s">
        <v>0</v>
      </c>
      <c r="W133" s="4"/>
      <c r="AC133" s="28">
        <v>9861.1</v>
      </c>
      <c r="AD133" s="28">
        <v>5186.3999999999996</v>
      </c>
      <c r="AE133" s="29">
        <v>7616</v>
      </c>
      <c r="AF133" s="35">
        <f t="shared" si="30"/>
        <v>7.4375</v>
      </c>
      <c r="AG133" s="1">
        <v>0.17</v>
      </c>
      <c r="AH133" s="1">
        <f t="shared" si="31"/>
        <v>1.264375</v>
      </c>
    </row>
    <row r="134" spans="2:34" ht="15.75" hidden="1" x14ac:dyDescent="0.25">
      <c r="B134" s="15">
        <v>160429</v>
      </c>
      <c r="C134" s="15" t="s">
        <v>52</v>
      </c>
      <c r="D134" s="16" t="s">
        <v>182</v>
      </c>
      <c r="E134" s="15" t="s">
        <v>6</v>
      </c>
      <c r="F134" s="4" t="s">
        <v>5</v>
      </c>
      <c r="G134" s="4">
        <v>20</v>
      </c>
      <c r="H134" s="4" t="s">
        <v>4</v>
      </c>
      <c r="I134" s="4">
        <v>4</v>
      </c>
      <c r="J134" s="4">
        <v>2</v>
      </c>
      <c r="K134" s="4">
        <v>1</v>
      </c>
      <c r="L134" s="4" t="s">
        <v>3</v>
      </c>
      <c r="M134" s="4" t="s">
        <v>8</v>
      </c>
      <c r="N134" s="4" t="s">
        <v>7</v>
      </c>
      <c r="O134" s="4">
        <v>512</v>
      </c>
      <c r="P134" s="4">
        <f t="shared" si="28"/>
        <v>512</v>
      </c>
      <c r="Q134" s="20">
        <f t="shared" si="29"/>
        <v>1</v>
      </c>
      <c r="R134" s="4" t="s">
        <v>1</v>
      </c>
      <c r="S134" s="4">
        <v>1</v>
      </c>
      <c r="T134" s="4" t="str">
        <f t="shared" si="24"/>
        <v>contig</v>
      </c>
      <c r="U134" s="4">
        <v>1</v>
      </c>
      <c r="V134" s="4" t="s">
        <v>0</v>
      </c>
      <c r="W134" s="4"/>
      <c r="AC134" s="28">
        <v>22325.1</v>
      </c>
      <c r="AD134" s="28">
        <v>13449.7</v>
      </c>
      <c r="AE134" s="29">
        <v>18592.3</v>
      </c>
      <c r="AF134" s="35">
        <f t="shared" si="30"/>
        <v>18.156542968749999</v>
      </c>
      <c r="AG134" s="1">
        <v>0.13</v>
      </c>
      <c r="AH134" s="1">
        <f t="shared" si="31"/>
        <v>2.3603505859374998</v>
      </c>
    </row>
    <row r="135" spans="2:34" ht="15.75" hidden="1" x14ac:dyDescent="0.25">
      <c r="B135" s="15">
        <v>160518</v>
      </c>
      <c r="C135" s="15" t="s">
        <v>52</v>
      </c>
      <c r="D135" s="16" t="s">
        <v>183</v>
      </c>
      <c r="E135" s="15" t="s">
        <v>6</v>
      </c>
      <c r="F135" s="4" t="s">
        <v>5</v>
      </c>
      <c r="G135" s="4">
        <v>20</v>
      </c>
      <c r="H135" s="4" t="s">
        <v>4</v>
      </c>
      <c r="I135" s="4">
        <v>4</v>
      </c>
      <c r="J135" s="4">
        <v>2</v>
      </c>
      <c r="K135" s="4">
        <v>1</v>
      </c>
      <c r="L135" s="4" t="s">
        <v>3</v>
      </c>
      <c r="M135" s="4" t="s">
        <v>8</v>
      </c>
      <c r="N135" s="4" t="s">
        <v>7</v>
      </c>
      <c r="O135" s="4">
        <v>1024</v>
      </c>
      <c r="P135" s="4">
        <f t="shared" si="28"/>
        <v>1024</v>
      </c>
      <c r="Q135" s="20">
        <f t="shared" si="29"/>
        <v>4</v>
      </c>
      <c r="R135" s="4" t="s">
        <v>1</v>
      </c>
      <c r="S135" s="4">
        <v>1</v>
      </c>
      <c r="T135" s="4" t="str">
        <f t="shared" si="24"/>
        <v>contig</v>
      </c>
      <c r="U135" s="4">
        <v>1</v>
      </c>
      <c r="V135" s="4" t="s">
        <v>0</v>
      </c>
      <c r="W135" s="4"/>
      <c r="AC135" s="28">
        <v>44593</v>
      </c>
      <c r="AD135" s="28">
        <v>20918</v>
      </c>
      <c r="AE135" s="29">
        <v>32801</v>
      </c>
      <c r="AF135" s="35">
        <f t="shared" si="30"/>
        <v>32.0322265625</v>
      </c>
      <c r="AG135" s="1">
        <v>0.21</v>
      </c>
      <c r="AH135" s="1">
        <f t="shared" si="31"/>
        <v>6.726767578125</v>
      </c>
    </row>
    <row r="136" spans="2:34" ht="15.75" hidden="1" x14ac:dyDescent="0.25">
      <c r="B136" s="15">
        <v>160429</v>
      </c>
      <c r="C136" s="15" t="s">
        <v>52</v>
      </c>
      <c r="D136" s="16" t="s">
        <v>184</v>
      </c>
      <c r="E136" s="15" t="s">
        <v>6</v>
      </c>
      <c r="F136" s="4" t="s">
        <v>5</v>
      </c>
      <c r="G136" s="4">
        <v>20</v>
      </c>
      <c r="H136" s="4" t="s">
        <v>4</v>
      </c>
      <c r="I136" s="4">
        <v>4</v>
      </c>
      <c r="J136" s="4">
        <v>2</v>
      </c>
      <c r="K136" s="4">
        <v>1</v>
      </c>
      <c r="L136" s="4" t="s">
        <v>3</v>
      </c>
      <c r="M136" s="4" t="s">
        <v>8</v>
      </c>
      <c r="N136" s="4" t="s">
        <v>7</v>
      </c>
      <c r="O136" s="4">
        <v>2048</v>
      </c>
      <c r="P136" s="4">
        <f t="shared" si="28"/>
        <v>2048</v>
      </c>
      <c r="Q136" s="20">
        <f t="shared" si="29"/>
        <v>16</v>
      </c>
      <c r="R136" s="4" t="s">
        <v>1</v>
      </c>
      <c r="S136" s="4">
        <v>1</v>
      </c>
      <c r="T136" s="4" t="str">
        <f t="shared" si="24"/>
        <v>contig</v>
      </c>
      <c r="U136" s="4">
        <v>1</v>
      </c>
      <c r="V136" s="4" t="s">
        <v>0</v>
      </c>
      <c r="W136" s="4"/>
      <c r="AC136" s="28">
        <v>29000.1</v>
      </c>
      <c r="AD136" s="28">
        <v>22004</v>
      </c>
      <c r="AE136" s="29">
        <v>25847.1</v>
      </c>
      <c r="AF136" s="35">
        <f t="shared" si="30"/>
        <v>25.241308593749999</v>
      </c>
      <c r="AG136" s="1">
        <v>7.0000000000000007E-2</v>
      </c>
      <c r="AH136" s="1">
        <f t="shared" si="31"/>
        <v>1.7668916015625</v>
      </c>
    </row>
    <row r="137" spans="2:34" ht="15.75" hidden="1" x14ac:dyDescent="0.25">
      <c r="B137" s="15">
        <v>160429</v>
      </c>
      <c r="C137" s="15" t="s">
        <v>52</v>
      </c>
      <c r="D137" s="16" t="s">
        <v>185</v>
      </c>
      <c r="E137" s="15" t="s">
        <v>6</v>
      </c>
      <c r="F137" s="4" t="s">
        <v>5</v>
      </c>
      <c r="G137" s="4">
        <v>20</v>
      </c>
      <c r="H137" s="4" t="s">
        <v>4</v>
      </c>
      <c r="I137" s="4">
        <v>4</v>
      </c>
      <c r="J137" s="4">
        <v>2</v>
      </c>
      <c r="K137" s="4">
        <v>1</v>
      </c>
      <c r="L137" s="4" t="s">
        <v>3</v>
      </c>
      <c r="M137" s="4" t="s">
        <v>8</v>
      </c>
      <c r="N137" s="4" t="s">
        <v>7</v>
      </c>
      <c r="O137" s="4">
        <v>4096</v>
      </c>
      <c r="P137" s="4">
        <f t="shared" si="28"/>
        <v>4096</v>
      </c>
      <c r="Q137" s="20">
        <f t="shared" si="29"/>
        <v>64</v>
      </c>
      <c r="R137" s="4" t="s">
        <v>1</v>
      </c>
      <c r="S137" s="4">
        <v>1</v>
      </c>
      <c r="T137" s="4" t="str">
        <f t="shared" si="24"/>
        <v>contig</v>
      </c>
      <c r="U137" s="4">
        <v>1</v>
      </c>
      <c r="V137" s="4" t="s">
        <v>0</v>
      </c>
      <c r="W137" s="4"/>
      <c r="AC137" s="28">
        <v>27066.2</v>
      </c>
      <c r="AD137" s="28">
        <v>21920</v>
      </c>
      <c r="AE137" s="29">
        <v>25703.599999999999</v>
      </c>
      <c r="AF137" s="35">
        <f t="shared" si="30"/>
        <v>25.101171874999999</v>
      </c>
      <c r="AG137" s="1">
        <v>0.05</v>
      </c>
      <c r="AH137" s="1">
        <f t="shared" si="31"/>
        <v>1.2550585937500001</v>
      </c>
    </row>
    <row r="138" spans="2:34" ht="15.75" hidden="1" x14ac:dyDescent="0.25">
      <c r="B138" s="15">
        <v>160510</v>
      </c>
      <c r="C138" s="15" t="s">
        <v>52</v>
      </c>
      <c r="D138" s="16" t="s">
        <v>293</v>
      </c>
      <c r="E138" s="15" t="s">
        <v>6</v>
      </c>
      <c r="F138" s="4" t="s">
        <v>5</v>
      </c>
      <c r="G138" s="4">
        <v>20</v>
      </c>
      <c r="H138" s="4" t="s">
        <v>4</v>
      </c>
      <c r="I138" s="4">
        <v>4</v>
      </c>
      <c r="J138" s="4">
        <v>2</v>
      </c>
      <c r="K138" s="4">
        <v>1</v>
      </c>
      <c r="L138" s="4" t="s">
        <v>3</v>
      </c>
      <c r="M138" s="4" t="s">
        <v>8</v>
      </c>
      <c r="N138" s="4" t="s">
        <v>7</v>
      </c>
      <c r="O138" s="4">
        <v>8192</v>
      </c>
      <c r="P138" s="4">
        <f t="shared" si="28"/>
        <v>8192</v>
      </c>
      <c r="Q138" s="20">
        <f t="shared" si="29"/>
        <v>256</v>
      </c>
      <c r="R138" s="4" t="s">
        <v>1</v>
      </c>
      <c r="S138" s="4">
        <v>1</v>
      </c>
      <c r="T138" s="4" t="str">
        <f t="shared" si="24"/>
        <v>contig</v>
      </c>
      <c r="U138" s="4">
        <f t="shared" ref="U138:U139" si="32">S138</f>
        <v>1</v>
      </c>
      <c r="V138" s="4" t="s">
        <v>0</v>
      </c>
      <c r="W138" s="4"/>
      <c r="AC138" s="28">
        <v>29039</v>
      </c>
      <c r="AD138" s="28">
        <v>22404.2</v>
      </c>
      <c r="AE138" s="29">
        <v>27304.3</v>
      </c>
      <c r="AF138" s="35">
        <f t="shared" si="30"/>
        <v>26.664355468749999</v>
      </c>
      <c r="AG138" s="27">
        <v>0.06</v>
      </c>
      <c r="AH138" s="1">
        <f t="shared" si="31"/>
        <v>1.5998613281249998</v>
      </c>
    </row>
    <row r="139" spans="2:34" ht="15.75" hidden="1" x14ac:dyDescent="0.25">
      <c r="B139" s="15">
        <v>160510</v>
      </c>
      <c r="C139" s="15" t="s">
        <v>52</v>
      </c>
      <c r="D139" s="16" t="s">
        <v>294</v>
      </c>
      <c r="E139" s="15" t="s">
        <v>6</v>
      </c>
      <c r="F139" s="4" t="s">
        <v>5</v>
      </c>
      <c r="G139" s="4">
        <v>20</v>
      </c>
      <c r="H139" s="4" t="s">
        <v>4</v>
      </c>
      <c r="I139" s="4">
        <v>4</v>
      </c>
      <c r="J139" s="4">
        <v>2</v>
      </c>
      <c r="K139" s="4">
        <v>1</v>
      </c>
      <c r="L139" s="4" t="s">
        <v>3</v>
      </c>
      <c r="M139" s="4" t="s">
        <v>8</v>
      </c>
      <c r="N139" s="4" t="s">
        <v>7</v>
      </c>
      <c r="O139" s="4">
        <v>16384</v>
      </c>
      <c r="P139" s="4">
        <f t="shared" si="28"/>
        <v>16384</v>
      </c>
      <c r="Q139" s="20">
        <f t="shared" si="29"/>
        <v>1024</v>
      </c>
      <c r="R139" s="4" t="s">
        <v>1</v>
      </c>
      <c r="S139" s="4">
        <v>1</v>
      </c>
      <c r="T139" s="4" t="str">
        <f t="shared" si="24"/>
        <v>contig</v>
      </c>
      <c r="U139" s="4">
        <f t="shared" si="32"/>
        <v>1</v>
      </c>
      <c r="V139" s="4" t="s">
        <v>0</v>
      </c>
      <c r="W139" s="4"/>
      <c r="AC139" s="28">
        <v>29581.4</v>
      </c>
      <c r="AD139" s="28">
        <v>25211.1</v>
      </c>
      <c r="AE139" s="29">
        <v>27387.1</v>
      </c>
      <c r="AF139" s="35">
        <f t="shared" si="30"/>
        <v>26.745214843749999</v>
      </c>
      <c r="AG139" s="27">
        <v>0.04</v>
      </c>
      <c r="AH139" s="1">
        <f t="shared" si="31"/>
        <v>1.0698085937499999</v>
      </c>
    </row>
    <row r="140" spans="2:34" ht="15.75" hidden="1" x14ac:dyDescent="0.25">
      <c r="B140" s="15">
        <v>160429</v>
      </c>
      <c r="C140" s="15" t="s">
        <v>52</v>
      </c>
      <c r="D140" s="16" t="s">
        <v>187</v>
      </c>
      <c r="E140" s="15" t="s">
        <v>6</v>
      </c>
      <c r="F140" s="4" t="s">
        <v>5</v>
      </c>
      <c r="G140" s="4">
        <v>20</v>
      </c>
      <c r="H140" s="4" t="s">
        <v>49</v>
      </c>
      <c r="I140" s="4">
        <v>8</v>
      </c>
      <c r="J140" s="4">
        <v>2</v>
      </c>
      <c r="K140" s="4">
        <v>1</v>
      </c>
      <c r="L140" s="4" t="s">
        <v>3</v>
      </c>
      <c r="M140" s="4" t="s">
        <v>8</v>
      </c>
      <c r="N140" s="4" t="s">
        <v>7</v>
      </c>
      <c r="O140" s="4">
        <v>16</v>
      </c>
      <c r="P140" s="4">
        <f>O140</f>
        <v>16</v>
      </c>
      <c r="Q140" s="20">
        <f>O140*P140*I140/(1024*1024)</f>
        <v>1.953125E-3</v>
      </c>
      <c r="R140" s="4" t="s">
        <v>1</v>
      </c>
      <c r="S140" s="4">
        <v>1</v>
      </c>
      <c r="T140" s="4" t="str">
        <f t="shared" si="24"/>
        <v>contig</v>
      </c>
      <c r="U140" s="4">
        <v>1</v>
      </c>
      <c r="V140" s="4" t="s">
        <v>0</v>
      </c>
      <c r="W140" s="4"/>
      <c r="AC140" s="28">
        <v>152</v>
      </c>
      <c r="AD140" s="28">
        <v>64.099999999999994</v>
      </c>
      <c r="AE140" s="29">
        <v>118.1</v>
      </c>
      <c r="AF140" s="35">
        <f t="shared" si="30"/>
        <v>0.11533203124999999</v>
      </c>
      <c r="AG140" s="1">
        <v>0.28000000000000003</v>
      </c>
      <c r="AH140" s="1">
        <f t="shared" si="31"/>
        <v>3.2292968750000005E-2</v>
      </c>
    </row>
    <row r="141" spans="2:34" ht="15.75" hidden="1" x14ac:dyDescent="0.25">
      <c r="B141" s="15">
        <v>160429</v>
      </c>
      <c r="C141" s="15" t="s">
        <v>52</v>
      </c>
      <c r="D141" s="16" t="s">
        <v>186</v>
      </c>
      <c r="E141" s="15" t="s">
        <v>6</v>
      </c>
      <c r="F141" s="4" t="s">
        <v>5</v>
      </c>
      <c r="G141" s="4">
        <v>20</v>
      </c>
      <c r="H141" s="4" t="s">
        <v>49</v>
      </c>
      <c r="I141" s="4">
        <v>8</v>
      </c>
      <c r="J141" s="4">
        <v>2</v>
      </c>
      <c r="K141" s="4">
        <v>1</v>
      </c>
      <c r="L141" s="4" t="s">
        <v>3</v>
      </c>
      <c r="M141" s="4" t="s">
        <v>8</v>
      </c>
      <c r="N141" s="4" t="s">
        <v>7</v>
      </c>
      <c r="O141" s="4">
        <v>32</v>
      </c>
      <c r="P141" s="4">
        <f t="shared" ref="P141:P148" si="33">O141</f>
        <v>32</v>
      </c>
      <c r="Q141" s="20">
        <f t="shared" ref="Q141:Q148" si="34">O141*P141*I141/(1024*1024)</f>
        <v>7.8125E-3</v>
      </c>
      <c r="R141" s="4" t="s">
        <v>1</v>
      </c>
      <c r="S141" s="4">
        <v>1</v>
      </c>
      <c r="T141" s="4" t="str">
        <f t="shared" si="24"/>
        <v>contig</v>
      </c>
      <c r="U141" s="4">
        <v>1</v>
      </c>
      <c r="V141" s="4" t="s">
        <v>0</v>
      </c>
      <c r="W141" s="4"/>
      <c r="AC141" s="28">
        <v>587.29999999999995</v>
      </c>
      <c r="AD141" s="28">
        <v>195.2</v>
      </c>
      <c r="AE141" s="29">
        <v>406.4</v>
      </c>
      <c r="AF141" s="35">
        <f t="shared" si="30"/>
        <v>0.39687499999999998</v>
      </c>
      <c r="AG141" s="1">
        <v>0.31</v>
      </c>
      <c r="AH141" s="1">
        <f t="shared" si="31"/>
        <v>0.12303124999999999</v>
      </c>
    </row>
    <row r="142" spans="2:34" ht="15.75" hidden="1" x14ac:dyDescent="0.25">
      <c r="B142" s="15">
        <v>160429</v>
      </c>
      <c r="C142" s="15" t="s">
        <v>52</v>
      </c>
      <c r="D142" s="16" t="s">
        <v>188</v>
      </c>
      <c r="E142" s="15" t="s">
        <v>6</v>
      </c>
      <c r="F142" s="4" t="s">
        <v>5</v>
      </c>
      <c r="G142" s="4">
        <v>20</v>
      </c>
      <c r="H142" s="4" t="s">
        <v>49</v>
      </c>
      <c r="I142" s="4">
        <v>8</v>
      </c>
      <c r="J142" s="4">
        <v>2</v>
      </c>
      <c r="K142" s="4">
        <v>1</v>
      </c>
      <c r="L142" s="4" t="s">
        <v>3</v>
      </c>
      <c r="M142" s="4" t="s">
        <v>8</v>
      </c>
      <c r="N142" s="4" t="s">
        <v>7</v>
      </c>
      <c r="O142" s="4">
        <v>64</v>
      </c>
      <c r="P142" s="4">
        <f t="shared" si="33"/>
        <v>64</v>
      </c>
      <c r="Q142" s="20">
        <f t="shared" si="34"/>
        <v>3.125E-2</v>
      </c>
      <c r="R142" s="4" t="s">
        <v>1</v>
      </c>
      <c r="S142" s="4">
        <v>1</v>
      </c>
      <c r="T142" s="4" t="str">
        <f t="shared" si="24"/>
        <v>contig</v>
      </c>
      <c r="U142" s="4">
        <v>1</v>
      </c>
      <c r="V142" s="4" t="s">
        <v>0</v>
      </c>
      <c r="W142" s="4"/>
      <c r="AC142" s="28">
        <v>1935.8</v>
      </c>
      <c r="AD142" s="28">
        <v>617.70000000000005</v>
      </c>
      <c r="AE142" s="29">
        <v>1416.5</v>
      </c>
      <c r="AF142" s="35">
        <f t="shared" si="30"/>
        <v>1.38330078125</v>
      </c>
      <c r="AG142" s="1">
        <v>0.36</v>
      </c>
      <c r="AH142" s="1">
        <f t="shared" si="31"/>
        <v>0.49798828125</v>
      </c>
    </row>
    <row r="143" spans="2:34" ht="15.75" hidden="1" x14ac:dyDescent="0.25">
      <c r="B143" s="15">
        <v>160429</v>
      </c>
      <c r="C143" s="15" t="s">
        <v>52</v>
      </c>
      <c r="D143" s="16" t="s">
        <v>189</v>
      </c>
      <c r="E143" s="15" t="s">
        <v>6</v>
      </c>
      <c r="F143" s="4" t="s">
        <v>5</v>
      </c>
      <c r="G143" s="4">
        <v>20</v>
      </c>
      <c r="H143" s="4" t="s">
        <v>49</v>
      </c>
      <c r="I143" s="4">
        <v>8</v>
      </c>
      <c r="J143" s="4">
        <v>2</v>
      </c>
      <c r="K143" s="4">
        <v>1</v>
      </c>
      <c r="L143" s="4" t="s">
        <v>3</v>
      </c>
      <c r="M143" s="4" t="s">
        <v>8</v>
      </c>
      <c r="N143" s="4" t="s">
        <v>7</v>
      </c>
      <c r="O143" s="4">
        <v>128</v>
      </c>
      <c r="P143" s="4">
        <f t="shared" si="33"/>
        <v>128</v>
      </c>
      <c r="Q143" s="20">
        <f t="shared" si="34"/>
        <v>0.125</v>
      </c>
      <c r="R143" s="4" t="s">
        <v>1</v>
      </c>
      <c r="S143" s="4">
        <v>1</v>
      </c>
      <c r="T143" s="4" t="str">
        <f t="shared" si="24"/>
        <v>contig</v>
      </c>
      <c r="U143" s="4">
        <v>1</v>
      </c>
      <c r="V143" s="4" t="s">
        <v>0</v>
      </c>
      <c r="W143" s="4"/>
      <c r="AC143" s="28">
        <v>6392.5</v>
      </c>
      <c r="AD143" s="28">
        <v>3045.7</v>
      </c>
      <c r="AE143" s="29">
        <v>4877.6000000000004</v>
      </c>
      <c r="AF143" s="35">
        <f t="shared" si="30"/>
        <v>4.7632812500000004</v>
      </c>
      <c r="AG143" s="1">
        <v>0.2</v>
      </c>
      <c r="AH143" s="1">
        <f t="shared" si="31"/>
        <v>0.95265625000000009</v>
      </c>
    </row>
    <row r="144" spans="2:34" ht="15.75" hidden="1" x14ac:dyDescent="0.25">
      <c r="B144" s="15">
        <v>160429</v>
      </c>
      <c r="C144" s="15" t="s">
        <v>52</v>
      </c>
      <c r="D144" s="16" t="s">
        <v>190</v>
      </c>
      <c r="E144" s="15" t="s">
        <v>6</v>
      </c>
      <c r="F144" s="4" t="s">
        <v>5</v>
      </c>
      <c r="G144" s="4">
        <v>20</v>
      </c>
      <c r="H144" s="4" t="s">
        <v>49</v>
      </c>
      <c r="I144" s="4">
        <v>8</v>
      </c>
      <c r="J144" s="4">
        <v>2</v>
      </c>
      <c r="K144" s="4">
        <v>1</v>
      </c>
      <c r="L144" s="4" t="s">
        <v>3</v>
      </c>
      <c r="M144" s="4" t="s">
        <v>8</v>
      </c>
      <c r="N144" s="4" t="s">
        <v>7</v>
      </c>
      <c r="O144" s="4">
        <v>256</v>
      </c>
      <c r="P144" s="4">
        <f t="shared" si="33"/>
        <v>256</v>
      </c>
      <c r="Q144" s="20">
        <f t="shared" si="34"/>
        <v>0.5</v>
      </c>
      <c r="R144" s="4" t="s">
        <v>1</v>
      </c>
      <c r="S144" s="4">
        <v>1</v>
      </c>
      <c r="T144" s="4" t="str">
        <f t="shared" si="24"/>
        <v>contig</v>
      </c>
      <c r="U144" s="4">
        <v>1</v>
      </c>
      <c r="V144" s="4" t="s">
        <v>0</v>
      </c>
      <c r="W144" s="4"/>
      <c r="AC144" s="28">
        <v>17452.599999999999</v>
      </c>
      <c r="AD144" s="28">
        <v>7281.5</v>
      </c>
      <c r="AE144" s="29">
        <v>12524.4</v>
      </c>
      <c r="AF144" s="35">
        <f t="shared" si="30"/>
        <v>12.230859375</v>
      </c>
      <c r="AG144" s="1">
        <v>0.23</v>
      </c>
      <c r="AH144" s="1">
        <f t="shared" si="31"/>
        <v>2.8130976562500001</v>
      </c>
    </row>
    <row r="145" spans="2:34" ht="15.75" hidden="1" x14ac:dyDescent="0.25">
      <c r="B145" s="15">
        <v>160429</v>
      </c>
      <c r="C145" s="15" t="s">
        <v>52</v>
      </c>
      <c r="D145" s="16" t="s">
        <v>191</v>
      </c>
      <c r="E145" s="15" t="s">
        <v>6</v>
      </c>
      <c r="F145" s="4" t="s">
        <v>5</v>
      </c>
      <c r="G145" s="4">
        <v>20</v>
      </c>
      <c r="H145" s="4" t="s">
        <v>49</v>
      </c>
      <c r="I145" s="4">
        <v>8</v>
      </c>
      <c r="J145" s="4">
        <v>2</v>
      </c>
      <c r="K145" s="4">
        <v>1</v>
      </c>
      <c r="L145" s="4" t="s">
        <v>3</v>
      </c>
      <c r="M145" s="4" t="s">
        <v>8</v>
      </c>
      <c r="N145" s="4" t="s">
        <v>7</v>
      </c>
      <c r="O145" s="4">
        <v>512</v>
      </c>
      <c r="P145" s="4">
        <f t="shared" si="33"/>
        <v>512</v>
      </c>
      <c r="Q145" s="20">
        <f t="shared" si="34"/>
        <v>2</v>
      </c>
      <c r="R145" s="4" t="s">
        <v>1</v>
      </c>
      <c r="S145" s="4">
        <v>1</v>
      </c>
      <c r="T145" s="4" t="str">
        <f t="shared" si="24"/>
        <v>contig</v>
      </c>
      <c r="U145" s="4">
        <v>1</v>
      </c>
      <c r="V145" s="4" t="s">
        <v>0</v>
      </c>
      <c r="W145" s="4"/>
      <c r="AC145" s="28">
        <v>37510</v>
      </c>
      <c r="AD145" s="28">
        <v>21169.9</v>
      </c>
      <c r="AE145" s="29">
        <v>28666.5</v>
      </c>
      <c r="AF145" s="35">
        <f t="shared" si="30"/>
        <v>27.99462890625</v>
      </c>
      <c r="AG145" s="1">
        <v>0.15</v>
      </c>
      <c r="AH145" s="1">
        <f t="shared" si="31"/>
        <v>4.1991943359374995</v>
      </c>
    </row>
    <row r="146" spans="2:34" ht="15.75" hidden="1" x14ac:dyDescent="0.25">
      <c r="B146" s="15">
        <v>160429</v>
      </c>
      <c r="C146" s="15" t="s">
        <v>52</v>
      </c>
      <c r="D146" s="16" t="s">
        <v>192</v>
      </c>
      <c r="E146" s="15" t="s">
        <v>6</v>
      </c>
      <c r="F146" s="4" t="s">
        <v>5</v>
      </c>
      <c r="G146" s="4">
        <v>20</v>
      </c>
      <c r="H146" s="4" t="s">
        <v>49</v>
      </c>
      <c r="I146" s="4">
        <v>8</v>
      </c>
      <c r="J146" s="4">
        <v>2</v>
      </c>
      <c r="K146" s="4">
        <v>1</v>
      </c>
      <c r="L146" s="4" t="s">
        <v>3</v>
      </c>
      <c r="M146" s="4" t="s">
        <v>8</v>
      </c>
      <c r="N146" s="4" t="s">
        <v>7</v>
      </c>
      <c r="O146" s="4">
        <v>1024</v>
      </c>
      <c r="P146" s="4">
        <f t="shared" si="33"/>
        <v>1024</v>
      </c>
      <c r="Q146" s="20">
        <f t="shared" si="34"/>
        <v>8</v>
      </c>
      <c r="R146" s="4" t="s">
        <v>1</v>
      </c>
      <c r="S146" s="4">
        <v>1</v>
      </c>
      <c r="T146" s="4" t="str">
        <f t="shared" si="24"/>
        <v>contig</v>
      </c>
      <c r="U146" s="4">
        <v>1</v>
      </c>
      <c r="V146" s="4" t="s">
        <v>0</v>
      </c>
      <c r="W146" s="4"/>
      <c r="AC146" s="28">
        <v>59083.7</v>
      </c>
      <c r="AD146" s="28">
        <v>23270.1</v>
      </c>
      <c r="AE146" s="29">
        <v>44290.8</v>
      </c>
      <c r="AF146" s="35">
        <f t="shared" si="30"/>
        <v>43.252734375000003</v>
      </c>
      <c r="AG146" s="1">
        <v>0.27</v>
      </c>
      <c r="AH146" s="1">
        <f t="shared" si="31"/>
        <v>11.678238281250001</v>
      </c>
    </row>
    <row r="147" spans="2:34" ht="15.75" hidden="1" x14ac:dyDescent="0.25">
      <c r="B147" s="15">
        <v>160429</v>
      </c>
      <c r="C147" s="15" t="s">
        <v>52</v>
      </c>
      <c r="D147" s="16" t="s">
        <v>193</v>
      </c>
      <c r="E147" s="15" t="s">
        <v>6</v>
      </c>
      <c r="F147" s="4" t="s">
        <v>5</v>
      </c>
      <c r="G147" s="4">
        <v>20</v>
      </c>
      <c r="H147" s="4" t="s">
        <v>49</v>
      </c>
      <c r="I147" s="4">
        <v>8</v>
      </c>
      <c r="J147" s="4">
        <v>2</v>
      </c>
      <c r="K147" s="4">
        <v>1</v>
      </c>
      <c r="L147" s="4" t="s">
        <v>3</v>
      </c>
      <c r="M147" s="4" t="s">
        <v>8</v>
      </c>
      <c r="N147" s="4" t="s">
        <v>7</v>
      </c>
      <c r="O147" s="4">
        <v>2048</v>
      </c>
      <c r="P147" s="4">
        <f t="shared" si="33"/>
        <v>2048</v>
      </c>
      <c r="Q147" s="20">
        <f t="shared" si="34"/>
        <v>32</v>
      </c>
      <c r="R147" s="4" t="s">
        <v>1</v>
      </c>
      <c r="S147" s="4">
        <v>1</v>
      </c>
      <c r="T147" s="4" t="str">
        <f t="shared" si="24"/>
        <v>contig</v>
      </c>
      <c r="U147" s="4">
        <v>1</v>
      </c>
      <c r="V147" s="4" t="s">
        <v>0</v>
      </c>
      <c r="W147" s="4"/>
      <c r="AC147" s="28">
        <v>27833</v>
      </c>
      <c r="AD147" s="28">
        <v>22118.1</v>
      </c>
      <c r="AE147" s="29">
        <v>25684.7</v>
      </c>
      <c r="AF147" s="35">
        <f t="shared" si="30"/>
        <v>25.082714843750001</v>
      </c>
      <c r="AG147" s="1">
        <v>0.06</v>
      </c>
      <c r="AH147" s="1">
        <f t="shared" si="31"/>
        <v>1.5049628906249999</v>
      </c>
    </row>
    <row r="148" spans="2:34" ht="15.75" hidden="1" x14ac:dyDescent="0.25">
      <c r="B148" s="15">
        <v>160429</v>
      </c>
      <c r="C148" s="15" t="s">
        <v>52</v>
      </c>
      <c r="D148" s="16" t="s">
        <v>194</v>
      </c>
      <c r="E148" s="15" t="s">
        <v>6</v>
      </c>
      <c r="F148" s="4" t="s">
        <v>5</v>
      </c>
      <c r="G148" s="4">
        <v>20</v>
      </c>
      <c r="H148" s="4" t="s">
        <v>49</v>
      </c>
      <c r="I148" s="4">
        <v>8</v>
      </c>
      <c r="J148" s="4">
        <v>2</v>
      </c>
      <c r="K148" s="4">
        <v>1</v>
      </c>
      <c r="L148" s="4" t="s">
        <v>3</v>
      </c>
      <c r="M148" s="4" t="s">
        <v>8</v>
      </c>
      <c r="N148" s="4" t="s">
        <v>7</v>
      </c>
      <c r="O148" s="4">
        <v>4096</v>
      </c>
      <c r="P148" s="4">
        <f t="shared" si="33"/>
        <v>4096</v>
      </c>
      <c r="Q148" s="20">
        <f t="shared" si="34"/>
        <v>128</v>
      </c>
      <c r="R148" s="4" t="s">
        <v>1</v>
      </c>
      <c r="S148" s="4">
        <v>1</v>
      </c>
      <c r="T148" s="4" t="str">
        <f t="shared" si="24"/>
        <v>contig</v>
      </c>
      <c r="U148" s="4">
        <v>1</v>
      </c>
      <c r="V148" s="4" t="s">
        <v>0</v>
      </c>
      <c r="W148" s="4"/>
      <c r="AC148" s="28">
        <v>28138.400000000001</v>
      </c>
      <c r="AD148" s="28">
        <v>21091.8</v>
      </c>
      <c r="AE148" s="29">
        <v>25388.799999999999</v>
      </c>
      <c r="AF148" s="35">
        <f t="shared" si="30"/>
        <v>24.793749999999999</v>
      </c>
      <c r="AG148" s="1">
        <v>7.0000000000000007E-2</v>
      </c>
      <c r="AH148" s="1">
        <f t="shared" si="31"/>
        <v>1.7355625000000001</v>
      </c>
    </row>
    <row r="149" spans="2:34" ht="15.75" hidden="1" x14ac:dyDescent="0.25">
      <c r="B149" s="15">
        <v>160429</v>
      </c>
      <c r="C149" s="15" t="s">
        <v>52</v>
      </c>
      <c r="D149" s="16" t="s">
        <v>195</v>
      </c>
      <c r="E149" s="15" t="s">
        <v>6</v>
      </c>
      <c r="F149" s="4" t="s">
        <v>5</v>
      </c>
      <c r="G149" s="4">
        <v>20</v>
      </c>
      <c r="H149" s="4" t="s">
        <v>4</v>
      </c>
      <c r="I149" s="4">
        <v>4</v>
      </c>
      <c r="J149" s="4">
        <v>2</v>
      </c>
      <c r="K149" s="4">
        <v>1</v>
      </c>
      <c r="L149" s="4" t="s">
        <v>3</v>
      </c>
      <c r="M149" s="4" t="s">
        <v>8</v>
      </c>
      <c r="N149" s="4" t="s">
        <v>7</v>
      </c>
      <c r="O149" s="4">
        <v>16</v>
      </c>
      <c r="P149" s="4">
        <f>O149</f>
        <v>16</v>
      </c>
      <c r="Q149" s="20">
        <f>O149*P149*I149/(1024*1024)</f>
        <v>9.765625E-4</v>
      </c>
      <c r="R149" s="4" t="s">
        <v>50</v>
      </c>
      <c r="S149" s="4">
        <f>O149</f>
        <v>16</v>
      </c>
      <c r="T149" s="4" t="str">
        <f t="shared" si="24"/>
        <v>strided</v>
      </c>
      <c r="U149" s="4">
        <f>S149</f>
        <v>16</v>
      </c>
      <c r="V149" s="4" t="s">
        <v>0</v>
      </c>
      <c r="W149" s="4"/>
      <c r="AC149" s="1">
        <v>76</v>
      </c>
      <c r="AD149" s="1">
        <v>25.3</v>
      </c>
      <c r="AE149" s="2">
        <v>49.8</v>
      </c>
      <c r="AF149" s="35">
        <f t="shared" si="30"/>
        <v>4.8632812499999997E-2</v>
      </c>
      <c r="AG149" s="1">
        <v>0.32</v>
      </c>
      <c r="AH149" s="1">
        <f t="shared" si="31"/>
        <v>1.55625E-2</v>
      </c>
    </row>
    <row r="150" spans="2:34" ht="15.75" hidden="1" x14ac:dyDescent="0.25">
      <c r="B150" s="15">
        <v>160429</v>
      </c>
      <c r="C150" s="15" t="s">
        <v>52</v>
      </c>
      <c r="D150" s="16" t="s">
        <v>196</v>
      </c>
      <c r="E150" s="15" t="s">
        <v>6</v>
      </c>
      <c r="F150" s="4" t="s">
        <v>5</v>
      </c>
      <c r="G150" s="4">
        <v>20</v>
      </c>
      <c r="H150" s="4" t="s">
        <v>4</v>
      </c>
      <c r="I150" s="4">
        <v>4</v>
      </c>
      <c r="J150" s="4">
        <v>2</v>
      </c>
      <c r="K150" s="4">
        <v>1</v>
      </c>
      <c r="L150" s="4" t="s">
        <v>3</v>
      </c>
      <c r="M150" s="4" t="s">
        <v>8</v>
      </c>
      <c r="N150" s="4" t="s">
        <v>7</v>
      </c>
      <c r="O150" s="4">
        <v>32</v>
      </c>
      <c r="P150" s="4">
        <f t="shared" ref="P150:P159" si="35">O150</f>
        <v>32</v>
      </c>
      <c r="Q150" s="20">
        <f t="shared" ref="Q150:Q159" si="36">O150*P150*I150/(1024*1024)</f>
        <v>3.90625E-3</v>
      </c>
      <c r="R150" s="4" t="s">
        <v>50</v>
      </c>
      <c r="S150" s="4">
        <f t="shared" ref="S150:S157" si="37">O150</f>
        <v>32</v>
      </c>
      <c r="T150" s="4" t="str">
        <f t="shared" si="24"/>
        <v>strided</v>
      </c>
      <c r="U150" s="4">
        <f t="shared" ref="U150:U159" si="38">S150</f>
        <v>32</v>
      </c>
      <c r="V150" s="4" t="s">
        <v>0</v>
      </c>
      <c r="W150" s="4"/>
      <c r="AC150" s="1">
        <v>216.1</v>
      </c>
      <c r="AD150" s="1">
        <v>107.7</v>
      </c>
      <c r="AE150" s="2">
        <v>166.3</v>
      </c>
      <c r="AF150" s="35">
        <f t="shared" si="30"/>
        <v>0.16240234375000001</v>
      </c>
      <c r="AG150" s="1">
        <v>0.23</v>
      </c>
      <c r="AH150" s="1">
        <f t="shared" si="31"/>
        <v>3.7352539062500002E-2</v>
      </c>
    </row>
    <row r="151" spans="2:34" ht="15.75" hidden="1" x14ac:dyDescent="0.25">
      <c r="B151" s="15">
        <v>160429</v>
      </c>
      <c r="C151" s="15" t="s">
        <v>52</v>
      </c>
      <c r="D151" s="16" t="s">
        <v>197</v>
      </c>
      <c r="E151" s="15" t="s">
        <v>6</v>
      </c>
      <c r="F151" s="4" t="s">
        <v>5</v>
      </c>
      <c r="G151" s="4">
        <v>20</v>
      </c>
      <c r="H151" s="4" t="s">
        <v>4</v>
      </c>
      <c r="I151" s="4">
        <v>4</v>
      </c>
      <c r="J151" s="4">
        <v>2</v>
      </c>
      <c r="K151" s="4">
        <v>1</v>
      </c>
      <c r="L151" s="4" t="s">
        <v>3</v>
      </c>
      <c r="M151" s="4" t="s">
        <v>8</v>
      </c>
      <c r="N151" s="4" t="s">
        <v>7</v>
      </c>
      <c r="O151" s="4">
        <v>64</v>
      </c>
      <c r="P151" s="4">
        <f t="shared" si="35"/>
        <v>64</v>
      </c>
      <c r="Q151" s="20">
        <f t="shared" si="36"/>
        <v>1.5625E-2</v>
      </c>
      <c r="R151" s="4" t="s">
        <v>50</v>
      </c>
      <c r="S151" s="4">
        <f t="shared" si="37"/>
        <v>64</v>
      </c>
      <c r="T151" s="4" t="str">
        <f t="shared" si="24"/>
        <v>strided</v>
      </c>
      <c r="U151" s="4">
        <f t="shared" si="38"/>
        <v>64</v>
      </c>
      <c r="V151" s="4" t="s">
        <v>0</v>
      </c>
      <c r="W151" s="4"/>
      <c r="AC151" s="1">
        <v>503.4</v>
      </c>
      <c r="AD151" s="1">
        <v>318.10000000000002</v>
      </c>
      <c r="AE151" s="2">
        <v>421.8</v>
      </c>
      <c r="AF151" s="35">
        <f t="shared" si="30"/>
        <v>0.41191406250000001</v>
      </c>
      <c r="AG151" s="1">
        <v>0.11</v>
      </c>
      <c r="AH151" s="1">
        <f t="shared" si="31"/>
        <v>4.5310546875000003E-2</v>
      </c>
    </row>
    <row r="152" spans="2:34" ht="15.75" hidden="1" x14ac:dyDescent="0.25">
      <c r="B152" s="15">
        <v>160429</v>
      </c>
      <c r="C152" s="15" t="s">
        <v>52</v>
      </c>
      <c r="D152" s="16" t="s">
        <v>198</v>
      </c>
      <c r="E152" s="15" t="s">
        <v>6</v>
      </c>
      <c r="F152" s="4" t="s">
        <v>5</v>
      </c>
      <c r="G152" s="4">
        <v>20</v>
      </c>
      <c r="H152" s="4" t="s">
        <v>4</v>
      </c>
      <c r="I152" s="4">
        <v>4</v>
      </c>
      <c r="J152" s="4">
        <v>2</v>
      </c>
      <c r="K152" s="4">
        <v>1</v>
      </c>
      <c r="L152" s="4" t="s">
        <v>3</v>
      </c>
      <c r="M152" s="4" t="s">
        <v>8</v>
      </c>
      <c r="N152" s="4" t="s">
        <v>7</v>
      </c>
      <c r="O152" s="4">
        <v>128</v>
      </c>
      <c r="P152" s="4">
        <f t="shared" si="35"/>
        <v>128</v>
      </c>
      <c r="Q152" s="20">
        <f t="shared" si="36"/>
        <v>6.25E-2</v>
      </c>
      <c r="R152" s="4" t="s">
        <v>50</v>
      </c>
      <c r="S152" s="4">
        <f t="shared" si="37"/>
        <v>128</v>
      </c>
      <c r="T152" s="4" t="str">
        <f t="shared" si="24"/>
        <v>strided</v>
      </c>
      <c r="U152" s="4">
        <f t="shared" si="38"/>
        <v>128</v>
      </c>
      <c r="V152" s="4" t="s">
        <v>0</v>
      </c>
      <c r="W152" s="4"/>
      <c r="AC152" s="1">
        <v>978.2</v>
      </c>
      <c r="AD152" s="1">
        <v>655.29999999999995</v>
      </c>
      <c r="AE152" s="2">
        <v>785.3</v>
      </c>
      <c r="AF152" s="35">
        <f t="shared" si="30"/>
        <v>0.76689453124999996</v>
      </c>
      <c r="AG152" s="1">
        <v>0.1</v>
      </c>
      <c r="AH152" s="1">
        <f t="shared" si="31"/>
        <v>7.6689453125000001E-2</v>
      </c>
    </row>
    <row r="153" spans="2:34" ht="15.75" hidden="1" x14ac:dyDescent="0.25">
      <c r="B153" s="15">
        <v>160429</v>
      </c>
      <c r="C153" s="15" t="s">
        <v>52</v>
      </c>
      <c r="D153" s="16" t="s">
        <v>199</v>
      </c>
      <c r="E153" s="15" t="s">
        <v>6</v>
      </c>
      <c r="F153" s="4" t="s">
        <v>5</v>
      </c>
      <c r="G153" s="4">
        <v>20</v>
      </c>
      <c r="H153" s="4" t="s">
        <v>4</v>
      </c>
      <c r="I153" s="4">
        <v>4</v>
      </c>
      <c r="J153" s="4">
        <v>2</v>
      </c>
      <c r="K153" s="4">
        <v>1</v>
      </c>
      <c r="L153" s="4" t="s">
        <v>3</v>
      </c>
      <c r="M153" s="4" t="s">
        <v>8</v>
      </c>
      <c r="N153" s="4" t="s">
        <v>7</v>
      </c>
      <c r="O153" s="4">
        <v>256</v>
      </c>
      <c r="P153" s="4">
        <f t="shared" si="35"/>
        <v>256</v>
      </c>
      <c r="Q153" s="20">
        <f t="shared" si="36"/>
        <v>0.25</v>
      </c>
      <c r="R153" s="4" t="s">
        <v>50</v>
      </c>
      <c r="S153" s="4">
        <f t="shared" si="37"/>
        <v>256</v>
      </c>
      <c r="T153" s="4" t="str">
        <f t="shared" si="24"/>
        <v>strided</v>
      </c>
      <c r="U153" s="4">
        <f t="shared" si="38"/>
        <v>256</v>
      </c>
      <c r="V153" s="4" t="s">
        <v>0</v>
      </c>
      <c r="W153" s="4"/>
      <c r="AC153" s="1">
        <v>4729.1000000000004</v>
      </c>
      <c r="AD153" s="1">
        <v>3084.2</v>
      </c>
      <c r="AE153" s="2">
        <v>4033.2</v>
      </c>
      <c r="AF153" s="35">
        <f t="shared" si="30"/>
        <v>3.9386718749999998</v>
      </c>
      <c r="AG153" s="1">
        <v>0.11</v>
      </c>
      <c r="AH153" s="1">
        <f t="shared" si="31"/>
        <v>0.43325390624999999</v>
      </c>
    </row>
    <row r="154" spans="2:34" ht="15.75" hidden="1" x14ac:dyDescent="0.25">
      <c r="B154" s="15">
        <v>160429</v>
      </c>
      <c r="C154" s="15" t="s">
        <v>52</v>
      </c>
      <c r="D154" s="16" t="s">
        <v>200</v>
      </c>
      <c r="E154" s="15" t="s">
        <v>6</v>
      </c>
      <c r="F154" s="4" t="s">
        <v>5</v>
      </c>
      <c r="G154" s="4">
        <v>20</v>
      </c>
      <c r="H154" s="4" t="s">
        <v>4</v>
      </c>
      <c r="I154" s="4">
        <v>4</v>
      </c>
      <c r="J154" s="4">
        <v>2</v>
      </c>
      <c r="K154" s="4">
        <v>1</v>
      </c>
      <c r="L154" s="4" t="s">
        <v>3</v>
      </c>
      <c r="M154" s="4" t="s">
        <v>8</v>
      </c>
      <c r="N154" s="4" t="s">
        <v>7</v>
      </c>
      <c r="O154" s="4">
        <v>512</v>
      </c>
      <c r="P154" s="4">
        <f t="shared" si="35"/>
        <v>512</v>
      </c>
      <c r="Q154" s="20">
        <f t="shared" si="36"/>
        <v>1</v>
      </c>
      <c r="R154" s="4" t="s">
        <v>50</v>
      </c>
      <c r="S154" s="4">
        <f t="shared" si="37"/>
        <v>512</v>
      </c>
      <c r="T154" s="4" t="str">
        <f t="shared" si="24"/>
        <v>strided</v>
      </c>
      <c r="U154" s="4">
        <f t="shared" si="38"/>
        <v>512</v>
      </c>
      <c r="V154" s="4" t="s">
        <v>0</v>
      </c>
      <c r="W154" s="4"/>
      <c r="AC154" s="1">
        <v>6549.6</v>
      </c>
      <c r="AD154" s="1">
        <v>4764.8999999999996</v>
      </c>
      <c r="AE154" s="2">
        <v>5717.6</v>
      </c>
      <c r="AF154" s="35">
        <f t="shared" si="30"/>
        <v>5.5835937500000004</v>
      </c>
      <c r="AG154" s="1">
        <v>0.09</v>
      </c>
      <c r="AH154" s="1">
        <f t="shared" si="31"/>
        <v>0.50252343750000006</v>
      </c>
    </row>
    <row r="155" spans="2:34" ht="15.75" hidden="1" x14ac:dyDescent="0.25">
      <c r="B155" s="15">
        <v>160429</v>
      </c>
      <c r="C155" s="15" t="s">
        <v>52</v>
      </c>
      <c r="D155" s="16" t="s">
        <v>201</v>
      </c>
      <c r="E155" s="15" t="s">
        <v>6</v>
      </c>
      <c r="F155" s="4" t="s">
        <v>5</v>
      </c>
      <c r="G155" s="4">
        <v>20</v>
      </c>
      <c r="H155" s="4" t="s">
        <v>4</v>
      </c>
      <c r="I155" s="4">
        <v>4</v>
      </c>
      <c r="J155" s="4">
        <v>2</v>
      </c>
      <c r="K155" s="4">
        <v>1</v>
      </c>
      <c r="L155" s="4" t="s">
        <v>3</v>
      </c>
      <c r="M155" s="4" t="s">
        <v>8</v>
      </c>
      <c r="N155" s="4" t="s">
        <v>7</v>
      </c>
      <c r="O155" s="4">
        <v>1024</v>
      </c>
      <c r="P155" s="4">
        <f t="shared" si="35"/>
        <v>1024</v>
      </c>
      <c r="Q155" s="20">
        <f t="shared" si="36"/>
        <v>4</v>
      </c>
      <c r="R155" s="4" t="s">
        <v>50</v>
      </c>
      <c r="S155" s="4">
        <f t="shared" si="37"/>
        <v>1024</v>
      </c>
      <c r="T155" s="4" t="str">
        <f t="shared" si="24"/>
        <v>strided</v>
      </c>
      <c r="U155" s="4">
        <f t="shared" si="38"/>
        <v>1024</v>
      </c>
      <c r="V155" s="4" t="s">
        <v>0</v>
      </c>
      <c r="W155" s="4"/>
      <c r="AC155" s="1">
        <v>5987.8</v>
      </c>
      <c r="AD155" s="1">
        <v>4052.1</v>
      </c>
      <c r="AE155" s="2">
        <v>5452</v>
      </c>
      <c r="AF155" s="35">
        <f t="shared" si="30"/>
        <v>5.32421875</v>
      </c>
      <c r="AG155" s="1">
        <v>0.09</v>
      </c>
      <c r="AH155" s="1">
        <f t="shared" si="31"/>
        <v>0.47917968750000001</v>
      </c>
    </row>
    <row r="156" spans="2:34" ht="15.75" hidden="1" x14ac:dyDescent="0.25">
      <c r="B156" s="15">
        <v>160429</v>
      </c>
      <c r="C156" s="15" t="s">
        <v>52</v>
      </c>
      <c r="D156" s="16" t="s">
        <v>202</v>
      </c>
      <c r="E156" s="15" t="s">
        <v>6</v>
      </c>
      <c r="F156" s="4" t="s">
        <v>5</v>
      </c>
      <c r="G156" s="4">
        <v>20</v>
      </c>
      <c r="H156" s="4" t="s">
        <v>4</v>
      </c>
      <c r="I156" s="4">
        <v>4</v>
      </c>
      <c r="J156" s="4">
        <v>2</v>
      </c>
      <c r="K156" s="4">
        <v>1</v>
      </c>
      <c r="L156" s="4" t="s">
        <v>3</v>
      </c>
      <c r="M156" s="4" t="s">
        <v>8</v>
      </c>
      <c r="N156" s="4" t="s">
        <v>7</v>
      </c>
      <c r="O156" s="4">
        <v>2048</v>
      </c>
      <c r="P156" s="4">
        <f t="shared" si="35"/>
        <v>2048</v>
      </c>
      <c r="Q156" s="20">
        <f t="shared" si="36"/>
        <v>16</v>
      </c>
      <c r="R156" s="4" t="s">
        <v>50</v>
      </c>
      <c r="S156" s="4">
        <f t="shared" si="37"/>
        <v>2048</v>
      </c>
      <c r="T156" s="4" t="str">
        <f t="shared" si="24"/>
        <v>strided</v>
      </c>
      <c r="U156" s="4">
        <f t="shared" si="38"/>
        <v>2048</v>
      </c>
      <c r="V156" s="4" t="s">
        <v>0</v>
      </c>
      <c r="W156" s="4"/>
      <c r="AC156" s="1">
        <v>984.2</v>
      </c>
      <c r="AD156" s="1">
        <v>676.7</v>
      </c>
      <c r="AE156" s="2">
        <v>792.1</v>
      </c>
      <c r="AF156" s="35">
        <f t="shared" si="30"/>
        <v>0.77353515625000002</v>
      </c>
      <c r="AG156" s="1">
        <v>0.1</v>
      </c>
      <c r="AH156" s="1">
        <f t="shared" si="31"/>
        <v>7.7353515625000008E-2</v>
      </c>
    </row>
    <row r="157" spans="2:34" ht="15.75" hidden="1" x14ac:dyDescent="0.25">
      <c r="B157" s="15">
        <v>160429</v>
      </c>
      <c r="C157" s="15" t="s">
        <v>52</v>
      </c>
      <c r="D157" s="16" t="s">
        <v>203</v>
      </c>
      <c r="E157" s="15" t="s">
        <v>6</v>
      </c>
      <c r="F157" s="4" t="s">
        <v>5</v>
      </c>
      <c r="G157" s="4">
        <v>20</v>
      </c>
      <c r="H157" s="4" t="s">
        <v>4</v>
      </c>
      <c r="I157" s="4">
        <v>4</v>
      </c>
      <c r="J157" s="4">
        <v>2</v>
      </c>
      <c r="K157" s="4">
        <v>1</v>
      </c>
      <c r="L157" s="4" t="s">
        <v>3</v>
      </c>
      <c r="M157" s="4" t="s">
        <v>8</v>
      </c>
      <c r="N157" s="4" t="s">
        <v>7</v>
      </c>
      <c r="O157" s="4">
        <v>4096</v>
      </c>
      <c r="P157" s="4">
        <f t="shared" si="35"/>
        <v>4096</v>
      </c>
      <c r="Q157" s="20">
        <f t="shared" si="36"/>
        <v>64</v>
      </c>
      <c r="R157" s="4" t="s">
        <v>50</v>
      </c>
      <c r="S157" s="4">
        <f t="shared" si="37"/>
        <v>4096</v>
      </c>
      <c r="T157" s="4" t="str">
        <f t="shared" si="24"/>
        <v>strided</v>
      </c>
      <c r="U157" s="4">
        <f t="shared" si="38"/>
        <v>4096</v>
      </c>
      <c r="V157" s="4" t="s">
        <v>0</v>
      </c>
      <c r="W157" s="4"/>
      <c r="AC157" s="1">
        <v>969.2</v>
      </c>
      <c r="AD157" s="1">
        <v>764.3</v>
      </c>
      <c r="AE157" s="2">
        <v>856.2</v>
      </c>
      <c r="AF157" s="35">
        <f t="shared" si="30"/>
        <v>0.83613281250000004</v>
      </c>
      <c r="AG157" s="1">
        <v>0.05</v>
      </c>
      <c r="AH157" s="1">
        <f t="shared" si="31"/>
        <v>4.1806640625000002E-2</v>
      </c>
    </row>
    <row r="158" spans="2:34" ht="15.75" hidden="1" x14ac:dyDescent="0.25">
      <c r="B158" s="15">
        <v>160510</v>
      </c>
      <c r="C158" s="15" t="s">
        <v>52</v>
      </c>
      <c r="D158" s="16" t="s">
        <v>292</v>
      </c>
      <c r="E158" s="15" t="s">
        <v>6</v>
      </c>
      <c r="F158" s="4" t="s">
        <v>5</v>
      </c>
      <c r="G158" s="4">
        <v>20</v>
      </c>
      <c r="H158" s="4" t="s">
        <v>4</v>
      </c>
      <c r="I158" s="4">
        <v>4</v>
      </c>
      <c r="J158" s="4">
        <v>2</v>
      </c>
      <c r="K158" s="4">
        <v>1</v>
      </c>
      <c r="L158" s="4" t="s">
        <v>3</v>
      </c>
      <c r="M158" s="4" t="s">
        <v>8</v>
      </c>
      <c r="N158" s="4" t="s">
        <v>7</v>
      </c>
      <c r="O158" s="4">
        <v>8192</v>
      </c>
      <c r="P158" s="4">
        <f t="shared" si="35"/>
        <v>8192</v>
      </c>
      <c r="Q158" s="20">
        <f t="shared" si="36"/>
        <v>256</v>
      </c>
      <c r="R158" s="4" t="s">
        <v>50</v>
      </c>
      <c r="S158" s="4">
        <f>O158</f>
        <v>8192</v>
      </c>
      <c r="T158" s="4" t="str">
        <f t="shared" ref="T158:T159" si="39">R158</f>
        <v>strided</v>
      </c>
      <c r="U158" s="4">
        <f t="shared" si="38"/>
        <v>8192</v>
      </c>
      <c r="V158" s="4" t="s">
        <v>0</v>
      </c>
      <c r="W158" s="4"/>
      <c r="AC158" s="28">
        <v>861.8</v>
      </c>
      <c r="AD158" s="28">
        <v>691.1</v>
      </c>
      <c r="AE158" s="29">
        <v>749.9</v>
      </c>
      <c r="AF158" s="35">
        <f t="shared" si="30"/>
        <v>0.73232421874999998</v>
      </c>
      <c r="AG158" s="27">
        <v>0.06</v>
      </c>
      <c r="AH158" s="1">
        <f t="shared" si="31"/>
        <v>4.3939453125E-2</v>
      </c>
    </row>
    <row r="159" spans="2:34" ht="15.75" hidden="1" x14ac:dyDescent="0.25">
      <c r="B159" s="15">
        <v>160510</v>
      </c>
      <c r="C159" s="15" t="s">
        <v>52</v>
      </c>
      <c r="D159" s="16" t="s">
        <v>295</v>
      </c>
      <c r="E159" s="15" t="s">
        <v>6</v>
      </c>
      <c r="F159" s="4" t="s">
        <v>5</v>
      </c>
      <c r="G159" s="4">
        <v>20</v>
      </c>
      <c r="H159" s="4" t="s">
        <v>4</v>
      </c>
      <c r="I159" s="4">
        <v>4</v>
      </c>
      <c r="J159" s="4">
        <v>2</v>
      </c>
      <c r="K159" s="4">
        <v>1</v>
      </c>
      <c r="L159" s="4" t="s">
        <v>3</v>
      </c>
      <c r="M159" s="4" t="s">
        <v>8</v>
      </c>
      <c r="N159" s="4" t="s">
        <v>7</v>
      </c>
      <c r="O159" s="4">
        <v>16384</v>
      </c>
      <c r="P159" s="4">
        <f t="shared" si="35"/>
        <v>16384</v>
      </c>
      <c r="Q159" s="20">
        <f t="shared" si="36"/>
        <v>1024</v>
      </c>
      <c r="R159" s="4" t="s">
        <v>50</v>
      </c>
      <c r="S159" s="4">
        <f>O159</f>
        <v>16384</v>
      </c>
      <c r="T159" s="4" t="str">
        <f t="shared" si="39"/>
        <v>strided</v>
      </c>
      <c r="U159" s="4">
        <f t="shared" si="38"/>
        <v>16384</v>
      </c>
      <c r="V159" s="4" t="s">
        <v>0</v>
      </c>
      <c r="W159" s="4"/>
      <c r="AC159" s="28">
        <v>866.3</v>
      </c>
      <c r="AD159" s="28">
        <v>652.20000000000005</v>
      </c>
      <c r="AE159" s="29">
        <v>781.5</v>
      </c>
      <c r="AF159" s="35">
        <f t="shared" si="30"/>
        <v>0.76318359375</v>
      </c>
      <c r="AG159" s="27">
        <v>7.0000000000000007E-2</v>
      </c>
      <c r="AH159" s="1">
        <f t="shared" si="31"/>
        <v>5.3422851562500005E-2</v>
      </c>
    </row>
    <row r="160" spans="2:34" ht="15.75" hidden="1" x14ac:dyDescent="0.25">
      <c r="B160" s="15">
        <v>160429</v>
      </c>
      <c r="C160" s="15" t="s">
        <v>52</v>
      </c>
      <c r="D160" s="16" t="s">
        <v>204</v>
      </c>
      <c r="E160" s="15" t="s">
        <v>6</v>
      </c>
      <c r="F160" s="4" t="s">
        <v>5</v>
      </c>
      <c r="G160" s="4">
        <v>20</v>
      </c>
      <c r="H160" s="4" t="s">
        <v>4</v>
      </c>
      <c r="I160" s="4">
        <v>4</v>
      </c>
      <c r="J160" s="4">
        <v>2</v>
      </c>
      <c r="K160" s="4">
        <v>2</v>
      </c>
      <c r="L160" s="4" t="s">
        <v>3</v>
      </c>
      <c r="M160" s="4" t="s">
        <v>8</v>
      </c>
      <c r="N160" s="4" t="s">
        <v>7</v>
      </c>
      <c r="O160" s="4">
        <v>16</v>
      </c>
      <c r="P160" s="4">
        <f>O160</f>
        <v>16</v>
      </c>
      <c r="Q160" s="20">
        <f>O160*P160*I160/(1024*1024)</f>
        <v>9.765625E-4</v>
      </c>
      <c r="R160" s="4" t="s">
        <v>1</v>
      </c>
      <c r="S160" s="4">
        <v>1</v>
      </c>
      <c r="T160" s="4" t="str">
        <f t="shared" si="24"/>
        <v>contig</v>
      </c>
      <c r="U160" s="4">
        <v>1</v>
      </c>
      <c r="V160" s="4" t="s">
        <v>0</v>
      </c>
      <c r="W160" s="4"/>
      <c r="AC160" s="28">
        <v>78.8</v>
      </c>
      <c r="AD160" s="28">
        <v>22.5</v>
      </c>
      <c r="AE160" s="29">
        <v>53.4</v>
      </c>
      <c r="AF160" s="35">
        <f t="shared" si="30"/>
        <v>5.2148437499999999E-2</v>
      </c>
      <c r="AG160" s="1">
        <v>0.41</v>
      </c>
      <c r="AH160" s="1">
        <f t="shared" si="31"/>
        <v>2.1380859374999998E-2</v>
      </c>
    </row>
    <row r="161" spans="2:34" ht="15.75" hidden="1" x14ac:dyDescent="0.25">
      <c r="B161" s="15">
        <v>160429</v>
      </c>
      <c r="C161" s="15" t="s">
        <v>52</v>
      </c>
      <c r="D161" s="16" t="s">
        <v>205</v>
      </c>
      <c r="E161" s="15" t="s">
        <v>6</v>
      </c>
      <c r="F161" s="4" t="s">
        <v>5</v>
      </c>
      <c r="G161" s="4">
        <v>20</v>
      </c>
      <c r="H161" s="4" t="s">
        <v>4</v>
      </c>
      <c r="I161" s="4">
        <v>4</v>
      </c>
      <c r="J161" s="4">
        <v>2</v>
      </c>
      <c r="K161" s="4">
        <v>2</v>
      </c>
      <c r="L161" s="4" t="s">
        <v>3</v>
      </c>
      <c r="M161" s="4" t="s">
        <v>8</v>
      </c>
      <c r="N161" s="4" t="s">
        <v>7</v>
      </c>
      <c r="O161" s="4">
        <v>32</v>
      </c>
      <c r="P161" s="4">
        <f t="shared" ref="P161:P168" si="40">O161</f>
        <v>32</v>
      </c>
      <c r="Q161" s="20">
        <f t="shared" ref="Q161:Q168" si="41">O161*P161*I161/(1024*1024)</f>
        <v>3.90625E-3</v>
      </c>
      <c r="R161" s="4" t="s">
        <v>1</v>
      </c>
      <c r="S161" s="4">
        <v>1</v>
      </c>
      <c r="T161" s="4" t="str">
        <f t="shared" si="24"/>
        <v>contig</v>
      </c>
      <c r="U161" s="4">
        <v>1</v>
      </c>
      <c r="V161" s="4" t="s">
        <v>0</v>
      </c>
      <c r="W161" s="4"/>
      <c r="AC161" s="28">
        <v>304.10000000000002</v>
      </c>
      <c r="AD161" s="28">
        <v>130.19999999999999</v>
      </c>
      <c r="AE161" s="29">
        <v>212.9</v>
      </c>
      <c r="AF161" s="35">
        <f t="shared" si="30"/>
        <v>0.20791015625000001</v>
      </c>
      <c r="AG161" s="1">
        <v>0.26</v>
      </c>
      <c r="AH161" s="1">
        <f t="shared" si="31"/>
        <v>5.4056640625000006E-2</v>
      </c>
    </row>
    <row r="162" spans="2:34" ht="15.75" hidden="1" x14ac:dyDescent="0.25">
      <c r="B162" s="15">
        <v>160429</v>
      </c>
      <c r="C162" s="15" t="s">
        <v>52</v>
      </c>
      <c r="D162" s="16" t="s">
        <v>206</v>
      </c>
      <c r="E162" s="15" t="s">
        <v>6</v>
      </c>
      <c r="F162" s="4" t="s">
        <v>5</v>
      </c>
      <c r="G162" s="4">
        <v>20</v>
      </c>
      <c r="H162" s="4" t="s">
        <v>4</v>
      </c>
      <c r="I162" s="4">
        <v>4</v>
      </c>
      <c r="J162" s="4">
        <v>2</v>
      </c>
      <c r="K162" s="4">
        <v>2</v>
      </c>
      <c r="L162" s="4" t="s">
        <v>3</v>
      </c>
      <c r="M162" s="4" t="s">
        <v>8</v>
      </c>
      <c r="N162" s="4" t="s">
        <v>7</v>
      </c>
      <c r="O162" s="4">
        <v>64</v>
      </c>
      <c r="P162" s="4">
        <f t="shared" si="40"/>
        <v>64</v>
      </c>
      <c r="Q162" s="20">
        <f t="shared" si="41"/>
        <v>1.5625E-2</v>
      </c>
      <c r="R162" s="4" t="s">
        <v>1</v>
      </c>
      <c r="S162" s="4">
        <v>1</v>
      </c>
      <c r="T162" s="4" t="str">
        <f t="shared" si="24"/>
        <v>contig</v>
      </c>
      <c r="U162" s="4">
        <v>1</v>
      </c>
      <c r="V162" s="4" t="s">
        <v>0</v>
      </c>
      <c r="W162" s="4"/>
      <c r="AC162" s="28">
        <v>1174.7</v>
      </c>
      <c r="AD162" s="28">
        <v>520.6</v>
      </c>
      <c r="AE162" s="29">
        <v>812.7</v>
      </c>
      <c r="AF162" s="35">
        <f t="shared" si="30"/>
        <v>0.79365234375000004</v>
      </c>
      <c r="AG162" s="1">
        <v>0.24</v>
      </c>
      <c r="AH162" s="1">
        <f t="shared" si="31"/>
        <v>0.1904765625</v>
      </c>
    </row>
    <row r="163" spans="2:34" ht="15.75" hidden="1" x14ac:dyDescent="0.25">
      <c r="B163" s="15">
        <v>160429</v>
      </c>
      <c r="C163" s="15" t="s">
        <v>52</v>
      </c>
      <c r="D163" s="16" t="s">
        <v>207</v>
      </c>
      <c r="E163" s="15" t="s">
        <v>6</v>
      </c>
      <c r="F163" s="4" t="s">
        <v>5</v>
      </c>
      <c r="G163" s="4">
        <v>20</v>
      </c>
      <c r="H163" s="4" t="s">
        <v>4</v>
      </c>
      <c r="I163" s="4">
        <v>4</v>
      </c>
      <c r="J163" s="4">
        <v>2</v>
      </c>
      <c r="K163" s="4">
        <v>2</v>
      </c>
      <c r="L163" s="4" t="s">
        <v>3</v>
      </c>
      <c r="M163" s="4" t="s">
        <v>8</v>
      </c>
      <c r="N163" s="4" t="s">
        <v>7</v>
      </c>
      <c r="O163" s="4">
        <v>128</v>
      </c>
      <c r="P163" s="4">
        <f t="shared" si="40"/>
        <v>128</v>
      </c>
      <c r="Q163" s="20">
        <f t="shared" si="41"/>
        <v>6.25E-2</v>
      </c>
      <c r="R163" s="4" t="s">
        <v>1</v>
      </c>
      <c r="S163" s="4">
        <v>1</v>
      </c>
      <c r="T163" s="4" t="str">
        <f t="shared" si="24"/>
        <v>contig</v>
      </c>
      <c r="U163" s="4">
        <v>1</v>
      </c>
      <c r="V163" s="4" t="s">
        <v>0</v>
      </c>
      <c r="W163" s="4"/>
      <c r="AC163" s="28">
        <v>3546.8</v>
      </c>
      <c r="AD163" s="28">
        <v>1544.3</v>
      </c>
      <c r="AE163" s="29">
        <v>2772.9</v>
      </c>
      <c r="AF163" s="35">
        <f t="shared" si="30"/>
        <v>2.7079101562500001</v>
      </c>
      <c r="AG163" s="1">
        <v>0.23</v>
      </c>
      <c r="AH163" s="1">
        <f t="shared" si="31"/>
        <v>0.62281933593750005</v>
      </c>
    </row>
    <row r="164" spans="2:34" ht="15.75" hidden="1" x14ac:dyDescent="0.25">
      <c r="B164" s="15">
        <v>160429</v>
      </c>
      <c r="C164" s="15" t="s">
        <v>52</v>
      </c>
      <c r="D164" s="16" t="s">
        <v>208</v>
      </c>
      <c r="E164" s="15" t="s">
        <v>6</v>
      </c>
      <c r="F164" s="4" t="s">
        <v>5</v>
      </c>
      <c r="G164" s="4">
        <v>20</v>
      </c>
      <c r="H164" s="4" t="s">
        <v>4</v>
      </c>
      <c r="I164" s="4">
        <v>4</v>
      </c>
      <c r="J164" s="4">
        <v>2</v>
      </c>
      <c r="K164" s="4">
        <v>2</v>
      </c>
      <c r="L164" s="4" t="s">
        <v>3</v>
      </c>
      <c r="M164" s="4" t="s">
        <v>8</v>
      </c>
      <c r="N164" s="4" t="s">
        <v>7</v>
      </c>
      <c r="O164" s="4">
        <v>256</v>
      </c>
      <c r="P164" s="4">
        <f t="shared" si="40"/>
        <v>256</v>
      </c>
      <c r="Q164" s="20">
        <f t="shared" si="41"/>
        <v>0.25</v>
      </c>
      <c r="R164" s="4" t="s">
        <v>1</v>
      </c>
      <c r="S164" s="4">
        <v>1</v>
      </c>
      <c r="T164" s="4" t="str">
        <f t="shared" si="24"/>
        <v>contig</v>
      </c>
      <c r="U164" s="4">
        <v>1</v>
      </c>
      <c r="V164" s="4" t="s">
        <v>0</v>
      </c>
      <c r="W164" s="4"/>
      <c r="AC164" s="28">
        <v>11393.9</v>
      </c>
      <c r="AD164" s="28">
        <v>5403</v>
      </c>
      <c r="AE164" s="29">
        <v>8485.2999999999993</v>
      </c>
      <c r="AF164" s="35">
        <f t="shared" si="30"/>
        <v>8.2864257812499993</v>
      </c>
      <c r="AG164" s="1">
        <v>0.2</v>
      </c>
      <c r="AH164" s="1">
        <f t="shared" si="31"/>
        <v>1.6572851562499999</v>
      </c>
    </row>
    <row r="165" spans="2:34" ht="15.75" hidden="1" x14ac:dyDescent="0.25">
      <c r="B165" s="15">
        <v>160429</v>
      </c>
      <c r="C165" s="15" t="s">
        <v>52</v>
      </c>
      <c r="D165" s="16" t="s">
        <v>209</v>
      </c>
      <c r="E165" s="15" t="s">
        <v>6</v>
      </c>
      <c r="F165" s="4" t="s">
        <v>5</v>
      </c>
      <c r="G165" s="4">
        <v>20</v>
      </c>
      <c r="H165" s="4" t="s">
        <v>4</v>
      </c>
      <c r="I165" s="4">
        <v>4</v>
      </c>
      <c r="J165" s="4">
        <v>2</v>
      </c>
      <c r="K165" s="4">
        <v>2</v>
      </c>
      <c r="L165" s="4" t="s">
        <v>3</v>
      </c>
      <c r="M165" s="4" t="s">
        <v>8</v>
      </c>
      <c r="N165" s="4" t="s">
        <v>7</v>
      </c>
      <c r="O165" s="4">
        <v>512</v>
      </c>
      <c r="P165" s="4">
        <f t="shared" si="40"/>
        <v>512</v>
      </c>
      <c r="Q165" s="20">
        <f t="shared" si="41"/>
        <v>1</v>
      </c>
      <c r="R165" s="4" t="s">
        <v>1</v>
      </c>
      <c r="S165" s="4">
        <v>1</v>
      </c>
      <c r="T165" s="4" t="str">
        <f t="shared" si="24"/>
        <v>contig</v>
      </c>
      <c r="U165" s="4">
        <v>1</v>
      </c>
      <c r="V165" s="4" t="s">
        <v>0</v>
      </c>
      <c r="W165" s="4"/>
      <c r="AC165" s="28">
        <v>24988.9</v>
      </c>
      <c r="AD165" s="28">
        <v>14073.7</v>
      </c>
      <c r="AE165" s="29">
        <v>18920.599999999999</v>
      </c>
      <c r="AF165" s="35">
        <f t="shared" si="30"/>
        <v>18.477148437499999</v>
      </c>
      <c r="AG165" s="1">
        <v>0.17</v>
      </c>
      <c r="AH165" s="1">
        <f t="shared" si="31"/>
        <v>3.141115234375</v>
      </c>
    </row>
    <row r="166" spans="2:34" ht="15.75" hidden="1" x14ac:dyDescent="0.25">
      <c r="B166" s="15">
        <v>160518</v>
      </c>
      <c r="C166" s="15" t="s">
        <v>52</v>
      </c>
      <c r="D166" s="16" t="s">
        <v>210</v>
      </c>
      <c r="E166" s="15" t="s">
        <v>6</v>
      </c>
      <c r="F166" s="4" t="s">
        <v>5</v>
      </c>
      <c r="G166" s="4">
        <v>20</v>
      </c>
      <c r="H166" s="4" t="s">
        <v>4</v>
      </c>
      <c r="I166" s="4">
        <v>4</v>
      </c>
      <c r="J166" s="4">
        <v>2</v>
      </c>
      <c r="K166" s="4">
        <v>2</v>
      </c>
      <c r="L166" s="4" t="s">
        <v>3</v>
      </c>
      <c r="M166" s="4" t="s">
        <v>8</v>
      </c>
      <c r="N166" s="4" t="s">
        <v>7</v>
      </c>
      <c r="O166" s="4">
        <v>1024</v>
      </c>
      <c r="P166" s="4">
        <f t="shared" si="40"/>
        <v>1024</v>
      </c>
      <c r="Q166" s="20">
        <f t="shared" si="41"/>
        <v>4</v>
      </c>
      <c r="R166" s="4" t="s">
        <v>1</v>
      </c>
      <c r="S166" s="4">
        <v>1</v>
      </c>
      <c r="T166" s="4" t="str">
        <f t="shared" ref="T166:T232" si="42">R166</f>
        <v>contig</v>
      </c>
      <c r="U166" s="4">
        <v>1</v>
      </c>
      <c r="V166" s="4" t="s">
        <v>0</v>
      </c>
      <c r="W166" s="4"/>
      <c r="AC166" s="28">
        <v>50844</v>
      </c>
      <c r="AD166" s="28">
        <v>19018</v>
      </c>
      <c r="AE166" s="29">
        <v>35409.9</v>
      </c>
      <c r="AF166" s="35">
        <f t="shared" si="30"/>
        <v>34.579980468750001</v>
      </c>
      <c r="AG166" s="1">
        <v>0.27</v>
      </c>
      <c r="AH166" s="1">
        <f t="shared" si="31"/>
        <v>9.3365947265625007</v>
      </c>
    </row>
    <row r="167" spans="2:34" ht="15.75" hidden="1" x14ac:dyDescent="0.25">
      <c r="B167" s="15">
        <v>160429</v>
      </c>
      <c r="C167" s="15" t="s">
        <v>52</v>
      </c>
      <c r="D167" s="16" t="s">
        <v>211</v>
      </c>
      <c r="E167" s="15" t="s">
        <v>6</v>
      </c>
      <c r="F167" s="4" t="s">
        <v>5</v>
      </c>
      <c r="G167" s="4">
        <v>20</v>
      </c>
      <c r="H167" s="4" t="s">
        <v>4</v>
      </c>
      <c r="I167" s="4">
        <v>4</v>
      </c>
      <c r="J167" s="4">
        <v>2</v>
      </c>
      <c r="K167" s="4">
        <v>2</v>
      </c>
      <c r="L167" s="4" t="s">
        <v>3</v>
      </c>
      <c r="M167" s="4" t="s">
        <v>8</v>
      </c>
      <c r="N167" s="4" t="s">
        <v>7</v>
      </c>
      <c r="O167" s="4">
        <v>2048</v>
      </c>
      <c r="P167" s="4">
        <f t="shared" si="40"/>
        <v>2048</v>
      </c>
      <c r="Q167" s="20">
        <f t="shared" si="41"/>
        <v>16</v>
      </c>
      <c r="R167" s="4" t="s">
        <v>1</v>
      </c>
      <c r="S167" s="4">
        <v>1</v>
      </c>
      <c r="T167" s="4" t="str">
        <f t="shared" si="42"/>
        <v>contig</v>
      </c>
      <c r="U167" s="4">
        <v>1</v>
      </c>
      <c r="V167" s="4" t="s">
        <v>0</v>
      </c>
      <c r="W167" s="4"/>
      <c r="AC167" s="28">
        <v>33717.699999999997</v>
      </c>
      <c r="AD167" s="28">
        <v>24834.6</v>
      </c>
      <c r="AE167" s="29">
        <v>29054</v>
      </c>
      <c r="AF167" s="35">
        <f t="shared" si="30"/>
        <v>28.373046875</v>
      </c>
      <c r="AG167" s="1">
        <v>0.06</v>
      </c>
      <c r="AH167" s="1">
        <f t="shared" si="31"/>
        <v>1.7023828125</v>
      </c>
    </row>
    <row r="168" spans="2:34" ht="15.75" hidden="1" x14ac:dyDescent="0.25">
      <c r="B168" s="15">
        <v>160429</v>
      </c>
      <c r="C168" s="15" t="s">
        <v>52</v>
      </c>
      <c r="D168" s="16" t="s">
        <v>212</v>
      </c>
      <c r="E168" s="15" t="s">
        <v>6</v>
      </c>
      <c r="F168" s="4" t="s">
        <v>5</v>
      </c>
      <c r="G168" s="4">
        <v>20</v>
      </c>
      <c r="H168" s="4" t="s">
        <v>4</v>
      </c>
      <c r="I168" s="4">
        <v>4</v>
      </c>
      <c r="J168" s="4">
        <v>2</v>
      </c>
      <c r="K168" s="4">
        <v>2</v>
      </c>
      <c r="L168" s="4" t="s">
        <v>3</v>
      </c>
      <c r="M168" s="4" t="s">
        <v>8</v>
      </c>
      <c r="N168" s="4" t="s">
        <v>7</v>
      </c>
      <c r="O168" s="4">
        <v>4096</v>
      </c>
      <c r="P168" s="4">
        <f t="shared" si="40"/>
        <v>4096</v>
      </c>
      <c r="Q168" s="20">
        <f t="shared" si="41"/>
        <v>64</v>
      </c>
      <c r="R168" s="4" t="s">
        <v>1</v>
      </c>
      <c r="S168" s="4">
        <v>1</v>
      </c>
      <c r="T168" s="4" t="str">
        <f t="shared" si="42"/>
        <v>contig</v>
      </c>
      <c r="U168" s="4">
        <v>1</v>
      </c>
      <c r="V168" s="4" t="s">
        <v>0</v>
      </c>
      <c r="W168" s="4"/>
      <c r="AC168" s="28">
        <v>28038.1</v>
      </c>
      <c r="AD168" s="28">
        <v>23534.7</v>
      </c>
      <c r="AE168" s="29">
        <v>25795.3</v>
      </c>
      <c r="AF168" s="35">
        <f t="shared" si="30"/>
        <v>25.190722656249999</v>
      </c>
      <c r="AG168" s="1">
        <v>0.05</v>
      </c>
      <c r="AH168" s="1">
        <f t="shared" si="31"/>
        <v>1.2595361328125001</v>
      </c>
    </row>
    <row r="169" spans="2:34" ht="15.75" hidden="1" x14ac:dyDescent="0.25">
      <c r="B169" s="15">
        <v>160429</v>
      </c>
      <c r="C169" s="15" t="s">
        <v>52</v>
      </c>
      <c r="D169" s="16" t="s">
        <v>213</v>
      </c>
      <c r="E169" s="15" t="s">
        <v>6</v>
      </c>
      <c r="F169" s="4" t="s">
        <v>5</v>
      </c>
      <c r="G169" s="4">
        <v>20</v>
      </c>
      <c r="H169" s="4" t="s">
        <v>4</v>
      </c>
      <c r="I169" s="4">
        <v>4</v>
      </c>
      <c r="J169" s="4">
        <v>2</v>
      </c>
      <c r="K169" s="4">
        <v>4</v>
      </c>
      <c r="L169" s="4" t="s">
        <v>3</v>
      </c>
      <c r="M169" s="4" t="s">
        <v>8</v>
      </c>
      <c r="N169" s="4" t="s">
        <v>7</v>
      </c>
      <c r="O169" s="4">
        <v>16</v>
      </c>
      <c r="P169" s="4">
        <f>O169</f>
        <v>16</v>
      </c>
      <c r="Q169" s="20">
        <f>O169*P169*I169/(1024*1024)</f>
        <v>9.765625E-4</v>
      </c>
      <c r="R169" s="4" t="s">
        <v>1</v>
      </c>
      <c r="S169" s="4">
        <v>1</v>
      </c>
      <c r="T169" s="4" t="str">
        <f t="shared" si="42"/>
        <v>contig</v>
      </c>
      <c r="U169" s="4">
        <v>1</v>
      </c>
      <c r="V169" s="4" t="s">
        <v>0</v>
      </c>
      <c r="W169" s="4"/>
      <c r="AC169" s="28">
        <v>85</v>
      </c>
      <c r="AD169" s="28">
        <v>30</v>
      </c>
      <c r="AE169" s="29">
        <v>58</v>
      </c>
      <c r="AF169" s="35">
        <f t="shared" si="30"/>
        <v>5.6640625E-2</v>
      </c>
      <c r="AG169" s="1">
        <v>0.33</v>
      </c>
      <c r="AH169" s="1">
        <f t="shared" si="31"/>
        <v>1.8691406250000001E-2</v>
      </c>
    </row>
    <row r="170" spans="2:34" ht="15.75" hidden="1" x14ac:dyDescent="0.25">
      <c r="B170" s="15">
        <v>160429</v>
      </c>
      <c r="C170" s="15" t="s">
        <v>52</v>
      </c>
      <c r="D170" s="16" t="s">
        <v>214</v>
      </c>
      <c r="E170" s="15" t="s">
        <v>6</v>
      </c>
      <c r="F170" s="4" t="s">
        <v>5</v>
      </c>
      <c r="G170" s="4">
        <v>20</v>
      </c>
      <c r="H170" s="4" t="s">
        <v>4</v>
      </c>
      <c r="I170" s="4">
        <v>4</v>
      </c>
      <c r="J170" s="4">
        <v>2</v>
      </c>
      <c r="K170" s="4">
        <v>4</v>
      </c>
      <c r="L170" s="4" t="s">
        <v>3</v>
      </c>
      <c r="M170" s="4" t="s">
        <v>8</v>
      </c>
      <c r="N170" s="4" t="s">
        <v>7</v>
      </c>
      <c r="O170" s="4">
        <v>32</v>
      </c>
      <c r="P170" s="4">
        <f t="shared" ref="P170:P177" si="43">O170</f>
        <v>32</v>
      </c>
      <c r="Q170" s="20">
        <f t="shared" ref="Q170:Q177" si="44">O170*P170*I170/(1024*1024)</f>
        <v>3.90625E-3</v>
      </c>
      <c r="R170" s="4" t="s">
        <v>1</v>
      </c>
      <c r="S170" s="4">
        <v>1</v>
      </c>
      <c r="T170" s="4" t="str">
        <f t="shared" si="42"/>
        <v>contig</v>
      </c>
      <c r="U170" s="4">
        <v>1</v>
      </c>
      <c r="V170" s="4" t="s">
        <v>0</v>
      </c>
      <c r="W170" s="4"/>
      <c r="AC170" s="28">
        <v>315.2</v>
      </c>
      <c r="AD170" s="28">
        <v>130.19999999999999</v>
      </c>
      <c r="AE170" s="29">
        <v>224.3</v>
      </c>
      <c r="AF170" s="35">
        <f t="shared" si="30"/>
        <v>0.21904296875000001</v>
      </c>
      <c r="AG170" s="1">
        <v>0.26</v>
      </c>
      <c r="AH170" s="1">
        <f t="shared" si="31"/>
        <v>5.6951171875000005E-2</v>
      </c>
    </row>
    <row r="171" spans="2:34" ht="15.75" hidden="1" x14ac:dyDescent="0.25">
      <c r="B171" s="15">
        <v>160429</v>
      </c>
      <c r="C171" s="15" t="s">
        <v>52</v>
      </c>
      <c r="D171" s="16" t="s">
        <v>215</v>
      </c>
      <c r="E171" s="15" t="s">
        <v>6</v>
      </c>
      <c r="F171" s="4" t="s">
        <v>5</v>
      </c>
      <c r="G171" s="4">
        <v>20</v>
      </c>
      <c r="H171" s="4" t="s">
        <v>4</v>
      </c>
      <c r="I171" s="4">
        <v>4</v>
      </c>
      <c r="J171" s="4">
        <v>2</v>
      </c>
      <c r="K171" s="4">
        <v>4</v>
      </c>
      <c r="L171" s="4" t="s">
        <v>3</v>
      </c>
      <c r="M171" s="4" t="s">
        <v>8</v>
      </c>
      <c r="N171" s="4" t="s">
        <v>7</v>
      </c>
      <c r="O171" s="4">
        <v>64</v>
      </c>
      <c r="P171" s="4">
        <f t="shared" si="43"/>
        <v>64</v>
      </c>
      <c r="Q171" s="20">
        <f t="shared" si="44"/>
        <v>1.5625E-2</v>
      </c>
      <c r="R171" s="4" t="s">
        <v>1</v>
      </c>
      <c r="S171" s="4">
        <v>1</v>
      </c>
      <c r="T171" s="4" t="str">
        <f t="shared" si="42"/>
        <v>contig</v>
      </c>
      <c r="U171" s="4">
        <v>1</v>
      </c>
      <c r="V171" s="4" t="s">
        <v>0</v>
      </c>
      <c r="W171" s="4"/>
      <c r="AC171" s="28">
        <v>1126.5</v>
      </c>
      <c r="AD171" s="28">
        <v>536.9</v>
      </c>
      <c r="AE171" s="29">
        <v>808.5</v>
      </c>
      <c r="AF171" s="35">
        <f t="shared" si="30"/>
        <v>0.78955078125</v>
      </c>
      <c r="AG171" s="1">
        <v>0.21</v>
      </c>
      <c r="AH171" s="1">
        <f t="shared" si="31"/>
        <v>0.1658056640625</v>
      </c>
    </row>
    <row r="172" spans="2:34" ht="15.75" hidden="1" x14ac:dyDescent="0.25">
      <c r="B172" s="15">
        <v>160429</v>
      </c>
      <c r="C172" s="15" t="s">
        <v>52</v>
      </c>
      <c r="D172" s="16" t="s">
        <v>216</v>
      </c>
      <c r="E172" s="15" t="s">
        <v>6</v>
      </c>
      <c r="F172" s="4" t="s">
        <v>5</v>
      </c>
      <c r="G172" s="4">
        <v>20</v>
      </c>
      <c r="H172" s="4" t="s">
        <v>4</v>
      </c>
      <c r="I172" s="4">
        <v>4</v>
      </c>
      <c r="J172" s="4">
        <v>2</v>
      </c>
      <c r="K172" s="4">
        <v>4</v>
      </c>
      <c r="L172" s="4" t="s">
        <v>3</v>
      </c>
      <c r="M172" s="4" t="s">
        <v>8</v>
      </c>
      <c r="N172" s="4" t="s">
        <v>7</v>
      </c>
      <c r="O172" s="4">
        <v>128</v>
      </c>
      <c r="P172" s="4">
        <f t="shared" si="43"/>
        <v>128</v>
      </c>
      <c r="Q172" s="20">
        <f t="shared" si="44"/>
        <v>6.25E-2</v>
      </c>
      <c r="R172" s="4" t="s">
        <v>1</v>
      </c>
      <c r="S172" s="4">
        <v>1</v>
      </c>
      <c r="T172" s="4" t="str">
        <f t="shared" si="42"/>
        <v>contig</v>
      </c>
      <c r="U172" s="4">
        <v>1</v>
      </c>
      <c r="V172" s="4" t="s">
        <v>0</v>
      </c>
      <c r="W172" s="4"/>
      <c r="AC172" s="28">
        <v>3640.8</v>
      </c>
      <c r="AD172" s="28">
        <v>1506.2</v>
      </c>
      <c r="AE172" s="29">
        <v>2709.6</v>
      </c>
      <c r="AF172" s="35">
        <f t="shared" si="30"/>
        <v>2.6460937499999999</v>
      </c>
      <c r="AG172" s="1">
        <v>0.26</v>
      </c>
      <c r="AH172" s="1">
        <f t="shared" si="31"/>
        <v>0.68798437499999998</v>
      </c>
    </row>
    <row r="173" spans="2:34" ht="15.75" hidden="1" x14ac:dyDescent="0.25">
      <c r="B173" s="15">
        <v>160429</v>
      </c>
      <c r="C173" s="15" t="s">
        <v>52</v>
      </c>
      <c r="D173" s="16" t="s">
        <v>217</v>
      </c>
      <c r="E173" s="15" t="s">
        <v>6</v>
      </c>
      <c r="F173" s="4" t="s">
        <v>5</v>
      </c>
      <c r="G173" s="4">
        <v>20</v>
      </c>
      <c r="H173" s="4" t="s">
        <v>4</v>
      </c>
      <c r="I173" s="4">
        <v>4</v>
      </c>
      <c r="J173" s="4">
        <v>2</v>
      </c>
      <c r="K173" s="4">
        <v>4</v>
      </c>
      <c r="L173" s="4" t="s">
        <v>3</v>
      </c>
      <c r="M173" s="4" t="s">
        <v>8</v>
      </c>
      <c r="N173" s="4" t="s">
        <v>7</v>
      </c>
      <c r="O173" s="4">
        <v>256</v>
      </c>
      <c r="P173" s="4">
        <f t="shared" si="43"/>
        <v>256</v>
      </c>
      <c r="Q173" s="20">
        <f t="shared" si="44"/>
        <v>0.25</v>
      </c>
      <c r="R173" s="4" t="s">
        <v>1</v>
      </c>
      <c r="S173" s="4">
        <v>1</v>
      </c>
      <c r="T173" s="4" t="str">
        <f t="shared" si="42"/>
        <v>contig</v>
      </c>
      <c r="U173" s="4">
        <v>1</v>
      </c>
      <c r="V173" s="4" t="s">
        <v>0</v>
      </c>
      <c r="W173" s="4"/>
      <c r="AC173" s="28">
        <v>11162.6</v>
      </c>
      <c r="AD173" s="28">
        <v>6392.5</v>
      </c>
      <c r="AE173" s="29">
        <v>8471.5</v>
      </c>
      <c r="AF173" s="35">
        <f t="shared" si="30"/>
        <v>8.27294921875</v>
      </c>
      <c r="AG173" s="1">
        <v>0.18</v>
      </c>
      <c r="AH173" s="1">
        <f t="shared" si="31"/>
        <v>1.4891308593749999</v>
      </c>
    </row>
    <row r="174" spans="2:34" ht="15.75" hidden="1" x14ac:dyDescent="0.25">
      <c r="B174" s="15">
        <v>160429</v>
      </c>
      <c r="C174" s="15" t="s">
        <v>52</v>
      </c>
      <c r="D174" s="16" t="s">
        <v>218</v>
      </c>
      <c r="E174" s="15" t="s">
        <v>6</v>
      </c>
      <c r="F174" s="4" t="s">
        <v>5</v>
      </c>
      <c r="G174" s="4">
        <v>20</v>
      </c>
      <c r="H174" s="4" t="s">
        <v>4</v>
      </c>
      <c r="I174" s="4">
        <v>4</v>
      </c>
      <c r="J174" s="4">
        <v>2</v>
      </c>
      <c r="K174" s="4">
        <v>4</v>
      </c>
      <c r="L174" s="4" t="s">
        <v>3</v>
      </c>
      <c r="M174" s="4" t="s">
        <v>8</v>
      </c>
      <c r="N174" s="4" t="s">
        <v>7</v>
      </c>
      <c r="O174" s="4">
        <v>512</v>
      </c>
      <c r="P174" s="4">
        <f t="shared" si="43"/>
        <v>512</v>
      </c>
      <c r="Q174" s="20">
        <f t="shared" si="44"/>
        <v>1</v>
      </c>
      <c r="R174" s="4" t="s">
        <v>1</v>
      </c>
      <c r="S174" s="4">
        <v>1</v>
      </c>
      <c r="T174" s="4" t="str">
        <f t="shared" si="42"/>
        <v>contig</v>
      </c>
      <c r="U174" s="4">
        <v>1</v>
      </c>
      <c r="V174" s="4" t="s">
        <v>0</v>
      </c>
      <c r="W174" s="4"/>
      <c r="AC174" s="28">
        <v>25276.1</v>
      </c>
      <c r="AD174" s="28">
        <v>14858.3</v>
      </c>
      <c r="AE174" s="29">
        <v>19408.400000000001</v>
      </c>
      <c r="AF174" s="35">
        <f t="shared" si="30"/>
        <v>18.953515625000001</v>
      </c>
      <c r="AG174" s="1">
        <v>0.14000000000000001</v>
      </c>
      <c r="AH174" s="1">
        <f t="shared" si="31"/>
        <v>2.6534921875000004</v>
      </c>
    </row>
    <row r="175" spans="2:34" ht="15.75" hidden="1" x14ac:dyDescent="0.25">
      <c r="B175" s="15">
        <v>160518</v>
      </c>
      <c r="C175" s="15" t="s">
        <v>52</v>
      </c>
      <c r="D175" s="16" t="s">
        <v>219</v>
      </c>
      <c r="E175" s="15" t="s">
        <v>6</v>
      </c>
      <c r="F175" s="4" t="s">
        <v>5</v>
      </c>
      <c r="G175" s="4">
        <v>20</v>
      </c>
      <c r="H175" s="4" t="s">
        <v>4</v>
      </c>
      <c r="I175" s="4">
        <v>4</v>
      </c>
      <c r="J175" s="4">
        <v>2</v>
      </c>
      <c r="K175" s="4">
        <v>4</v>
      </c>
      <c r="L175" s="4" t="s">
        <v>3</v>
      </c>
      <c r="M175" s="4" t="s">
        <v>8</v>
      </c>
      <c r="N175" s="4" t="s">
        <v>7</v>
      </c>
      <c r="O175" s="4">
        <v>1024</v>
      </c>
      <c r="P175" s="4">
        <f t="shared" si="43"/>
        <v>1024</v>
      </c>
      <c r="Q175" s="20">
        <f t="shared" si="44"/>
        <v>4</v>
      </c>
      <c r="R175" s="4" t="s">
        <v>1</v>
      </c>
      <c r="S175" s="4">
        <v>1</v>
      </c>
      <c r="T175" s="4" t="str">
        <f t="shared" si="42"/>
        <v>contig</v>
      </c>
      <c r="U175" s="4">
        <v>1</v>
      </c>
      <c r="V175" s="4" t="s">
        <v>0</v>
      </c>
      <c r="W175" s="4"/>
      <c r="AC175" s="28">
        <v>57024</v>
      </c>
      <c r="AD175" s="28">
        <v>20503</v>
      </c>
      <c r="AE175" s="29">
        <v>37929.300000000003</v>
      </c>
      <c r="AF175" s="35">
        <f t="shared" si="30"/>
        <v>37.040332031250003</v>
      </c>
      <c r="AG175" s="1">
        <v>0.25</v>
      </c>
      <c r="AH175" s="1">
        <f t="shared" si="31"/>
        <v>9.2600830078125007</v>
      </c>
    </row>
    <row r="176" spans="2:34" ht="15.75" hidden="1" x14ac:dyDescent="0.25">
      <c r="B176" s="15">
        <v>160429</v>
      </c>
      <c r="C176" s="15" t="s">
        <v>52</v>
      </c>
      <c r="D176" s="16" t="s">
        <v>220</v>
      </c>
      <c r="E176" s="15" t="s">
        <v>6</v>
      </c>
      <c r="F176" s="4" t="s">
        <v>5</v>
      </c>
      <c r="G176" s="4">
        <v>20</v>
      </c>
      <c r="H176" s="4" t="s">
        <v>4</v>
      </c>
      <c r="I176" s="4">
        <v>4</v>
      </c>
      <c r="J176" s="4">
        <v>2</v>
      </c>
      <c r="K176" s="4">
        <v>4</v>
      </c>
      <c r="L176" s="4" t="s">
        <v>3</v>
      </c>
      <c r="M176" s="4" t="s">
        <v>8</v>
      </c>
      <c r="N176" s="4" t="s">
        <v>7</v>
      </c>
      <c r="O176" s="4">
        <v>2048</v>
      </c>
      <c r="P176" s="4">
        <f t="shared" si="43"/>
        <v>2048</v>
      </c>
      <c r="Q176" s="20">
        <f t="shared" si="44"/>
        <v>16</v>
      </c>
      <c r="R176" s="4" t="s">
        <v>1</v>
      </c>
      <c r="S176" s="4">
        <v>1</v>
      </c>
      <c r="T176" s="4" t="str">
        <f t="shared" si="42"/>
        <v>contig</v>
      </c>
      <c r="U176" s="4">
        <v>1</v>
      </c>
      <c r="V176" s="4" t="s">
        <v>0</v>
      </c>
      <c r="W176" s="4"/>
      <c r="AC176" s="28">
        <v>31247.200000000001</v>
      </c>
      <c r="AD176" s="28">
        <v>20235.400000000001</v>
      </c>
      <c r="AE176" s="29">
        <v>26501.9</v>
      </c>
      <c r="AF176" s="35">
        <f t="shared" si="30"/>
        <v>25.880761718750001</v>
      </c>
      <c r="AG176" s="1">
        <v>0.09</v>
      </c>
      <c r="AH176" s="1">
        <f t="shared" si="31"/>
        <v>2.3292685546874998</v>
      </c>
    </row>
    <row r="177" spans="2:34" ht="15.75" hidden="1" x14ac:dyDescent="0.25">
      <c r="B177" s="15">
        <v>160429</v>
      </c>
      <c r="C177" s="15" t="s">
        <v>52</v>
      </c>
      <c r="D177" s="16" t="s">
        <v>221</v>
      </c>
      <c r="E177" s="15" t="s">
        <v>6</v>
      </c>
      <c r="F177" s="4" t="s">
        <v>5</v>
      </c>
      <c r="G177" s="4">
        <v>20</v>
      </c>
      <c r="H177" s="4" t="s">
        <v>4</v>
      </c>
      <c r="I177" s="4">
        <v>4</v>
      </c>
      <c r="J177" s="4">
        <v>2</v>
      </c>
      <c r="K177" s="4">
        <v>4</v>
      </c>
      <c r="L177" s="4" t="s">
        <v>3</v>
      </c>
      <c r="M177" s="4" t="s">
        <v>8</v>
      </c>
      <c r="N177" s="4" t="s">
        <v>7</v>
      </c>
      <c r="O177" s="4">
        <v>4096</v>
      </c>
      <c r="P177" s="4">
        <f t="shared" si="43"/>
        <v>4096</v>
      </c>
      <c r="Q177" s="20">
        <f t="shared" si="44"/>
        <v>64</v>
      </c>
      <c r="R177" s="4" t="s">
        <v>1</v>
      </c>
      <c r="S177" s="4">
        <v>1</v>
      </c>
      <c r="T177" s="4" t="str">
        <f t="shared" si="42"/>
        <v>contig</v>
      </c>
      <c r="U177" s="4">
        <v>1</v>
      </c>
      <c r="V177" s="4" t="s">
        <v>0</v>
      </c>
      <c r="W177" s="4"/>
      <c r="AC177" s="28">
        <v>28667.8</v>
      </c>
      <c r="AD177" s="28">
        <v>22830.3</v>
      </c>
      <c r="AE177" s="29">
        <v>26175.7</v>
      </c>
      <c r="AF177" s="35">
        <f t="shared" si="30"/>
        <v>25.562207031250001</v>
      </c>
      <c r="AG177" s="1">
        <v>0.05</v>
      </c>
      <c r="AH177" s="1">
        <f t="shared" si="31"/>
        <v>1.2781103515625001</v>
      </c>
    </row>
    <row r="178" spans="2:34" ht="15.75" hidden="1" x14ac:dyDescent="0.25">
      <c r="B178" s="15">
        <v>160429</v>
      </c>
      <c r="C178" s="15" t="s">
        <v>52</v>
      </c>
      <c r="D178" s="16" t="s">
        <v>222</v>
      </c>
      <c r="E178" s="15" t="s">
        <v>6</v>
      </c>
      <c r="F178" s="4" t="s">
        <v>5</v>
      </c>
      <c r="G178" s="4">
        <v>20</v>
      </c>
      <c r="H178" s="4" t="s">
        <v>4</v>
      </c>
      <c r="I178" s="4">
        <v>4</v>
      </c>
      <c r="J178" s="4">
        <v>2</v>
      </c>
      <c r="K178" s="4">
        <v>8</v>
      </c>
      <c r="L178" s="4" t="s">
        <v>3</v>
      </c>
      <c r="M178" s="4" t="s">
        <v>8</v>
      </c>
      <c r="N178" s="4" t="s">
        <v>7</v>
      </c>
      <c r="O178" s="4">
        <v>16</v>
      </c>
      <c r="P178" s="4">
        <f>O178</f>
        <v>16</v>
      </c>
      <c r="Q178" s="20">
        <f>O178*P178*I178/(1024*1024)</f>
        <v>9.765625E-4</v>
      </c>
      <c r="R178" s="4" t="s">
        <v>1</v>
      </c>
      <c r="S178" s="4">
        <v>1</v>
      </c>
      <c r="T178" s="4" t="str">
        <f t="shared" si="42"/>
        <v>contig</v>
      </c>
      <c r="U178" s="4">
        <v>1</v>
      </c>
      <c r="V178" s="4" t="s">
        <v>0</v>
      </c>
      <c r="W178" s="4"/>
      <c r="AC178" s="28">
        <v>108.7</v>
      </c>
      <c r="AD178" s="28">
        <v>35.9</v>
      </c>
      <c r="AE178" s="29">
        <v>59</v>
      </c>
      <c r="AF178" s="35">
        <f t="shared" si="30"/>
        <v>5.76171875E-2</v>
      </c>
      <c r="AG178" s="1">
        <v>0.32</v>
      </c>
      <c r="AH178" s="1">
        <f t="shared" si="31"/>
        <v>1.8437499999999999E-2</v>
      </c>
    </row>
    <row r="179" spans="2:34" ht="15.75" hidden="1" x14ac:dyDescent="0.25">
      <c r="B179" s="15">
        <v>160429</v>
      </c>
      <c r="C179" s="15" t="s">
        <v>52</v>
      </c>
      <c r="D179" s="16" t="s">
        <v>223</v>
      </c>
      <c r="E179" s="15" t="s">
        <v>6</v>
      </c>
      <c r="F179" s="4" t="s">
        <v>5</v>
      </c>
      <c r="G179" s="4">
        <v>20</v>
      </c>
      <c r="H179" s="4" t="s">
        <v>4</v>
      </c>
      <c r="I179" s="4">
        <v>4</v>
      </c>
      <c r="J179" s="4">
        <v>2</v>
      </c>
      <c r="K179" s="4">
        <v>8</v>
      </c>
      <c r="L179" s="4" t="s">
        <v>3</v>
      </c>
      <c r="M179" s="4" t="s">
        <v>8</v>
      </c>
      <c r="N179" s="4" t="s">
        <v>7</v>
      </c>
      <c r="O179" s="4">
        <v>32</v>
      </c>
      <c r="P179" s="4">
        <f t="shared" ref="P179:P186" si="45">O179</f>
        <v>32</v>
      </c>
      <c r="Q179" s="20">
        <f t="shared" ref="Q179:Q186" si="46">O179*P179*I179/(1024*1024)</f>
        <v>3.90625E-3</v>
      </c>
      <c r="R179" s="4" t="s">
        <v>1</v>
      </c>
      <c r="S179" s="4">
        <v>1</v>
      </c>
      <c r="T179" s="4" t="str">
        <f t="shared" si="42"/>
        <v>contig</v>
      </c>
      <c r="U179" s="4">
        <v>1</v>
      </c>
      <c r="V179" s="4" t="s">
        <v>0</v>
      </c>
      <c r="W179" s="4"/>
      <c r="AC179" s="28">
        <v>327.2</v>
      </c>
      <c r="AD179" s="28">
        <v>141.4</v>
      </c>
      <c r="AE179" s="29">
        <v>247.1</v>
      </c>
      <c r="AF179" s="35">
        <f t="shared" si="30"/>
        <v>0.24130859374999999</v>
      </c>
      <c r="AG179" s="1">
        <v>0.28999999999999998</v>
      </c>
      <c r="AH179" s="1">
        <f t="shared" si="31"/>
        <v>6.9979492187499992E-2</v>
      </c>
    </row>
    <row r="180" spans="2:34" ht="15.75" hidden="1" x14ac:dyDescent="0.25">
      <c r="B180" s="15">
        <v>160429</v>
      </c>
      <c r="C180" s="15" t="s">
        <v>52</v>
      </c>
      <c r="D180" s="16" t="s">
        <v>224</v>
      </c>
      <c r="E180" s="15" t="s">
        <v>6</v>
      </c>
      <c r="F180" s="4" t="s">
        <v>5</v>
      </c>
      <c r="G180" s="4">
        <v>20</v>
      </c>
      <c r="H180" s="4" t="s">
        <v>4</v>
      </c>
      <c r="I180" s="4">
        <v>4</v>
      </c>
      <c r="J180" s="4">
        <v>2</v>
      </c>
      <c r="K180" s="4">
        <v>8</v>
      </c>
      <c r="L180" s="4" t="s">
        <v>3</v>
      </c>
      <c r="M180" s="4" t="s">
        <v>8</v>
      </c>
      <c r="N180" s="4" t="s">
        <v>7</v>
      </c>
      <c r="O180" s="4">
        <v>64</v>
      </c>
      <c r="P180" s="4">
        <f t="shared" si="45"/>
        <v>64</v>
      </c>
      <c r="Q180" s="20">
        <f t="shared" si="46"/>
        <v>1.5625E-2</v>
      </c>
      <c r="R180" s="4" t="s">
        <v>1</v>
      </c>
      <c r="S180" s="4">
        <v>1</v>
      </c>
      <c r="T180" s="4" t="str">
        <f t="shared" si="42"/>
        <v>contig</v>
      </c>
      <c r="U180" s="4">
        <v>1</v>
      </c>
      <c r="V180" s="4" t="s">
        <v>0</v>
      </c>
      <c r="W180" s="4"/>
      <c r="AC180" s="28">
        <v>1360.8</v>
      </c>
      <c r="AD180" s="28">
        <v>528.6</v>
      </c>
      <c r="AE180" s="29">
        <v>912.7</v>
      </c>
      <c r="AF180" s="35">
        <f t="shared" si="30"/>
        <v>0.89130859375000004</v>
      </c>
      <c r="AG180" s="1">
        <v>0.24</v>
      </c>
      <c r="AH180" s="1">
        <f t="shared" si="31"/>
        <v>0.2139140625</v>
      </c>
    </row>
    <row r="181" spans="2:34" ht="15.75" hidden="1" x14ac:dyDescent="0.25">
      <c r="B181" s="15">
        <v>160429</v>
      </c>
      <c r="C181" s="15" t="s">
        <v>52</v>
      </c>
      <c r="D181" s="16" t="s">
        <v>225</v>
      </c>
      <c r="E181" s="15" t="s">
        <v>6</v>
      </c>
      <c r="F181" s="4" t="s">
        <v>5</v>
      </c>
      <c r="G181" s="4">
        <v>20</v>
      </c>
      <c r="H181" s="4" t="s">
        <v>4</v>
      </c>
      <c r="I181" s="4">
        <v>4</v>
      </c>
      <c r="J181" s="4">
        <v>2</v>
      </c>
      <c r="K181" s="4">
        <v>8</v>
      </c>
      <c r="L181" s="4" t="s">
        <v>3</v>
      </c>
      <c r="M181" s="4" t="s">
        <v>8</v>
      </c>
      <c r="N181" s="4" t="s">
        <v>7</v>
      </c>
      <c r="O181" s="4">
        <v>128</v>
      </c>
      <c r="P181" s="4">
        <f t="shared" si="45"/>
        <v>128</v>
      </c>
      <c r="Q181" s="20">
        <f t="shared" si="46"/>
        <v>6.25E-2</v>
      </c>
      <c r="R181" s="4" t="s">
        <v>1</v>
      </c>
      <c r="S181" s="4">
        <v>1</v>
      </c>
      <c r="T181" s="4" t="str">
        <f t="shared" si="42"/>
        <v>contig</v>
      </c>
      <c r="U181" s="4">
        <v>1</v>
      </c>
      <c r="V181" s="4" t="s">
        <v>0</v>
      </c>
      <c r="W181" s="4"/>
      <c r="AC181" s="28">
        <v>4543.3999999999996</v>
      </c>
      <c r="AD181" s="28">
        <v>1929</v>
      </c>
      <c r="AE181" s="29">
        <v>3117.1</v>
      </c>
      <c r="AF181" s="35">
        <f t="shared" si="30"/>
        <v>3.0440429687499999</v>
      </c>
      <c r="AG181" s="1">
        <v>0.2</v>
      </c>
      <c r="AH181" s="1">
        <f t="shared" si="31"/>
        <v>0.60880859375000007</v>
      </c>
    </row>
    <row r="182" spans="2:34" ht="15.75" hidden="1" x14ac:dyDescent="0.25">
      <c r="B182" s="15">
        <v>160429</v>
      </c>
      <c r="C182" s="15" t="s">
        <v>52</v>
      </c>
      <c r="D182" s="16" t="s">
        <v>226</v>
      </c>
      <c r="E182" s="15" t="s">
        <v>6</v>
      </c>
      <c r="F182" s="4" t="s">
        <v>5</v>
      </c>
      <c r="G182" s="4">
        <v>20</v>
      </c>
      <c r="H182" s="4" t="s">
        <v>4</v>
      </c>
      <c r="I182" s="4">
        <v>4</v>
      </c>
      <c r="J182" s="4">
        <v>2</v>
      </c>
      <c r="K182" s="4">
        <v>8</v>
      </c>
      <c r="L182" s="4" t="s">
        <v>3</v>
      </c>
      <c r="M182" s="4" t="s">
        <v>8</v>
      </c>
      <c r="N182" s="4" t="s">
        <v>7</v>
      </c>
      <c r="O182" s="4">
        <v>256</v>
      </c>
      <c r="P182" s="4">
        <f t="shared" si="45"/>
        <v>256</v>
      </c>
      <c r="Q182" s="20">
        <f t="shared" si="46"/>
        <v>0.25</v>
      </c>
      <c r="R182" s="4" t="s">
        <v>1</v>
      </c>
      <c r="S182" s="4">
        <v>1</v>
      </c>
      <c r="T182" s="4" t="str">
        <f t="shared" si="42"/>
        <v>contig</v>
      </c>
      <c r="U182" s="4">
        <v>1</v>
      </c>
      <c r="V182" s="4" t="s">
        <v>0</v>
      </c>
      <c r="W182" s="4"/>
      <c r="AC182" s="28">
        <v>11635</v>
      </c>
      <c r="AD182" s="28">
        <v>3912.9</v>
      </c>
      <c r="AE182" s="29">
        <v>8908.6</v>
      </c>
      <c r="AF182" s="35">
        <f t="shared" si="30"/>
        <v>8.6998046875000004</v>
      </c>
      <c r="AG182" s="1">
        <v>0.33</v>
      </c>
      <c r="AH182" s="1">
        <f t="shared" si="31"/>
        <v>2.8709355468750002</v>
      </c>
    </row>
    <row r="183" spans="2:34" ht="15.75" hidden="1" x14ac:dyDescent="0.25">
      <c r="B183" s="15">
        <v>160429</v>
      </c>
      <c r="C183" s="15" t="s">
        <v>52</v>
      </c>
      <c r="D183" s="16" t="s">
        <v>227</v>
      </c>
      <c r="E183" s="15" t="s">
        <v>6</v>
      </c>
      <c r="F183" s="4" t="s">
        <v>5</v>
      </c>
      <c r="G183" s="4">
        <v>20</v>
      </c>
      <c r="H183" s="4" t="s">
        <v>4</v>
      </c>
      <c r="I183" s="4">
        <v>4</v>
      </c>
      <c r="J183" s="4">
        <v>2</v>
      </c>
      <c r="K183" s="4">
        <v>8</v>
      </c>
      <c r="L183" s="4" t="s">
        <v>3</v>
      </c>
      <c r="M183" s="4" t="s">
        <v>8</v>
      </c>
      <c r="N183" s="4" t="s">
        <v>7</v>
      </c>
      <c r="O183" s="4">
        <v>512</v>
      </c>
      <c r="P183" s="4">
        <f t="shared" si="45"/>
        <v>512</v>
      </c>
      <c r="Q183" s="20">
        <f t="shared" si="46"/>
        <v>1</v>
      </c>
      <c r="R183" s="4" t="s">
        <v>1</v>
      </c>
      <c r="S183" s="4">
        <v>1</v>
      </c>
      <c r="T183" s="4" t="str">
        <f t="shared" si="42"/>
        <v>contig</v>
      </c>
      <c r="U183" s="4">
        <v>1</v>
      </c>
      <c r="V183" s="4" t="s">
        <v>0</v>
      </c>
      <c r="W183" s="4"/>
      <c r="AC183" s="28">
        <v>32220.1</v>
      </c>
      <c r="AD183" s="28">
        <v>16786.400000000001</v>
      </c>
      <c r="AE183" s="29">
        <v>21503.599999999999</v>
      </c>
      <c r="AF183" s="35">
        <f t="shared" si="30"/>
        <v>20.999609374999999</v>
      </c>
      <c r="AG183" s="1">
        <v>0.18</v>
      </c>
      <c r="AH183" s="1">
        <f t="shared" si="31"/>
        <v>3.7799296874999997</v>
      </c>
    </row>
    <row r="184" spans="2:34" ht="15.75" hidden="1" x14ac:dyDescent="0.25">
      <c r="B184" s="15">
        <v>160518</v>
      </c>
      <c r="C184" s="15" t="s">
        <v>52</v>
      </c>
      <c r="D184" s="16" t="s">
        <v>228</v>
      </c>
      <c r="E184" s="15" t="s">
        <v>6</v>
      </c>
      <c r="F184" s="4" t="s">
        <v>5</v>
      </c>
      <c r="G184" s="4">
        <v>20</v>
      </c>
      <c r="H184" s="4" t="s">
        <v>4</v>
      </c>
      <c r="I184" s="4">
        <v>4</v>
      </c>
      <c r="J184" s="4">
        <v>2</v>
      </c>
      <c r="K184" s="4">
        <v>8</v>
      </c>
      <c r="L184" s="4" t="s">
        <v>3</v>
      </c>
      <c r="M184" s="4" t="s">
        <v>8</v>
      </c>
      <c r="N184" s="4" t="s">
        <v>7</v>
      </c>
      <c r="O184" s="4">
        <v>1024</v>
      </c>
      <c r="P184" s="4">
        <f t="shared" si="45"/>
        <v>1024</v>
      </c>
      <c r="Q184" s="20">
        <f t="shared" si="46"/>
        <v>4</v>
      </c>
      <c r="R184" s="4" t="s">
        <v>1</v>
      </c>
      <c r="S184" s="4">
        <v>1</v>
      </c>
      <c r="T184" s="4" t="str">
        <f t="shared" si="42"/>
        <v>contig</v>
      </c>
      <c r="U184" s="4">
        <v>1</v>
      </c>
      <c r="V184" s="4" t="s">
        <v>0</v>
      </c>
      <c r="W184" s="4"/>
      <c r="AC184" s="28">
        <v>65035</v>
      </c>
      <c r="AD184" s="28">
        <v>24971</v>
      </c>
      <c r="AE184" s="29">
        <v>35348.1</v>
      </c>
      <c r="AF184" s="35">
        <f t="shared" si="30"/>
        <v>34.519628906249999</v>
      </c>
      <c r="AG184" s="1">
        <v>0.28000000000000003</v>
      </c>
      <c r="AH184" s="1">
        <f t="shared" si="31"/>
        <v>9.6654960937500007</v>
      </c>
    </row>
    <row r="185" spans="2:34" ht="15.75" hidden="1" x14ac:dyDescent="0.25">
      <c r="B185" s="15">
        <v>160429</v>
      </c>
      <c r="C185" s="15" t="s">
        <v>52</v>
      </c>
      <c r="D185" s="16" t="s">
        <v>229</v>
      </c>
      <c r="E185" s="15" t="s">
        <v>6</v>
      </c>
      <c r="F185" s="4" t="s">
        <v>5</v>
      </c>
      <c r="G185" s="4">
        <v>20</v>
      </c>
      <c r="H185" s="4" t="s">
        <v>4</v>
      </c>
      <c r="I185" s="4">
        <v>4</v>
      </c>
      <c r="J185" s="4">
        <v>2</v>
      </c>
      <c r="K185" s="4">
        <v>8</v>
      </c>
      <c r="L185" s="4" t="s">
        <v>3</v>
      </c>
      <c r="M185" s="4" t="s">
        <v>8</v>
      </c>
      <c r="N185" s="4" t="s">
        <v>7</v>
      </c>
      <c r="O185" s="4">
        <v>2048</v>
      </c>
      <c r="P185" s="4">
        <f t="shared" si="45"/>
        <v>2048</v>
      </c>
      <c r="Q185" s="20">
        <f t="shared" si="46"/>
        <v>16</v>
      </c>
      <c r="R185" s="4" t="s">
        <v>1</v>
      </c>
      <c r="S185" s="4">
        <v>1</v>
      </c>
      <c r="T185" s="4" t="str">
        <f t="shared" si="42"/>
        <v>contig</v>
      </c>
      <c r="U185" s="4">
        <v>1</v>
      </c>
      <c r="V185" s="4" t="s">
        <v>0</v>
      </c>
      <c r="W185" s="4"/>
      <c r="AC185" s="28">
        <v>27391.5</v>
      </c>
      <c r="AD185" s="28">
        <v>3940.6</v>
      </c>
      <c r="AE185" s="29">
        <v>18814.2</v>
      </c>
      <c r="AF185" s="35">
        <f t="shared" si="30"/>
        <v>18.373242187500001</v>
      </c>
      <c r="AG185" s="1">
        <v>0.9</v>
      </c>
      <c r="AH185" s="1">
        <f t="shared" si="31"/>
        <v>16.535917968750002</v>
      </c>
    </row>
    <row r="186" spans="2:34" ht="15.75" hidden="1" x14ac:dyDescent="0.25">
      <c r="B186" s="15">
        <v>160429</v>
      </c>
      <c r="C186" s="15" t="s">
        <v>52</v>
      </c>
      <c r="D186" s="16" t="s">
        <v>230</v>
      </c>
      <c r="E186" s="15" t="s">
        <v>6</v>
      </c>
      <c r="F186" s="4" t="s">
        <v>5</v>
      </c>
      <c r="G186" s="4">
        <v>20</v>
      </c>
      <c r="H186" s="4" t="s">
        <v>4</v>
      </c>
      <c r="I186" s="4">
        <v>4</v>
      </c>
      <c r="J186" s="4">
        <v>2</v>
      </c>
      <c r="K186" s="4">
        <v>8</v>
      </c>
      <c r="L186" s="4" t="s">
        <v>3</v>
      </c>
      <c r="M186" s="4" t="s">
        <v>8</v>
      </c>
      <c r="N186" s="4" t="s">
        <v>7</v>
      </c>
      <c r="O186" s="4">
        <v>4096</v>
      </c>
      <c r="P186" s="4">
        <f t="shared" si="45"/>
        <v>4096</v>
      </c>
      <c r="Q186" s="20">
        <f t="shared" si="46"/>
        <v>64</v>
      </c>
      <c r="R186" s="4" t="s">
        <v>1</v>
      </c>
      <c r="S186" s="4">
        <v>1</v>
      </c>
      <c r="T186" s="4" t="str">
        <f t="shared" si="42"/>
        <v>contig</v>
      </c>
      <c r="U186" s="4">
        <v>1</v>
      </c>
      <c r="V186" s="4" t="s">
        <v>0</v>
      </c>
      <c r="W186" s="4"/>
      <c r="AC186" s="28">
        <v>27823.4</v>
      </c>
      <c r="AD186" s="28">
        <v>23518</v>
      </c>
      <c r="AE186" s="29">
        <v>25977.1</v>
      </c>
      <c r="AF186" s="35">
        <f t="shared" si="30"/>
        <v>25.368261718749999</v>
      </c>
      <c r="AG186" s="1">
        <v>0.05</v>
      </c>
      <c r="AH186" s="1">
        <f t="shared" si="31"/>
        <v>1.2684130859375</v>
      </c>
    </row>
    <row r="187" spans="2:34" ht="15.75" hidden="1" x14ac:dyDescent="0.25">
      <c r="B187" s="15">
        <v>160429</v>
      </c>
      <c r="C187" s="15" t="s">
        <v>52</v>
      </c>
      <c r="D187" s="16" t="s">
        <v>231</v>
      </c>
      <c r="E187" s="15" t="s">
        <v>6</v>
      </c>
      <c r="F187" s="4" t="s">
        <v>5</v>
      </c>
      <c r="G187" s="4">
        <v>20</v>
      </c>
      <c r="H187" s="4" t="s">
        <v>4</v>
      </c>
      <c r="I187" s="4">
        <v>4</v>
      </c>
      <c r="J187" s="4">
        <v>2</v>
      </c>
      <c r="K187" s="4">
        <v>16</v>
      </c>
      <c r="L187" s="4" t="s">
        <v>3</v>
      </c>
      <c r="M187" s="4" t="s">
        <v>8</v>
      </c>
      <c r="N187" s="4" t="s">
        <v>7</v>
      </c>
      <c r="O187" s="4">
        <v>16</v>
      </c>
      <c r="P187" s="4">
        <f>O187</f>
        <v>16</v>
      </c>
      <c r="Q187" s="20">
        <f>O187*P187*I187/(1024*1024)</f>
        <v>9.765625E-4</v>
      </c>
      <c r="R187" s="4" t="s">
        <v>1</v>
      </c>
      <c r="S187" s="4">
        <v>1</v>
      </c>
      <c r="T187" s="4" t="str">
        <f t="shared" si="42"/>
        <v>contig</v>
      </c>
      <c r="U187" s="4">
        <v>1</v>
      </c>
      <c r="V187" s="4" t="s">
        <v>0</v>
      </c>
      <c r="W187" s="4"/>
      <c r="AC187" s="28">
        <v>102.3</v>
      </c>
      <c r="AD187" s="28">
        <v>45.7</v>
      </c>
      <c r="AE187" s="29">
        <v>67.900000000000006</v>
      </c>
      <c r="AF187" s="35">
        <f t="shared" si="30"/>
        <v>6.6308593750000006E-2</v>
      </c>
      <c r="AG187" s="1">
        <v>0.26</v>
      </c>
      <c r="AH187" s="1">
        <f t="shared" si="31"/>
        <v>1.7240234375000003E-2</v>
      </c>
    </row>
    <row r="188" spans="2:34" ht="15.75" hidden="1" x14ac:dyDescent="0.25">
      <c r="B188" s="15">
        <v>160429</v>
      </c>
      <c r="C188" s="15" t="s">
        <v>52</v>
      </c>
      <c r="D188" s="16" t="s">
        <v>232</v>
      </c>
      <c r="E188" s="15" t="s">
        <v>6</v>
      </c>
      <c r="F188" s="4" t="s">
        <v>5</v>
      </c>
      <c r="G188" s="4">
        <v>20</v>
      </c>
      <c r="H188" s="4" t="s">
        <v>4</v>
      </c>
      <c r="I188" s="4">
        <v>4</v>
      </c>
      <c r="J188" s="4">
        <v>2</v>
      </c>
      <c r="K188" s="4">
        <v>16</v>
      </c>
      <c r="L188" s="4" t="s">
        <v>3</v>
      </c>
      <c r="M188" s="4" t="s">
        <v>8</v>
      </c>
      <c r="N188" s="4" t="s">
        <v>7</v>
      </c>
      <c r="O188" s="4">
        <v>32</v>
      </c>
      <c r="P188" s="4">
        <f t="shared" ref="P188:P195" si="47">O188</f>
        <v>32</v>
      </c>
      <c r="Q188" s="20">
        <f t="shared" ref="Q188:Q195" si="48">O188*P188*I188/(1024*1024)</f>
        <v>3.90625E-3</v>
      </c>
      <c r="R188" s="4" t="s">
        <v>1</v>
      </c>
      <c r="S188" s="4">
        <v>1</v>
      </c>
      <c r="T188" s="4" t="str">
        <f t="shared" si="42"/>
        <v>contig</v>
      </c>
      <c r="U188" s="4">
        <v>1</v>
      </c>
      <c r="V188" s="4" t="s">
        <v>0</v>
      </c>
      <c r="W188" s="4"/>
      <c r="AC188" s="28">
        <v>373.5</v>
      </c>
      <c r="AD188" s="28">
        <v>136.9</v>
      </c>
      <c r="AE188" s="29">
        <v>231.5</v>
      </c>
      <c r="AF188" s="35">
        <f t="shared" si="30"/>
        <v>0.22607421875</v>
      </c>
      <c r="AG188" s="1">
        <v>0.31</v>
      </c>
      <c r="AH188" s="1">
        <f t="shared" si="31"/>
        <v>7.0083007812500001E-2</v>
      </c>
    </row>
    <row r="189" spans="2:34" ht="15.75" hidden="1" x14ac:dyDescent="0.25">
      <c r="B189" s="15">
        <v>160429</v>
      </c>
      <c r="C189" s="15" t="s">
        <v>52</v>
      </c>
      <c r="D189" s="16" t="s">
        <v>233</v>
      </c>
      <c r="E189" s="15" t="s">
        <v>6</v>
      </c>
      <c r="F189" s="4" t="s">
        <v>5</v>
      </c>
      <c r="G189" s="4">
        <v>20</v>
      </c>
      <c r="H189" s="4" t="s">
        <v>4</v>
      </c>
      <c r="I189" s="4">
        <v>4</v>
      </c>
      <c r="J189" s="4">
        <v>2</v>
      </c>
      <c r="K189" s="4">
        <v>16</v>
      </c>
      <c r="L189" s="4" t="s">
        <v>3</v>
      </c>
      <c r="M189" s="4" t="s">
        <v>8</v>
      </c>
      <c r="N189" s="4" t="s">
        <v>7</v>
      </c>
      <c r="O189" s="4">
        <v>64</v>
      </c>
      <c r="P189" s="4">
        <f t="shared" si="47"/>
        <v>64</v>
      </c>
      <c r="Q189" s="20">
        <f t="shared" si="48"/>
        <v>1.5625E-2</v>
      </c>
      <c r="R189" s="4" t="s">
        <v>1</v>
      </c>
      <c r="S189" s="4">
        <v>1</v>
      </c>
      <c r="T189" s="4" t="str">
        <f t="shared" si="42"/>
        <v>contig</v>
      </c>
      <c r="U189" s="4">
        <v>1</v>
      </c>
      <c r="V189" s="4" t="s">
        <v>0</v>
      </c>
      <c r="W189" s="4"/>
      <c r="AC189" s="28">
        <v>1174.7</v>
      </c>
      <c r="AD189" s="28">
        <v>554.20000000000005</v>
      </c>
      <c r="AE189" s="29">
        <v>888.2</v>
      </c>
      <c r="AF189" s="35">
        <f t="shared" si="30"/>
        <v>0.86738281250000004</v>
      </c>
      <c r="AG189" s="1">
        <v>0.21</v>
      </c>
      <c r="AH189" s="1">
        <f t="shared" si="31"/>
        <v>0.18215039062499999</v>
      </c>
    </row>
    <row r="190" spans="2:34" ht="15.75" hidden="1" x14ac:dyDescent="0.25">
      <c r="B190" s="15">
        <v>160429</v>
      </c>
      <c r="C190" s="15" t="s">
        <v>52</v>
      </c>
      <c r="D190" s="16" t="s">
        <v>234</v>
      </c>
      <c r="E190" s="15" t="s">
        <v>6</v>
      </c>
      <c r="F190" s="4" t="s">
        <v>5</v>
      </c>
      <c r="G190" s="4">
        <v>20</v>
      </c>
      <c r="H190" s="4" t="s">
        <v>4</v>
      </c>
      <c r="I190" s="4">
        <v>4</v>
      </c>
      <c r="J190" s="4">
        <v>2</v>
      </c>
      <c r="K190" s="4">
        <v>16</v>
      </c>
      <c r="L190" s="4" t="s">
        <v>3</v>
      </c>
      <c r="M190" s="4" t="s">
        <v>8</v>
      </c>
      <c r="N190" s="4" t="s">
        <v>7</v>
      </c>
      <c r="O190" s="4">
        <v>128</v>
      </c>
      <c r="P190" s="4">
        <f t="shared" si="47"/>
        <v>128</v>
      </c>
      <c r="Q190" s="20">
        <f t="shared" si="48"/>
        <v>6.25E-2</v>
      </c>
      <c r="R190" s="4" t="s">
        <v>1</v>
      </c>
      <c r="S190" s="4">
        <v>1</v>
      </c>
      <c r="T190" s="4" t="str">
        <f t="shared" si="42"/>
        <v>contig</v>
      </c>
      <c r="U190" s="4">
        <v>1</v>
      </c>
      <c r="V190" s="4" t="s">
        <v>0</v>
      </c>
      <c r="W190" s="4"/>
      <c r="AC190" s="28">
        <v>3983.7</v>
      </c>
      <c r="AD190" s="28">
        <v>2476.4</v>
      </c>
      <c r="AE190" s="29">
        <v>3120.8</v>
      </c>
      <c r="AF190" s="35">
        <f t="shared" si="30"/>
        <v>3.0476562500000002</v>
      </c>
      <c r="AG190" s="1">
        <v>0.14000000000000001</v>
      </c>
      <c r="AH190" s="1">
        <f t="shared" si="31"/>
        <v>0.42667187500000009</v>
      </c>
    </row>
    <row r="191" spans="2:34" ht="15.75" hidden="1" x14ac:dyDescent="0.25">
      <c r="B191" s="15">
        <v>160429</v>
      </c>
      <c r="C191" s="15" t="s">
        <v>52</v>
      </c>
      <c r="D191" s="16" t="s">
        <v>235</v>
      </c>
      <c r="E191" s="15" t="s">
        <v>6</v>
      </c>
      <c r="F191" s="4" t="s">
        <v>5</v>
      </c>
      <c r="G191" s="4">
        <v>20</v>
      </c>
      <c r="H191" s="4" t="s">
        <v>4</v>
      </c>
      <c r="I191" s="4">
        <v>4</v>
      </c>
      <c r="J191" s="4">
        <v>2</v>
      </c>
      <c r="K191" s="4">
        <v>16</v>
      </c>
      <c r="L191" s="4" t="s">
        <v>3</v>
      </c>
      <c r="M191" s="4" t="s">
        <v>8</v>
      </c>
      <c r="N191" s="4" t="s">
        <v>7</v>
      </c>
      <c r="O191" s="4">
        <v>256</v>
      </c>
      <c r="P191" s="4">
        <f t="shared" si="47"/>
        <v>256</v>
      </c>
      <c r="Q191" s="20">
        <f t="shared" si="48"/>
        <v>0.25</v>
      </c>
      <c r="R191" s="4" t="s">
        <v>1</v>
      </c>
      <c r="S191" s="4">
        <v>1</v>
      </c>
      <c r="T191" s="4" t="str">
        <f t="shared" si="42"/>
        <v>contig</v>
      </c>
      <c r="U191" s="4">
        <v>1</v>
      </c>
      <c r="V191" s="4" t="s">
        <v>0</v>
      </c>
      <c r="W191" s="4"/>
      <c r="AC191" s="28">
        <v>11951.2</v>
      </c>
      <c r="AD191" s="28">
        <v>6159.7</v>
      </c>
      <c r="AE191" s="29">
        <v>9172.7000000000007</v>
      </c>
      <c r="AF191" s="35">
        <f t="shared" si="30"/>
        <v>8.9577148437500007</v>
      </c>
      <c r="AG191" s="1">
        <v>0.2</v>
      </c>
      <c r="AH191" s="1">
        <f t="shared" si="31"/>
        <v>1.7915429687500002</v>
      </c>
    </row>
    <row r="192" spans="2:34" ht="15.75" hidden="1" x14ac:dyDescent="0.25">
      <c r="B192" s="15">
        <v>160429</v>
      </c>
      <c r="C192" s="15" t="s">
        <v>52</v>
      </c>
      <c r="D192" s="16" t="s">
        <v>236</v>
      </c>
      <c r="E192" s="15" t="s">
        <v>6</v>
      </c>
      <c r="F192" s="4" t="s">
        <v>5</v>
      </c>
      <c r="G192" s="4">
        <v>20</v>
      </c>
      <c r="H192" s="4" t="s">
        <v>4</v>
      </c>
      <c r="I192" s="4">
        <v>4</v>
      </c>
      <c r="J192" s="4">
        <v>2</v>
      </c>
      <c r="K192" s="4">
        <v>16</v>
      </c>
      <c r="L192" s="4" t="s">
        <v>3</v>
      </c>
      <c r="M192" s="4" t="s">
        <v>8</v>
      </c>
      <c r="N192" s="4" t="s">
        <v>7</v>
      </c>
      <c r="O192" s="4">
        <v>512</v>
      </c>
      <c r="P192" s="4">
        <f t="shared" si="47"/>
        <v>512</v>
      </c>
      <c r="Q192" s="20">
        <f t="shared" si="48"/>
        <v>1</v>
      </c>
      <c r="R192" s="4" t="s">
        <v>1</v>
      </c>
      <c r="S192" s="4">
        <v>1</v>
      </c>
      <c r="T192" s="4" t="str">
        <f t="shared" si="42"/>
        <v>contig</v>
      </c>
      <c r="U192" s="4">
        <v>1</v>
      </c>
      <c r="V192" s="4" t="s">
        <v>0</v>
      </c>
      <c r="W192" s="4"/>
      <c r="AC192" s="28">
        <v>30331.4</v>
      </c>
      <c r="AD192" s="28">
        <v>14279.4</v>
      </c>
      <c r="AE192" s="29">
        <v>20937.8</v>
      </c>
      <c r="AF192" s="35">
        <f t="shared" si="30"/>
        <v>20.447070312499999</v>
      </c>
      <c r="AG192" s="1">
        <v>0.18</v>
      </c>
      <c r="AH192" s="1">
        <f t="shared" si="31"/>
        <v>3.6804726562499996</v>
      </c>
    </row>
    <row r="193" spans="2:41" ht="15.75" hidden="1" x14ac:dyDescent="0.25">
      <c r="B193" s="15">
        <v>160518</v>
      </c>
      <c r="C193" s="15" t="s">
        <v>52</v>
      </c>
      <c r="D193" s="16" t="s">
        <v>237</v>
      </c>
      <c r="E193" s="15" t="s">
        <v>6</v>
      </c>
      <c r="F193" s="4" t="s">
        <v>5</v>
      </c>
      <c r="G193" s="4">
        <v>20</v>
      </c>
      <c r="H193" s="4" t="s">
        <v>4</v>
      </c>
      <c r="I193" s="4">
        <v>4</v>
      </c>
      <c r="J193" s="4">
        <v>2</v>
      </c>
      <c r="K193" s="4">
        <v>16</v>
      </c>
      <c r="L193" s="4" t="s">
        <v>3</v>
      </c>
      <c r="M193" s="4" t="s">
        <v>8</v>
      </c>
      <c r="N193" s="4" t="s">
        <v>7</v>
      </c>
      <c r="O193" s="4">
        <v>1024</v>
      </c>
      <c r="P193" s="4">
        <f t="shared" si="47"/>
        <v>1024</v>
      </c>
      <c r="Q193" s="20">
        <f t="shared" si="48"/>
        <v>4</v>
      </c>
      <c r="R193" s="4" t="s">
        <v>1</v>
      </c>
      <c r="S193" s="4">
        <v>1</v>
      </c>
      <c r="T193" s="4" t="str">
        <f t="shared" si="42"/>
        <v>contig</v>
      </c>
      <c r="U193" s="4">
        <v>1</v>
      </c>
      <c r="V193" s="4" t="s">
        <v>0</v>
      </c>
      <c r="W193" s="4"/>
      <c r="AC193" s="28">
        <v>58738.5</v>
      </c>
      <c r="AD193" s="28">
        <v>21298</v>
      </c>
      <c r="AE193" s="29">
        <v>36895.1</v>
      </c>
      <c r="AF193" s="35">
        <f t="shared" si="30"/>
        <v>36.030371093749999</v>
      </c>
      <c r="AG193" s="1">
        <v>0.26</v>
      </c>
      <c r="AH193" s="1">
        <f t="shared" si="31"/>
        <v>9.3678964843750006</v>
      </c>
    </row>
    <row r="194" spans="2:41" ht="15.75" hidden="1" x14ac:dyDescent="0.25">
      <c r="B194" s="15">
        <v>160429</v>
      </c>
      <c r="C194" s="15" t="s">
        <v>52</v>
      </c>
      <c r="D194" s="16" t="s">
        <v>238</v>
      </c>
      <c r="E194" s="15" t="s">
        <v>6</v>
      </c>
      <c r="F194" s="4" t="s">
        <v>5</v>
      </c>
      <c r="G194" s="4">
        <v>20</v>
      </c>
      <c r="H194" s="4" t="s">
        <v>4</v>
      </c>
      <c r="I194" s="4">
        <v>4</v>
      </c>
      <c r="J194" s="4">
        <v>2</v>
      </c>
      <c r="K194" s="4">
        <v>16</v>
      </c>
      <c r="L194" s="4" t="s">
        <v>3</v>
      </c>
      <c r="M194" s="4" t="s">
        <v>8</v>
      </c>
      <c r="N194" s="4" t="s">
        <v>7</v>
      </c>
      <c r="O194" s="4">
        <v>2048</v>
      </c>
      <c r="P194" s="4">
        <f t="shared" si="47"/>
        <v>2048</v>
      </c>
      <c r="Q194" s="20">
        <f t="shared" si="48"/>
        <v>16</v>
      </c>
      <c r="R194" s="4" t="s">
        <v>1</v>
      </c>
      <c r="S194" s="4">
        <v>1</v>
      </c>
      <c r="T194" s="4" t="str">
        <f t="shared" si="42"/>
        <v>contig</v>
      </c>
      <c r="U194" s="4">
        <v>1</v>
      </c>
      <c r="V194" s="4" t="s">
        <v>0</v>
      </c>
      <c r="W194" s="4"/>
      <c r="AC194" s="28">
        <v>35166.800000000003</v>
      </c>
      <c r="AD194" s="28">
        <v>26320.799999999999</v>
      </c>
      <c r="AE194" s="29">
        <v>29924.400000000001</v>
      </c>
      <c r="AF194" s="35">
        <f t="shared" si="30"/>
        <v>29.223046875000001</v>
      </c>
      <c r="AG194" s="1">
        <v>0.06</v>
      </c>
      <c r="AH194" s="1">
        <f t="shared" si="31"/>
        <v>1.7533828124999999</v>
      </c>
    </row>
    <row r="195" spans="2:41" ht="15.75" hidden="1" x14ac:dyDescent="0.25">
      <c r="B195" s="15">
        <v>160429</v>
      </c>
      <c r="C195" s="15" t="s">
        <v>52</v>
      </c>
      <c r="D195" s="16" t="s">
        <v>239</v>
      </c>
      <c r="E195" s="15" t="s">
        <v>6</v>
      </c>
      <c r="F195" s="4" t="s">
        <v>5</v>
      </c>
      <c r="G195" s="4">
        <v>20</v>
      </c>
      <c r="H195" s="4" t="s">
        <v>4</v>
      </c>
      <c r="I195" s="4">
        <v>4</v>
      </c>
      <c r="J195" s="4">
        <v>2</v>
      </c>
      <c r="K195" s="4">
        <v>16</v>
      </c>
      <c r="L195" s="4" t="s">
        <v>3</v>
      </c>
      <c r="M195" s="4" t="s">
        <v>8</v>
      </c>
      <c r="N195" s="4" t="s">
        <v>7</v>
      </c>
      <c r="O195" s="4">
        <v>4096</v>
      </c>
      <c r="P195" s="4">
        <f t="shared" si="47"/>
        <v>4096</v>
      </c>
      <c r="Q195" s="20">
        <f t="shared" si="48"/>
        <v>64</v>
      </c>
      <c r="R195" s="4" t="s">
        <v>1</v>
      </c>
      <c r="S195" s="4">
        <v>1</v>
      </c>
      <c r="T195" s="4" t="str">
        <f t="shared" si="42"/>
        <v>contig</v>
      </c>
      <c r="U195" s="4">
        <v>1</v>
      </c>
      <c r="V195" s="4" t="s">
        <v>0</v>
      </c>
      <c r="W195" s="4"/>
      <c r="AC195" s="28">
        <v>28304.6</v>
      </c>
      <c r="AD195" s="28">
        <v>22951.3</v>
      </c>
      <c r="AE195" s="29">
        <v>26123.200000000001</v>
      </c>
      <c r="AF195" s="35">
        <f t="shared" si="30"/>
        <v>25.510937500000001</v>
      </c>
      <c r="AG195" s="1">
        <v>0.05</v>
      </c>
      <c r="AH195" s="1">
        <f t="shared" si="31"/>
        <v>1.2755468750000001</v>
      </c>
    </row>
    <row r="196" spans="2:41" ht="15.75" hidden="1" x14ac:dyDescent="0.25">
      <c r="B196" s="15">
        <v>160429</v>
      </c>
      <c r="C196" s="15" t="s">
        <v>53</v>
      </c>
      <c r="D196" s="16" t="s">
        <v>261</v>
      </c>
      <c r="E196" s="15" t="s">
        <v>6</v>
      </c>
      <c r="F196" s="4" t="s">
        <v>5</v>
      </c>
      <c r="G196" s="4">
        <v>20</v>
      </c>
      <c r="H196" s="4" t="s">
        <v>4</v>
      </c>
      <c r="I196" s="4">
        <v>4</v>
      </c>
      <c r="J196" s="4">
        <v>2</v>
      </c>
      <c r="K196" s="4">
        <v>1</v>
      </c>
      <c r="L196" s="4" t="s">
        <v>3</v>
      </c>
      <c r="M196" s="4" t="s">
        <v>8</v>
      </c>
      <c r="N196" s="4" t="s">
        <v>7</v>
      </c>
      <c r="O196" s="4">
        <v>16</v>
      </c>
      <c r="P196" s="4">
        <f>O196</f>
        <v>16</v>
      </c>
      <c r="Q196" s="20">
        <f>O196*P196*I196/(1024*1024)</f>
        <v>9.765625E-4</v>
      </c>
      <c r="R196" s="4" t="s">
        <v>1</v>
      </c>
      <c r="S196" s="4">
        <v>1</v>
      </c>
      <c r="T196" s="4" t="str">
        <f t="shared" si="42"/>
        <v>contig</v>
      </c>
      <c r="U196" s="4">
        <v>1</v>
      </c>
      <c r="V196" s="4" t="s">
        <v>0</v>
      </c>
      <c r="W196" s="4"/>
      <c r="AC196" s="28">
        <v>159.1</v>
      </c>
      <c r="AD196" s="28">
        <v>128.19999999999999</v>
      </c>
      <c r="AE196" s="29">
        <v>148</v>
      </c>
      <c r="AF196" s="35">
        <f t="shared" ref="AF196:AF259" si="49">AE196/1024</f>
        <v>0.14453125</v>
      </c>
      <c r="AG196" s="1">
        <v>0.06</v>
      </c>
      <c r="AH196" s="1">
        <f t="shared" ref="AH196:AH259" si="50">AF196*AG196</f>
        <v>8.671874999999999E-3</v>
      </c>
    </row>
    <row r="197" spans="2:41" ht="15.75" hidden="1" x14ac:dyDescent="0.25">
      <c r="B197" s="15">
        <v>160429</v>
      </c>
      <c r="C197" s="15" t="s">
        <v>53</v>
      </c>
      <c r="D197" s="16" t="s">
        <v>262</v>
      </c>
      <c r="E197" s="15" t="s">
        <v>6</v>
      </c>
      <c r="F197" s="4" t="s">
        <v>5</v>
      </c>
      <c r="G197" s="4">
        <v>20</v>
      </c>
      <c r="H197" s="4" t="s">
        <v>4</v>
      </c>
      <c r="I197" s="4">
        <v>4</v>
      </c>
      <c r="J197" s="4">
        <v>2</v>
      </c>
      <c r="K197" s="4">
        <v>1</v>
      </c>
      <c r="L197" s="4" t="s">
        <v>3</v>
      </c>
      <c r="M197" s="4" t="s">
        <v>8</v>
      </c>
      <c r="N197" s="4" t="s">
        <v>7</v>
      </c>
      <c r="O197" s="4">
        <v>32</v>
      </c>
      <c r="P197" s="4">
        <f t="shared" ref="P197:P206" si="51">O197</f>
        <v>32</v>
      </c>
      <c r="Q197" s="20">
        <f t="shared" ref="Q197:Q206" si="52">O197*P197*I197/(1024*1024)</f>
        <v>3.90625E-3</v>
      </c>
      <c r="R197" s="4" t="s">
        <v>1</v>
      </c>
      <c r="S197" s="4">
        <v>1</v>
      </c>
      <c r="T197" s="4" t="str">
        <f t="shared" si="42"/>
        <v>contig</v>
      </c>
      <c r="U197" s="4">
        <v>1</v>
      </c>
      <c r="V197" s="4" t="s">
        <v>0</v>
      </c>
      <c r="W197" s="4"/>
      <c r="AC197" s="28">
        <v>1041.2</v>
      </c>
      <c r="AD197" s="28">
        <v>747</v>
      </c>
      <c r="AE197" s="29">
        <v>972.9</v>
      </c>
      <c r="AF197" s="35">
        <f t="shared" si="49"/>
        <v>0.95009765624999998</v>
      </c>
      <c r="AG197" s="1">
        <v>0.09</v>
      </c>
      <c r="AH197" s="1">
        <f t="shared" si="50"/>
        <v>8.5508789062499993E-2</v>
      </c>
    </row>
    <row r="198" spans="2:41" ht="15.75" hidden="1" x14ac:dyDescent="0.25">
      <c r="B198" s="15">
        <v>160429</v>
      </c>
      <c r="C198" s="15" t="s">
        <v>53</v>
      </c>
      <c r="D198" s="16" t="s">
        <v>263</v>
      </c>
      <c r="E198" s="15" t="s">
        <v>6</v>
      </c>
      <c r="F198" s="4" t="s">
        <v>5</v>
      </c>
      <c r="G198" s="4">
        <v>20</v>
      </c>
      <c r="H198" s="4" t="s">
        <v>4</v>
      </c>
      <c r="I198" s="4">
        <v>4</v>
      </c>
      <c r="J198" s="4">
        <v>2</v>
      </c>
      <c r="K198" s="4">
        <v>1</v>
      </c>
      <c r="L198" s="4" t="s">
        <v>3</v>
      </c>
      <c r="M198" s="4" t="s">
        <v>8</v>
      </c>
      <c r="N198" s="4" t="s">
        <v>7</v>
      </c>
      <c r="O198" s="4">
        <v>64</v>
      </c>
      <c r="P198" s="4">
        <f t="shared" si="51"/>
        <v>64</v>
      </c>
      <c r="Q198" s="20">
        <f t="shared" si="52"/>
        <v>1.5625E-2</v>
      </c>
      <c r="R198" s="4" t="s">
        <v>1</v>
      </c>
      <c r="S198" s="4">
        <v>1</v>
      </c>
      <c r="T198" s="4" t="str">
        <f t="shared" si="42"/>
        <v>contig</v>
      </c>
      <c r="U198" s="4">
        <v>1</v>
      </c>
      <c r="V198" s="4" t="s">
        <v>0</v>
      </c>
      <c r="W198" s="4"/>
      <c r="AC198" s="28">
        <v>4164.8</v>
      </c>
      <c r="AD198" s="28">
        <v>3272.4</v>
      </c>
      <c r="AE198" s="29">
        <v>3795.6</v>
      </c>
      <c r="AF198" s="35">
        <f t="shared" si="49"/>
        <v>3.7066406249999999</v>
      </c>
      <c r="AG198" s="1">
        <v>0.08</v>
      </c>
      <c r="AH198" s="1">
        <f t="shared" si="50"/>
        <v>0.29653125000000002</v>
      </c>
    </row>
    <row r="199" spans="2:41" ht="15.75" hidden="1" x14ac:dyDescent="0.25">
      <c r="B199" s="15">
        <v>160429</v>
      </c>
      <c r="C199" s="15" t="s">
        <v>53</v>
      </c>
      <c r="D199" s="16" t="s">
        <v>264</v>
      </c>
      <c r="E199" s="15" t="s">
        <v>6</v>
      </c>
      <c r="F199" s="4" t="s">
        <v>5</v>
      </c>
      <c r="G199" s="4">
        <v>20</v>
      </c>
      <c r="H199" s="4" t="s">
        <v>4</v>
      </c>
      <c r="I199" s="4">
        <v>4</v>
      </c>
      <c r="J199" s="4">
        <v>2</v>
      </c>
      <c r="K199" s="4">
        <v>1</v>
      </c>
      <c r="L199" s="4" t="s">
        <v>3</v>
      </c>
      <c r="M199" s="4" t="s">
        <v>8</v>
      </c>
      <c r="N199" s="4" t="s">
        <v>7</v>
      </c>
      <c r="O199" s="4">
        <v>128</v>
      </c>
      <c r="P199" s="4">
        <f t="shared" si="51"/>
        <v>128</v>
      </c>
      <c r="Q199" s="20">
        <f t="shared" si="52"/>
        <v>6.25E-2</v>
      </c>
      <c r="R199" s="4" t="s">
        <v>1</v>
      </c>
      <c r="S199" s="4">
        <v>1</v>
      </c>
      <c r="T199" s="4" t="str">
        <f t="shared" si="42"/>
        <v>contig</v>
      </c>
      <c r="U199" s="4">
        <v>1</v>
      </c>
      <c r="V199" s="4" t="s">
        <v>0</v>
      </c>
      <c r="W199" s="4"/>
      <c r="AC199" s="28">
        <v>16659.3</v>
      </c>
      <c r="AD199" s="28">
        <v>11651.2</v>
      </c>
      <c r="AE199" s="29">
        <v>15094.5</v>
      </c>
      <c r="AF199" s="35">
        <f t="shared" si="49"/>
        <v>14.74072265625</v>
      </c>
      <c r="AG199" s="1">
        <v>0.09</v>
      </c>
      <c r="AH199" s="1">
        <f t="shared" si="50"/>
        <v>1.3266650390624999</v>
      </c>
    </row>
    <row r="200" spans="2:41" ht="15.75" hidden="1" x14ac:dyDescent="0.25">
      <c r="B200" s="15">
        <v>160429</v>
      </c>
      <c r="C200" s="15" t="s">
        <v>53</v>
      </c>
      <c r="D200" s="16" t="s">
        <v>265</v>
      </c>
      <c r="E200" s="15" t="s">
        <v>6</v>
      </c>
      <c r="F200" s="4" t="s">
        <v>5</v>
      </c>
      <c r="G200" s="4">
        <v>20</v>
      </c>
      <c r="H200" s="4" t="s">
        <v>4</v>
      </c>
      <c r="I200" s="4">
        <v>4</v>
      </c>
      <c r="J200" s="4">
        <v>2</v>
      </c>
      <c r="K200" s="4">
        <v>1</v>
      </c>
      <c r="L200" s="4" t="s">
        <v>3</v>
      </c>
      <c r="M200" s="4" t="s">
        <v>8</v>
      </c>
      <c r="N200" s="4" t="s">
        <v>7</v>
      </c>
      <c r="O200" s="4">
        <v>256</v>
      </c>
      <c r="P200" s="4">
        <f t="shared" si="51"/>
        <v>256</v>
      </c>
      <c r="Q200" s="20">
        <f t="shared" si="52"/>
        <v>0.25</v>
      </c>
      <c r="R200" s="4" t="s">
        <v>1</v>
      </c>
      <c r="S200" s="4">
        <v>1</v>
      </c>
      <c r="T200" s="4" t="str">
        <f t="shared" si="42"/>
        <v>contig</v>
      </c>
      <c r="U200" s="4">
        <v>1</v>
      </c>
      <c r="V200" s="4" t="s">
        <v>0</v>
      </c>
      <c r="W200" s="4"/>
      <c r="AC200" s="28">
        <v>57869</v>
      </c>
      <c r="AD200" s="28">
        <v>43980.5</v>
      </c>
      <c r="AE200" s="29">
        <v>51328.6</v>
      </c>
      <c r="AF200" s="35">
        <f t="shared" si="49"/>
        <v>50.125585937499999</v>
      </c>
      <c r="AG200" s="1">
        <v>0.06</v>
      </c>
      <c r="AH200" s="1">
        <f t="shared" si="50"/>
        <v>3.0075351562499999</v>
      </c>
    </row>
    <row r="201" spans="2:41" ht="15.75" hidden="1" x14ac:dyDescent="0.25">
      <c r="B201" s="15">
        <v>160429</v>
      </c>
      <c r="C201" s="15" t="s">
        <v>53</v>
      </c>
      <c r="D201" s="16" t="s">
        <v>266</v>
      </c>
      <c r="E201" s="15" t="s">
        <v>6</v>
      </c>
      <c r="F201" s="4" t="s">
        <v>5</v>
      </c>
      <c r="G201" s="4">
        <v>20</v>
      </c>
      <c r="H201" s="4" t="s">
        <v>4</v>
      </c>
      <c r="I201" s="4">
        <v>4</v>
      </c>
      <c r="J201" s="4">
        <v>2</v>
      </c>
      <c r="K201" s="4">
        <v>1</v>
      </c>
      <c r="L201" s="4" t="s">
        <v>3</v>
      </c>
      <c r="M201" s="4" t="s">
        <v>8</v>
      </c>
      <c r="N201" s="4" t="s">
        <v>7</v>
      </c>
      <c r="O201" s="4">
        <v>512</v>
      </c>
      <c r="P201" s="4">
        <f t="shared" si="51"/>
        <v>512</v>
      </c>
      <c r="Q201" s="20">
        <f t="shared" si="52"/>
        <v>1</v>
      </c>
      <c r="R201" s="4" t="s">
        <v>1</v>
      </c>
      <c r="S201" s="4">
        <v>1</v>
      </c>
      <c r="T201" s="4" t="str">
        <f t="shared" si="42"/>
        <v>contig</v>
      </c>
      <c r="U201" s="4">
        <v>1</v>
      </c>
      <c r="V201" s="4" t="s">
        <v>0</v>
      </c>
      <c r="W201" s="4"/>
      <c r="AC201" s="28">
        <v>123888.6</v>
      </c>
      <c r="AD201" s="28">
        <v>104715.4</v>
      </c>
      <c r="AE201" s="29">
        <v>115498.1</v>
      </c>
      <c r="AF201" s="35">
        <f t="shared" si="49"/>
        <v>112.79111328125001</v>
      </c>
      <c r="AG201" s="1">
        <v>0.05</v>
      </c>
      <c r="AH201" s="1">
        <f t="shared" si="50"/>
        <v>5.6395556640625006</v>
      </c>
    </row>
    <row r="202" spans="2:41" ht="15.75" hidden="1" x14ac:dyDescent="0.25">
      <c r="B202" s="15">
        <v>160429</v>
      </c>
      <c r="C202" s="15" t="s">
        <v>53</v>
      </c>
      <c r="D202" s="16" t="s">
        <v>267</v>
      </c>
      <c r="E202" s="15" t="s">
        <v>6</v>
      </c>
      <c r="F202" s="4" t="s">
        <v>5</v>
      </c>
      <c r="G202" s="4">
        <v>20</v>
      </c>
      <c r="H202" s="4" t="s">
        <v>4</v>
      </c>
      <c r="I202" s="4">
        <v>4</v>
      </c>
      <c r="J202" s="4">
        <v>2</v>
      </c>
      <c r="K202" s="4">
        <v>1</v>
      </c>
      <c r="L202" s="4" t="s">
        <v>3</v>
      </c>
      <c r="M202" s="4" t="s">
        <v>8</v>
      </c>
      <c r="N202" s="4" t="s">
        <v>7</v>
      </c>
      <c r="O202" s="4">
        <v>1024</v>
      </c>
      <c r="P202" s="4">
        <f t="shared" si="51"/>
        <v>1024</v>
      </c>
      <c r="Q202" s="20">
        <f t="shared" si="52"/>
        <v>4</v>
      </c>
      <c r="R202" s="4" t="s">
        <v>1</v>
      </c>
      <c r="S202" s="4">
        <v>1</v>
      </c>
      <c r="T202" s="4" t="str">
        <f t="shared" si="42"/>
        <v>contig</v>
      </c>
      <c r="U202" s="4">
        <v>1</v>
      </c>
      <c r="V202" s="4" t="s">
        <v>0</v>
      </c>
      <c r="W202" s="4"/>
      <c r="AC202" s="28">
        <v>183251.9</v>
      </c>
      <c r="AD202" s="28">
        <v>167544.6</v>
      </c>
      <c r="AE202" s="29">
        <v>177888</v>
      </c>
      <c r="AF202" s="35">
        <f t="shared" si="49"/>
        <v>173.71875</v>
      </c>
      <c r="AG202" s="1">
        <v>0.02</v>
      </c>
      <c r="AH202" s="1">
        <f t="shared" si="50"/>
        <v>3.4743750000000002</v>
      </c>
    </row>
    <row r="203" spans="2:41" ht="15.75" hidden="1" x14ac:dyDescent="0.25">
      <c r="B203" s="15">
        <v>160429</v>
      </c>
      <c r="C203" s="15" t="s">
        <v>53</v>
      </c>
      <c r="D203" s="16" t="s">
        <v>268</v>
      </c>
      <c r="E203" s="15" t="s">
        <v>6</v>
      </c>
      <c r="F203" s="4" t="s">
        <v>5</v>
      </c>
      <c r="G203" s="4">
        <v>20</v>
      </c>
      <c r="H203" s="4" t="s">
        <v>4</v>
      </c>
      <c r="I203" s="4">
        <v>4</v>
      </c>
      <c r="J203" s="4">
        <v>2</v>
      </c>
      <c r="K203" s="4">
        <v>1</v>
      </c>
      <c r="L203" s="4" t="s">
        <v>3</v>
      </c>
      <c r="M203" s="4" t="s">
        <v>8</v>
      </c>
      <c r="N203" s="4" t="s">
        <v>7</v>
      </c>
      <c r="O203" s="4">
        <v>2048</v>
      </c>
      <c r="P203" s="4">
        <f t="shared" si="51"/>
        <v>2048</v>
      </c>
      <c r="Q203" s="20">
        <f t="shared" si="52"/>
        <v>16</v>
      </c>
      <c r="R203" s="4" t="s">
        <v>1</v>
      </c>
      <c r="S203" s="4">
        <v>1</v>
      </c>
      <c r="T203" s="4" t="str">
        <f t="shared" si="42"/>
        <v>contig</v>
      </c>
      <c r="U203" s="4">
        <v>1</v>
      </c>
      <c r="V203" s="4" t="s">
        <v>0</v>
      </c>
      <c r="W203" s="4"/>
      <c r="AC203" s="28">
        <v>211000.7</v>
      </c>
      <c r="AD203" s="28">
        <v>205756.6</v>
      </c>
      <c r="AE203" s="29">
        <v>209430.8</v>
      </c>
      <c r="AF203" s="35">
        <f t="shared" si="49"/>
        <v>204.52226562499999</v>
      </c>
      <c r="AG203" s="1">
        <v>0.01</v>
      </c>
      <c r="AH203" s="1">
        <f t="shared" si="50"/>
        <v>2.04522265625</v>
      </c>
    </row>
    <row r="204" spans="2:41" ht="15.75" hidden="1" x14ac:dyDescent="0.25">
      <c r="B204" s="15">
        <v>160429</v>
      </c>
      <c r="C204" s="15" t="s">
        <v>53</v>
      </c>
      <c r="D204" s="16" t="s">
        <v>269</v>
      </c>
      <c r="E204" s="15" t="s">
        <v>6</v>
      </c>
      <c r="F204" s="4" t="s">
        <v>5</v>
      </c>
      <c r="G204" s="4">
        <v>20</v>
      </c>
      <c r="H204" s="4" t="s">
        <v>4</v>
      </c>
      <c r="I204" s="4">
        <v>4</v>
      </c>
      <c r="J204" s="4">
        <v>2</v>
      </c>
      <c r="K204" s="4">
        <v>1</v>
      </c>
      <c r="L204" s="4" t="s">
        <v>3</v>
      </c>
      <c r="M204" s="4" t="s">
        <v>8</v>
      </c>
      <c r="N204" s="4" t="s">
        <v>7</v>
      </c>
      <c r="O204" s="4">
        <v>4096</v>
      </c>
      <c r="P204" s="4">
        <f t="shared" si="51"/>
        <v>4096</v>
      </c>
      <c r="Q204" s="20">
        <f t="shared" si="52"/>
        <v>64</v>
      </c>
      <c r="R204" s="4" t="s">
        <v>1</v>
      </c>
      <c r="S204" s="4">
        <v>1</v>
      </c>
      <c r="T204" s="4" t="str">
        <f t="shared" si="42"/>
        <v>contig</v>
      </c>
      <c r="U204" s="4">
        <v>1</v>
      </c>
      <c r="V204" s="4" t="s">
        <v>0</v>
      </c>
      <c r="W204" s="4"/>
      <c r="AC204" s="28">
        <v>219730.7</v>
      </c>
      <c r="AD204" s="28">
        <v>217523.20000000001</v>
      </c>
      <c r="AE204" s="29">
        <v>208764.4</v>
      </c>
      <c r="AF204" s="35">
        <f t="shared" si="49"/>
        <v>203.87148437499999</v>
      </c>
      <c r="AG204" s="1">
        <v>0</v>
      </c>
      <c r="AH204" s="1">
        <f t="shared" si="50"/>
        <v>0</v>
      </c>
    </row>
    <row r="205" spans="2:41" ht="15.75" hidden="1" x14ac:dyDescent="0.25">
      <c r="B205" s="15">
        <v>160510</v>
      </c>
      <c r="C205" s="15" t="s">
        <v>53</v>
      </c>
      <c r="D205" s="16" t="s">
        <v>290</v>
      </c>
      <c r="E205" s="15" t="s">
        <v>6</v>
      </c>
      <c r="F205" s="4" t="s">
        <v>5</v>
      </c>
      <c r="G205" s="4">
        <v>20</v>
      </c>
      <c r="H205" s="4" t="s">
        <v>4</v>
      </c>
      <c r="I205" s="4">
        <v>4</v>
      </c>
      <c r="J205" s="4">
        <v>2</v>
      </c>
      <c r="K205" s="4">
        <v>1</v>
      </c>
      <c r="L205" s="4" t="s">
        <v>3</v>
      </c>
      <c r="M205" s="4" t="s">
        <v>8</v>
      </c>
      <c r="N205" s="4" t="s">
        <v>7</v>
      </c>
      <c r="O205" s="4">
        <v>8192</v>
      </c>
      <c r="P205" s="4">
        <f t="shared" si="51"/>
        <v>8192</v>
      </c>
      <c r="Q205" s="20">
        <f t="shared" si="52"/>
        <v>256</v>
      </c>
      <c r="R205" s="4" t="s">
        <v>1</v>
      </c>
      <c r="S205" s="4">
        <v>1</v>
      </c>
      <c r="T205" s="4" t="str">
        <f t="shared" si="42"/>
        <v>contig</v>
      </c>
      <c r="U205" s="4">
        <f t="shared" ref="U205:U206" si="53">S205</f>
        <v>1</v>
      </c>
      <c r="V205" s="4" t="s">
        <v>0</v>
      </c>
      <c r="W205" s="4"/>
      <c r="AC205" s="28">
        <v>222027.2</v>
      </c>
      <c r="AD205" s="28">
        <v>220916.3</v>
      </c>
      <c r="AE205" s="29">
        <v>221591.4</v>
      </c>
      <c r="AF205" s="35">
        <f t="shared" si="49"/>
        <v>216.39785156249999</v>
      </c>
      <c r="AG205" s="27">
        <v>0</v>
      </c>
      <c r="AH205" s="1">
        <f t="shared" si="50"/>
        <v>0</v>
      </c>
    </row>
    <row r="206" spans="2:41" ht="15.75" hidden="1" x14ac:dyDescent="0.25">
      <c r="B206" s="15">
        <v>160510</v>
      </c>
      <c r="C206" s="15" t="s">
        <v>53</v>
      </c>
      <c r="D206" s="16" t="s">
        <v>291</v>
      </c>
      <c r="E206" s="15" t="s">
        <v>6</v>
      </c>
      <c r="F206" s="4" t="s">
        <v>5</v>
      </c>
      <c r="G206" s="4">
        <v>20</v>
      </c>
      <c r="H206" s="4" t="s">
        <v>4</v>
      </c>
      <c r="I206" s="4">
        <v>4</v>
      </c>
      <c r="J206" s="4">
        <v>2</v>
      </c>
      <c r="K206" s="4">
        <v>1</v>
      </c>
      <c r="L206" s="4" t="s">
        <v>3</v>
      </c>
      <c r="M206" s="4" t="s">
        <v>8</v>
      </c>
      <c r="N206" s="4" t="s">
        <v>7</v>
      </c>
      <c r="O206" s="4">
        <v>16384</v>
      </c>
      <c r="P206" s="4">
        <f t="shared" si="51"/>
        <v>16384</v>
      </c>
      <c r="Q206" s="20">
        <f t="shared" si="52"/>
        <v>1024</v>
      </c>
      <c r="R206" s="4" t="s">
        <v>1</v>
      </c>
      <c r="S206" s="4">
        <v>1</v>
      </c>
      <c r="T206" s="4" t="str">
        <f t="shared" si="42"/>
        <v>contig</v>
      </c>
      <c r="U206" s="4">
        <f t="shared" si="53"/>
        <v>1</v>
      </c>
      <c r="V206" s="4" t="s">
        <v>0</v>
      </c>
      <c r="W206" s="4"/>
      <c r="AC206" s="28">
        <v>226693.2</v>
      </c>
      <c r="AD206" s="28">
        <v>221323.4</v>
      </c>
      <c r="AE206" s="29">
        <v>225417.9</v>
      </c>
      <c r="AF206" s="35">
        <f t="shared" si="49"/>
        <v>220.13466796874999</v>
      </c>
      <c r="AG206" s="27">
        <v>0.01</v>
      </c>
      <c r="AH206" s="1">
        <f t="shared" si="50"/>
        <v>2.2013466796875001</v>
      </c>
    </row>
    <row r="207" spans="2:41" ht="15.75" hidden="1" x14ac:dyDescent="0.25">
      <c r="B207" s="15">
        <v>160510</v>
      </c>
      <c r="C207" s="15" t="s">
        <v>53</v>
      </c>
      <c r="D207" s="16" t="s">
        <v>270</v>
      </c>
      <c r="E207" s="15" t="s">
        <v>6</v>
      </c>
      <c r="F207" s="4" t="s">
        <v>5</v>
      </c>
      <c r="G207" s="4">
        <v>20</v>
      </c>
      <c r="H207" s="4" t="s">
        <v>49</v>
      </c>
      <c r="I207" s="4">
        <v>8</v>
      </c>
      <c r="J207" s="4">
        <v>2</v>
      </c>
      <c r="K207" s="4">
        <v>1</v>
      </c>
      <c r="L207" s="4" t="s">
        <v>3</v>
      </c>
      <c r="M207" s="4" t="s">
        <v>8</v>
      </c>
      <c r="N207" s="4" t="s">
        <v>7</v>
      </c>
      <c r="O207" s="4">
        <v>16</v>
      </c>
      <c r="P207" s="4">
        <f>O207</f>
        <v>16</v>
      </c>
      <c r="Q207" s="20">
        <f>O207*P207*I207/(1024*1024)</f>
        <v>1.953125E-3</v>
      </c>
      <c r="R207" s="4" t="s">
        <v>1</v>
      </c>
      <c r="S207" s="4">
        <v>1</v>
      </c>
      <c r="T207" s="4" t="str">
        <f t="shared" si="42"/>
        <v>contig</v>
      </c>
      <c r="U207" s="4">
        <v>1</v>
      </c>
      <c r="V207" s="4" t="s">
        <v>0</v>
      </c>
      <c r="W207" s="4"/>
      <c r="AC207" s="32">
        <v>296.2</v>
      </c>
      <c r="AD207" s="32">
        <v>186.7</v>
      </c>
      <c r="AE207" s="33">
        <v>283.10000000000002</v>
      </c>
      <c r="AF207" s="35">
        <f t="shared" si="49"/>
        <v>0.27646484375000002</v>
      </c>
      <c r="AG207" s="27">
        <v>0.12</v>
      </c>
      <c r="AH207" s="1">
        <f t="shared" si="50"/>
        <v>3.3175781250000001E-2</v>
      </c>
      <c r="AO207" t="s">
        <v>241</v>
      </c>
    </row>
    <row r="208" spans="2:41" ht="15.75" hidden="1" x14ac:dyDescent="0.25">
      <c r="B208" s="15">
        <v>160510</v>
      </c>
      <c r="C208" s="15" t="s">
        <v>53</v>
      </c>
      <c r="D208" s="16" t="s">
        <v>271</v>
      </c>
      <c r="E208" s="15" t="s">
        <v>6</v>
      </c>
      <c r="F208" s="4" t="s">
        <v>5</v>
      </c>
      <c r="G208" s="4">
        <v>20</v>
      </c>
      <c r="H208" s="4" t="s">
        <v>49</v>
      </c>
      <c r="I208" s="4">
        <v>8</v>
      </c>
      <c r="J208" s="4">
        <v>2</v>
      </c>
      <c r="K208" s="4">
        <v>1</v>
      </c>
      <c r="L208" s="4" t="s">
        <v>3</v>
      </c>
      <c r="M208" s="4" t="s">
        <v>8</v>
      </c>
      <c r="N208" s="4" t="s">
        <v>7</v>
      </c>
      <c r="O208" s="4">
        <v>32</v>
      </c>
      <c r="P208" s="4">
        <f t="shared" ref="P208:P215" si="54">O208</f>
        <v>32</v>
      </c>
      <c r="Q208" s="20">
        <f t="shared" ref="Q208:Q215" si="55">O208*P208*I208/(1024*1024)</f>
        <v>7.8125E-3</v>
      </c>
      <c r="R208" s="4" t="s">
        <v>1</v>
      </c>
      <c r="S208" s="4">
        <v>1</v>
      </c>
      <c r="T208" s="4" t="str">
        <f t="shared" si="42"/>
        <v>contig</v>
      </c>
      <c r="U208" s="4">
        <v>1</v>
      </c>
      <c r="V208" s="4" t="s">
        <v>0</v>
      </c>
      <c r="W208" s="4"/>
      <c r="AC208" s="32">
        <v>1857.3</v>
      </c>
      <c r="AD208" s="32">
        <v>1636.2</v>
      </c>
      <c r="AE208" s="33">
        <v>1769.2</v>
      </c>
      <c r="AF208" s="35">
        <f t="shared" si="49"/>
        <v>1.727734375</v>
      </c>
      <c r="AG208" s="27">
        <v>0.05</v>
      </c>
      <c r="AH208" s="1">
        <f t="shared" si="50"/>
        <v>8.6386718750000008E-2</v>
      </c>
    </row>
    <row r="209" spans="2:34" ht="15.75" hidden="1" x14ac:dyDescent="0.25">
      <c r="B209" s="15">
        <v>160510</v>
      </c>
      <c r="C209" s="15" t="s">
        <v>53</v>
      </c>
      <c r="D209" s="16" t="s">
        <v>272</v>
      </c>
      <c r="E209" s="15" t="s">
        <v>6</v>
      </c>
      <c r="F209" s="4" t="s">
        <v>5</v>
      </c>
      <c r="G209" s="4">
        <v>20</v>
      </c>
      <c r="H209" s="4" t="s">
        <v>49</v>
      </c>
      <c r="I209" s="4">
        <v>8</v>
      </c>
      <c r="J209" s="4">
        <v>2</v>
      </c>
      <c r="K209" s="4">
        <v>1</v>
      </c>
      <c r="L209" s="4" t="s">
        <v>3</v>
      </c>
      <c r="M209" s="4" t="s">
        <v>8</v>
      </c>
      <c r="N209" s="4" t="s">
        <v>7</v>
      </c>
      <c r="O209" s="4">
        <v>64</v>
      </c>
      <c r="P209" s="4">
        <f t="shared" si="54"/>
        <v>64</v>
      </c>
      <c r="Q209" s="20">
        <f t="shared" si="55"/>
        <v>3.125E-2</v>
      </c>
      <c r="R209" s="4" t="s">
        <v>1</v>
      </c>
      <c r="S209" s="4">
        <v>1</v>
      </c>
      <c r="T209" s="4" t="str">
        <f t="shared" si="42"/>
        <v>contig</v>
      </c>
      <c r="U209" s="4">
        <v>1</v>
      </c>
      <c r="V209" s="4" t="s">
        <v>0</v>
      </c>
      <c r="W209" s="4"/>
      <c r="AC209" s="32">
        <v>8329.6</v>
      </c>
      <c r="AD209" s="32">
        <v>4739.3</v>
      </c>
      <c r="AE209" s="33">
        <v>7115.4</v>
      </c>
      <c r="AF209" s="35">
        <f t="shared" si="49"/>
        <v>6.9486328124999996</v>
      </c>
      <c r="AG209" s="27">
        <v>0.12</v>
      </c>
      <c r="AH209" s="1">
        <f t="shared" si="50"/>
        <v>0.83383593749999996</v>
      </c>
    </row>
    <row r="210" spans="2:34" ht="15.75" hidden="1" x14ac:dyDescent="0.25">
      <c r="B210" s="15">
        <v>160510</v>
      </c>
      <c r="C210" s="15" t="s">
        <v>53</v>
      </c>
      <c r="D210" s="16" t="s">
        <v>273</v>
      </c>
      <c r="E210" s="15" t="s">
        <v>6</v>
      </c>
      <c r="F210" s="4" t="s">
        <v>5</v>
      </c>
      <c r="G210" s="4">
        <v>20</v>
      </c>
      <c r="H210" s="4" t="s">
        <v>49</v>
      </c>
      <c r="I210" s="4">
        <v>8</v>
      </c>
      <c r="J210" s="4">
        <v>2</v>
      </c>
      <c r="K210" s="4">
        <v>1</v>
      </c>
      <c r="L210" s="4" t="s">
        <v>3</v>
      </c>
      <c r="M210" s="4" t="s">
        <v>8</v>
      </c>
      <c r="N210" s="4" t="s">
        <v>7</v>
      </c>
      <c r="O210" s="4">
        <v>128</v>
      </c>
      <c r="P210" s="4">
        <f t="shared" si="54"/>
        <v>128</v>
      </c>
      <c r="Q210" s="20">
        <f t="shared" si="55"/>
        <v>0.125</v>
      </c>
      <c r="R210" s="4" t="s">
        <v>1</v>
      </c>
      <c r="S210" s="4">
        <v>1</v>
      </c>
      <c r="T210" s="4" t="str">
        <f t="shared" si="42"/>
        <v>contig</v>
      </c>
      <c r="U210" s="4">
        <v>1</v>
      </c>
      <c r="V210" s="4" t="s">
        <v>0</v>
      </c>
      <c r="W210" s="4"/>
      <c r="AC210" s="32">
        <v>29716.5</v>
      </c>
      <c r="AD210" s="32">
        <v>26178.799999999999</v>
      </c>
      <c r="AE210" s="33">
        <v>28154.6</v>
      </c>
      <c r="AF210" s="35">
        <f t="shared" si="49"/>
        <v>27.494726562499999</v>
      </c>
      <c r="AG210" s="27">
        <v>0.05</v>
      </c>
      <c r="AH210" s="1">
        <f t="shared" si="50"/>
        <v>1.374736328125</v>
      </c>
    </row>
    <row r="211" spans="2:34" ht="15.75" hidden="1" x14ac:dyDescent="0.25">
      <c r="B211" s="15">
        <v>160510</v>
      </c>
      <c r="C211" s="15" t="s">
        <v>53</v>
      </c>
      <c r="D211" s="16" t="s">
        <v>274</v>
      </c>
      <c r="E211" s="15" t="s">
        <v>6</v>
      </c>
      <c r="F211" s="4" t="s">
        <v>5</v>
      </c>
      <c r="G211" s="4">
        <v>20</v>
      </c>
      <c r="H211" s="4" t="s">
        <v>49</v>
      </c>
      <c r="I211" s="4">
        <v>8</v>
      </c>
      <c r="J211" s="4">
        <v>2</v>
      </c>
      <c r="K211" s="4">
        <v>1</v>
      </c>
      <c r="L211" s="4" t="s">
        <v>3</v>
      </c>
      <c r="M211" s="4" t="s">
        <v>8</v>
      </c>
      <c r="N211" s="4" t="s">
        <v>7</v>
      </c>
      <c r="O211" s="4">
        <v>256</v>
      </c>
      <c r="P211" s="4">
        <f t="shared" si="54"/>
        <v>256</v>
      </c>
      <c r="Q211" s="20">
        <f t="shared" si="55"/>
        <v>0.5</v>
      </c>
      <c r="R211" s="4" t="s">
        <v>1</v>
      </c>
      <c r="S211" s="4">
        <v>1</v>
      </c>
      <c r="T211" s="4" t="str">
        <f t="shared" si="42"/>
        <v>contig</v>
      </c>
      <c r="U211" s="4">
        <v>1</v>
      </c>
      <c r="V211" s="4" t="s">
        <v>0</v>
      </c>
      <c r="W211" s="4"/>
      <c r="AC211" s="32">
        <v>104715.4</v>
      </c>
      <c r="AD211" s="32">
        <v>86236.2</v>
      </c>
      <c r="AE211" s="33">
        <v>95282.6</v>
      </c>
      <c r="AF211" s="35">
        <f t="shared" si="49"/>
        <v>93.049414062500006</v>
      </c>
      <c r="AG211" s="27">
        <v>0.04</v>
      </c>
      <c r="AH211" s="1">
        <f t="shared" si="50"/>
        <v>3.7219765625000001</v>
      </c>
    </row>
    <row r="212" spans="2:34" ht="15.75" hidden="1" x14ac:dyDescent="0.25">
      <c r="B212" s="15">
        <v>160510</v>
      </c>
      <c r="C212" s="15" t="s">
        <v>53</v>
      </c>
      <c r="D212" s="16" t="s">
        <v>275</v>
      </c>
      <c r="E212" s="15" t="s">
        <v>6</v>
      </c>
      <c r="F212" s="4" t="s">
        <v>5</v>
      </c>
      <c r="G212" s="4">
        <v>20</v>
      </c>
      <c r="H212" s="4" t="s">
        <v>49</v>
      </c>
      <c r="I212" s="4">
        <v>8</v>
      </c>
      <c r="J212" s="4">
        <v>2</v>
      </c>
      <c r="K212" s="4">
        <v>1</v>
      </c>
      <c r="L212" s="4" t="s">
        <v>3</v>
      </c>
      <c r="M212" s="4" t="s">
        <v>8</v>
      </c>
      <c r="N212" s="4" t="s">
        <v>7</v>
      </c>
      <c r="O212" s="4">
        <v>512</v>
      </c>
      <c r="P212" s="4">
        <f t="shared" si="54"/>
        <v>512</v>
      </c>
      <c r="Q212" s="20">
        <f t="shared" si="55"/>
        <v>2</v>
      </c>
      <c r="R212" s="4" t="s">
        <v>1</v>
      </c>
      <c r="S212" s="4">
        <v>1</v>
      </c>
      <c r="T212" s="4" t="str">
        <f t="shared" si="42"/>
        <v>contig</v>
      </c>
      <c r="U212" s="4">
        <v>1</v>
      </c>
      <c r="V212" s="4" t="s">
        <v>0</v>
      </c>
      <c r="W212" s="4"/>
      <c r="AC212" s="32">
        <v>167544.6</v>
      </c>
      <c r="AD212" s="32">
        <v>155683.1</v>
      </c>
      <c r="AE212" s="33">
        <v>162970</v>
      </c>
      <c r="AF212" s="35">
        <f t="shared" si="49"/>
        <v>159.150390625</v>
      </c>
      <c r="AG212" s="27">
        <v>0.02</v>
      </c>
      <c r="AH212" s="1">
        <f t="shared" si="50"/>
        <v>3.1830078125000001</v>
      </c>
    </row>
    <row r="213" spans="2:34" ht="15.75" hidden="1" x14ac:dyDescent="0.25">
      <c r="B213" s="15">
        <v>160510</v>
      </c>
      <c r="C213" s="15" t="s">
        <v>53</v>
      </c>
      <c r="D213" s="16" t="s">
        <v>276</v>
      </c>
      <c r="E213" s="15" t="s">
        <v>6</v>
      </c>
      <c r="F213" s="4" t="s">
        <v>5</v>
      </c>
      <c r="G213" s="4">
        <v>20</v>
      </c>
      <c r="H213" s="4" t="s">
        <v>49</v>
      </c>
      <c r="I213" s="4">
        <v>8</v>
      </c>
      <c r="J213" s="4">
        <v>2</v>
      </c>
      <c r="K213" s="4">
        <v>1</v>
      </c>
      <c r="L213" s="4" t="s">
        <v>3</v>
      </c>
      <c r="M213" s="4" t="s">
        <v>8</v>
      </c>
      <c r="N213" s="4" t="s">
        <v>7</v>
      </c>
      <c r="O213" s="4">
        <v>1024</v>
      </c>
      <c r="P213" s="4">
        <f t="shared" si="54"/>
        <v>1024</v>
      </c>
      <c r="Q213" s="20">
        <f t="shared" si="55"/>
        <v>8</v>
      </c>
      <c r="R213" s="4" t="s">
        <v>1</v>
      </c>
      <c r="S213" s="4">
        <v>1</v>
      </c>
      <c r="T213" s="4" t="str">
        <f t="shared" si="42"/>
        <v>contig</v>
      </c>
      <c r="U213" s="4">
        <v>1</v>
      </c>
      <c r="V213" s="4" t="s">
        <v>0</v>
      </c>
      <c r="W213" s="4"/>
      <c r="AC213" s="32">
        <v>224104.3</v>
      </c>
      <c r="AD213" s="32">
        <v>214538.9</v>
      </c>
      <c r="AE213" s="33">
        <v>220119.5</v>
      </c>
      <c r="AF213" s="35">
        <f t="shared" si="49"/>
        <v>214.96044921875</v>
      </c>
      <c r="AG213" s="27">
        <v>0.01</v>
      </c>
      <c r="AH213" s="1">
        <f t="shared" si="50"/>
        <v>2.1496044921875002</v>
      </c>
    </row>
    <row r="214" spans="2:34" ht="15.75" hidden="1" x14ac:dyDescent="0.25">
      <c r="B214" s="15">
        <v>160510</v>
      </c>
      <c r="C214" s="15" t="s">
        <v>53</v>
      </c>
      <c r="D214" s="16" t="s">
        <v>277</v>
      </c>
      <c r="E214" s="15" t="s">
        <v>6</v>
      </c>
      <c r="F214" s="4" t="s">
        <v>5</v>
      </c>
      <c r="G214" s="4">
        <v>20</v>
      </c>
      <c r="H214" s="4" t="s">
        <v>49</v>
      </c>
      <c r="I214" s="4">
        <v>8</v>
      </c>
      <c r="J214" s="4">
        <v>2</v>
      </c>
      <c r="K214" s="4">
        <v>1</v>
      </c>
      <c r="L214" s="4" t="s">
        <v>3</v>
      </c>
      <c r="M214" s="4" t="s">
        <v>8</v>
      </c>
      <c r="N214" s="4" t="s">
        <v>7</v>
      </c>
      <c r="O214" s="4">
        <v>2048</v>
      </c>
      <c r="P214" s="4">
        <f t="shared" si="54"/>
        <v>2048</v>
      </c>
      <c r="Q214" s="20">
        <f t="shared" si="55"/>
        <v>32</v>
      </c>
      <c r="R214" s="4" t="s">
        <v>1</v>
      </c>
      <c r="S214" s="4">
        <v>1</v>
      </c>
      <c r="T214" s="4" t="str">
        <f t="shared" si="42"/>
        <v>contig</v>
      </c>
      <c r="U214" s="4">
        <v>1</v>
      </c>
      <c r="V214" s="4" t="s">
        <v>0</v>
      </c>
      <c r="W214" s="4"/>
      <c r="AC214" s="32">
        <v>232048.6</v>
      </c>
      <c r="AD214" s="32">
        <v>227546.5</v>
      </c>
      <c r="AE214" s="33">
        <v>230538.2</v>
      </c>
      <c r="AF214" s="35">
        <f t="shared" si="49"/>
        <v>225.13496093750001</v>
      </c>
      <c r="AG214" s="27">
        <v>0</v>
      </c>
      <c r="AH214" s="1">
        <f t="shared" si="50"/>
        <v>0</v>
      </c>
    </row>
    <row r="215" spans="2:34" ht="15.75" hidden="1" x14ac:dyDescent="0.25">
      <c r="B215" s="15">
        <v>160510</v>
      </c>
      <c r="C215" s="15" t="s">
        <v>53</v>
      </c>
      <c r="D215" s="16" t="s">
        <v>278</v>
      </c>
      <c r="E215" s="15" t="s">
        <v>6</v>
      </c>
      <c r="F215" s="4" t="s">
        <v>5</v>
      </c>
      <c r="G215" s="4">
        <v>20</v>
      </c>
      <c r="H215" s="4" t="s">
        <v>49</v>
      </c>
      <c r="I215" s="4">
        <v>8</v>
      </c>
      <c r="J215" s="4">
        <v>2</v>
      </c>
      <c r="K215" s="4">
        <v>1</v>
      </c>
      <c r="L215" s="4" t="s">
        <v>3</v>
      </c>
      <c r="M215" s="4" t="s">
        <v>8</v>
      </c>
      <c r="N215" s="4" t="s">
        <v>7</v>
      </c>
      <c r="O215" s="4">
        <v>4096</v>
      </c>
      <c r="P215" s="4">
        <f t="shared" si="54"/>
        <v>4096</v>
      </c>
      <c r="Q215" s="20">
        <f t="shared" si="55"/>
        <v>128</v>
      </c>
      <c r="R215" s="4" t="s">
        <v>1</v>
      </c>
      <c r="S215" s="4">
        <v>1</v>
      </c>
      <c r="T215" s="4" t="str">
        <f t="shared" si="42"/>
        <v>contig</v>
      </c>
      <c r="U215" s="4">
        <v>1</v>
      </c>
      <c r="V215" s="4" t="s">
        <v>0</v>
      </c>
      <c r="W215" s="4"/>
      <c r="AC215" s="32">
        <v>234416</v>
      </c>
      <c r="AD215" s="32">
        <v>232383.9</v>
      </c>
      <c r="AE215" s="33">
        <v>233197.1</v>
      </c>
      <c r="AF215" s="35">
        <f t="shared" si="49"/>
        <v>227.73154296875001</v>
      </c>
      <c r="AG215" s="27">
        <v>0</v>
      </c>
      <c r="AH215" s="1">
        <f t="shared" si="50"/>
        <v>0</v>
      </c>
    </row>
    <row r="216" spans="2:34" ht="15.75" hidden="1" x14ac:dyDescent="0.25">
      <c r="B216" s="15">
        <v>160510</v>
      </c>
      <c r="C216" s="15" t="s">
        <v>53</v>
      </c>
      <c r="D216" s="16" t="s">
        <v>279</v>
      </c>
      <c r="E216" s="15" t="s">
        <v>6</v>
      </c>
      <c r="F216" s="4" t="s">
        <v>5</v>
      </c>
      <c r="G216" s="4">
        <v>20</v>
      </c>
      <c r="H216" s="4" t="s">
        <v>4</v>
      </c>
      <c r="I216" s="4">
        <v>4</v>
      </c>
      <c r="J216" s="4">
        <v>2</v>
      </c>
      <c r="K216" s="4">
        <v>1</v>
      </c>
      <c r="L216" s="4" t="s">
        <v>3</v>
      </c>
      <c r="M216" s="4" t="s">
        <v>8</v>
      </c>
      <c r="N216" s="4" t="s">
        <v>7</v>
      </c>
      <c r="O216" s="4">
        <v>16</v>
      </c>
      <c r="P216" s="4">
        <f>O216</f>
        <v>16</v>
      </c>
      <c r="Q216" s="20">
        <f>O216*P216*I216/(1024*1024)</f>
        <v>9.765625E-4</v>
      </c>
      <c r="R216" s="4" t="s">
        <v>50</v>
      </c>
      <c r="S216" s="4">
        <f>O216</f>
        <v>16</v>
      </c>
      <c r="T216" s="4" t="str">
        <f t="shared" si="42"/>
        <v>strided</v>
      </c>
      <c r="U216" s="4">
        <f>S216</f>
        <v>16</v>
      </c>
      <c r="V216" s="4" t="s">
        <v>0</v>
      </c>
      <c r="W216" s="4"/>
      <c r="AC216" s="28">
        <v>145.6</v>
      </c>
      <c r="AD216" s="28">
        <v>62.2</v>
      </c>
      <c r="AE216" s="29">
        <v>130.6</v>
      </c>
      <c r="AF216" s="35">
        <f t="shared" si="49"/>
        <v>0.12753906249999999</v>
      </c>
      <c r="AG216" s="27">
        <v>0.26</v>
      </c>
      <c r="AH216" s="1">
        <f t="shared" si="50"/>
        <v>3.3160156250000003E-2</v>
      </c>
    </row>
    <row r="217" spans="2:34" ht="15.75" hidden="1" x14ac:dyDescent="0.25">
      <c r="B217" s="15">
        <v>160510</v>
      </c>
      <c r="C217" s="15" t="s">
        <v>53</v>
      </c>
      <c r="D217" s="16" t="s">
        <v>280</v>
      </c>
      <c r="E217" s="15" t="s">
        <v>6</v>
      </c>
      <c r="F217" s="4" t="s">
        <v>5</v>
      </c>
      <c r="G217" s="4">
        <v>20</v>
      </c>
      <c r="H217" s="4" t="s">
        <v>4</v>
      </c>
      <c r="I217" s="4">
        <v>4</v>
      </c>
      <c r="J217" s="4">
        <v>2</v>
      </c>
      <c r="K217" s="4">
        <v>1</v>
      </c>
      <c r="L217" s="4" t="s">
        <v>3</v>
      </c>
      <c r="M217" s="4" t="s">
        <v>8</v>
      </c>
      <c r="N217" s="4" t="s">
        <v>7</v>
      </c>
      <c r="O217" s="4">
        <v>32</v>
      </c>
      <c r="P217" s="4">
        <f t="shared" ref="P217:P224" si="56">O217</f>
        <v>32</v>
      </c>
      <c r="Q217" s="20">
        <f t="shared" ref="Q217:Q224" si="57">O217*P217*I217/(1024*1024)</f>
        <v>3.90625E-3</v>
      </c>
      <c r="R217" s="4" t="s">
        <v>50</v>
      </c>
      <c r="S217" s="4">
        <f t="shared" ref="S217:S224" si="58">O217</f>
        <v>32</v>
      </c>
      <c r="T217" s="4" t="str">
        <f t="shared" si="42"/>
        <v>strided</v>
      </c>
      <c r="U217" s="4">
        <f t="shared" ref="U217:U224" si="59">S217</f>
        <v>32</v>
      </c>
      <c r="V217" s="4" t="s">
        <v>0</v>
      </c>
      <c r="W217" s="4"/>
      <c r="AC217" s="28">
        <v>687.2</v>
      </c>
      <c r="AD217" s="28">
        <v>592.4</v>
      </c>
      <c r="AE217" s="29">
        <v>643.20000000000005</v>
      </c>
      <c r="AF217" s="35">
        <f t="shared" si="49"/>
        <v>0.62812500000000004</v>
      </c>
      <c r="AG217" s="27">
        <v>0.04</v>
      </c>
      <c r="AH217" s="1">
        <f t="shared" si="50"/>
        <v>2.5125000000000001E-2</v>
      </c>
    </row>
    <row r="218" spans="2:34" ht="15.75" hidden="1" x14ac:dyDescent="0.25">
      <c r="B218" s="15">
        <v>160510</v>
      </c>
      <c r="C218" s="15" t="s">
        <v>53</v>
      </c>
      <c r="D218" s="16" t="s">
        <v>281</v>
      </c>
      <c r="E218" s="15" t="s">
        <v>6</v>
      </c>
      <c r="F218" s="4" t="s">
        <v>5</v>
      </c>
      <c r="G218" s="4">
        <v>20</v>
      </c>
      <c r="H218" s="4" t="s">
        <v>4</v>
      </c>
      <c r="I218" s="4">
        <v>4</v>
      </c>
      <c r="J218" s="4">
        <v>2</v>
      </c>
      <c r="K218" s="4">
        <v>1</v>
      </c>
      <c r="L218" s="4" t="s">
        <v>3</v>
      </c>
      <c r="M218" s="4" t="s">
        <v>8</v>
      </c>
      <c r="N218" s="4" t="s">
        <v>7</v>
      </c>
      <c r="O218" s="4">
        <v>64</v>
      </c>
      <c r="P218" s="4">
        <f t="shared" si="56"/>
        <v>64</v>
      </c>
      <c r="Q218" s="20">
        <f t="shared" si="57"/>
        <v>1.5625E-2</v>
      </c>
      <c r="R218" s="4" t="s">
        <v>50</v>
      </c>
      <c r="S218" s="4">
        <f t="shared" si="58"/>
        <v>64</v>
      </c>
      <c r="T218" s="4" t="str">
        <f t="shared" si="42"/>
        <v>strided</v>
      </c>
      <c r="U218" s="4">
        <f t="shared" si="59"/>
        <v>64</v>
      </c>
      <c r="V218" s="4" t="s">
        <v>0</v>
      </c>
      <c r="W218" s="4"/>
      <c r="AC218" s="28">
        <v>2748.8</v>
      </c>
      <c r="AD218" s="28">
        <v>1808.4</v>
      </c>
      <c r="AE218" s="29">
        <v>2510.9</v>
      </c>
      <c r="AF218" s="35">
        <f t="shared" si="49"/>
        <v>2.4520507812500001</v>
      </c>
      <c r="AG218" s="27">
        <v>0.1</v>
      </c>
      <c r="AH218" s="1">
        <f t="shared" si="50"/>
        <v>0.24520507812500003</v>
      </c>
    </row>
    <row r="219" spans="2:34" ht="15.75" hidden="1" x14ac:dyDescent="0.25">
      <c r="B219" s="15">
        <v>160510</v>
      </c>
      <c r="C219" s="15" t="s">
        <v>53</v>
      </c>
      <c r="D219" s="16" t="s">
        <v>282</v>
      </c>
      <c r="E219" s="15" t="s">
        <v>6</v>
      </c>
      <c r="F219" s="4" t="s">
        <v>5</v>
      </c>
      <c r="G219" s="4">
        <v>20</v>
      </c>
      <c r="H219" s="4" t="s">
        <v>4</v>
      </c>
      <c r="I219" s="4">
        <v>4</v>
      </c>
      <c r="J219" s="4">
        <v>2</v>
      </c>
      <c r="K219" s="4">
        <v>1</v>
      </c>
      <c r="L219" s="4" t="s">
        <v>3</v>
      </c>
      <c r="M219" s="4" t="s">
        <v>8</v>
      </c>
      <c r="N219" s="4" t="s">
        <v>7</v>
      </c>
      <c r="O219" s="4">
        <v>128</v>
      </c>
      <c r="P219" s="4">
        <f t="shared" si="56"/>
        <v>128</v>
      </c>
      <c r="Q219" s="20">
        <f t="shared" si="57"/>
        <v>6.25E-2</v>
      </c>
      <c r="R219" s="4" t="s">
        <v>50</v>
      </c>
      <c r="S219" s="4">
        <f t="shared" si="58"/>
        <v>128</v>
      </c>
      <c r="T219" s="4" t="str">
        <f t="shared" si="42"/>
        <v>strided</v>
      </c>
      <c r="U219" s="4">
        <f t="shared" si="59"/>
        <v>128</v>
      </c>
      <c r="V219" s="4" t="s">
        <v>0</v>
      </c>
      <c r="W219" s="4"/>
      <c r="AC219" s="28">
        <v>8205.2999999999993</v>
      </c>
      <c r="AD219" s="28">
        <v>5975.6</v>
      </c>
      <c r="AE219" s="29">
        <v>7760.3</v>
      </c>
      <c r="AF219" s="35">
        <f t="shared" si="49"/>
        <v>7.5784179687500002</v>
      </c>
      <c r="AG219" s="27">
        <v>0.08</v>
      </c>
      <c r="AH219" s="1">
        <f t="shared" si="50"/>
        <v>0.60627343750000007</v>
      </c>
    </row>
    <row r="220" spans="2:34" ht="15.75" hidden="1" x14ac:dyDescent="0.25">
      <c r="B220" s="15">
        <v>160510</v>
      </c>
      <c r="C220" s="15" t="s">
        <v>53</v>
      </c>
      <c r="D220" s="16" t="s">
        <v>283</v>
      </c>
      <c r="E220" s="15" t="s">
        <v>6</v>
      </c>
      <c r="F220" s="4" t="s">
        <v>5</v>
      </c>
      <c r="G220" s="4">
        <v>20</v>
      </c>
      <c r="H220" s="4" t="s">
        <v>4</v>
      </c>
      <c r="I220" s="4">
        <v>4</v>
      </c>
      <c r="J220" s="4">
        <v>2</v>
      </c>
      <c r="K220" s="4">
        <v>1</v>
      </c>
      <c r="L220" s="4" t="s">
        <v>3</v>
      </c>
      <c r="M220" s="4" t="s">
        <v>8</v>
      </c>
      <c r="N220" s="4" t="s">
        <v>7</v>
      </c>
      <c r="O220" s="4">
        <v>256</v>
      </c>
      <c r="P220" s="4">
        <f t="shared" si="56"/>
        <v>256</v>
      </c>
      <c r="Q220" s="20">
        <f t="shared" si="57"/>
        <v>0.25</v>
      </c>
      <c r="R220" s="4" t="s">
        <v>50</v>
      </c>
      <c r="S220" s="4">
        <f t="shared" si="58"/>
        <v>256</v>
      </c>
      <c r="T220" s="4" t="str">
        <f t="shared" si="42"/>
        <v>strided</v>
      </c>
      <c r="U220" s="4">
        <f t="shared" si="59"/>
        <v>256</v>
      </c>
      <c r="V220" s="4" t="s">
        <v>0</v>
      </c>
      <c r="W220" s="4"/>
      <c r="AC220" s="28">
        <v>19460.400000000001</v>
      </c>
      <c r="AD220" s="28">
        <v>17452.599999999999</v>
      </c>
      <c r="AE220" s="29">
        <v>18586.099999999999</v>
      </c>
      <c r="AF220" s="35">
        <f t="shared" si="49"/>
        <v>18.150488281249999</v>
      </c>
      <c r="AG220" s="27">
        <v>0.02</v>
      </c>
      <c r="AH220" s="1">
        <f t="shared" si="50"/>
        <v>0.36300976562499998</v>
      </c>
    </row>
    <row r="221" spans="2:34" ht="15.75" hidden="1" x14ac:dyDescent="0.25">
      <c r="B221" s="15">
        <v>160510</v>
      </c>
      <c r="C221" s="15" t="s">
        <v>53</v>
      </c>
      <c r="D221" s="16" t="s">
        <v>284</v>
      </c>
      <c r="E221" s="15" t="s">
        <v>6</v>
      </c>
      <c r="F221" s="4" t="s">
        <v>5</v>
      </c>
      <c r="G221" s="4">
        <v>20</v>
      </c>
      <c r="H221" s="4" t="s">
        <v>4</v>
      </c>
      <c r="I221" s="4">
        <v>4</v>
      </c>
      <c r="J221" s="4">
        <v>2</v>
      </c>
      <c r="K221" s="4">
        <v>1</v>
      </c>
      <c r="L221" s="4" t="s">
        <v>3</v>
      </c>
      <c r="M221" s="4" t="s">
        <v>8</v>
      </c>
      <c r="N221" s="4" t="s">
        <v>7</v>
      </c>
      <c r="O221" s="4">
        <v>512</v>
      </c>
      <c r="P221" s="4">
        <f t="shared" si="56"/>
        <v>512</v>
      </c>
      <c r="Q221" s="20">
        <f t="shared" si="57"/>
        <v>1</v>
      </c>
      <c r="R221" s="4" t="s">
        <v>50</v>
      </c>
      <c r="S221" s="4">
        <f t="shared" si="58"/>
        <v>512</v>
      </c>
      <c r="T221" s="4" t="str">
        <f t="shared" si="42"/>
        <v>strided</v>
      </c>
      <c r="U221" s="4">
        <f t="shared" si="59"/>
        <v>512</v>
      </c>
      <c r="V221" s="4" t="s">
        <v>0</v>
      </c>
      <c r="W221" s="4"/>
      <c r="AC221" s="28">
        <v>27574</v>
      </c>
      <c r="AD221" s="28">
        <v>26574.3</v>
      </c>
      <c r="AE221" s="29">
        <v>27232.5</v>
      </c>
      <c r="AF221" s="35">
        <f t="shared" si="49"/>
        <v>26.59423828125</v>
      </c>
      <c r="AG221" s="27">
        <v>0.01</v>
      </c>
      <c r="AH221" s="1">
        <f t="shared" si="50"/>
        <v>0.26594238281249999</v>
      </c>
    </row>
    <row r="222" spans="2:34" ht="15.75" hidden="1" x14ac:dyDescent="0.25">
      <c r="B222" s="15">
        <v>160510</v>
      </c>
      <c r="C222" s="15" t="s">
        <v>53</v>
      </c>
      <c r="D222" s="16" t="s">
        <v>285</v>
      </c>
      <c r="E222" s="15" t="s">
        <v>6</v>
      </c>
      <c r="F222" s="4" t="s">
        <v>5</v>
      </c>
      <c r="G222" s="4">
        <v>20</v>
      </c>
      <c r="H222" s="4" t="s">
        <v>4</v>
      </c>
      <c r="I222" s="4">
        <v>4</v>
      </c>
      <c r="J222" s="4">
        <v>2</v>
      </c>
      <c r="K222" s="4">
        <v>1</v>
      </c>
      <c r="L222" s="4" t="s">
        <v>3</v>
      </c>
      <c r="M222" s="4" t="s">
        <v>8</v>
      </c>
      <c r="N222" s="4" t="s">
        <v>7</v>
      </c>
      <c r="O222" s="4">
        <v>1024</v>
      </c>
      <c r="P222" s="4">
        <f t="shared" si="56"/>
        <v>1024</v>
      </c>
      <c r="Q222" s="20">
        <f t="shared" si="57"/>
        <v>4</v>
      </c>
      <c r="R222" s="4" t="s">
        <v>50</v>
      </c>
      <c r="S222" s="4">
        <f t="shared" si="58"/>
        <v>1024</v>
      </c>
      <c r="T222" s="4" t="str">
        <f t="shared" si="42"/>
        <v>strided</v>
      </c>
      <c r="U222" s="4">
        <f t="shared" si="59"/>
        <v>1024</v>
      </c>
      <c r="V222" s="4" t="s">
        <v>0</v>
      </c>
      <c r="W222" s="4"/>
      <c r="AC222" s="28">
        <v>30279.1</v>
      </c>
      <c r="AD222" s="28">
        <v>29944.1</v>
      </c>
      <c r="AE222" s="29">
        <v>30084.3</v>
      </c>
      <c r="AF222" s="35">
        <f t="shared" si="49"/>
        <v>29.379199218749999</v>
      </c>
      <c r="AG222" s="27">
        <v>0</v>
      </c>
      <c r="AH222" s="1">
        <f t="shared" si="50"/>
        <v>0</v>
      </c>
    </row>
    <row r="223" spans="2:34" ht="15.75" hidden="1" x14ac:dyDescent="0.25">
      <c r="B223" s="15">
        <v>160510</v>
      </c>
      <c r="C223" s="15" t="s">
        <v>53</v>
      </c>
      <c r="D223" s="16" t="s">
        <v>286</v>
      </c>
      <c r="E223" s="15" t="s">
        <v>6</v>
      </c>
      <c r="F223" s="4" t="s">
        <v>5</v>
      </c>
      <c r="G223" s="4">
        <v>20</v>
      </c>
      <c r="H223" s="4" t="s">
        <v>4</v>
      </c>
      <c r="I223" s="4">
        <v>4</v>
      </c>
      <c r="J223" s="4">
        <v>2</v>
      </c>
      <c r="K223" s="4">
        <v>1</v>
      </c>
      <c r="L223" s="4" t="s">
        <v>3</v>
      </c>
      <c r="M223" s="4" t="s">
        <v>8</v>
      </c>
      <c r="N223" s="4" t="s">
        <v>7</v>
      </c>
      <c r="O223" s="4">
        <v>2048</v>
      </c>
      <c r="P223" s="4">
        <f t="shared" si="56"/>
        <v>2048</v>
      </c>
      <c r="Q223" s="20">
        <f t="shared" si="57"/>
        <v>16</v>
      </c>
      <c r="R223" s="4" t="s">
        <v>50</v>
      </c>
      <c r="S223" s="4">
        <f t="shared" si="58"/>
        <v>2048</v>
      </c>
      <c r="T223" s="4" t="str">
        <f t="shared" si="42"/>
        <v>strided</v>
      </c>
      <c r="U223" s="4">
        <f t="shared" si="59"/>
        <v>2048</v>
      </c>
      <c r="V223" s="4" t="s">
        <v>0</v>
      </c>
      <c r="W223" s="4"/>
      <c r="AC223" s="28">
        <v>30337.9</v>
      </c>
      <c r="AD223" s="28">
        <v>30175.3</v>
      </c>
      <c r="AE223" s="29">
        <v>30237.7</v>
      </c>
      <c r="AF223" s="35">
        <f t="shared" si="49"/>
        <v>29.529003906250001</v>
      </c>
      <c r="AG223" s="27">
        <v>0</v>
      </c>
      <c r="AH223" s="1">
        <f t="shared" si="50"/>
        <v>0</v>
      </c>
    </row>
    <row r="224" spans="2:34" ht="15.75" hidden="1" x14ac:dyDescent="0.25">
      <c r="B224" s="15">
        <v>160510</v>
      </c>
      <c r="C224" s="15" t="s">
        <v>53</v>
      </c>
      <c r="D224" s="16" t="s">
        <v>289</v>
      </c>
      <c r="E224" s="15" t="s">
        <v>6</v>
      </c>
      <c r="F224" s="4" t="s">
        <v>5</v>
      </c>
      <c r="G224" s="4">
        <v>20</v>
      </c>
      <c r="H224" s="4" t="s">
        <v>4</v>
      </c>
      <c r="I224" s="4">
        <v>4</v>
      </c>
      <c r="J224" s="4">
        <v>2</v>
      </c>
      <c r="K224" s="4">
        <v>1</v>
      </c>
      <c r="L224" s="4" t="s">
        <v>3</v>
      </c>
      <c r="M224" s="4" t="s">
        <v>8</v>
      </c>
      <c r="N224" s="4" t="s">
        <v>7</v>
      </c>
      <c r="O224" s="4">
        <v>4096</v>
      </c>
      <c r="P224" s="4">
        <f t="shared" si="56"/>
        <v>4096</v>
      </c>
      <c r="Q224" s="20">
        <f t="shared" si="57"/>
        <v>64</v>
      </c>
      <c r="R224" s="4" t="s">
        <v>50</v>
      </c>
      <c r="S224" s="4">
        <f t="shared" si="58"/>
        <v>4096</v>
      </c>
      <c r="T224" s="4" t="str">
        <f t="shared" si="42"/>
        <v>strided</v>
      </c>
      <c r="U224" s="4">
        <f t="shared" si="59"/>
        <v>4096</v>
      </c>
      <c r="V224" s="4" t="s">
        <v>0</v>
      </c>
      <c r="W224" s="4"/>
      <c r="AC224" s="28">
        <v>28078.7</v>
      </c>
      <c r="AD224" s="28">
        <v>27897.8</v>
      </c>
      <c r="AE224" s="29">
        <v>27976.5</v>
      </c>
      <c r="AF224" s="35">
        <f t="shared" si="49"/>
        <v>27.32080078125</v>
      </c>
      <c r="AG224" s="27">
        <v>0</v>
      </c>
      <c r="AH224" s="1">
        <f t="shared" si="50"/>
        <v>0</v>
      </c>
    </row>
    <row r="225" spans="2:41" ht="15.75" hidden="1" x14ac:dyDescent="0.25">
      <c r="B225" s="15">
        <v>160510</v>
      </c>
      <c r="C225" s="15" t="s">
        <v>53</v>
      </c>
      <c r="D225" s="16" t="s">
        <v>288</v>
      </c>
      <c r="E225" s="15" t="s">
        <v>6</v>
      </c>
      <c r="F225" s="4" t="s">
        <v>5</v>
      </c>
      <c r="G225" s="4">
        <v>20</v>
      </c>
      <c r="H225" s="4" t="s">
        <v>4</v>
      </c>
      <c r="I225" s="4">
        <v>4</v>
      </c>
      <c r="J225" s="4">
        <v>2</v>
      </c>
      <c r="K225" s="4">
        <v>1</v>
      </c>
      <c r="L225" s="4" t="s">
        <v>3</v>
      </c>
      <c r="M225" s="4" t="s">
        <v>8</v>
      </c>
      <c r="N225" s="4" t="s">
        <v>7</v>
      </c>
      <c r="O225" s="4">
        <v>8192</v>
      </c>
      <c r="P225" s="4">
        <f t="shared" ref="P225" si="60">O225</f>
        <v>8192</v>
      </c>
      <c r="Q225" s="20">
        <f t="shared" ref="Q225" si="61">O225*P225*I225/(1024*1024)</f>
        <v>256</v>
      </c>
      <c r="R225" s="4" t="s">
        <v>50</v>
      </c>
      <c r="S225" s="4">
        <f t="shared" ref="S225" si="62">O225</f>
        <v>8192</v>
      </c>
      <c r="T225" s="4" t="str">
        <f t="shared" ref="T225" si="63">R225</f>
        <v>strided</v>
      </c>
      <c r="U225" s="4">
        <f t="shared" ref="U225" si="64">S225</f>
        <v>8192</v>
      </c>
      <c r="V225" s="4" t="s">
        <v>0</v>
      </c>
      <c r="W225" s="4"/>
      <c r="AC225" s="28">
        <v>10216.200000000001</v>
      </c>
      <c r="AD225" s="28">
        <v>10164</v>
      </c>
      <c r="AE225" s="29">
        <v>10188.299999999999</v>
      </c>
      <c r="AF225" s="35">
        <f t="shared" si="49"/>
        <v>9.9495117187499993</v>
      </c>
      <c r="AG225" s="27">
        <v>0</v>
      </c>
      <c r="AH225" s="1">
        <f t="shared" si="50"/>
        <v>0</v>
      </c>
    </row>
    <row r="226" spans="2:41" ht="15.75" hidden="1" x14ac:dyDescent="0.25">
      <c r="B226" s="15">
        <v>160510</v>
      </c>
      <c r="C226" s="15" t="s">
        <v>53</v>
      </c>
      <c r="D226" s="16" t="s">
        <v>287</v>
      </c>
      <c r="E226" s="15" t="s">
        <v>6</v>
      </c>
      <c r="F226" s="4" t="s">
        <v>5</v>
      </c>
      <c r="G226" s="4">
        <v>20</v>
      </c>
      <c r="H226" s="4" t="s">
        <v>4</v>
      </c>
      <c r="I226" s="4">
        <v>4</v>
      </c>
      <c r="J226" s="4">
        <v>2</v>
      </c>
      <c r="K226" s="4">
        <v>1</v>
      </c>
      <c r="L226" s="4" t="s">
        <v>3</v>
      </c>
      <c r="M226" s="4" t="s">
        <v>8</v>
      </c>
      <c r="N226" s="4" t="s">
        <v>7</v>
      </c>
      <c r="O226" s="4">
        <v>16384</v>
      </c>
      <c r="P226" s="4">
        <f t="shared" ref="P226" si="65">O226</f>
        <v>16384</v>
      </c>
      <c r="Q226" s="20">
        <f t="shared" ref="Q226" si="66">O226*P226*I226/(1024*1024)</f>
        <v>1024</v>
      </c>
      <c r="R226" s="4" t="s">
        <v>50</v>
      </c>
      <c r="S226" s="4">
        <f t="shared" ref="S226" si="67">O226</f>
        <v>16384</v>
      </c>
      <c r="T226" s="4" t="str">
        <f t="shared" ref="T226" si="68">R226</f>
        <v>strided</v>
      </c>
      <c r="U226" s="4">
        <f t="shared" ref="U226" si="69">S226</f>
        <v>16384</v>
      </c>
      <c r="V226" s="4" t="s">
        <v>0</v>
      </c>
      <c r="W226" s="4"/>
      <c r="AC226" s="28">
        <v>6870.8</v>
      </c>
      <c r="AD226" s="28">
        <v>6864</v>
      </c>
      <c r="AE226" s="29">
        <v>6866.8</v>
      </c>
      <c r="AF226" s="35">
        <f t="shared" si="49"/>
        <v>6.7058593750000002</v>
      </c>
      <c r="AG226" s="27">
        <v>0</v>
      </c>
      <c r="AH226" s="1">
        <f t="shared" si="50"/>
        <v>0</v>
      </c>
    </row>
    <row r="227" spans="2:41" ht="15.75" hidden="1" x14ac:dyDescent="0.25">
      <c r="B227" s="15">
        <v>160510</v>
      </c>
      <c r="C227" s="15" t="s">
        <v>53</v>
      </c>
      <c r="D227" s="16" t="s">
        <v>296</v>
      </c>
      <c r="E227" s="15" t="s">
        <v>6</v>
      </c>
      <c r="F227" s="4" t="s">
        <v>5</v>
      </c>
      <c r="G227" s="4">
        <v>20</v>
      </c>
      <c r="H227" s="4" t="s">
        <v>4</v>
      </c>
      <c r="I227" s="4">
        <v>4</v>
      </c>
      <c r="J227" s="4">
        <v>2</v>
      </c>
      <c r="K227" s="4">
        <v>2</v>
      </c>
      <c r="L227" s="4" t="s">
        <v>3</v>
      </c>
      <c r="M227" s="4" t="s">
        <v>8</v>
      </c>
      <c r="N227" s="4" t="s">
        <v>7</v>
      </c>
      <c r="O227" s="4">
        <v>16</v>
      </c>
      <c r="P227" s="4">
        <f>O227</f>
        <v>16</v>
      </c>
      <c r="Q227" s="20">
        <f>O227*P227*I227/(1024*1024)</f>
        <v>9.765625E-4</v>
      </c>
      <c r="R227" s="4" t="s">
        <v>1</v>
      </c>
      <c r="S227" s="4">
        <v>1</v>
      </c>
      <c r="T227" s="4" t="str">
        <f t="shared" si="42"/>
        <v>contig</v>
      </c>
      <c r="U227" s="4">
        <v>1</v>
      </c>
      <c r="V227" s="4" t="s">
        <v>0</v>
      </c>
      <c r="W227" s="4"/>
      <c r="AC227" s="32">
        <v>138.5</v>
      </c>
      <c r="AD227" s="32">
        <v>128.19999999999999</v>
      </c>
      <c r="AE227" s="33">
        <v>135.6</v>
      </c>
      <c r="AF227" s="35">
        <f t="shared" si="49"/>
        <v>0.13242187499999999</v>
      </c>
      <c r="AG227" s="27">
        <v>0.02</v>
      </c>
      <c r="AH227" s="1">
        <f t="shared" si="50"/>
        <v>2.6484374999999998E-3</v>
      </c>
      <c r="AO227" t="s">
        <v>242</v>
      </c>
    </row>
    <row r="228" spans="2:41" ht="15.75" hidden="1" x14ac:dyDescent="0.25">
      <c r="B228" s="15">
        <v>160510</v>
      </c>
      <c r="C228" s="15" t="s">
        <v>53</v>
      </c>
      <c r="D228" s="16" t="s">
        <v>297</v>
      </c>
      <c r="E228" s="15" t="s">
        <v>6</v>
      </c>
      <c r="F228" s="4" t="s">
        <v>5</v>
      </c>
      <c r="G228" s="4">
        <v>20</v>
      </c>
      <c r="H228" s="4" t="s">
        <v>4</v>
      </c>
      <c r="I228" s="4">
        <v>4</v>
      </c>
      <c r="J228" s="4">
        <v>2</v>
      </c>
      <c r="K228" s="4">
        <v>2</v>
      </c>
      <c r="L228" s="4" t="s">
        <v>3</v>
      </c>
      <c r="M228" s="4" t="s">
        <v>8</v>
      </c>
      <c r="N228" s="4" t="s">
        <v>7</v>
      </c>
      <c r="O228" s="4">
        <v>32</v>
      </c>
      <c r="P228" s="4">
        <f t="shared" ref="P228:P235" si="70">O228</f>
        <v>32</v>
      </c>
      <c r="Q228" s="20">
        <f t="shared" ref="Q228:Q235" si="71">O228*P228*I228/(1024*1024)</f>
        <v>3.90625E-3</v>
      </c>
      <c r="R228" s="4" t="s">
        <v>1</v>
      </c>
      <c r="S228" s="4">
        <v>1</v>
      </c>
      <c r="T228" s="4" t="str">
        <f t="shared" si="42"/>
        <v>contig</v>
      </c>
      <c r="U228" s="4">
        <v>1</v>
      </c>
      <c r="V228" s="4" t="s">
        <v>0</v>
      </c>
      <c r="W228" s="4"/>
      <c r="AC228" s="32">
        <v>687.2</v>
      </c>
      <c r="AD228" s="32">
        <v>624.70000000000005</v>
      </c>
      <c r="AE228" s="33">
        <v>665.5</v>
      </c>
      <c r="AF228" s="35">
        <f t="shared" si="49"/>
        <v>0.64990234375</v>
      </c>
      <c r="AG228" s="27">
        <v>0.04</v>
      </c>
      <c r="AH228" s="1">
        <f t="shared" si="50"/>
        <v>2.5996093750000001E-2</v>
      </c>
    </row>
    <row r="229" spans="2:41" ht="15.75" hidden="1" x14ac:dyDescent="0.25">
      <c r="B229" s="15">
        <v>160510</v>
      </c>
      <c r="C229" s="15" t="s">
        <v>53</v>
      </c>
      <c r="D229" s="16" t="s">
        <v>298</v>
      </c>
      <c r="E229" s="15" t="s">
        <v>6</v>
      </c>
      <c r="F229" s="4" t="s">
        <v>5</v>
      </c>
      <c r="G229" s="4">
        <v>20</v>
      </c>
      <c r="H229" s="4" t="s">
        <v>4</v>
      </c>
      <c r="I229" s="4">
        <v>4</v>
      </c>
      <c r="J229" s="4">
        <v>2</v>
      </c>
      <c r="K229" s="4">
        <v>2</v>
      </c>
      <c r="L229" s="4" t="s">
        <v>3</v>
      </c>
      <c r="M229" s="4" t="s">
        <v>8</v>
      </c>
      <c r="N229" s="4" t="s">
        <v>7</v>
      </c>
      <c r="O229" s="4">
        <v>64</v>
      </c>
      <c r="P229" s="4">
        <f t="shared" si="70"/>
        <v>64</v>
      </c>
      <c r="Q229" s="20">
        <f t="shared" si="71"/>
        <v>1.5625E-2</v>
      </c>
      <c r="R229" s="4" t="s">
        <v>1</v>
      </c>
      <c r="S229" s="4">
        <v>1</v>
      </c>
      <c r="T229" s="4" t="str">
        <f t="shared" si="42"/>
        <v>contig</v>
      </c>
      <c r="U229" s="4">
        <v>1</v>
      </c>
      <c r="V229" s="4" t="s">
        <v>0</v>
      </c>
      <c r="W229" s="4"/>
      <c r="AC229" s="32">
        <v>4164.8</v>
      </c>
      <c r="AD229" s="32">
        <v>3727.4</v>
      </c>
      <c r="AE229" s="33">
        <v>3709.3</v>
      </c>
      <c r="AF229" s="35">
        <f t="shared" si="49"/>
        <v>3.6223632812500002</v>
      </c>
      <c r="AG229" s="27">
        <v>0.06</v>
      </c>
      <c r="AH229" s="1">
        <f t="shared" si="50"/>
        <v>0.21734179687499999</v>
      </c>
    </row>
    <row r="230" spans="2:41" ht="15.75" hidden="1" x14ac:dyDescent="0.25">
      <c r="B230" s="15">
        <v>160510</v>
      </c>
      <c r="C230" s="15" t="s">
        <v>53</v>
      </c>
      <c r="D230" s="16" t="s">
        <v>299</v>
      </c>
      <c r="E230" s="15" t="s">
        <v>6</v>
      </c>
      <c r="F230" s="4" t="s">
        <v>5</v>
      </c>
      <c r="G230" s="4">
        <v>20</v>
      </c>
      <c r="H230" s="4" t="s">
        <v>4</v>
      </c>
      <c r="I230" s="4">
        <v>4</v>
      </c>
      <c r="J230" s="4">
        <v>2</v>
      </c>
      <c r="K230" s="4">
        <v>2</v>
      </c>
      <c r="L230" s="4" t="s">
        <v>3</v>
      </c>
      <c r="M230" s="4" t="s">
        <v>8</v>
      </c>
      <c r="N230" s="4" t="s">
        <v>7</v>
      </c>
      <c r="O230" s="4">
        <v>128</v>
      </c>
      <c r="P230" s="4">
        <f t="shared" si="70"/>
        <v>128</v>
      </c>
      <c r="Q230" s="20">
        <f t="shared" si="71"/>
        <v>6.25E-2</v>
      </c>
      <c r="R230" s="4" t="s">
        <v>1</v>
      </c>
      <c r="S230" s="4">
        <v>1</v>
      </c>
      <c r="T230" s="4" t="str">
        <f t="shared" si="42"/>
        <v>contig</v>
      </c>
      <c r="U230" s="4">
        <v>1</v>
      </c>
      <c r="V230" s="4" t="s">
        <v>0</v>
      </c>
      <c r="W230" s="4"/>
      <c r="AC230" s="32">
        <v>16169.3</v>
      </c>
      <c r="AD230" s="32">
        <v>13089.4</v>
      </c>
      <c r="AE230" s="33">
        <v>14568</v>
      </c>
      <c r="AF230" s="35">
        <f t="shared" si="49"/>
        <v>14.2265625</v>
      </c>
      <c r="AG230" s="27">
        <v>0.05</v>
      </c>
      <c r="AH230" s="1">
        <f t="shared" si="50"/>
        <v>0.71132812500000009</v>
      </c>
    </row>
    <row r="231" spans="2:41" ht="15.75" hidden="1" x14ac:dyDescent="0.25">
      <c r="B231" s="15">
        <v>160510</v>
      </c>
      <c r="C231" s="15" t="s">
        <v>53</v>
      </c>
      <c r="D231" s="16" t="s">
        <v>300</v>
      </c>
      <c r="E231" s="15" t="s">
        <v>6</v>
      </c>
      <c r="F231" s="4" t="s">
        <v>5</v>
      </c>
      <c r="G231" s="4">
        <v>20</v>
      </c>
      <c r="H231" s="4" t="s">
        <v>4</v>
      </c>
      <c r="I231" s="4">
        <v>4</v>
      </c>
      <c r="J231" s="4">
        <v>2</v>
      </c>
      <c r="K231" s="4">
        <v>2</v>
      </c>
      <c r="L231" s="4" t="s">
        <v>3</v>
      </c>
      <c r="M231" s="4" t="s">
        <v>8</v>
      </c>
      <c r="N231" s="4" t="s">
        <v>7</v>
      </c>
      <c r="O231" s="4">
        <v>256</v>
      </c>
      <c r="P231" s="4">
        <f t="shared" si="70"/>
        <v>256</v>
      </c>
      <c r="Q231" s="20">
        <f t="shared" si="71"/>
        <v>0.25</v>
      </c>
      <c r="R231" s="4" t="s">
        <v>1</v>
      </c>
      <c r="S231" s="4">
        <v>1</v>
      </c>
      <c r="T231" s="4" t="str">
        <f t="shared" si="42"/>
        <v>contig</v>
      </c>
      <c r="U231" s="4">
        <v>1</v>
      </c>
      <c r="V231" s="4" t="s">
        <v>0</v>
      </c>
      <c r="W231" s="4"/>
      <c r="AC231" s="32">
        <v>59433.1</v>
      </c>
      <c r="AD231" s="32">
        <v>39982.199999999997</v>
      </c>
      <c r="AE231" s="33">
        <v>52423.4</v>
      </c>
      <c r="AF231" s="35">
        <f t="shared" si="49"/>
        <v>51.194726562500001</v>
      </c>
      <c r="AG231" s="27">
        <v>0.08</v>
      </c>
      <c r="AH231" s="1">
        <f t="shared" si="50"/>
        <v>4.0955781250000003</v>
      </c>
    </row>
    <row r="232" spans="2:41" ht="15.75" hidden="1" x14ac:dyDescent="0.25">
      <c r="B232" s="15">
        <v>160510</v>
      </c>
      <c r="C232" s="15" t="s">
        <v>53</v>
      </c>
      <c r="D232" s="16" t="s">
        <v>301</v>
      </c>
      <c r="E232" s="15" t="s">
        <v>6</v>
      </c>
      <c r="F232" s="4" t="s">
        <v>5</v>
      </c>
      <c r="G232" s="4">
        <v>20</v>
      </c>
      <c r="H232" s="4" t="s">
        <v>4</v>
      </c>
      <c r="I232" s="4">
        <v>4</v>
      </c>
      <c r="J232" s="4">
        <v>2</v>
      </c>
      <c r="K232" s="4">
        <v>2</v>
      </c>
      <c r="L232" s="4" t="s">
        <v>3</v>
      </c>
      <c r="M232" s="4" t="s">
        <v>8</v>
      </c>
      <c r="N232" s="4" t="s">
        <v>7</v>
      </c>
      <c r="O232" s="4">
        <v>512</v>
      </c>
      <c r="P232" s="4">
        <f t="shared" si="70"/>
        <v>512</v>
      </c>
      <c r="Q232" s="20">
        <f t="shared" si="71"/>
        <v>1</v>
      </c>
      <c r="R232" s="4" t="s">
        <v>1</v>
      </c>
      <c r="S232" s="4">
        <v>1</v>
      </c>
      <c r="T232" s="4" t="str">
        <f t="shared" si="42"/>
        <v>contig</v>
      </c>
      <c r="U232" s="4">
        <v>1</v>
      </c>
      <c r="V232" s="4" t="s">
        <v>0</v>
      </c>
      <c r="W232" s="4"/>
      <c r="AC232" s="32">
        <v>123888.6</v>
      </c>
      <c r="AD232" s="32">
        <v>115738.1</v>
      </c>
      <c r="AE232" s="33">
        <v>121457.7</v>
      </c>
      <c r="AF232" s="35">
        <f t="shared" si="49"/>
        <v>118.61103515625</v>
      </c>
      <c r="AG232" s="27">
        <v>0.02</v>
      </c>
      <c r="AH232" s="1">
        <f t="shared" si="50"/>
        <v>2.372220703125</v>
      </c>
    </row>
    <row r="233" spans="2:41" ht="15.75" hidden="1" x14ac:dyDescent="0.25">
      <c r="B233" s="15">
        <v>160510</v>
      </c>
      <c r="C233" s="15" t="s">
        <v>53</v>
      </c>
      <c r="D233" s="16" t="s">
        <v>302</v>
      </c>
      <c r="E233" s="15" t="s">
        <v>6</v>
      </c>
      <c r="F233" s="4" t="s">
        <v>5</v>
      </c>
      <c r="G233" s="4">
        <v>20</v>
      </c>
      <c r="H233" s="4" t="s">
        <v>4</v>
      </c>
      <c r="I233" s="4">
        <v>4</v>
      </c>
      <c r="J233" s="4">
        <v>2</v>
      </c>
      <c r="K233" s="4">
        <v>2</v>
      </c>
      <c r="L233" s="4" t="s">
        <v>3</v>
      </c>
      <c r="M233" s="4" t="s">
        <v>8</v>
      </c>
      <c r="N233" s="4" t="s">
        <v>7</v>
      </c>
      <c r="O233" s="4">
        <v>1024</v>
      </c>
      <c r="P233" s="4">
        <f t="shared" si="70"/>
        <v>1024</v>
      </c>
      <c r="Q233" s="20">
        <f t="shared" si="71"/>
        <v>4</v>
      </c>
      <c r="R233" s="4" t="s">
        <v>1</v>
      </c>
      <c r="S233" s="4">
        <v>1</v>
      </c>
      <c r="T233" s="4" t="str">
        <f t="shared" ref="T233:T262" si="72">R233</f>
        <v>contig</v>
      </c>
      <c r="U233" s="4">
        <v>1</v>
      </c>
      <c r="V233" s="4" t="s">
        <v>0</v>
      </c>
      <c r="W233" s="4"/>
      <c r="AC233" s="32">
        <v>209430.8</v>
      </c>
      <c r="AD233" s="32">
        <v>186160.7</v>
      </c>
      <c r="AE233" s="33">
        <v>198959.2</v>
      </c>
      <c r="AF233" s="35">
        <f t="shared" si="49"/>
        <v>194.29609375000001</v>
      </c>
      <c r="AG233" s="27">
        <v>0.03</v>
      </c>
      <c r="AH233" s="1">
        <f t="shared" si="50"/>
        <v>5.8288828124999998</v>
      </c>
    </row>
    <row r="234" spans="2:41" ht="15.75" hidden="1" x14ac:dyDescent="0.25">
      <c r="B234" s="15">
        <v>160510</v>
      </c>
      <c r="C234" s="15" t="s">
        <v>53</v>
      </c>
      <c r="D234" s="16" t="s">
        <v>305</v>
      </c>
      <c r="E234" s="15" t="s">
        <v>6</v>
      </c>
      <c r="F234" s="4" t="s">
        <v>5</v>
      </c>
      <c r="G234" s="4">
        <v>20</v>
      </c>
      <c r="H234" s="4" t="s">
        <v>4</v>
      </c>
      <c r="I234" s="4">
        <v>4</v>
      </c>
      <c r="J234" s="4">
        <v>2</v>
      </c>
      <c r="K234" s="4">
        <v>2</v>
      </c>
      <c r="L234" s="4" t="s">
        <v>3</v>
      </c>
      <c r="M234" s="4" t="s">
        <v>8</v>
      </c>
      <c r="N234" s="4" t="s">
        <v>7</v>
      </c>
      <c r="O234" s="4">
        <v>2048</v>
      </c>
      <c r="P234" s="4">
        <f t="shared" si="70"/>
        <v>2048</v>
      </c>
      <c r="Q234" s="20">
        <f t="shared" si="71"/>
        <v>16</v>
      </c>
      <c r="R234" s="4" t="s">
        <v>1</v>
      </c>
      <c r="S234" s="4">
        <v>1</v>
      </c>
      <c r="T234" s="4" t="str">
        <f t="shared" si="72"/>
        <v>contig</v>
      </c>
      <c r="U234" s="4">
        <v>1</v>
      </c>
      <c r="V234" s="4" t="s">
        <v>0</v>
      </c>
      <c r="W234" s="4"/>
      <c r="AC234" s="32">
        <v>231476.1</v>
      </c>
      <c r="AD234" s="32">
        <v>225180</v>
      </c>
      <c r="AE234" s="33">
        <v>227536.8</v>
      </c>
      <c r="AF234" s="35">
        <f t="shared" si="49"/>
        <v>222.20390624999999</v>
      </c>
      <c r="AG234" s="27">
        <v>0.01</v>
      </c>
      <c r="AH234" s="1">
        <f t="shared" si="50"/>
        <v>2.2220390624999999</v>
      </c>
    </row>
    <row r="235" spans="2:41" ht="15.75" hidden="1" x14ac:dyDescent="0.25">
      <c r="B235" s="15">
        <v>160510</v>
      </c>
      <c r="C235" s="15" t="s">
        <v>53</v>
      </c>
      <c r="D235" s="16" t="s">
        <v>304</v>
      </c>
      <c r="E235" s="15" t="s">
        <v>6</v>
      </c>
      <c r="F235" s="4" t="s">
        <v>5</v>
      </c>
      <c r="G235" s="4">
        <v>20</v>
      </c>
      <c r="H235" s="4" t="s">
        <v>4</v>
      </c>
      <c r="I235" s="4">
        <v>4</v>
      </c>
      <c r="J235" s="4">
        <v>2</v>
      </c>
      <c r="K235" s="4">
        <v>2</v>
      </c>
      <c r="L235" s="4" t="s">
        <v>3</v>
      </c>
      <c r="M235" s="4" t="s">
        <v>8</v>
      </c>
      <c r="N235" s="4" t="s">
        <v>7</v>
      </c>
      <c r="O235" s="4">
        <v>4096</v>
      </c>
      <c r="P235" s="4">
        <f t="shared" si="70"/>
        <v>4096</v>
      </c>
      <c r="Q235" s="20">
        <f t="shared" si="71"/>
        <v>64</v>
      </c>
      <c r="R235" s="4" t="s">
        <v>1</v>
      </c>
      <c r="S235" s="4">
        <v>1</v>
      </c>
      <c r="T235" s="4" t="str">
        <f t="shared" si="72"/>
        <v>contig</v>
      </c>
      <c r="U235" s="4">
        <v>1</v>
      </c>
      <c r="V235" s="4" t="s">
        <v>0</v>
      </c>
      <c r="W235" s="4"/>
      <c r="AC235" s="32">
        <v>234269.6</v>
      </c>
      <c r="AD235" s="32">
        <v>231001.2</v>
      </c>
      <c r="AE235" s="33">
        <v>232532.9</v>
      </c>
      <c r="AF235" s="35">
        <f t="shared" si="49"/>
        <v>227.08291015624999</v>
      </c>
      <c r="AG235" s="27">
        <v>0</v>
      </c>
      <c r="AH235" s="1">
        <f t="shared" si="50"/>
        <v>0</v>
      </c>
    </row>
    <row r="236" spans="2:41" ht="15.75" hidden="1" x14ac:dyDescent="0.25">
      <c r="B236" s="15">
        <v>160510</v>
      </c>
      <c r="C236" s="15" t="s">
        <v>53</v>
      </c>
      <c r="D236" s="16" t="s">
        <v>303</v>
      </c>
      <c r="E236" s="15" t="s">
        <v>6</v>
      </c>
      <c r="F236" s="4" t="s">
        <v>5</v>
      </c>
      <c r="G236" s="4">
        <v>20</v>
      </c>
      <c r="H236" s="4" t="s">
        <v>4</v>
      </c>
      <c r="I236" s="4">
        <v>4</v>
      </c>
      <c r="J236" s="4">
        <v>2</v>
      </c>
      <c r="K236" s="4">
        <v>4</v>
      </c>
      <c r="L236" s="4" t="s">
        <v>3</v>
      </c>
      <c r="M236" s="4" t="s">
        <v>8</v>
      </c>
      <c r="N236" s="4" t="s">
        <v>7</v>
      </c>
      <c r="O236" s="4">
        <v>16</v>
      </c>
      <c r="P236" s="4">
        <f>O236</f>
        <v>16</v>
      </c>
      <c r="Q236" s="20">
        <f>O236*P236*I236/(1024*1024)</f>
        <v>9.765625E-4</v>
      </c>
      <c r="R236" s="4" t="s">
        <v>1</v>
      </c>
      <c r="S236" s="4">
        <v>1</v>
      </c>
      <c r="T236" s="4" t="str">
        <f t="shared" si="72"/>
        <v>contig</v>
      </c>
      <c r="U236" s="4">
        <v>1</v>
      </c>
      <c r="V236" s="4" t="s">
        <v>0</v>
      </c>
      <c r="W236" s="4"/>
      <c r="AC236" s="32">
        <v>136.30000000000001</v>
      </c>
      <c r="AD236" s="32">
        <v>119.3</v>
      </c>
      <c r="AE236" s="33">
        <v>131</v>
      </c>
      <c r="AF236" s="35">
        <f t="shared" si="49"/>
        <v>0.1279296875</v>
      </c>
      <c r="AG236" s="27">
        <v>0.04</v>
      </c>
      <c r="AH236" s="1">
        <f t="shared" si="50"/>
        <v>5.1171875000000002E-3</v>
      </c>
    </row>
    <row r="237" spans="2:41" ht="15.75" hidden="1" x14ac:dyDescent="0.25">
      <c r="B237" s="15">
        <v>160510</v>
      </c>
      <c r="C237" s="15" t="s">
        <v>53</v>
      </c>
      <c r="D237" s="16" t="s">
        <v>306</v>
      </c>
      <c r="E237" s="15" t="s">
        <v>6</v>
      </c>
      <c r="F237" s="4" t="s">
        <v>5</v>
      </c>
      <c r="G237" s="4">
        <v>20</v>
      </c>
      <c r="H237" s="4" t="s">
        <v>4</v>
      </c>
      <c r="I237" s="4">
        <v>4</v>
      </c>
      <c r="J237" s="4">
        <v>2</v>
      </c>
      <c r="K237" s="4">
        <v>4</v>
      </c>
      <c r="L237" s="4" t="s">
        <v>3</v>
      </c>
      <c r="M237" s="4" t="s">
        <v>8</v>
      </c>
      <c r="N237" s="4" t="s">
        <v>7</v>
      </c>
      <c r="O237" s="4">
        <v>32</v>
      </c>
      <c r="P237" s="4">
        <f t="shared" ref="P237:P244" si="73">O237</f>
        <v>32</v>
      </c>
      <c r="Q237" s="20">
        <f t="shared" ref="Q237:Q244" si="74">O237*P237*I237/(1024*1024)</f>
        <v>3.90625E-3</v>
      </c>
      <c r="R237" s="4" t="s">
        <v>1</v>
      </c>
      <c r="S237" s="4">
        <v>1</v>
      </c>
      <c r="T237" s="4" t="str">
        <f t="shared" si="72"/>
        <v>contig</v>
      </c>
      <c r="U237" s="4">
        <v>1</v>
      </c>
      <c r="V237" s="4" t="s">
        <v>0</v>
      </c>
      <c r="W237" s="4"/>
      <c r="AC237" s="32">
        <v>592.4</v>
      </c>
      <c r="AD237" s="32">
        <v>545.4</v>
      </c>
      <c r="AE237" s="33">
        <v>578.79999999999995</v>
      </c>
      <c r="AF237" s="35">
        <f t="shared" si="49"/>
        <v>0.56523437499999996</v>
      </c>
      <c r="AG237" s="27">
        <v>0.03</v>
      </c>
      <c r="AH237" s="1">
        <f t="shared" si="50"/>
        <v>1.6957031249999997E-2</v>
      </c>
    </row>
    <row r="238" spans="2:41" ht="15.75" hidden="1" x14ac:dyDescent="0.25">
      <c r="B238" s="15">
        <v>160510</v>
      </c>
      <c r="C238" s="15" t="s">
        <v>53</v>
      </c>
      <c r="D238" s="16" t="s">
        <v>307</v>
      </c>
      <c r="E238" s="15" t="s">
        <v>6</v>
      </c>
      <c r="F238" s="4" t="s">
        <v>5</v>
      </c>
      <c r="G238" s="4">
        <v>20</v>
      </c>
      <c r="H238" s="4" t="s">
        <v>4</v>
      </c>
      <c r="I238" s="4">
        <v>4</v>
      </c>
      <c r="J238" s="4">
        <v>2</v>
      </c>
      <c r="K238" s="4">
        <v>4</v>
      </c>
      <c r="L238" s="4" t="s">
        <v>3</v>
      </c>
      <c r="M238" s="4" t="s">
        <v>8</v>
      </c>
      <c r="N238" s="4" t="s">
        <v>7</v>
      </c>
      <c r="O238" s="4">
        <v>64</v>
      </c>
      <c r="P238" s="4">
        <f t="shared" si="73"/>
        <v>64</v>
      </c>
      <c r="Q238" s="20">
        <f t="shared" si="74"/>
        <v>1.5625E-2</v>
      </c>
      <c r="R238" s="4" t="s">
        <v>1</v>
      </c>
      <c r="S238" s="4">
        <v>1</v>
      </c>
      <c r="T238" s="4" t="str">
        <f t="shared" si="72"/>
        <v>contig</v>
      </c>
      <c r="U238" s="4">
        <v>1</v>
      </c>
      <c r="V238" s="4" t="s">
        <v>0</v>
      </c>
      <c r="W238" s="4"/>
      <c r="AC238" s="32">
        <v>3714.6</v>
      </c>
      <c r="AD238" s="32">
        <v>3272.4</v>
      </c>
      <c r="AE238" s="33">
        <v>3519.3</v>
      </c>
      <c r="AF238" s="35">
        <f t="shared" si="49"/>
        <v>3.4368164062500002</v>
      </c>
      <c r="AG238" s="27">
        <v>0.05</v>
      </c>
      <c r="AH238" s="1">
        <f t="shared" si="50"/>
        <v>0.17184082031250003</v>
      </c>
    </row>
    <row r="239" spans="2:41" ht="15.75" hidden="1" x14ac:dyDescent="0.25">
      <c r="B239" s="15">
        <v>160510</v>
      </c>
      <c r="C239" s="15" t="s">
        <v>53</v>
      </c>
      <c r="D239" s="16" t="s">
        <v>308</v>
      </c>
      <c r="E239" s="15" t="s">
        <v>6</v>
      </c>
      <c r="F239" s="4" t="s">
        <v>5</v>
      </c>
      <c r="G239" s="4">
        <v>20</v>
      </c>
      <c r="H239" s="4" t="s">
        <v>4</v>
      </c>
      <c r="I239" s="4">
        <v>4</v>
      </c>
      <c r="J239" s="4">
        <v>2</v>
      </c>
      <c r="K239" s="4">
        <v>4</v>
      </c>
      <c r="L239" s="4" t="s">
        <v>3</v>
      </c>
      <c r="M239" s="4" t="s">
        <v>8</v>
      </c>
      <c r="N239" s="4" t="s">
        <v>7</v>
      </c>
      <c r="O239" s="4">
        <v>128</v>
      </c>
      <c r="P239" s="4">
        <f t="shared" si="73"/>
        <v>128</v>
      </c>
      <c r="Q239" s="20">
        <f t="shared" si="74"/>
        <v>6.25E-2</v>
      </c>
      <c r="R239" s="4" t="s">
        <v>1</v>
      </c>
      <c r="S239" s="4">
        <v>1</v>
      </c>
      <c r="T239" s="4" t="str">
        <f t="shared" si="72"/>
        <v>contig</v>
      </c>
      <c r="U239" s="4">
        <v>1</v>
      </c>
      <c r="V239" s="4" t="s">
        <v>0</v>
      </c>
      <c r="W239" s="4"/>
      <c r="AC239" s="32">
        <v>14858.3</v>
      </c>
      <c r="AD239" s="32">
        <v>13089.4</v>
      </c>
      <c r="AE239" s="33">
        <v>14077.3</v>
      </c>
      <c r="AF239" s="35">
        <f t="shared" si="49"/>
        <v>13.747363281249999</v>
      </c>
      <c r="AG239" s="27">
        <v>0.05</v>
      </c>
      <c r="AH239" s="1">
        <f t="shared" si="50"/>
        <v>0.68736816406250001</v>
      </c>
    </row>
    <row r="240" spans="2:41" ht="15.75" hidden="1" x14ac:dyDescent="0.25">
      <c r="B240" s="15">
        <v>160510</v>
      </c>
      <c r="C240" s="15" t="s">
        <v>53</v>
      </c>
      <c r="D240" s="16" t="s">
        <v>309</v>
      </c>
      <c r="E240" s="15" t="s">
        <v>6</v>
      </c>
      <c r="F240" s="4" t="s">
        <v>5</v>
      </c>
      <c r="G240" s="4">
        <v>20</v>
      </c>
      <c r="H240" s="4" t="s">
        <v>4</v>
      </c>
      <c r="I240" s="4">
        <v>4</v>
      </c>
      <c r="J240" s="4">
        <v>2</v>
      </c>
      <c r="K240" s="4">
        <v>4</v>
      </c>
      <c r="L240" s="4" t="s">
        <v>3</v>
      </c>
      <c r="M240" s="4" t="s">
        <v>8</v>
      </c>
      <c r="N240" s="4" t="s">
        <v>7</v>
      </c>
      <c r="O240" s="4">
        <v>256</v>
      </c>
      <c r="P240" s="4">
        <f t="shared" si="73"/>
        <v>256</v>
      </c>
      <c r="Q240" s="20">
        <f t="shared" si="74"/>
        <v>0.25</v>
      </c>
      <c r="R240" s="4" t="s">
        <v>1</v>
      </c>
      <c r="S240" s="4">
        <v>1</v>
      </c>
      <c r="T240" s="4" t="str">
        <f t="shared" si="72"/>
        <v>contig</v>
      </c>
      <c r="U240" s="4">
        <v>1</v>
      </c>
      <c r="V240" s="4" t="s">
        <v>0</v>
      </c>
      <c r="W240" s="4"/>
      <c r="AC240" s="32">
        <v>59433.1</v>
      </c>
      <c r="AD240" s="32">
        <v>46787.7</v>
      </c>
      <c r="AE240" s="33">
        <v>52423.4</v>
      </c>
      <c r="AF240" s="35">
        <f t="shared" si="49"/>
        <v>51.194726562500001</v>
      </c>
      <c r="AG240" s="27">
        <v>0.04</v>
      </c>
      <c r="AH240" s="1">
        <f t="shared" si="50"/>
        <v>2.0477890625000001</v>
      </c>
    </row>
    <row r="241" spans="2:34" ht="15.75" hidden="1" x14ac:dyDescent="0.25">
      <c r="B241" s="15">
        <v>160510</v>
      </c>
      <c r="C241" s="15" t="s">
        <v>53</v>
      </c>
      <c r="D241" s="16" t="s">
        <v>310</v>
      </c>
      <c r="E241" s="15" t="s">
        <v>6</v>
      </c>
      <c r="F241" s="4" t="s">
        <v>5</v>
      </c>
      <c r="G241" s="4">
        <v>20</v>
      </c>
      <c r="H241" s="4" t="s">
        <v>4</v>
      </c>
      <c r="I241" s="4">
        <v>4</v>
      </c>
      <c r="J241" s="4">
        <v>2</v>
      </c>
      <c r="K241" s="4">
        <v>4</v>
      </c>
      <c r="L241" s="4" t="s">
        <v>3</v>
      </c>
      <c r="M241" s="4" t="s">
        <v>8</v>
      </c>
      <c r="N241" s="4" t="s">
        <v>7</v>
      </c>
      <c r="O241" s="4">
        <v>512</v>
      </c>
      <c r="P241" s="4">
        <f t="shared" si="73"/>
        <v>512</v>
      </c>
      <c r="Q241" s="20">
        <f t="shared" si="74"/>
        <v>1</v>
      </c>
      <c r="R241" s="4" t="s">
        <v>1</v>
      </c>
      <c r="S241" s="4">
        <v>1</v>
      </c>
      <c r="T241" s="4" t="str">
        <f t="shared" si="72"/>
        <v>contig</v>
      </c>
      <c r="U241" s="4">
        <v>1</v>
      </c>
      <c r="V241" s="4" t="s">
        <v>0</v>
      </c>
      <c r="W241" s="4"/>
      <c r="AC241" s="32">
        <v>139620.5</v>
      </c>
      <c r="AD241" s="32">
        <v>115738.1</v>
      </c>
      <c r="AE241" s="33">
        <v>128855.6</v>
      </c>
      <c r="AF241" s="35">
        <f t="shared" si="49"/>
        <v>125.83554687500001</v>
      </c>
      <c r="AG241" s="27">
        <v>0.05</v>
      </c>
      <c r="AH241" s="1">
        <f t="shared" si="50"/>
        <v>6.2917773437500006</v>
      </c>
    </row>
    <row r="242" spans="2:34" ht="15.75" hidden="1" x14ac:dyDescent="0.25">
      <c r="B242" s="15">
        <v>160510</v>
      </c>
      <c r="C242" s="15" t="s">
        <v>53</v>
      </c>
      <c r="D242" s="16" t="s">
        <v>311</v>
      </c>
      <c r="E242" s="15" t="s">
        <v>6</v>
      </c>
      <c r="F242" s="4" t="s">
        <v>5</v>
      </c>
      <c r="G242" s="4">
        <v>20</v>
      </c>
      <c r="H242" s="4" t="s">
        <v>4</v>
      </c>
      <c r="I242" s="4">
        <v>4</v>
      </c>
      <c r="J242" s="4">
        <v>2</v>
      </c>
      <c r="K242" s="4">
        <v>4</v>
      </c>
      <c r="L242" s="4" t="s">
        <v>3</v>
      </c>
      <c r="M242" s="4" t="s">
        <v>8</v>
      </c>
      <c r="N242" s="4" t="s">
        <v>7</v>
      </c>
      <c r="O242" s="4">
        <v>1024</v>
      </c>
      <c r="P242" s="4">
        <f t="shared" si="73"/>
        <v>1024</v>
      </c>
      <c r="Q242" s="20">
        <f t="shared" si="74"/>
        <v>4</v>
      </c>
      <c r="R242" s="4" t="s">
        <v>1</v>
      </c>
      <c r="S242" s="4">
        <v>1</v>
      </c>
      <c r="T242" s="4" t="str">
        <f t="shared" si="72"/>
        <v>contig</v>
      </c>
      <c r="U242" s="4">
        <v>1</v>
      </c>
      <c r="V242" s="4" t="s">
        <v>0</v>
      </c>
      <c r="W242" s="4"/>
      <c r="AC242" s="32">
        <v>210684.9</v>
      </c>
      <c r="AD242" s="32">
        <v>195468.7</v>
      </c>
      <c r="AE242" s="33">
        <v>205883.3</v>
      </c>
      <c r="AF242" s="35">
        <f t="shared" si="49"/>
        <v>201.05791015624999</v>
      </c>
      <c r="AG242" s="27">
        <v>0.02</v>
      </c>
      <c r="AH242" s="1">
        <f t="shared" si="50"/>
        <v>4.0211582031250002</v>
      </c>
    </row>
    <row r="243" spans="2:34" ht="15.75" hidden="1" x14ac:dyDescent="0.25">
      <c r="B243" s="15">
        <v>160510</v>
      </c>
      <c r="C243" s="15" t="s">
        <v>53</v>
      </c>
      <c r="D243" s="16" t="s">
        <v>312</v>
      </c>
      <c r="E243" s="15" t="s">
        <v>6</v>
      </c>
      <c r="F243" s="4" t="s">
        <v>5</v>
      </c>
      <c r="G243" s="4">
        <v>20</v>
      </c>
      <c r="H243" s="4" t="s">
        <v>4</v>
      </c>
      <c r="I243" s="4">
        <v>4</v>
      </c>
      <c r="J243" s="4">
        <v>2</v>
      </c>
      <c r="K243" s="4">
        <v>4</v>
      </c>
      <c r="L243" s="4" t="s">
        <v>3</v>
      </c>
      <c r="M243" s="4" t="s">
        <v>8</v>
      </c>
      <c r="N243" s="4" t="s">
        <v>7</v>
      </c>
      <c r="O243" s="4">
        <v>2048</v>
      </c>
      <c r="P243" s="4">
        <f t="shared" si="73"/>
        <v>2048</v>
      </c>
      <c r="Q243" s="20">
        <f t="shared" si="74"/>
        <v>16</v>
      </c>
      <c r="R243" s="4" t="s">
        <v>1</v>
      </c>
      <c r="S243" s="4">
        <v>1</v>
      </c>
      <c r="T243" s="4" t="str">
        <f t="shared" si="72"/>
        <v>contig</v>
      </c>
      <c r="U243" s="4">
        <v>1</v>
      </c>
      <c r="V243" s="4" t="s">
        <v>0</v>
      </c>
      <c r="W243" s="4"/>
      <c r="AC243" s="32">
        <v>226995.9</v>
      </c>
      <c r="AD243" s="32">
        <v>222334.1</v>
      </c>
      <c r="AE243" s="33">
        <v>225073.3</v>
      </c>
      <c r="AF243" s="35">
        <f t="shared" si="49"/>
        <v>219.79814453124999</v>
      </c>
      <c r="AG243" s="27">
        <v>0</v>
      </c>
      <c r="AH243" s="1">
        <f t="shared" si="50"/>
        <v>0</v>
      </c>
    </row>
    <row r="244" spans="2:34" ht="15.75" hidden="1" x14ac:dyDescent="0.25">
      <c r="B244" s="15">
        <v>160510</v>
      </c>
      <c r="C244" s="15" t="s">
        <v>53</v>
      </c>
      <c r="D244" s="16" t="s">
        <v>313</v>
      </c>
      <c r="E244" s="15" t="s">
        <v>6</v>
      </c>
      <c r="F244" s="4" t="s">
        <v>5</v>
      </c>
      <c r="G244" s="4">
        <v>20</v>
      </c>
      <c r="H244" s="4" t="s">
        <v>4</v>
      </c>
      <c r="I244" s="4">
        <v>4</v>
      </c>
      <c r="J244" s="4">
        <v>2</v>
      </c>
      <c r="K244" s="4">
        <v>4</v>
      </c>
      <c r="L244" s="4" t="s">
        <v>3</v>
      </c>
      <c r="M244" s="4" t="s">
        <v>8</v>
      </c>
      <c r="N244" s="4" t="s">
        <v>7</v>
      </c>
      <c r="O244" s="4">
        <v>4096</v>
      </c>
      <c r="P244" s="4">
        <f t="shared" si="73"/>
        <v>4096</v>
      </c>
      <c r="Q244" s="20">
        <f t="shared" si="74"/>
        <v>64</v>
      </c>
      <c r="R244" s="4" t="s">
        <v>1</v>
      </c>
      <c r="S244" s="4">
        <v>1</v>
      </c>
      <c r="T244" s="4" t="str">
        <f t="shared" si="72"/>
        <v>contig</v>
      </c>
      <c r="U244" s="4">
        <v>1</v>
      </c>
      <c r="V244" s="4" t="s">
        <v>0</v>
      </c>
      <c r="W244" s="4"/>
      <c r="AC244" s="32">
        <v>231762</v>
      </c>
      <c r="AD244" s="32">
        <v>227179.2</v>
      </c>
      <c r="AE244" s="33">
        <v>230468.6</v>
      </c>
      <c r="AF244" s="35">
        <f t="shared" si="49"/>
        <v>225.06699218750001</v>
      </c>
      <c r="AG244" s="27">
        <v>0</v>
      </c>
      <c r="AH244" s="1">
        <f t="shared" si="50"/>
        <v>0</v>
      </c>
    </row>
    <row r="245" spans="2:34" ht="15.75" hidden="1" x14ac:dyDescent="0.25">
      <c r="B245" s="15">
        <v>160510</v>
      </c>
      <c r="C245" s="15" t="s">
        <v>53</v>
      </c>
      <c r="D245" s="16" t="s">
        <v>314</v>
      </c>
      <c r="E245" s="15" t="s">
        <v>6</v>
      </c>
      <c r="F245" s="4" t="s">
        <v>5</v>
      </c>
      <c r="G245" s="4">
        <v>20</v>
      </c>
      <c r="H245" s="4" t="s">
        <v>4</v>
      </c>
      <c r="I245" s="4">
        <v>4</v>
      </c>
      <c r="J245" s="4">
        <v>2</v>
      </c>
      <c r="K245" s="4">
        <v>8</v>
      </c>
      <c r="L245" s="4" t="s">
        <v>3</v>
      </c>
      <c r="M245" s="4" t="s">
        <v>8</v>
      </c>
      <c r="N245" s="4" t="s">
        <v>7</v>
      </c>
      <c r="O245" s="4">
        <v>16</v>
      </c>
      <c r="P245" s="4">
        <f>O245</f>
        <v>16</v>
      </c>
      <c r="Q245" s="20">
        <f>O245*P245*I245/(1024*1024)</f>
        <v>9.765625E-4</v>
      </c>
      <c r="R245" s="4" t="s">
        <v>1</v>
      </c>
      <c r="S245" s="4">
        <v>1</v>
      </c>
      <c r="T245" s="4" t="str">
        <f t="shared" si="72"/>
        <v>contig</v>
      </c>
      <c r="U245" s="4">
        <v>1</v>
      </c>
      <c r="V245" s="4" t="s">
        <v>0</v>
      </c>
      <c r="W245" s="4"/>
      <c r="AC245" s="32">
        <v>136.30000000000001</v>
      </c>
      <c r="AD245" s="32">
        <v>58.4</v>
      </c>
      <c r="AE245" s="33">
        <v>120.1</v>
      </c>
      <c r="AF245" s="35">
        <f t="shared" si="49"/>
        <v>0.11728515624999999</v>
      </c>
      <c r="AG245" s="27">
        <v>0.25</v>
      </c>
      <c r="AH245" s="1">
        <f t="shared" si="50"/>
        <v>2.9321289062499999E-2</v>
      </c>
    </row>
    <row r="246" spans="2:34" ht="15.75" hidden="1" x14ac:dyDescent="0.25">
      <c r="B246" s="15">
        <v>160510</v>
      </c>
      <c r="C246" s="15" t="s">
        <v>53</v>
      </c>
      <c r="D246" s="16" t="s">
        <v>315</v>
      </c>
      <c r="E246" s="15" t="s">
        <v>6</v>
      </c>
      <c r="F246" s="4" t="s">
        <v>5</v>
      </c>
      <c r="G246" s="4">
        <v>20</v>
      </c>
      <c r="H246" s="4" t="s">
        <v>4</v>
      </c>
      <c r="I246" s="4">
        <v>4</v>
      </c>
      <c r="J246" s="4">
        <v>2</v>
      </c>
      <c r="K246" s="4">
        <v>8</v>
      </c>
      <c r="L246" s="4" t="s">
        <v>3</v>
      </c>
      <c r="M246" s="4" t="s">
        <v>8</v>
      </c>
      <c r="N246" s="4" t="s">
        <v>7</v>
      </c>
      <c r="O246" s="4">
        <v>32</v>
      </c>
      <c r="P246" s="4">
        <f t="shared" ref="P246:P253" si="75">O246</f>
        <v>32</v>
      </c>
      <c r="Q246" s="20">
        <f t="shared" ref="Q246:Q253" si="76">O246*P246*I246/(1024*1024)</f>
        <v>3.90625E-3</v>
      </c>
      <c r="R246" s="4" t="s">
        <v>1</v>
      </c>
      <c r="S246" s="4">
        <v>1</v>
      </c>
      <c r="T246" s="4" t="str">
        <f t="shared" si="72"/>
        <v>contig</v>
      </c>
      <c r="U246" s="4">
        <v>1</v>
      </c>
      <c r="V246" s="4" t="s">
        <v>0</v>
      </c>
      <c r="W246" s="4"/>
      <c r="AC246" s="32">
        <v>545.4</v>
      </c>
      <c r="AD246" s="32">
        <v>483.9</v>
      </c>
      <c r="AE246" s="33">
        <v>526.1</v>
      </c>
      <c r="AF246" s="35">
        <f t="shared" si="49"/>
        <v>0.51376953125000002</v>
      </c>
      <c r="AG246" s="27">
        <v>0.04</v>
      </c>
      <c r="AH246" s="1">
        <f t="shared" si="50"/>
        <v>2.055078125E-2</v>
      </c>
    </row>
    <row r="247" spans="2:34" ht="15.75" hidden="1" x14ac:dyDescent="0.25">
      <c r="B247" s="15">
        <v>160510</v>
      </c>
      <c r="C247" s="15" t="s">
        <v>53</v>
      </c>
      <c r="D247" s="16" t="s">
        <v>316</v>
      </c>
      <c r="E247" s="15" t="s">
        <v>6</v>
      </c>
      <c r="F247" s="4" t="s">
        <v>5</v>
      </c>
      <c r="G247" s="4">
        <v>20</v>
      </c>
      <c r="H247" s="4" t="s">
        <v>4</v>
      </c>
      <c r="I247" s="4">
        <v>4</v>
      </c>
      <c r="J247" s="4">
        <v>2</v>
      </c>
      <c r="K247" s="4">
        <v>8</v>
      </c>
      <c r="L247" s="4" t="s">
        <v>3</v>
      </c>
      <c r="M247" s="4" t="s">
        <v>8</v>
      </c>
      <c r="N247" s="4" t="s">
        <v>7</v>
      </c>
      <c r="O247" s="4">
        <v>64</v>
      </c>
      <c r="P247" s="4">
        <f t="shared" si="75"/>
        <v>64</v>
      </c>
      <c r="Q247" s="20">
        <f t="shared" si="76"/>
        <v>1.5625E-2</v>
      </c>
      <c r="R247" s="4" t="s">
        <v>1</v>
      </c>
      <c r="S247" s="4">
        <v>1</v>
      </c>
      <c r="T247" s="4" t="str">
        <f t="shared" si="72"/>
        <v>contig</v>
      </c>
      <c r="U247" s="4">
        <v>1</v>
      </c>
      <c r="V247" s="4" t="s">
        <v>0</v>
      </c>
      <c r="W247" s="4"/>
      <c r="AC247" s="32">
        <v>2545.1999999999998</v>
      </c>
      <c r="AD247" s="32">
        <v>2329.5</v>
      </c>
      <c r="AE247" s="33">
        <v>2402.3000000000002</v>
      </c>
      <c r="AF247" s="35">
        <f t="shared" si="49"/>
        <v>2.3459960937500002</v>
      </c>
      <c r="AG247" s="27">
        <v>0.04</v>
      </c>
      <c r="AH247" s="1">
        <f t="shared" si="50"/>
        <v>9.3839843750000013E-2</v>
      </c>
    </row>
    <row r="248" spans="2:34" ht="15.75" hidden="1" x14ac:dyDescent="0.25">
      <c r="B248" s="15">
        <v>160510</v>
      </c>
      <c r="C248" s="15" t="s">
        <v>53</v>
      </c>
      <c r="D248" s="16" t="s">
        <v>317</v>
      </c>
      <c r="E248" s="15" t="s">
        <v>6</v>
      </c>
      <c r="F248" s="4" t="s">
        <v>5</v>
      </c>
      <c r="G248" s="4">
        <v>20</v>
      </c>
      <c r="H248" s="4" t="s">
        <v>4</v>
      </c>
      <c r="I248" s="4">
        <v>4</v>
      </c>
      <c r="J248" s="4">
        <v>2</v>
      </c>
      <c r="K248" s="4">
        <v>8</v>
      </c>
      <c r="L248" s="4" t="s">
        <v>3</v>
      </c>
      <c r="M248" s="4" t="s">
        <v>8</v>
      </c>
      <c r="N248" s="4" t="s">
        <v>7</v>
      </c>
      <c r="O248" s="4">
        <v>128</v>
      </c>
      <c r="P248" s="4">
        <f t="shared" si="75"/>
        <v>128</v>
      </c>
      <c r="Q248" s="20">
        <f t="shared" si="76"/>
        <v>6.25E-2</v>
      </c>
      <c r="R248" s="4" t="s">
        <v>1</v>
      </c>
      <c r="S248" s="4">
        <v>1</v>
      </c>
      <c r="T248" s="4" t="str">
        <f t="shared" si="72"/>
        <v>contig</v>
      </c>
      <c r="U248" s="4">
        <v>1</v>
      </c>
      <c r="V248" s="4" t="s">
        <v>0</v>
      </c>
      <c r="W248" s="4"/>
      <c r="AC248" s="32">
        <v>10995.1</v>
      </c>
      <c r="AD248" s="32">
        <v>9995.6</v>
      </c>
      <c r="AE248" s="33">
        <v>10593.7</v>
      </c>
      <c r="AF248" s="35">
        <f t="shared" si="49"/>
        <v>10.345410156250001</v>
      </c>
      <c r="AG248" s="27">
        <v>0.04</v>
      </c>
      <c r="AH248" s="1">
        <f t="shared" si="50"/>
        <v>0.41381640625000005</v>
      </c>
    </row>
    <row r="249" spans="2:34" ht="15.75" hidden="1" x14ac:dyDescent="0.25">
      <c r="B249" s="15">
        <v>160510</v>
      </c>
      <c r="C249" s="15" t="s">
        <v>53</v>
      </c>
      <c r="D249" s="16" t="s">
        <v>318</v>
      </c>
      <c r="E249" s="15" t="s">
        <v>6</v>
      </c>
      <c r="F249" s="4" t="s">
        <v>5</v>
      </c>
      <c r="G249" s="4">
        <v>20</v>
      </c>
      <c r="H249" s="4" t="s">
        <v>4</v>
      </c>
      <c r="I249" s="4">
        <v>4</v>
      </c>
      <c r="J249" s="4">
        <v>2</v>
      </c>
      <c r="K249" s="4">
        <v>8</v>
      </c>
      <c r="L249" s="4" t="s">
        <v>3</v>
      </c>
      <c r="M249" s="4" t="s">
        <v>8</v>
      </c>
      <c r="N249" s="4" t="s">
        <v>7</v>
      </c>
      <c r="O249" s="4">
        <v>256</v>
      </c>
      <c r="P249" s="4">
        <f t="shared" si="75"/>
        <v>256</v>
      </c>
      <c r="Q249" s="20">
        <f t="shared" si="76"/>
        <v>0.25</v>
      </c>
      <c r="R249" s="4" t="s">
        <v>1</v>
      </c>
      <c r="S249" s="4">
        <v>1</v>
      </c>
      <c r="T249" s="4" t="str">
        <f t="shared" si="72"/>
        <v>contig</v>
      </c>
      <c r="U249" s="4">
        <v>1</v>
      </c>
      <c r="V249" s="4" t="s">
        <v>0</v>
      </c>
      <c r="W249" s="4"/>
      <c r="AC249" s="32">
        <v>43980.5</v>
      </c>
      <c r="AD249" s="32">
        <v>39982.199999999997</v>
      </c>
      <c r="AE249" s="33">
        <v>41941.1</v>
      </c>
      <c r="AF249" s="35">
        <f t="shared" si="49"/>
        <v>40.958105468749999</v>
      </c>
      <c r="AG249" s="27">
        <v>0.04</v>
      </c>
      <c r="AH249" s="1">
        <f t="shared" si="50"/>
        <v>1.63832421875</v>
      </c>
    </row>
    <row r="250" spans="2:34" ht="15.75" hidden="1" x14ac:dyDescent="0.25">
      <c r="B250" s="15">
        <v>160510</v>
      </c>
      <c r="C250" s="15" t="s">
        <v>53</v>
      </c>
      <c r="D250" s="16" t="s">
        <v>319</v>
      </c>
      <c r="E250" s="15" t="s">
        <v>6</v>
      </c>
      <c r="F250" s="4" t="s">
        <v>5</v>
      </c>
      <c r="G250" s="4">
        <v>20</v>
      </c>
      <c r="H250" s="4" t="s">
        <v>4</v>
      </c>
      <c r="I250" s="4">
        <v>4</v>
      </c>
      <c r="J250" s="4">
        <v>2</v>
      </c>
      <c r="K250" s="4">
        <v>8</v>
      </c>
      <c r="L250" s="4" t="s">
        <v>3</v>
      </c>
      <c r="M250" s="4" t="s">
        <v>8</v>
      </c>
      <c r="N250" s="4" t="s">
        <v>7</v>
      </c>
      <c r="O250" s="4">
        <v>512</v>
      </c>
      <c r="P250" s="4">
        <f t="shared" si="75"/>
        <v>512</v>
      </c>
      <c r="Q250" s="20">
        <f t="shared" si="76"/>
        <v>1</v>
      </c>
      <c r="R250" s="4" t="s">
        <v>1</v>
      </c>
      <c r="S250" s="4">
        <v>1</v>
      </c>
      <c r="T250" s="4" t="str">
        <f t="shared" si="72"/>
        <v>contig</v>
      </c>
      <c r="U250" s="4">
        <v>1</v>
      </c>
      <c r="V250" s="4" t="s">
        <v>0</v>
      </c>
      <c r="W250" s="4"/>
      <c r="AC250" s="32">
        <v>105977</v>
      </c>
      <c r="AD250" s="32">
        <v>80698.100000000006</v>
      </c>
      <c r="AE250" s="33">
        <v>100860.5</v>
      </c>
      <c r="AF250" s="35">
        <f t="shared" si="49"/>
        <v>98.49658203125</v>
      </c>
      <c r="AG250" s="27">
        <v>7.0000000000000007E-2</v>
      </c>
      <c r="AH250" s="1">
        <f t="shared" si="50"/>
        <v>6.8947607421875006</v>
      </c>
    </row>
    <row r="251" spans="2:34" ht="15.75" hidden="1" x14ac:dyDescent="0.25">
      <c r="B251" s="15">
        <v>160510</v>
      </c>
      <c r="C251" s="15" t="s">
        <v>53</v>
      </c>
      <c r="D251" s="16" t="s">
        <v>320</v>
      </c>
      <c r="E251" s="15" t="s">
        <v>6</v>
      </c>
      <c r="F251" s="4" t="s">
        <v>5</v>
      </c>
      <c r="G251" s="4">
        <v>20</v>
      </c>
      <c r="H251" s="4" t="s">
        <v>4</v>
      </c>
      <c r="I251" s="4">
        <v>4</v>
      </c>
      <c r="J251" s="4">
        <v>2</v>
      </c>
      <c r="K251" s="4">
        <v>8</v>
      </c>
      <c r="L251" s="4" t="s">
        <v>3</v>
      </c>
      <c r="M251" s="4" t="s">
        <v>8</v>
      </c>
      <c r="N251" s="4" t="s">
        <v>7</v>
      </c>
      <c r="O251" s="4">
        <v>1024</v>
      </c>
      <c r="P251" s="4">
        <f t="shared" si="75"/>
        <v>1024</v>
      </c>
      <c r="Q251" s="20">
        <f t="shared" si="76"/>
        <v>4</v>
      </c>
      <c r="R251" s="4" t="s">
        <v>1</v>
      </c>
      <c r="S251" s="4">
        <v>1</v>
      </c>
      <c r="T251" s="4" t="str">
        <f t="shared" si="72"/>
        <v>contig</v>
      </c>
      <c r="U251" s="4">
        <v>1</v>
      </c>
      <c r="V251" s="4" t="s">
        <v>0</v>
      </c>
      <c r="W251" s="4"/>
      <c r="AC251" s="32">
        <v>186160.7</v>
      </c>
      <c r="AD251" s="32">
        <v>174180.1</v>
      </c>
      <c r="AE251" s="33">
        <v>179512.1</v>
      </c>
      <c r="AF251" s="35">
        <f t="shared" si="49"/>
        <v>175.30478515625001</v>
      </c>
      <c r="AG251" s="27">
        <v>0.02</v>
      </c>
      <c r="AH251" s="1">
        <f t="shared" si="50"/>
        <v>3.5060957031250002</v>
      </c>
    </row>
    <row r="252" spans="2:34" ht="15.75" hidden="1" x14ac:dyDescent="0.25">
      <c r="B252" s="15">
        <v>160510</v>
      </c>
      <c r="C252" s="15" t="s">
        <v>53</v>
      </c>
      <c r="D252" s="16" t="s">
        <v>321</v>
      </c>
      <c r="E252" s="15" t="s">
        <v>6</v>
      </c>
      <c r="F252" s="4" t="s">
        <v>5</v>
      </c>
      <c r="G252" s="4">
        <v>20</v>
      </c>
      <c r="H252" s="4" t="s">
        <v>4</v>
      </c>
      <c r="I252" s="4">
        <v>4</v>
      </c>
      <c r="J252" s="4">
        <v>2</v>
      </c>
      <c r="K252" s="4">
        <v>8</v>
      </c>
      <c r="L252" s="4" t="s">
        <v>3</v>
      </c>
      <c r="M252" s="4" t="s">
        <v>8</v>
      </c>
      <c r="N252" s="4" t="s">
        <v>7</v>
      </c>
      <c r="O252" s="4">
        <v>2048</v>
      </c>
      <c r="P252" s="4">
        <f t="shared" si="75"/>
        <v>2048</v>
      </c>
      <c r="Q252" s="20">
        <f t="shared" si="76"/>
        <v>16</v>
      </c>
      <c r="R252" s="4" t="s">
        <v>1</v>
      </c>
      <c r="S252" s="4">
        <v>1</v>
      </c>
      <c r="T252" s="4" t="str">
        <f t="shared" si="72"/>
        <v>contig</v>
      </c>
      <c r="U252" s="4">
        <v>1</v>
      </c>
      <c r="V252" s="4" t="s">
        <v>0</v>
      </c>
      <c r="W252" s="4"/>
      <c r="AC252" s="32">
        <v>219217.3</v>
      </c>
      <c r="AD252" s="32">
        <v>213886.8</v>
      </c>
      <c r="AE252" s="33">
        <v>216484.2</v>
      </c>
      <c r="AF252" s="35">
        <f t="shared" si="49"/>
        <v>211.41035156250001</v>
      </c>
      <c r="AG252" s="27">
        <v>0.01</v>
      </c>
      <c r="AH252" s="1">
        <f t="shared" si="50"/>
        <v>2.1141035156250001</v>
      </c>
    </row>
    <row r="253" spans="2:34" ht="15.75" hidden="1" x14ac:dyDescent="0.25">
      <c r="B253" s="15">
        <v>160510</v>
      </c>
      <c r="C253" s="15" t="s">
        <v>53</v>
      </c>
      <c r="D253" s="16" t="s">
        <v>322</v>
      </c>
      <c r="E253" s="15" t="s">
        <v>6</v>
      </c>
      <c r="F253" s="4" t="s">
        <v>5</v>
      </c>
      <c r="G253" s="4">
        <v>20</v>
      </c>
      <c r="H253" s="4" t="s">
        <v>4</v>
      </c>
      <c r="I253" s="4">
        <v>4</v>
      </c>
      <c r="J253" s="4">
        <v>2</v>
      </c>
      <c r="K253" s="4">
        <v>8</v>
      </c>
      <c r="L253" s="4" t="s">
        <v>3</v>
      </c>
      <c r="M253" s="4" t="s">
        <v>8</v>
      </c>
      <c r="N253" s="4" t="s">
        <v>7</v>
      </c>
      <c r="O253" s="4">
        <v>4096</v>
      </c>
      <c r="P253" s="4">
        <f t="shared" si="75"/>
        <v>4096</v>
      </c>
      <c r="Q253" s="20">
        <f t="shared" si="76"/>
        <v>64</v>
      </c>
      <c r="R253" s="4" t="s">
        <v>1</v>
      </c>
      <c r="S253" s="4">
        <v>1</v>
      </c>
      <c r="T253" s="4" t="str">
        <f t="shared" si="72"/>
        <v>contig</v>
      </c>
      <c r="U253" s="4">
        <v>1</v>
      </c>
      <c r="V253" s="4" t="s">
        <v>0</v>
      </c>
      <c r="W253" s="4"/>
      <c r="AC253" s="32">
        <v>229869.3</v>
      </c>
      <c r="AD253" s="32">
        <v>227087.5</v>
      </c>
      <c r="AE253" s="33">
        <v>228362.6</v>
      </c>
      <c r="AF253" s="35">
        <f t="shared" si="49"/>
        <v>223.01035156250001</v>
      </c>
      <c r="AG253" s="27">
        <v>0</v>
      </c>
      <c r="AH253" s="1">
        <f t="shared" si="50"/>
        <v>0</v>
      </c>
    </row>
    <row r="254" spans="2:34" ht="15.75" hidden="1" x14ac:dyDescent="0.25">
      <c r="B254" s="15">
        <v>160510</v>
      </c>
      <c r="C254" s="15" t="s">
        <v>53</v>
      </c>
      <c r="D254" s="16" t="s">
        <v>323</v>
      </c>
      <c r="E254" s="15" t="s">
        <v>6</v>
      </c>
      <c r="F254" s="4" t="s">
        <v>5</v>
      </c>
      <c r="G254" s="4">
        <v>20</v>
      </c>
      <c r="H254" s="4" t="s">
        <v>4</v>
      </c>
      <c r="I254" s="4">
        <v>4</v>
      </c>
      <c r="J254" s="4">
        <v>2</v>
      </c>
      <c r="K254" s="4">
        <v>16</v>
      </c>
      <c r="L254" s="4" t="s">
        <v>3</v>
      </c>
      <c r="M254" s="4" t="s">
        <v>8</v>
      </c>
      <c r="N254" s="4" t="s">
        <v>7</v>
      </c>
      <c r="O254" s="4">
        <v>16</v>
      </c>
      <c r="P254" s="4">
        <f>O254</f>
        <v>16</v>
      </c>
      <c r="Q254" s="20">
        <f>O254*P254*I254/(1024*1024)</f>
        <v>9.765625E-4</v>
      </c>
      <c r="R254" s="4" t="s">
        <v>1</v>
      </c>
      <c r="S254" s="4">
        <v>1</v>
      </c>
      <c r="T254" s="4" t="str">
        <f t="shared" si="72"/>
        <v>contig</v>
      </c>
      <c r="U254" s="4">
        <v>1</v>
      </c>
      <c r="V254" s="4" t="s">
        <v>0</v>
      </c>
      <c r="W254" s="4"/>
      <c r="AC254" s="32">
        <v>128.19999999999999</v>
      </c>
      <c r="AD254" s="32">
        <v>81.8</v>
      </c>
      <c r="AE254" s="33">
        <v>120</v>
      </c>
      <c r="AF254" s="35">
        <f t="shared" si="49"/>
        <v>0.1171875</v>
      </c>
      <c r="AG254" s="27">
        <v>0.12</v>
      </c>
      <c r="AH254" s="1">
        <f t="shared" si="50"/>
        <v>1.4062499999999999E-2</v>
      </c>
    </row>
    <row r="255" spans="2:34" ht="15.75" hidden="1" x14ac:dyDescent="0.25">
      <c r="B255" s="15">
        <v>160510</v>
      </c>
      <c r="C255" s="15" t="s">
        <v>53</v>
      </c>
      <c r="D255" s="16" t="s">
        <v>324</v>
      </c>
      <c r="E255" s="15" t="s">
        <v>6</v>
      </c>
      <c r="F255" s="4" t="s">
        <v>5</v>
      </c>
      <c r="G255" s="4">
        <v>20</v>
      </c>
      <c r="H255" s="4" t="s">
        <v>4</v>
      </c>
      <c r="I255" s="4">
        <v>4</v>
      </c>
      <c r="J255" s="4">
        <v>2</v>
      </c>
      <c r="K255" s="4">
        <v>16</v>
      </c>
      <c r="L255" s="4" t="s">
        <v>3</v>
      </c>
      <c r="M255" s="4" t="s">
        <v>8</v>
      </c>
      <c r="N255" s="4" t="s">
        <v>7</v>
      </c>
      <c r="O255" s="4">
        <v>32</v>
      </c>
      <c r="P255" s="4">
        <f t="shared" ref="P255:P262" si="77">O255</f>
        <v>32</v>
      </c>
      <c r="Q255" s="20">
        <f t="shared" ref="Q255:Q262" si="78">O255*P255*I255/(1024*1024)</f>
        <v>3.90625E-3</v>
      </c>
      <c r="R255" s="4" t="s">
        <v>1</v>
      </c>
      <c r="S255" s="4">
        <v>1</v>
      </c>
      <c r="T255" s="4" t="str">
        <f t="shared" si="72"/>
        <v>contig</v>
      </c>
      <c r="U255" s="4">
        <v>1</v>
      </c>
      <c r="V255" s="4" t="s">
        <v>0</v>
      </c>
      <c r="W255" s="4"/>
      <c r="AC255" s="32">
        <v>512.79999999999995</v>
      </c>
      <c r="AD255" s="32">
        <v>264.3</v>
      </c>
      <c r="AE255" s="33">
        <v>457.8</v>
      </c>
      <c r="AF255" s="35">
        <f t="shared" si="49"/>
        <v>0.44707031250000001</v>
      </c>
      <c r="AG255" s="27">
        <v>0.21</v>
      </c>
      <c r="AH255" s="1">
        <f t="shared" si="50"/>
        <v>9.3884765625000005E-2</v>
      </c>
    </row>
    <row r="256" spans="2:34" ht="15.75" hidden="1" x14ac:dyDescent="0.25">
      <c r="B256" s="15">
        <v>160510</v>
      </c>
      <c r="C256" s="15" t="s">
        <v>53</v>
      </c>
      <c r="D256" s="16" t="s">
        <v>325</v>
      </c>
      <c r="E256" s="15" t="s">
        <v>6</v>
      </c>
      <c r="F256" s="4" t="s">
        <v>5</v>
      </c>
      <c r="G256" s="4">
        <v>20</v>
      </c>
      <c r="H256" s="4" t="s">
        <v>4</v>
      </c>
      <c r="I256" s="4">
        <v>4</v>
      </c>
      <c r="J256" s="4">
        <v>2</v>
      </c>
      <c r="K256" s="4">
        <v>16</v>
      </c>
      <c r="L256" s="4" t="s">
        <v>3</v>
      </c>
      <c r="M256" s="4" t="s">
        <v>8</v>
      </c>
      <c r="N256" s="4" t="s">
        <v>7</v>
      </c>
      <c r="O256" s="4">
        <v>64</v>
      </c>
      <c r="P256" s="4">
        <f t="shared" si="77"/>
        <v>64</v>
      </c>
      <c r="Q256" s="20">
        <f t="shared" si="78"/>
        <v>1.5625E-2</v>
      </c>
      <c r="R256" s="4" t="s">
        <v>1</v>
      </c>
      <c r="S256" s="4">
        <v>1</v>
      </c>
      <c r="T256" s="4" t="str">
        <f t="shared" si="72"/>
        <v>contig</v>
      </c>
      <c r="U256" s="4">
        <v>1</v>
      </c>
      <c r="V256" s="4" t="s">
        <v>0</v>
      </c>
      <c r="W256" s="4"/>
      <c r="AC256" s="32">
        <v>2051.3000000000002</v>
      </c>
      <c r="AD256" s="32">
        <v>1718.1</v>
      </c>
      <c r="AE256" s="33">
        <v>1970.8</v>
      </c>
      <c r="AF256" s="35">
        <f t="shared" si="49"/>
        <v>1.924609375</v>
      </c>
      <c r="AG256" s="27">
        <v>0.05</v>
      </c>
      <c r="AH256" s="1">
        <f t="shared" si="50"/>
        <v>9.6230468750000006E-2</v>
      </c>
    </row>
    <row r="257" spans="2:41" ht="15.75" hidden="1" x14ac:dyDescent="0.25">
      <c r="B257" s="15">
        <v>160510</v>
      </c>
      <c r="C257" s="15" t="s">
        <v>53</v>
      </c>
      <c r="D257" s="16" t="s">
        <v>326</v>
      </c>
      <c r="E257" s="15" t="s">
        <v>6</v>
      </c>
      <c r="F257" s="4" t="s">
        <v>5</v>
      </c>
      <c r="G257" s="4">
        <v>20</v>
      </c>
      <c r="H257" s="4" t="s">
        <v>4</v>
      </c>
      <c r="I257" s="4">
        <v>4</v>
      </c>
      <c r="J257" s="4">
        <v>2</v>
      </c>
      <c r="K257" s="4">
        <v>16</v>
      </c>
      <c r="L257" s="4" t="s">
        <v>3</v>
      </c>
      <c r="M257" s="4" t="s">
        <v>8</v>
      </c>
      <c r="N257" s="4" t="s">
        <v>7</v>
      </c>
      <c r="O257" s="4">
        <v>128</v>
      </c>
      <c r="P257" s="4">
        <f t="shared" si="77"/>
        <v>128</v>
      </c>
      <c r="Q257" s="20">
        <f t="shared" si="78"/>
        <v>6.25E-2</v>
      </c>
      <c r="R257" s="4" t="s">
        <v>1</v>
      </c>
      <c r="S257" s="4">
        <v>1</v>
      </c>
      <c r="T257" s="4" t="str">
        <f t="shared" si="72"/>
        <v>contig</v>
      </c>
      <c r="U257" s="4">
        <v>1</v>
      </c>
      <c r="V257" s="4" t="s">
        <v>0</v>
      </c>
      <c r="W257" s="4"/>
      <c r="AC257" s="32">
        <v>7743</v>
      </c>
      <c r="AD257" s="32">
        <v>6871.9</v>
      </c>
      <c r="AE257" s="33">
        <v>7304.4</v>
      </c>
      <c r="AF257" s="35">
        <f t="shared" si="49"/>
        <v>7.1332031249999996</v>
      </c>
      <c r="AG257" s="27">
        <v>0.03</v>
      </c>
      <c r="AH257" s="1">
        <f t="shared" si="50"/>
        <v>0.21399609374999998</v>
      </c>
    </row>
    <row r="258" spans="2:41" ht="15.75" hidden="1" x14ac:dyDescent="0.25">
      <c r="B258" s="15">
        <v>160510</v>
      </c>
      <c r="C258" s="15" t="s">
        <v>53</v>
      </c>
      <c r="D258" s="16" t="s">
        <v>327</v>
      </c>
      <c r="E258" s="15" t="s">
        <v>6</v>
      </c>
      <c r="F258" s="4" t="s">
        <v>5</v>
      </c>
      <c r="G258" s="4">
        <v>20</v>
      </c>
      <c r="H258" s="4" t="s">
        <v>4</v>
      </c>
      <c r="I258" s="4">
        <v>4</v>
      </c>
      <c r="J258" s="4">
        <v>2</v>
      </c>
      <c r="K258" s="4">
        <v>16</v>
      </c>
      <c r="L258" s="4" t="s">
        <v>3</v>
      </c>
      <c r="M258" s="4" t="s">
        <v>8</v>
      </c>
      <c r="N258" s="4" t="s">
        <v>7</v>
      </c>
      <c r="O258" s="4">
        <v>256</v>
      </c>
      <c r="P258" s="4">
        <f t="shared" si="77"/>
        <v>256</v>
      </c>
      <c r="Q258" s="20">
        <f t="shared" si="78"/>
        <v>0.25</v>
      </c>
      <c r="R258" s="4" t="s">
        <v>1</v>
      </c>
      <c r="S258" s="4">
        <v>1</v>
      </c>
      <c r="T258" s="4" t="str">
        <f t="shared" si="72"/>
        <v>contig</v>
      </c>
      <c r="U258" s="4">
        <v>1</v>
      </c>
      <c r="V258" s="4" t="s">
        <v>0</v>
      </c>
      <c r="W258" s="4"/>
      <c r="AC258" s="32">
        <v>30542</v>
      </c>
      <c r="AD258" s="32">
        <v>27487.8</v>
      </c>
      <c r="AE258" s="33">
        <v>28794.9</v>
      </c>
      <c r="AF258" s="35">
        <f t="shared" si="49"/>
        <v>28.120019531250001</v>
      </c>
      <c r="AG258" s="27">
        <v>0.03</v>
      </c>
      <c r="AH258" s="1">
        <f t="shared" si="50"/>
        <v>0.84360058593749998</v>
      </c>
    </row>
    <row r="259" spans="2:41" ht="15.75" hidden="1" x14ac:dyDescent="0.25">
      <c r="B259" s="15">
        <v>160510</v>
      </c>
      <c r="C259" s="15" t="s">
        <v>53</v>
      </c>
      <c r="D259" s="16" t="s">
        <v>328</v>
      </c>
      <c r="E259" s="15" t="s">
        <v>6</v>
      </c>
      <c r="F259" s="4" t="s">
        <v>5</v>
      </c>
      <c r="G259" s="4">
        <v>20</v>
      </c>
      <c r="H259" s="4" t="s">
        <v>4</v>
      </c>
      <c r="I259" s="4">
        <v>4</v>
      </c>
      <c r="J259" s="4">
        <v>2</v>
      </c>
      <c r="K259" s="4">
        <v>16</v>
      </c>
      <c r="L259" s="4" t="s">
        <v>3</v>
      </c>
      <c r="M259" s="4" t="s">
        <v>8</v>
      </c>
      <c r="N259" s="4" t="s">
        <v>7</v>
      </c>
      <c r="O259" s="4">
        <v>512</v>
      </c>
      <c r="P259" s="4">
        <f t="shared" si="77"/>
        <v>512</v>
      </c>
      <c r="Q259" s="20">
        <f t="shared" si="78"/>
        <v>1</v>
      </c>
      <c r="R259" s="4" t="s">
        <v>1</v>
      </c>
      <c r="S259" s="4">
        <v>1</v>
      </c>
      <c r="T259" s="4" t="str">
        <f t="shared" si="72"/>
        <v>contig</v>
      </c>
      <c r="U259" s="4">
        <v>1</v>
      </c>
      <c r="V259" s="4" t="s">
        <v>0</v>
      </c>
      <c r="W259" s="4"/>
      <c r="AC259" s="32">
        <v>77841.5</v>
      </c>
      <c r="AD259" s="32">
        <v>65642.5</v>
      </c>
      <c r="AE259" s="33">
        <v>70936.2</v>
      </c>
      <c r="AF259" s="35">
        <f t="shared" si="49"/>
        <v>69.273632812499997</v>
      </c>
      <c r="AG259" s="27">
        <v>0.04</v>
      </c>
      <c r="AH259" s="1">
        <f t="shared" si="50"/>
        <v>2.7709453124999999</v>
      </c>
    </row>
    <row r="260" spans="2:41" ht="15.75" hidden="1" x14ac:dyDescent="0.25">
      <c r="B260" s="15">
        <v>160510</v>
      </c>
      <c r="C260" s="15" t="s">
        <v>53</v>
      </c>
      <c r="D260" s="16" t="s">
        <v>329</v>
      </c>
      <c r="E260" s="15" t="s">
        <v>6</v>
      </c>
      <c r="F260" s="4" t="s">
        <v>5</v>
      </c>
      <c r="G260" s="4">
        <v>20</v>
      </c>
      <c r="H260" s="4" t="s">
        <v>4</v>
      </c>
      <c r="I260" s="4">
        <v>4</v>
      </c>
      <c r="J260" s="4">
        <v>2</v>
      </c>
      <c r="K260" s="4">
        <v>16</v>
      </c>
      <c r="L260" s="4" t="s">
        <v>3</v>
      </c>
      <c r="M260" s="4" t="s">
        <v>8</v>
      </c>
      <c r="N260" s="4" t="s">
        <v>7</v>
      </c>
      <c r="O260" s="4">
        <v>1024</v>
      </c>
      <c r="P260" s="4">
        <f t="shared" si="77"/>
        <v>1024</v>
      </c>
      <c r="Q260" s="20">
        <f t="shared" si="78"/>
        <v>4</v>
      </c>
      <c r="R260" s="4" t="s">
        <v>1</v>
      </c>
      <c r="S260" s="4">
        <v>1</v>
      </c>
      <c r="T260" s="4" t="str">
        <f t="shared" si="72"/>
        <v>contig</v>
      </c>
      <c r="U260" s="4">
        <v>1</v>
      </c>
      <c r="V260" s="4" t="s">
        <v>0</v>
      </c>
      <c r="W260" s="4"/>
      <c r="AC260" s="32">
        <v>125211.3</v>
      </c>
      <c r="AD260" s="32">
        <v>114981.6</v>
      </c>
      <c r="AE260" s="33">
        <v>120191.1</v>
      </c>
      <c r="AF260" s="35">
        <f t="shared" ref="AF260:AF294" si="79">AE260/1024</f>
        <v>117.37412109375001</v>
      </c>
      <c r="AG260" s="27">
        <v>0.02</v>
      </c>
      <c r="AH260" s="1">
        <f t="shared" ref="AH260:AH262" si="80">AF260*AG260</f>
        <v>2.3474824218750001</v>
      </c>
    </row>
    <row r="261" spans="2:41" ht="15.75" hidden="1" x14ac:dyDescent="0.25">
      <c r="B261" s="15">
        <v>160510</v>
      </c>
      <c r="C261" s="15" t="s">
        <v>53</v>
      </c>
      <c r="D261" s="16" t="s">
        <v>330</v>
      </c>
      <c r="E261" s="15" t="s">
        <v>6</v>
      </c>
      <c r="F261" s="4" t="s">
        <v>5</v>
      </c>
      <c r="G261" s="4">
        <v>20</v>
      </c>
      <c r="H261" s="4" t="s">
        <v>4</v>
      </c>
      <c r="I261" s="4">
        <v>4</v>
      </c>
      <c r="J261" s="4">
        <v>2</v>
      </c>
      <c r="K261" s="4">
        <v>16</v>
      </c>
      <c r="L261" s="4" t="s">
        <v>3</v>
      </c>
      <c r="M261" s="4" t="s">
        <v>8</v>
      </c>
      <c r="N261" s="4" t="s">
        <v>7</v>
      </c>
      <c r="O261" s="4">
        <v>2048</v>
      </c>
      <c r="P261" s="4">
        <f t="shared" si="77"/>
        <v>2048</v>
      </c>
      <c r="Q261" s="20">
        <f t="shared" si="78"/>
        <v>16</v>
      </c>
      <c r="R261" s="4" t="s">
        <v>1</v>
      </c>
      <c r="S261" s="4">
        <v>1</v>
      </c>
      <c r="T261" s="4" t="str">
        <f t="shared" si="72"/>
        <v>contig</v>
      </c>
      <c r="U261" s="4">
        <v>1</v>
      </c>
      <c r="V261" s="4" t="s">
        <v>0</v>
      </c>
      <c r="W261" s="4"/>
      <c r="AC261" s="32">
        <v>147833.5</v>
      </c>
      <c r="AD261" s="32">
        <v>143317.20000000001</v>
      </c>
      <c r="AE261" s="33">
        <v>145556.20000000001</v>
      </c>
      <c r="AF261" s="35">
        <f t="shared" si="79"/>
        <v>142.14472656250001</v>
      </c>
      <c r="AG261" s="27">
        <v>0.01</v>
      </c>
      <c r="AH261" s="1">
        <f t="shared" si="80"/>
        <v>1.4214472656250001</v>
      </c>
    </row>
    <row r="262" spans="2:41" ht="15.75" hidden="1" x14ac:dyDescent="0.25">
      <c r="B262" s="15">
        <v>160510</v>
      </c>
      <c r="C262" s="15" t="s">
        <v>53</v>
      </c>
      <c r="D262" s="16" t="s">
        <v>289</v>
      </c>
      <c r="E262" s="15" t="s">
        <v>6</v>
      </c>
      <c r="F262" s="4" t="s">
        <v>5</v>
      </c>
      <c r="G262" s="4">
        <v>20</v>
      </c>
      <c r="H262" s="4" t="s">
        <v>4</v>
      </c>
      <c r="I262" s="4">
        <v>4</v>
      </c>
      <c r="J262" s="4">
        <v>2</v>
      </c>
      <c r="K262" s="4">
        <v>16</v>
      </c>
      <c r="L262" s="4" t="s">
        <v>3</v>
      </c>
      <c r="M262" s="4" t="s">
        <v>8</v>
      </c>
      <c r="N262" s="4" t="s">
        <v>7</v>
      </c>
      <c r="O262" s="4">
        <v>4096</v>
      </c>
      <c r="P262" s="4">
        <f t="shared" si="77"/>
        <v>4096</v>
      </c>
      <c r="Q262" s="20">
        <f t="shared" si="78"/>
        <v>64</v>
      </c>
      <c r="R262" s="4" t="s">
        <v>1</v>
      </c>
      <c r="S262" s="4">
        <v>1</v>
      </c>
      <c r="T262" s="4" t="str">
        <f t="shared" si="72"/>
        <v>contig</v>
      </c>
      <c r="U262" s="4">
        <v>1</v>
      </c>
      <c r="V262" s="4" t="s">
        <v>0</v>
      </c>
      <c r="W262" s="4"/>
      <c r="AC262" s="32">
        <v>155168.1</v>
      </c>
      <c r="AD262" s="32">
        <v>150965.4</v>
      </c>
      <c r="AE262" s="33">
        <v>153115.70000000001</v>
      </c>
      <c r="AF262" s="35">
        <f t="shared" si="79"/>
        <v>149.52705078125001</v>
      </c>
      <c r="AG262" s="27">
        <v>0.01</v>
      </c>
      <c r="AH262" s="1">
        <f t="shared" si="80"/>
        <v>1.4952705078125001</v>
      </c>
    </row>
    <row r="263" spans="2:41" ht="15.75" x14ac:dyDescent="0.25">
      <c r="B263" s="15">
        <v>20151105</v>
      </c>
      <c r="C263" s="15" t="s">
        <v>47</v>
      </c>
      <c r="D263" s="16"/>
      <c r="E263" s="15" t="s">
        <v>6</v>
      </c>
      <c r="F263" s="4" t="s">
        <v>5</v>
      </c>
      <c r="G263" s="4">
        <v>20</v>
      </c>
      <c r="H263" s="4" t="s">
        <v>4</v>
      </c>
      <c r="I263" s="4">
        <v>4</v>
      </c>
      <c r="J263" s="4">
        <v>2</v>
      </c>
      <c r="K263" s="4">
        <v>1</v>
      </c>
      <c r="L263" s="4" t="s">
        <v>3</v>
      </c>
      <c r="M263" s="4" t="s">
        <v>8</v>
      </c>
      <c r="N263" s="4" t="s">
        <v>7</v>
      </c>
      <c r="O263" s="4">
        <v>1024</v>
      </c>
      <c r="P263" s="4">
        <f t="shared" ref="P263" si="81">O263</f>
        <v>1024</v>
      </c>
      <c r="Q263" s="20">
        <f t="shared" ref="Q263" si="82">O263*P263*I263/(1024*1024)</f>
        <v>4</v>
      </c>
      <c r="R263" s="4" t="s">
        <v>1</v>
      </c>
      <c r="S263" s="4">
        <v>1</v>
      </c>
      <c r="T263" s="4" t="str">
        <f t="shared" ref="T263" si="83">R263</f>
        <v>contig</v>
      </c>
      <c r="U263" s="4">
        <v>1</v>
      </c>
      <c r="V263" s="4" t="s">
        <v>0</v>
      </c>
      <c r="AC263" s="32"/>
      <c r="AD263" s="32"/>
      <c r="AE263" s="33">
        <v>2369</v>
      </c>
      <c r="AF263" s="35">
        <f t="shared" si="79"/>
        <v>2.3134765625</v>
      </c>
      <c r="AG263" s="27">
        <v>0</v>
      </c>
      <c r="AH263" s="1">
        <f t="shared" ref="AH263" si="84">AF263*AG263</f>
        <v>0</v>
      </c>
    </row>
    <row r="264" spans="2:41" ht="15.75" x14ac:dyDescent="0.25">
      <c r="B264" s="15">
        <v>20151105</v>
      </c>
      <c r="C264" s="15" t="s">
        <v>47</v>
      </c>
      <c r="D264" s="16"/>
      <c r="E264" s="15" t="s">
        <v>6</v>
      </c>
      <c r="F264" s="4" t="s">
        <v>340</v>
      </c>
      <c r="G264" s="4">
        <v>20</v>
      </c>
      <c r="H264" s="4" t="s">
        <v>4</v>
      </c>
      <c r="I264" s="4">
        <v>4</v>
      </c>
      <c r="J264" s="4">
        <v>2</v>
      </c>
      <c r="K264" s="4">
        <v>1</v>
      </c>
      <c r="L264" s="4" t="s">
        <v>3</v>
      </c>
      <c r="M264" s="4" t="s">
        <v>8</v>
      </c>
      <c r="N264" s="4" t="s">
        <v>7</v>
      </c>
      <c r="O264" s="4">
        <v>1024</v>
      </c>
      <c r="P264" s="4">
        <f t="shared" ref="P264:P271" si="85">O264</f>
        <v>1024</v>
      </c>
      <c r="Q264" s="20">
        <f t="shared" ref="Q264:Q271" si="86">O264*P264*I264/(1024*1024)</f>
        <v>4</v>
      </c>
      <c r="R264" s="4" t="s">
        <v>1</v>
      </c>
      <c r="S264" s="4">
        <v>1</v>
      </c>
      <c r="T264" s="4" t="str">
        <f t="shared" ref="T264:T271" si="87">R264</f>
        <v>contig</v>
      </c>
      <c r="U264" s="4">
        <v>1</v>
      </c>
      <c r="V264" s="4" t="s">
        <v>0</v>
      </c>
      <c r="AC264" s="32"/>
      <c r="AD264" s="32"/>
      <c r="AE264" s="33">
        <v>2360</v>
      </c>
      <c r="AF264" s="35">
        <f t="shared" si="79"/>
        <v>2.3046875</v>
      </c>
      <c r="AG264" s="27">
        <v>0</v>
      </c>
      <c r="AH264" s="1">
        <f t="shared" ref="AH264:AH271" si="88">AF264*AG264</f>
        <v>0</v>
      </c>
    </row>
    <row r="265" spans="2:41" ht="15.75" x14ac:dyDescent="0.25">
      <c r="B265" s="15">
        <v>20151105</v>
      </c>
      <c r="C265" s="15" t="s">
        <v>47</v>
      </c>
      <c r="D265" s="16"/>
      <c r="E265" s="15" t="s">
        <v>6</v>
      </c>
      <c r="F265" s="4" t="s">
        <v>341</v>
      </c>
      <c r="G265" s="4">
        <v>20</v>
      </c>
      <c r="H265" s="4" t="s">
        <v>4</v>
      </c>
      <c r="I265" s="4">
        <v>4</v>
      </c>
      <c r="J265" s="4">
        <v>2</v>
      </c>
      <c r="K265" s="4">
        <v>1</v>
      </c>
      <c r="L265" s="4" t="s">
        <v>3</v>
      </c>
      <c r="M265" s="4" t="s">
        <v>8</v>
      </c>
      <c r="N265" s="4" t="s">
        <v>7</v>
      </c>
      <c r="O265" s="4">
        <v>1024</v>
      </c>
      <c r="P265" s="4">
        <f t="shared" si="85"/>
        <v>1024</v>
      </c>
      <c r="Q265" s="20">
        <f t="shared" si="86"/>
        <v>4</v>
      </c>
      <c r="R265" s="4" t="s">
        <v>1</v>
      </c>
      <c r="S265" s="4">
        <v>1</v>
      </c>
      <c r="T265" s="4" t="str">
        <f t="shared" si="87"/>
        <v>contig</v>
      </c>
      <c r="U265" s="4">
        <v>1</v>
      </c>
      <c r="V265" s="4" t="s">
        <v>0</v>
      </c>
      <c r="AC265" s="32"/>
      <c r="AD265" s="32"/>
      <c r="AE265" s="33">
        <v>3347</v>
      </c>
      <c r="AF265" s="35">
        <f t="shared" si="79"/>
        <v>3.2685546875</v>
      </c>
      <c r="AG265" s="27"/>
      <c r="AH265" s="1">
        <f t="shared" si="88"/>
        <v>0</v>
      </c>
    </row>
    <row r="266" spans="2:41" ht="15.75" x14ac:dyDescent="0.25">
      <c r="B266" s="15">
        <v>20151105</v>
      </c>
      <c r="C266" s="15" t="s">
        <v>47</v>
      </c>
      <c r="D266" s="16"/>
      <c r="E266" s="15" t="s">
        <v>6</v>
      </c>
      <c r="F266" s="4" t="s">
        <v>342</v>
      </c>
      <c r="G266" s="4">
        <v>20</v>
      </c>
      <c r="H266" s="4" t="s">
        <v>4</v>
      </c>
      <c r="I266" s="4">
        <v>4</v>
      </c>
      <c r="J266" s="4">
        <v>2</v>
      </c>
      <c r="K266" s="4">
        <v>1</v>
      </c>
      <c r="L266" s="4" t="s">
        <v>3</v>
      </c>
      <c r="M266" s="4" t="s">
        <v>8</v>
      </c>
      <c r="N266" s="4" t="s">
        <v>7</v>
      </c>
      <c r="O266" s="4">
        <v>1024</v>
      </c>
      <c r="P266" s="4">
        <f t="shared" si="85"/>
        <v>1024</v>
      </c>
      <c r="Q266" s="20">
        <f t="shared" si="86"/>
        <v>4</v>
      </c>
      <c r="R266" s="4" t="s">
        <v>1</v>
      </c>
      <c r="S266" s="4">
        <v>1</v>
      </c>
      <c r="T266" s="4" t="str">
        <f t="shared" si="87"/>
        <v>contig</v>
      </c>
      <c r="U266" s="4">
        <v>1</v>
      </c>
      <c r="V266" s="4" t="s">
        <v>0</v>
      </c>
      <c r="AC266" s="32"/>
      <c r="AD266" s="32"/>
      <c r="AE266" s="33">
        <v>3286</v>
      </c>
      <c r="AF266" s="35">
        <f t="shared" si="79"/>
        <v>3.208984375</v>
      </c>
      <c r="AG266" s="27">
        <v>0</v>
      </c>
      <c r="AH266" s="1">
        <f t="shared" si="88"/>
        <v>0</v>
      </c>
      <c r="AN266" t="s">
        <v>5</v>
      </c>
      <c r="AO266">
        <v>2369</v>
      </c>
    </row>
    <row r="267" spans="2:41" ht="15.75" x14ac:dyDescent="0.25">
      <c r="B267" s="15">
        <v>160516</v>
      </c>
      <c r="C267" s="15" t="s">
        <v>47</v>
      </c>
      <c r="D267" s="16"/>
      <c r="E267" s="15" t="s">
        <v>6</v>
      </c>
      <c r="F267" s="4" t="s">
        <v>5</v>
      </c>
      <c r="G267" s="4">
        <v>20</v>
      </c>
      <c r="H267" s="4" t="s">
        <v>49</v>
      </c>
      <c r="I267" s="4">
        <v>8</v>
      </c>
      <c r="J267" s="4">
        <v>2</v>
      </c>
      <c r="K267" s="4">
        <v>1</v>
      </c>
      <c r="L267" s="4" t="s">
        <v>3</v>
      </c>
      <c r="M267" s="4" t="s">
        <v>2</v>
      </c>
      <c r="N267" s="4" t="s">
        <v>51</v>
      </c>
      <c r="O267" s="4">
        <v>1024</v>
      </c>
      <c r="P267" s="4">
        <f t="shared" si="85"/>
        <v>1024</v>
      </c>
      <c r="Q267" s="20">
        <f t="shared" si="86"/>
        <v>8</v>
      </c>
      <c r="R267" s="4" t="s">
        <v>1</v>
      </c>
      <c r="S267" s="4">
        <v>1</v>
      </c>
      <c r="T267" s="4" t="str">
        <f t="shared" si="87"/>
        <v>contig</v>
      </c>
      <c r="U267" s="4">
        <v>1</v>
      </c>
      <c r="V267" s="4" t="s">
        <v>0</v>
      </c>
      <c r="AC267" s="32"/>
      <c r="AD267" s="32"/>
      <c r="AE267" s="33"/>
      <c r="AF267" s="35">
        <f t="shared" si="79"/>
        <v>0</v>
      </c>
      <c r="AG267" s="27"/>
      <c r="AH267" s="1">
        <f t="shared" si="88"/>
        <v>0</v>
      </c>
      <c r="AN267" t="s">
        <v>340</v>
      </c>
      <c r="AO267">
        <v>2360.3000000000002</v>
      </c>
    </row>
    <row r="268" spans="2:41" ht="15.75" x14ac:dyDescent="0.25">
      <c r="B268" s="15">
        <v>160516</v>
      </c>
      <c r="C268" s="15" t="s">
        <v>47</v>
      </c>
      <c r="D268" s="16"/>
      <c r="E268" s="15" t="s">
        <v>6</v>
      </c>
      <c r="F268" s="4" t="s">
        <v>340</v>
      </c>
      <c r="G268" s="4">
        <v>20</v>
      </c>
      <c r="H268" s="4" t="s">
        <v>49</v>
      </c>
      <c r="I268" s="4">
        <v>8</v>
      </c>
      <c r="J268" s="4">
        <v>2</v>
      </c>
      <c r="K268" s="4">
        <v>1</v>
      </c>
      <c r="L268" s="4" t="s">
        <v>3</v>
      </c>
      <c r="M268" s="4" t="s">
        <v>2</v>
      </c>
      <c r="N268" s="4" t="s">
        <v>51</v>
      </c>
      <c r="O268" s="4">
        <v>1024</v>
      </c>
      <c r="P268" s="4">
        <f t="shared" si="85"/>
        <v>1024</v>
      </c>
      <c r="Q268" s="20">
        <f t="shared" si="86"/>
        <v>8</v>
      </c>
      <c r="R268" s="4" t="s">
        <v>1</v>
      </c>
      <c r="S268" s="4">
        <v>1</v>
      </c>
      <c r="T268" s="4" t="str">
        <f t="shared" si="87"/>
        <v>contig</v>
      </c>
      <c r="U268" s="4">
        <v>1</v>
      </c>
      <c r="V268" s="4" t="s">
        <v>0</v>
      </c>
      <c r="AC268" s="32"/>
      <c r="AD268" s="32"/>
      <c r="AE268" s="33"/>
      <c r="AF268" s="35">
        <f t="shared" si="79"/>
        <v>0</v>
      </c>
      <c r="AG268" s="27"/>
      <c r="AH268" s="1">
        <f t="shared" si="88"/>
        <v>0</v>
      </c>
      <c r="AN268" t="s">
        <v>341</v>
      </c>
      <c r="AO268">
        <v>3347.6</v>
      </c>
    </row>
    <row r="269" spans="2:41" ht="15.75" x14ac:dyDescent="0.25">
      <c r="B269" s="15">
        <v>160516</v>
      </c>
      <c r="C269" s="15" t="s">
        <v>47</v>
      </c>
      <c r="D269" s="16"/>
      <c r="E269" s="15" t="s">
        <v>6</v>
      </c>
      <c r="F269" s="4" t="s">
        <v>341</v>
      </c>
      <c r="G269" s="4">
        <v>20</v>
      </c>
      <c r="H269" s="4" t="s">
        <v>49</v>
      </c>
      <c r="I269" s="4">
        <v>8</v>
      </c>
      <c r="J269" s="4">
        <v>2</v>
      </c>
      <c r="K269" s="4">
        <v>1</v>
      </c>
      <c r="L269" s="4" t="s">
        <v>3</v>
      </c>
      <c r="M269" s="4" t="s">
        <v>2</v>
      </c>
      <c r="N269" s="4" t="s">
        <v>51</v>
      </c>
      <c r="O269" s="4">
        <v>1024</v>
      </c>
      <c r="P269" s="4">
        <f t="shared" si="85"/>
        <v>1024</v>
      </c>
      <c r="Q269" s="20">
        <f t="shared" si="86"/>
        <v>8</v>
      </c>
      <c r="R269" s="4" t="s">
        <v>1</v>
      </c>
      <c r="S269" s="4">
        <v>1</v>
      </c>
      <c r="T269" s="4" t="str">
        <f t="shared" si="87"/>
        <v>contig</v>
      </c>
      <c r="U269" s="4">
        <v>1</v>
      </c>
      <c r="V269" s="4" t="s">
        <v>0</v>
      </c>
      <c r="AC269" s="32"/>
      <c r="AD269" s="32"/>
      <c r="AE269" s="33"/>
      <c r="AF269" s="35">
        <f t="shared" si="79"/>
        <v>0</v>
      </c>
      <c r="AG269" s="27"/>
      <c r="AH269" s="1">
        <f t="shared" si="88"/>
        <v>0</v>
      </c>
      <c r="AN269" t="s">
        <v>342</v>
      </c>
      <c r="AO269">
        <v>3286.2</v>
      </c>
    </row>
    <row r="270" spans="2:41" ht="15.75" x14ac:dyDescent="0.25">
      <c r="B270" s="15">
        <v>160516</v>
      </c>
      <c r="C270" s="15" t="s">
        <v>47</v>
      </c>
      <c r="D270" s="16"/>
      <c r="E270" s="15" t="s">
        <v>6</v>
      </c>
      <c r="F270" s="4" t="s">
        <v>342</v>
      </c>
      <c r="G270" s="4">
        <v>20</v>
      </c>
      <c r="H270" s="4" t="s">
        <v>49</v>
      </c>
      <c r="I270" s="4">
        <v>8</v>
      </c>
      <c r="J270" s="4">
        <v>2</v>
      </c>
      <c r="K270" s="4">
        <v>1</v>
      </c>
      <c r="L270" s="4" t="s">
        <v>3</v>
      </c>
      <c r="M270" s="4" t="s">
        <v>2</v>
      </c>
      <c r="N270" s="4" t="s">
        <v>51</v>
      </c>
      <c r="O270" s="4">
        <v>1024</v>
      </c>
      <c r="P270" s="4">
        <f t="shared" si="85"/>
        <v>1024</v>
      </c>
      <c r="Q270" s="20">
        <f t="shared" si="86"/>
        <v>8</v>
      </c>
      <c r="R270" s="4" t="s">
        <v>1</v>
      </c>
      <c r="S270" s="4">
        <v>1</v>
      </c>
      <c r="T270" s="4" t="str">
        <f t="shared" si="87"/>
        <v>contig</v>
      </c>
      <c r="U270" s="4">
        <v>1</v>
      </c>
      <c r="V270" s="4" t="s">
        <v>0</v>
      </c>
      <c r="AC270" s="32"/>
      <c r="AD270" s="32"/>
      <c r="AE270" s="33"/>
      <c r="AF270" s="35">
        <f t="shared" si="79"/>
        <v>0</v>
      </c>
      <c r="AG270" s="27"/>
      <c r="AH270" s="1">
        <f t="shared" si="88"/>
        <v>0</v>
      </c>
    </row>
    <row r="271" spans="2:41" ht="15.75" x14ac:dyDescent="0.25">
      <c r="B271" s="15">
        <v>160516</v>
      </c>
      <c r="C271" s="15" t="s">
        <v>9</v>
      </c>
      <c r="D271" s="16"/>
      <c r="E271" s="15" t="s">
        <v>6</v>
      </c>
      <c r="F271" s="4" t="s">
        <v>5</v>
      </c>
      <c r="G271" s="4">
        <v>20</v>
      </c>
      <c r="H271" s="4" t="s">
        <v>4</v>
      </c>
      <c r="I271" s="4">
        <v>4</v>
      </c>
      <c r="J271" s="4">
        <v>2</v>
      </c>
      <c r="K271" s="4">
        <v>1</v>
      </c>
      <c r="L271" s="4" t="s">
        <v>3</v>
      </c>
      <c r="M271" s="4" t="s">
        <v>2</v>
      </c>
      <c r="N271" s="4" t="s">
        <v>51</v>
      </c>
      <c r="O271" s="4">
        <v>1024</v>
      </c>
      <c r="P271" s="4">
        <f t="shared" si="85"/>
        <v>1024</v>
      </c>
      <c r="Q271" s="20">
        <f t="shared" si="86"/>
        <v>4</v>
      </c>
      <c r="R271" s="4" t="s">
        <v>1</v>
      </c>
      <c r="S271" s="4">
        <v>1</v>
      </c>
      <c r="T271" s="4" t="str">
        <f t="shared" si="87"/>
        <v>contig</v>
      </c>
      <c r="U271" s="4">
        <v>1</v>
      </c>
      <c r="V271" s="4" t="s">
        <v>0</v>
      </c>
      <c r="AC271" s="32">
        <v>722.5</v>
      </c>
      <c r="AD271" s="32">
        <v>719.6</v>
      </c>
      <c r="AE271" s="33">
        <v>721.2</v>
      </c>
      <c r="AF271" s="35">
        <f t="shared" si="79"/>
        <v>0.70429687500000004</v>
      </c>
      <c r="AG271" s="27">
        <v>0</v>
      </c>
      <c r="AH271" s="1">
        <f t="shared" si="88"/>
        <v>0</v>
      </c>
    </row>
    <row r="272" spans="2:41" ht="15.75" x14ac:dyDescent="0.25">
      <c r="B272" s="15">
        <v>160516</v>
      </c>
      <c r="C272" s="15" t="s">
        <v>9</v>
      </c>
      <c r="D272" s="16"/>
      <c r="E272" s="15" t="s">
        <v>6</v>
      </c>
      <c r="F272" s="4" t="s">
        <v>340</v>
      </c>
      <c r="G272" s="4">
        <v>20</v>
      </c>
      <c r="H272" s="4" t="s">
        <v>4</v>
      </c>
      <c r="I272" s="4">
        <v>4</v>
      </c>
      <c r="J272" s="4">
        <v>2</v>
      </c>
      <c r="K272" s="4">
        <v>1</v>
      </c>
      <c r="L272" s="4" t="s">
        <v>3</v>
      </c>
      <c r="M272" s="4" t="s">
        <v>2</v>
      </c>
      <c r="N272" s="4" t="s">
        <v>51</v>
      </c>
      <c r="O272" s="4">
        <v>1024</v>
      </c>
      <c r="P272" s="4">
        <f t="shared" ref="P272:P286" si="89">O272</f>
        <v>1024</v>
      </c>
      <c r="Q272" s="20">
        <f t="shared" ref="Q272:Q286" si="90">O272*P272*I272/(1024*1024)</f>
        <v>4</v>
      </c>
      <c r="R272" s="4" t="s">
        <v>1</v>
      </c>
      <c r="S272" s="4">
        <v>1</v>
      </c>
      <c r="T272" s="4" t="str">
        <f t="shared" ref="T272:T286" si="91">R272</f>
        <v>contig</v>
      </c>
      <c r="U272" s="4">
        <v>1</v>
      </c>
      <c r="V272" s="4" t="s">
        <v>0</v>
      </c>
      <c r="AC272" s="32">
        <v>173.4</v>
      </c>
      <c r="AD272" s="32">
        <v>173.3</v>
      </c>
      <c r="AE272" s="33">
        <v>173.4</v>
      </c>
      <c r="AF272" s="35">
        <f t="shared" si="79"/>
        <v>0.16933593750000001</v>
      </c>
      <c r="AG272" s="27">
        <v>0</v>
      </c>
      <c r="AH272" s="1">
        <f t="shared" ref="AH272:AH286" si="92">AF272*AG272</f>
        <v>0</v>
      </c>
    </row>
    <row r="273" spans="2:34" ht="15.75" x14ac:dyDescent="0.25">
      <c r="B273" s="15">
        <v>160516</v>
      </c>
      <c r="C273" s="15" t="s">
        <v>9</v>
      </c>
      <c r="D273" s="16"/>
      <c r="E273" s="15" t="s">
        <v>6</v>
      </c>
      <c r="F273" s="4" t="s">
        <v>341</v>
      </c>
      <c r="G273" s="4">
        <v>20</v>
      </c>
      <c r="H273" s="4" t="s">
        <v>4</v>
      </c>
      <c r="I273" s="4">
        <v>4</v>
      </c>
      <c r="J273" s="4">
        <v>2</v>
      </c>
      <c r="K273" s="4">
        <v>1</v>
      </c>
      <c r="L273" s="4" t="s">
        <v>3</v>
      </c>
      <c r="M273" s="4" t="s">
        <v>2</v>
      </c>
      <c r="N273" s="4" t="s">
        <v>51</v>
      </c>
      <c r="O273" s="4">
        <v>1024</v>
      </c>
      <c r="P273" s="4">
        <f t="shared" si="89"/>
        <v>1024</v>
      </c>
      <c r="Q273" s="20">
        <f t="shared" si="90"/>
        <v>4</v>
      </c>
      <c r="R273" s="4" t="s">
        <v>1</v>
      </c>
      <c r="S273" s="4">
        <v>1</v>
      </c>
      <c r="T273" s="4" t="str">
        <f t="shared" si="91"/>
        <v>contig</v>
      </c>
      <c r="U273" s="4">
        <v>1</v>
      </c>
      <c r="V273" s="4" t="s">
        <v>0</v>
      </c>
      <c r="AC273" s="32">
        <v>13.1</v>
      </c>
      <c r="AD273" s="32">
        <v>13.1</v>
      </c>
      <c r="AE273" s="33">
        <v>13.1</v>
      </c>
      <c r="AF273" s="35">
        <f t="shared" si="79"/>
        <v>1.279296875E-2</v>
      </c>
      <c r="AG273" s="27">
        <v>0</v>
      </c>
      <c r="AH273" s="1">
        <f t="shared" si="92"/>
        <v>0</v>
      </c>
    </row>
    <row r="274" spans="2:34" ht="15.75" x14ac:dyDescent="0.25">
      <c r="B274" s="15">
        <v>160516</v>
      </c>
      <c r="C274" s="15" t="s">
        <v>9</v>
      </c>
      <c r="D274" s="16"/>
      <c r="E274" s="15" t="s">
        <v>6</v>
      </c>
      <c r="F274" s="4" t="s">
        <v>342</v>
      </c>
      <c r="G274" s="4">
        <v>20</v>
      </c>
      <c r="H274" s="4" t="s">
        <v>4</v>
      </c>
      <c r="I274" s="4">
        <v>4</v>
      </c>
      <c r="J274" s="4">
        <v>2</v>
      </c>
      <c r="K274" s="4">
        <v>1</v>
      </c>
      <c r="L274" s="4" t="s">
        <v>3</v>
      </c>
      <c r="M274" s="4" t="s">
        <v>2</v>
      </c>
      <c r="N274" s="4" t="s">
        <v>51</v>
      </c>
      <c r="O274" s="4">
        <v>1024</v>
      </c>
      <c r="P274" s="4">
        <f t="shared" si="89"/>
        <v>1024</v>
      </c>
      <c r="Q274" s="20">
        <f t="shared" si="90"/>
        <v>4</v>
      </c>
      <c r="R274" s="4" t="s">
        <v>1</v>
      </c>
      <c r="S274" s="4">
        <v>1</v>
      </c>
      <c r="T274" s="4" t="str">
        <f t="shared" si="91"/>
        <v>contig</v>
      </c>
      <c r="U274" s="4">
        <v>1</v>
      </c>
      <c r="V274" s="4" t="s">
        <v>0</v>
      </c>
      <c r="AC274" s="32">
        <v>12.5</v>
      </c>
      <c r="AD274" s="32">
        <v>12.5</v>
      </c>
      <c r="AE274" s="33">
        <v>12.5</v>
      </c>
      <c r="AF274" s="35">
        <f t="shared" si="79"/>
        <v>1.220703125E-2</v>
      </c>
      <c r="AG274" s="27">
        <v>0</v>
      </c>
      <c r="AH274" s="1">
        <f t="shared" si="92"/>
        <v>0</v>
      </c>
    </row>
    <row r="275" spans="2:34" ht="15.75" x14ac:dyDescent="0.25">
      <c r="C275" s="15" t="s">
        <v>9</v>
      </c>
      <c r="D275" s="16"/>
      <c r="E275" s="15" t="s">
        <v>6</v>
      </c>
      <c r="F275" s="4" t="s">
        <v>5</v>
      </c>
      <c r="G275" s="4">
        <v>20</v>
      </c>
      <c r="H275" s="4" t="s">
        <v>49</v>
      </c>
      <c r="I275" s="4">
        <v>8</v>
      </c>
      <c r="J275" s="4">
        <v>2</v>
      </c>
      <c r="K275" s="4">
        <v>1</v>
      </c>
      <c r="L275" s="4" t="s">
        <v>3</v>
      </c>
      <c r="M275" s="4" t="s">
        <v>2</v>
      </c>
      <c r="N275" s="4" t="s">
        <v>51</v>
      </c>
      <c r="O275" s="4">
        <v>1024</v>
      </c>
      <c r="P275" s="4">
        <f t="shared" si="89"/>
        <v>1024</v>
      </c>
      <c r="Q275" s="20">
        <f t="shared" si="90"/>
        <v>8</v>
      </c>
      <c r="R275" s="4" t="s">
        <v>1</v>
      </c>
      <c r="S275" s="4">
        <v>1</v>
      </c>
      <c r="T275" s="4" t="str">
        <f t="shared" si="91"/>
        <v>contig</v>
      </c>
      <c r="U275" s="4">
        <v>1</v>
      </c>
      <c r="V275" s="4" t="s">
        <v>0</v>
      </c>
      <c r="AC275" s="32">
        <v>1438.7</v>
      </c>
      <c r="AD275" s="32">
        <v>1435.6</v>
      </c>
      <c r="AE275" s="33">
        <v>1437.1</v>
      </c>
      <c r="AF275" s="35">
        <f t="shared" si="79"/>
        <v>1.4034179687499999</v>
      </c>
      <c r="AG275" s="27">
        <v>0</v>
      </c>
      <c r="AH275" s="1">
        <f t="shared" si="92"/>
        <v>0</v>
      </c>
    </row>
    <row r="276" spans="2:34" ht="15.75" x14ac:dyDescent="0.25">
      <c r="C276" s="15" t="s">
        <v>9</v>
      </c>
      <c r="D276" s="16"/>
      <c r="E276" s="15" t="s">
        <v>6</v>
      </c>
      <c r="F276" s="4" t="s">
        <v>340</v>
      </c>
      <c r="G276" s="4">
        <v>20</v>
      </c>
      <c r="H276" s="4" t="s">
        <v>49</v>
      </c>
      <c r="I276" s="4">
        <v>8</v>
      </c>
      <c r="J276" s="4">
        <v>2</v>
      </c>
      <c r="K276" s="4">
        <v>1</v>
      </c>
      <c r="L276" s="4" t="s">
        <v>3</v>
      </c>
      <c r="M276" s="4" t="s">
        <v>2</v>
      </c>
      <c r="N276" s="4" t="s">
        <v>51</v>
      </c>
      <c r="O276" s="4">
        <v>1024</v>
      </c>
      <c r="P276" s="4">
        <f t="shared" si="89"/>
        <v>1024</v>
      </c>
      <c r="Q276" s="20">
        <f t="shared" si="90"/>
        <v>8</v>
      </c>
      <c r="R276" s="4" t="s">
        <v>1</v>
      </c>
      <c r="S276" s="4">
        <v>1</v>
      </c>
      <c r="T276" s="4" t="str">
        <f t="shared" si="91"/>
        <v>contig</v>
      </c>
      <c r="U276" s="4">
        <v>1</v>
      </c>
      <c r="V276" s="4" t="s">
        <v>0</v>
      </c>
      <c r="AC276" s="30"/>
      <c r="AD276" s="30"/>
      <c r="AE276" s="31"/>
      <c r="AF276" s="35">
        <f t="shared" si="79"/>
        <v>0</v>
      </c>
      <c r="AG276" s="27"/>
      <c r="AH276" s="1">
        <f t="shared" si="92"/>
        <v>0</v>
      </c>
    </row>
    <row r="277" spans="2:34" ht="15.75" x14ac:dyDescent="0.25">
      <c r="C277" s="15" t="s">
        <v>9</v>
      </c>
      <c r="D277" s="16"/>
      <c r="E277" s="15" t="s">
        <v>6</v>
      </c>
      <c r="F277" s="4" t="s">
        <v>341</v>
      </c>
      <c r="G277" s="4">
        <v>20</v>
      </c>
      <c r="H277" s="4" t="s">
        <v>49</v>
      </c>
      <c r="I277" s="4">
        <v>8</v>
      </c>
      <c r="J277" s="4">
        <v>2</v>
      </c>
      <c r="K277" s="4">
        <v>1</v>
      </c>
      <c r="L277" s="4" t="s">
        <v>3</v>
      </c>
      <c r="M277" s="4" t="s">
        <v>2</v>
      </c>
      <c r="N277" s="4" t="s">
        <v>51</v>
      </c>
      <c r="O277" s="4">
        <v>1024</v>
      </c>
      <c r="P277" s="4">
        <f t="shared" si="89"/>
        <v>1024</v>
      </c>
      <c r="Q277" s="20">
        <f t="shared" si="90"/>
        <v>8</v>
      </c>
      <c r="R277" s="4" t="s">
        <v>1</v>
      </c>
      <c r="S277" s="4">
        <v>1</v>
      </c>
      <c r="T277" s="4" t="str">
        <f t="shared" si="91"/>
        <v>contig</v>
      </c>
      <c r="U277" s="4">
        <v>1</v>
      </c>
      <c r="V277" s="4" t="s">
        <v>0</v>
      </c>
      <c r="AC277" s="32"/>
      <c r="AD277" s="32"/>
      <c r="AE277" s="33"/>
      <c r="AF277" s="35">
        <f t="shared" si="79"/>
        <v>0</v>
      </c>
      <c r="AG277" s="27"/>
      <c r="AH277" s="1">
        <f t="shared" si="92"/>
        <v>0</v>
      </c>
    </row>
    <row r="278" spans="2:34" ht="15.75" x14ac:dyDescent="0.25">
      <c r="C278" s="15" t="s">
        <v>9</v>
      </c>
      <c r="D278" s="16"/>
      <c r="E278" s="15" t="s">
        <v>6</v>
      </c>
      <c r="F278" s="4" t="s">
        <v>342</v>
      </c>
      <c r="G278" s="4">
        <v>20</v>
      </c>
      <c r="H278" s="4" t="s">
        <v>49</v>
      </c>
      <c r="I278" s="4">
        <v>8</v>
      </c>
      <c r="J278" s="4">
        <v>2</v>
      </c>
      <c r="K278" s="4">
        <v>1</v>
      </c>
      <c r="L278" s="4" t="s">
        <v>3</v>
      </c>
      <c r="M278" s="4" t="s">
        <v>2</v>
      </c>
      <c r="N278" s="4" t="s">
        <v>51</v>
      </c>
      <c r="O278" s="4">
        <v>1024</v>
      </c>
      <c r="P278" s="4">
        <f t="shared" si="89"/>
        <v>1024</v>
      </c>
      <c r="Q278" s="20">
        <f t="shared" si="90"/>
        <v>8</v>
      </c>
      <c r="R278" s="4" t="s">
        <v>1</v>
      </c>
      <c r="S278" s="4">
        <v>1</v>
      </c>
      <c r="T278" s="4" t="str">
        <f t="shared" si="91"/>
        <v>contig</v>
      </c>
      <c r="U278" s="4">
        <v>1</v>
      </c>
      <c r="V278" s="4" t="s">
        <v>0</v>
      </c>
      <c r="AC278" s="32"/>
      <c r="AD278" s="32"/>
      <c r="AE278" s="33"/>
      <c r="AF278" s="35">
        <f t="shared" si="79"/>
        <v>0</v>
      </c>
      <c r="AG278" s="27"/>
      <c r="AH278" s="1">
        <f t="shared" si="92"/>
        <v>0</v>
      </c>
    </row>
    <row r="279" spans="2:34" ht="15.75" hidden="1" x14ac:dyDescent="0.25">
      <c r="B279" s="15">
        <v>160516</v>
      </c>
      <c r="C279" s="15" t="s">
        <v>52</v>
      </c>
      <c r="D279" s="16"/>
      <c r="E279" s="15" t="s">
        <v>6</v>
      </c>
      <c r="F279" s="4" t="s">
        <v>5</v>
      </c>
      <c r="G279" s="4">
        <v>20</v>
      </c>
      <c r="H279" s="4" t="s">
        <v>4</v>
      </c>
      <c r="I279" s="4">
        <v>4</v>
      </c>
      <c r="J279" s="4">
        <v>2</v>
      </c>
      <c r="K279" s="4">
        <v>1</v>
      </c>
      <c r="L279" s="4" t="s">
        <v>3</v>
      </c>
      <c r="M279" s="4" t="s">
        <v>8</v>
      </c>
      <c r="N279" s="4" t="s">
        <v>7</v>
      </c>
      <c r="O279" s="4">
        <v>1024</v>
      </c>
      <c r="P279" s="4">
        <f t="shared" si="89"/>
        <v>1024</v>
      </c>
      <c r="Q279" s="20">
        <f t="shared" si="90"/>
        <v>4</v>
      </c>
      <c r="R279" s="4" t="s">
        <v>1</v>
      </c>
      <c r="S279" s="4">
        <v>1</v>
      </c>
      <c r="T279" s="4" t="str">
        <f t="shared" si="91"/>
        <v>contig</v>
      </c>
      <c r="U279" s="4">
        <v>1</v>
      </c>
      <c r="V279" s="4" t="s">
        <v>0</v>
      </c>
      <c r="AC279" s="32">
        <v>42544.6</v>
      </c>
      <c r="AD279" s="32">
        <v>24673.5</v>
      </c>
      <c r="AE279" s="33">
        <v>34565</v>
      </c>
      <c r="AF279" s="35">
        <f t="shared" si="79"/>
        <v>33.7548828125</v>
      </c>
      <c r="AG279" s="27">
        <v>0.19</v>
      </c>
      <c r="AH279" s="1">
        <f t="shared" si="92"/>
        <v>6.4134277343750004</v>
      </c>
    </row>
    <row r="280" spans="2:34" ht="15.75" hidden="1" x14ac:dyDescent="0.25">
      <c r="B280" s="15">
        <v>160516</v>
      </c>
      <c r="C280" s="15" t="s">
        <v>52</v>
      </c>
      <c r="D280" s="16"/>
      <c r="E280" s="15" t="s">
        <v>6</v>
      </c>
      <c r="F280" s="4" t="s">
        <v>340</v>
      </c>
      <c r="G280" s="4">
        <v>20</v>
      </c>
      <c r="H280" s="4" t="s">
        <v>4</v>
      </c>
      <c r="I280" s="4">
        <v>4</v>
      </c>
      <c r="J280" s="4">
        <v>2</v>
      </c>
      <c r="K280" s="4">
        <v>1</v>
      </c>
      <c r="L280" s="4" t="s">
        <v>3</v>
      </c>
      <c r="M280" s="4" t="s">
        <v>8</v>
      </c>
      <c r="N280" s="4" t="s">
        <v>7</v>
      </c>
      <c r="O280" s="4">
        <v>1024</v>
      </c>
      <c r="P280" s="4">
        <f t="shared" si="89"/>
        <v>1024</v>
      </c>
      <c r="Q280" s="20">
        <f t="shared" si="90"/>
        <v>4</v>
      </c>
      <c r="R280" s="4" t="s">
        <v>1</v>
      </c>
      <c r="S280" s="4">
        <v>1</v>
      </c>
      <c r="T280" s="4" t="str">
        <f t="shared" si="91"/>
        <v>contig</v>
      </c>
      <c r="U280" s="4">
        <v>1</v>
      </c>
      <c r="V280" s="4" t="s">
        <v>0</v>
      </c>
      <c r="AC280" s="32">
        <v>39224.5</v>
      </c>
      <c r="AD280" s="32">
        <v>25042.3</v>
      </c>
      <c r="AE280" s="33">
        <v>32376.2</v>
      </c>
      <c r="AF280" s="35">
        <f t="shared" si="79"/>
        <v>31.617382812500001</v>
      </c>
      <c r="AG280" s="27">
        <v>0.13</v>
      </c>
      <c r="AH280" s="1">
        <f t="shared" si="92"/>
        <v>4.110259765625</v>
      </c>
    </row>
    <row r="281" spans="2:34" ht="15.75" hidden="1" x14ac:dyDescent="0.25">
      <c r="B281" s="15">
        <v>160516</v>
      </c>
      <c r="C281" s="15" t="s">
        <v>52</v>
      </c>
      <c r="D281" s="16"/>
      <c r="E281" s="15" t="s">
        <v>6</v>
      </c>
      <c r="F281" s="4" t="s">
        <v>341</v>
      </c>
      <c r="G281" s="4">
        <v>20</v>
      </c>
      <c r="H281" s="4" t="s">
        <v>4</v>
      </c>
      <c r="I281" s="4">
        <v>4</v>
      </c>
      <c r="J281" s="4">
        <v>2</v>
      </c>
      <c r="K281" s="4">
        <v>1</v>
      </c>
      <c r="L281" s="4" t="s">
        <v>3</v>
      </c>
      <c r="M281" s="4" t="s">
        <v>8</v>
      </c>
      <c r="N281" s="4" t="s">
        <v>7</v>
      </c>
      <c r="O281" s="4">
        <v>1024</v>
      </c>
      <c r="P281" s="4">
        <f t="shared" si="89"/>
        <v>1024</v>
      </c>
      <c r="Q281" s="20">
        <f t="shared" si="90"/>
        <v>4</v>
      </c>
      <c r="R281" s="4" t="s">
        <v>1</v>
      </c>
      <c r="S281" s="4">
        <v>1</v>
      </c>
      <c r="T281" s="4" t="str">
        <f t="shared" si="91"/>
        <v>contig</v>
      </c>
      <c r="U281" s="4">
        <v>1</v>
      </c>
      <c r="V281" s="4" t="s">
        <v>0</v>
      </c>
      <c r="AC281" s="32">
        <v>36123.599999999999</v>
      </c>
      <c r="AD281" s="32">
        <v>15010.4</v>
      </c>
      <c r="AE281" s="33">
        <v>30022.1</v>
      </c>
      <c r="AF281" s="35">
        <f t="shared" si="79"/>
        <v>29.318457031249999</v>
      </c>
      <c r="AG281" s="27">
        <v>0.27</v>
      </c>
      <c r="AH281" s="1">
        <f t="shared" si="92"/>
        <v>7.9159833984375005</v>
      </c>
    </row>
    <row r="282" spans="2:34" ht="15.75" hidden="1" x14ac:dyDescent="0.25">
      <c r="B282" s="15">
        <v>160516</v>
      </c>
      <c r="C282" s="15" t="s">
        <v>52</v>
      </c>
      <c r="D282" s="16"/>
      <c r="E282" s="15" t="s">
        <v>6</v>
      </c>
      <c r="F282" s="4" t="s">
        <v>342</v>
      </c>
      <c r="G282" s="4">
        <v>20</v>
      </c>
      <c r="H282" s="4" t="s">
        <v>4</v>
      </c>
      <c r="I282" s="4">
        <v>4</v>
      </c>
      <c r="J282" s="4">
        <v>2</v>
      </c>
      <c r="K282" s="4">
        <v>1</v>
      </c>
      <c r="L282" s="4" t="s">
        <v>3</v>
      </c>
      <c r="M282" s="4" t="s">
        <v>8</v>
      </c>
      <c r="N282" s="4" t="s">
        <v>7</v>
      </c>
      <c r="O282" s="4">
        <v>1024</v>
      </c>
      <c r="P282" s="4">
        <f t="shared" si="89"/>
        <v>1024</v>
      </c>
      <c r="Q282" s="20">
        <f t="shared" si="90"/>
        <v>4</v>
      </c>
      <c r="R282" s="4" t="s">
        <v>1</v>
      </c>
      <c r="S282" s="4">
        <v>1</v>
      </c>
      <c r="T282" s="4" t="str">
        <f t="shared" si="91"/>
        <v>contig</v>
      </c>
      <c r="U282" s="4">
        <v>1</v>
      </c>
      <c r="V282" s="4" t="s">
        <v>0</v>
      </c>
      <c r="AC282" s="32">
        <v>33831.1</v>
      </c>
      <c r="AD282" s="32">
        <v>20059.5</v>
      </c>
      <c r="AE282" s="33">
        <v>29009.9</v>
      </c>
      <c r="AF282" s="35">
        <f t="shared" si="79"/>
        <v>28.329980468750001</v>
      </c>
      <c r="AG282" s="27"/>
      <c r="AH282" s="1">
        <f t="shared" si="92"/>
        <v>0</v>
      </c>
    </row>
    <row r="283" spans="2:34" ht="15.75" hidden="1" x14ac:dyDescent="0.25">
      <c r="B283" s="15">
        <v>160516</v>
      </c>
      <c r="C283" s="15" t="s">
        <v>52</v>
      </c>
      <c r="D283" s="16"/>
      <c r="E283" s="15" t="s">
        <v>6</v>
      </c>
      <c r="F283" s="4" t="s">
        <v>5</v>
      </c>
      <c r="G283" s="4">
        <v>20</v>
      </c>
      <c r="H283" s="4" t="s">
        <v>49</v>
      </c>
      <c r="I283" s="4">
        <v>8</v>
      </c>
      <c r="J283" s="4">
        <v>2</v>
      </c>
      <c r="K283" s="4">
        <v>1</v>
      </c>
      <c r="L283" s="4" t="s">
        <v>3</v>
      </c>
      <c r="M283" s="4" t="s">
        <v>8</v>
      </c>
      <c r="N283" s="4" t="s">
        <v>7</v>
      </c>
      <c r="O283" s="4">
        <v>1024</v>
      </c>
      <c r="P283" s="4">
        <f t="shared" si="89"/>
        <v>1024</v>
      </c>
      <c r="Q283" s="20">
        <f t="shared" si="90"/>
        <v>8</v>
      </c>
      <c r="R283" s="4" t="s">
        <v>1</v>
      </c>
      <c r="S283" s="4">
        <v>1</v>
      </c>
      <c r="T283" s="4" t="str">
        <f t="shared" si="91"/>
        <v>contig</v>
      </c>
      <c r="U283" s="4">
        <v>1</v>
      </c>
      <c r="V283" s="4" t="s">
        <v>0</v>
      </c>
      <c r="AC283" s="32"/>
      <c r="AD283" s="32"/>
      <c r="AE283" s="33"/>
      <c r="AF283" s="35">
        <f t="shared" si="79"/>
        <v>0</v>
      </c>
      <c r="AG283" s="27"/>
      <c r="AH283" s="1">
        <f t="shared" si="92"/>
        <v>0</v>
      </c>
    </row>
    <row r="284" spans="2:34" ht="15.75" hidden="1" x14ac:dyDescent="0.25">
      <c r="B284" s="15">
        <v>160516</v>
      </c>
      <c r="C284" s="15" t="s">
        <v>52</v>
      </c>
      <c r="D284" s="16"/>
      <c r="E284" s="15" t="s">
        <v>6</v>
      </c>
      <c r="F284" s="4" t="s">
        <v>340</v>
      </c>
      <c r="G284" s="4">
        <v>20</v>
      </c>
      <c r="H284" s="4" t="s">
        <v>49</v>
      </c>
      <c r="I284" s="4">
        <v>8</v>
      </c>
      <c r="J284" s="4">
        <v>2</v>
      </c>
      <c r="K284" s="4">
        <v>1</v>
      </c>
      <c r="L284" s="4" t="s">
        <v>3</v>
      </c>
      <c r="M284" s="4" t="s">
        <v>8</v>
      </c>
      <c r="N284" s="4" t="s">
        <v>7</v>
      </c>
      <c r="O284" s="4">
        <v>1024</v>
      </c>
      <c r="P284" s="4">
        <f t="shared" si="89"/>
        <v>1024</v>
      </c>
      <c r="Q284" s="20">
        <f t="shared" si="90"/>
        <v>8</v>
      </c>
      <c r="R284" s="4" t="s">
        <v>1</v>
      </c>
      <c r="S284" s="4">
        <v>1</v>
      </c>
      <c r="T284" s="4" t="str">
        <f t="shared" si="91"/>
        <v>contig</v>
      </c>
      <c r="U284" s="4">
        <v>1</v>
      </c>
      <c r="V284" s="4" t="s">
        <v>0</v>
      </c>
      <c r="AC284" s="32"/>
      <c r="AD284" s="32"/>
      <c r="AE284" s="33"/>
      <c r="AF284" s="35">
        <f t="shared" si="79"/>
        <v>0</v>
      </c>
      <c r="AG284" s="27"/>
      <c r="AH284" s="1">
        <f t="shared" si="92"/>
        <v>0</v>
      </c>
    </row>
    <row r="285" spans="2:34" ht="15.75" hidden="1" x14ac:dyDescent="0.25">
      <c r="B285" s="15">
        <v>160516</v>
      </c>
      <c r="C285" s="15" t="s">
        <v>52</v>
      </c>
      <c r="D285" s="16"/>
      <c r="E285" s="15" t="s">
        <v>6</v>
      </c>
      <c r="F285" s="4" t="s">
        <v>341</v>
      </c>
      <c r="G285" s="4">
        <v>20</v>
      </c>
      <c r="H285" s="4" t="s">
        <v>49</v>
      </c>
      <c r="I285" s="4">
        <v>8</v>
      </c>
      <c r="J285" s="4">
        <v>2</v>
      </c>
      <c r="K285" s="4">
        <v>1</v>
      </c>
      <c r="L285" s="4" t="s">
        <v>3</v>
      </c>
      <c r="M285" s="4" t="s">
        <v>8</v>
      </c>
      <c r="N285" s="4" t="s">
        <v>7</v>
      </c>
      <c r="O285" s="4">
        <v>1024</v>
      </c>
      <c r="P285" s="4">
        <f t="shared" si="89"/>
        <v>1024</v>
      </c>
      <c r="Q285" s="20">
        <f t="shared" si="90"/>
        <v>8</v>
      </c>
      <c r="R285" s="4" t="s">
        <v>1</v>
      </c>
      <c r="S285" s="4">
        <v>1</v>
      </c>
      <c r="T285" s="4" t="str">
        <f t="shared" si="91"/>
        <v>contig</v>
      </c>
      <c r="U285" s="4">
        <v>1</v>
      </c>
      <c r="V285" s="4" t="s">
        <v>0</v>
      </c>
      <c r="AC285" s="32"/>
      <c r="AD285" s="32"/>
      <c r="AE285" s="33"/>
      <c r="AF285" s="35">
        <f t="shared" si="79"/>
        <v>0</v>
      </c>
      <c r="AG285" s="27"/>
      <c r="AH285" s="1">
        <f t="shared" si="92"/>
        <v>0</v>
      </c>
    </row>
    <row r="286" spans="2:34" ht="15.75" hidden="1" x14ac:dyDescent="0.25">
      <c r="B286" s="15">
        <v>160516</v>
      </c>
      <c r="C286" s="15" t="s">
        <v>52</v>
      </c>
      <c r="D286" s="16"/>
      <c r="E286" s="15" t="s">
        <v>6</v>
      </c>
      <c r="F286" s="4" t="s">
        <v>342</v>
      </c>
      <c r="G286" s="4">
        <v>20</v>
      </c>
      <c r="H286" s="4" t="s">
        <v>49</v>
      </c>
      <c r="I286" s="4">
        <v>8</v>
      </c>
      <c r="J286" s="4">
        <v>2</v>
      </c>
      <c r="K286" s="4">
        <v>1</v>
      </c>
      <c r="L286" s="4" t="s">
        <v>3</v>
      </c>
      <c r="M286" s="4" t="s">
        <v>8</v>
      </c>
      <c r="N286" s="4" t="s">
        <v>7</v>
      </c>
      <c r="O286" s="4">
        <v>1024</v>
      </c>
      <c r="P286" s="4">
        <f t="shared" si="89"/>
        <v>1024</v>
      </c>
      <c r="Q286" s="20">
        <f t="shared" si="90"/>
        <v>8</v>
      </c>
      <c r="R286" s="4" t="s">
        <v>1</v>
      </c>
      <c r="S286" s="4">
        <v>1</v>
      </c>
      <c r="T286" s="4" t="str">
        <f t="shared" si="91"/>
        <v>contig</v>
      </c>
      <c r="U286" s="4">
        <v>1</v>
      </c>
      <c r="V286" s="4" t="s">
        <v>0</v>
      </c>
      <c r="AC286" s="32"/>
      <c r="AD286" s="32"/>
      <c r="AE286" s="33"/>
      <c r="AF286" s="35">
        <f t="shared" si="79"/>
        <v>0</v>
      </c>
      <c r="AG286" s="27"/>
      <c r="AH286" s="1">
        <f t="shared" si="92"/>
        <v>0</v>
      </c>
    </row>
    <row r="287" spans="2:34" ht="15.75" hidden="1" x14ac:dyDescent="0.25">
      <c r="B287" s="15">
        <v>160516</v>
      </c>
      <c r="C287" s="15" t="s">
        <v>53</v>
      </c>
      <c r="D287" s="16"/>
      <c r="E287" s="15" t="s">
        <v>6</v>
      </c>
      <c r="F287" s="4" t="s">
        <v>5</v>
      </c>
      <c r="G287" s="4">
        <v>20</v>
      </c>
      <c r="H287" s="4" t="s">
        <v>4</v>
      </c>
      <c r="I287" s="4">
        <v>4</v>
      </c>
      <c r="J287" s="4">
        <v>2</v>
      </c>
      <c r="K287" s="4">
        <v>1</v>
      </c>
      <c r="L287" s="4" t="s">
        <v>3</v>
      </c>
      <c r="M287" s="4" t="s">
        <v>8</v>
      </c>
      <c r="N287" s="4" t="s">
        <v>7</v>
      </c>
      <c r="O287" s="4">
        <v>1024</v>
      </c>
      <c r="P287" s="4">
        <f t="shared" ref="P287:P294" si="93">O287</f>
        <v>1024</v>
      </c>
      <c r="Q287" s="20">
        <f t="shared" ref="Q287:Q294" si="94">O287*P287*I287/(1024*1024)</f>
        <v>4</v>
      </c>
      <c r="R287" s="4" t="s">
        <v>1</v>
      </c>
      <c r="S287" s="4">
        <v>1</v>
      </c>
      <c r="T287" s="4" t="str">
        <f t="shared" ref="T287:T294" si="95">R287</f>
        <v>contig</v>
      </c>
      <c r="U287" s="4">
        <v>1</v>
      </c>
      <c r="V287" s="4" t="s">
        <v>0</v>
      </c>
      <c r="AC287" s="32">
        <v>186160.7</v>
      </c>
      <c r="AD287" s="32">
        <v>171631.1</v>
      </c>
      <c r="AE287" s="33">
        <v>178887.6</v>
      </c>
      <c r="AF287" s="35">
        <f t="shared" si="79"/>
        <v>174.69492187500001</v>
      </c>
      <c r="AG287" s="27">
        <v>0.02</v>
      </c>
      <c r="AH287" s="1">
        <f t="shared" ref="AH287:AH294" si="96">AF287*AG287</f>
        <v>3.4938984375000004</v>
      </c>
    </row>
    <row r="288" spans="2:34" ht="15.75" hidden="1" x14ac:dyDescent="0.25">
      <c r="B288" s="15">
        <v>160516</v>
      </c>
      <c r="C288" s="15" t="s">
        <v>53</v>
      </c>
      <c r="D288" s="16"/>
      <c r="E288" s="15" t="s">
        <v>6</v>
      </c>
      <c r="F288" s="4" t="s">
        <v>340</v>
      </c>
      <c r="G288" s="4">
        <v>20</v>
      </c>
      <c r="H288" s="4" t="s">
        <v>4</v>
      </c>
      <c r="I288" s="4">
        <v>4</v>
      </c>
      <c r="J288" s="4">
        <v>2</v>
      </c>
      <c r="K288" s="4">
        <v>1</v>
      </c>
      <c r="L288" s="4" t="s">
        <v>3</v>
      </c>
      <c r="M288" s="4" t="s">
        <v>8</v>
      </c>
      <c r="N288" s="4" t="s">
        <v>7</v>
      </c>
      <c r="O288" s="4">
        <v>1024</v>
      </c>
      <c r="P288" s="4">
        <f t="shared" si="93"/>
        <v>1024</v>
      </c>
      <c r="Q288" s="20">
        <f t="shared" si="94"/>
        <v>4</v>
      </c>
      <c r="R288" s="4" t="s">
        <v>1</v>
      </c>
      <c r="S288" s="4">
        <v>1</v>
      </c>
      <c r="T288" s="4" t="str">
        <f t="shared" si="95"/>
        <v>contig</v>
      </c>
      <c r="U288" s="4">
        <v>1</v>
      </c>
      <c r="V288" s="4" t="s">
        <v>0</v>
      </c>
      <c r="AC288" s="32">
        <v>186160.7</v>
      </c>
      <c r="AD288" s="32">
        <v>174180.1</v>
      </c>
      <c r="AE288" s="33">
        <v>179271.4</v>
      </c>
      <c r="AF288" s="35">
        <f t="shared" si="79"/>
        <v>175.06972656249999</v>
      </c>
      <c r="AG288" s="27">
        <v>0.02</v>
      </c>
      <c r="AH288" s="1">
        <f t="shared" si="96"/>
        <v>3.5013945312499999</v>
      </c>
    </row>
    <row r="289" spans="2:34" ht="15.75" hidden="1" x14ac:dyDescent="0.25">
      <c r="B289" s="15">
        <v>160516</v>
      </c>
      <c r="C289" s="15" t="s">
        <v>53</v>
      </c>
      <c r="D289" s="16"/>
      <c r="E289" s="15" t="s">
        <v>6</v>
      </c>
      <c r="F289" s="4" t="s">
        <v>341</v>
      </c>
      <c r="G289" s="4">
        <v>20</v>
      </c>
      <c r="H289" s="4" t="s">
        <v>4</v>
      </c>
      <c r="I289" s="4">
        <v>4</v>
      </c>
      <c r="J289" s="4">
        <v>2</v>
      </c>
      <c r="K289" s="4">
        <v>1</v>
      </c>
      <c r="L289" s="4" t="s">
        <v>3</v>
      </c>
      <c r="M289" s="4" t="s">
        <v>8</v>
      </c>
      <c r="N289" s="4" t="s">
        <v>7</v>
      </c>
      <c r="O289" s="4">
        <v>1024</v>
      </c>
      <c r="P289" s="4">
        <f t="shared" si="93"/>
        <v>1024</v>
      </c>
      <c r="Q289" s="20">
        <f t="shared" si="94"/>
        <v>4</v>
      </c>
      <c r="R289" s="4" t="s">
        <v>1</v>
      </c>
      <c r="S289" s="4">
        <v>1</v>
      </c>
      <c r="T289" s="4" t="str">
        <f t="shared" si="95"/>
        <v>contig</v>
      </c>
      <c r="U289" s="4">
        <v>1</v>
      </c>
      <c r="V289" s="4" t="s">
        <v>0</v>
      </c>
      <c r="AC289" s="32">
        <v>129354.3</v>
      </c>
      <c r="AD289" s="32">
        <v>123453.9</v>
      </c>
      <c r="AE289" s="33">
        <v>126802.6</v>
      </c>
      <c r="AF289" s="35">
        <f t="shared" si="79"/>
        <v>123.83066406250001</v>
      </c>
      <c r="AG289" s="27">
        <v>0.01</v>
      </c>
      <c r="AH289" s="1">
        <f t="shared" si="96"/>
        <v>1.2383066406250001</v>
      </c>
    </row>
    <row r="290" spans="2:34" ht="15.75" hidden="1" x14ac:dyDescent="0.25">
      <c r="B290" s="15">
        <v>160516</v>
      </c>
      <c r="C290" s="15" t="s">
        <v>53</v>
      </c>
      <c r="D290" s="16"/>
      <c r="E290" s="15" t="s">
        <v>6</v>
      </c>
      <c r="F290" s="4" t="s">
        <v>342</v>
      </c>
      <c r="G290" s="4">
        <v>20</v>
      </c>
      <c r="H290" s="4" t="s">
        <v>4</v>
      </c>
      <c r="I290" s="4">
        <v>4</v>
      </c>
      <c r="J290" s="4">
        <v>2</v>
      </c>
      <c r="K290" s="4">
        <v>1</v>
      </c>
      <c r="L290" s="4" t="s">
        <v>3</v>
      </c>
      <c r="M290" s="4" t="s">
        <v>8</v>
      </c>
      <c r="N290" s="4" t="s">
        <v>7</v>
      </c>
      <c r="O290" s="4">
        <v>1024</v>
      </c>
      <c r="P290" s="4">
        <f t="shared" si="93"/>
        <v>1024</v>
      </c>
      <c r="Q290" s="20">
        <f t="shared" si="94"/>
        <v>4</v>
      </c>
      <c r="R290" s="4" t="s">
        <v>1</v>
      </c>
      <c r="S290" s="4">
        <v>1</v>
      </c>
      <c r="T290" s="4" t="str">
        <f t="shared" si="95"/>
        <v>contig</v>
      </c>
      <c r="U290" s="4">
        <v>1</v>
      </c>
      <c r="V290" s="4" t="s">
        <v>0</v>
      </c>
      <c r="AC290" s="32">
        <v>129354.3</v>
      </c>
      <c r="AD290" s="32">
        <v>121745.2</v>
      </c>
      <c r="AE290" s="33">
        <v>126418.9</v>
      </c>
      <c r="AF290" s="35">
        <f t="shared" si="79"/>
        <v>123.45595703124999</v>
      </c>
      <c r="AG290" s="27">
        <v>0.01</v>
      </c>
      <c r="AH290" s="1">
        <f t="shared" si="96"/>
        <v>1.2345595703125001</v>
      </c>
    </row>
    <row r="291" spans="2:34" ht="15.75" hidden="1" x14ac:dyDescent="0.25">
      <c r="B291" s="15">
        <v>160516</v>
      </c>
      <c r="C291" s="15" t="s">
        <v>53</v>
      </c>
      <c r="D291" s="16"/>
      <c r="E291" s="15" t="s">
        <v>6</v>
      </c>
      <c r="F291" s="4" t="s">
        <v>5</v>
      </c>
      <c r="G291" s="4">
        <v>20</v>
      </c>
      <c r="H291" s="4" t="s">
        <v>49</v>
      </c>
      <c r="I291" s="4">
        <v>8</v>
      </c>
      <c r="J291" s="4">
        <v>2</v>
      </c>
      <c r="K291" s="4">
        <v>1</v>
      </c>
      <c r="L291" s="4" t="s">
        <v>3</v>
      </c>
      <c r="M291" s="4" t="s">
        <v>8</v>
      </c>
      <c r="N291" s="4" t="s">
        <v>7</v>
      </c>
      <c r="O291" s="4">
        <v>1024</v>
      </c>
      <c r="P291" s="4">
        <f t="shared" si="93"/>
        <v>1024</v>
      </c>
      <c r="Q291" s="20">
        <f t="shared" si="94"/>
        <v>8</v>
      </c>
      <c r="R291" s="4" t="s">
        <v>1</v>
      </c>
      <c r="S291" s="4">
        <v>1</v>
      </c>
      <c r="T291" s="4" t="str">
        <f t="shared" si="95"/>
        <v>contig</v>
      </c>
      <c r="U291" s="4">
        <v>1</v>
      </c>
      <c r="V291" s="4" t="s">
        <v>0</v>
      </c>
      <c r="AC291" s="32"/>
      <c r="AD291" s="32"/>
      <c r="AE291" s="33"/>
      <c r="AF291" s="35">
        <f t="shared" si="79"/>
        <v>0</v>
      </c>
      <c r="AG291" s="27"/>
      <c r="AH291" s="1">
        <f t="shared" si="96"/>
        <v>0</v>
      </c>
    </row>
    <row r="292" spans="2:34" ht="15.75" hidden="1" x14ac:dyDescent="0.25">
      <c r="B292" s="15">
        <v>160516</v>
      </c>
      <c r="C292" s="15" t="s">
        <v>53</v>
      </c>
      <c r="D292" s="16"/>
      <c r="E292" s="15" t="s">
        <v>6</v>
      </c>
      <c r="F292" s="4" t="s">
        <v>340</v>
      </c>
      <c r="G292" s="4">
        <v>20</v>
      </c>
      <c r="H292" s="4" t="s">
        <v>49</v>
      </c>
      <c r="I292" s="4">
        <v>8</v>
      </c>
      <c r="J292" s="4">
        <v>2</v>
      </c>
      <c r="K292" s="4">
        <v>1</v>
      </c>
      <c r="L292" s="4" t="s">
        <v>3</v>
      </c>
      <c r="M292" s="4" t="s">
        <v>8</v>
      </c>
      <c r="N292" s="4" t="s">
        <v>7</v>
      </c>
      <c r="O292" s="4">
        <v>1024</v>
      </c>
      <c r="P292" s="4">
        <f t="shared" si="93"/>
        <v>1024</v>
      </c>
      <c r="Q292" s="20">
        <f t="shared" si="94"/>
        <v>8</v>
      </c>
      <c r="R292" s="4" t="s">
        <v>1</v>
      </c>
      <c r="S292" s="4">
        <v>1</v>
      </c>
      <c r="T292" s="4" t="str">
        <f t="shared" si="95"/>
        <v>contig</v>
      </c>
      <c r="U292" s="4">
        <v>1</v>
      </c>
      <c r="V292" s="4" t="s">
        <v>0</v>
      </c>
      <c r="AC292" s="32"/>
      <c r="AD292" s="32"/>
      <c r="AE292" s="33"/>
      <c r="AF292" s="35">
        <f t="shared" si="79"/>
        <v>0</v>
      </c>
      <c r="AG292" s="27"/>
      <c r="AH292" s="1">
        <f t="shared" si="96"/>
        <v>0</v>
      </c>
    </row>
    <row r="293" spans="2:34" ht="15.75" hidden="1" x14ac:dyDescent="0.25">
      <c r="B293" s="15">
        <v>160516</v>
      </c>
      <c r="C293" s="15" t="s">
        <v>53</v>
      </c>
      <c r="D293" s="16"/>
      <c r="E293" s="15" t="s">
        <v>6</v>
      </c>
      <c r="F293" s="4" t="s">
        <v>341</v>
      </c>
      <c r="G293" s="4">
        <v>20</v>
      </c>
      <c r="H293" s="4" t="s">
        <v>49</v>
      </c>
      <c r="I293" s="4">
        <v>8</v>
      </c>
      <c r="J293" s="4">
        <v>2</v>
      </c>
      <c r="K293" s="4">
        <v>1</v>
      </c>
      <c r="L293" s="4" t="s">
        <v>3</v>
      </c>
      <c r="M293" s="4" t="s">
        <v>8</v>
      </c>
      <c r="N293" s="4" t="s">
        <v>7</v>
      </c>
      <c r="O293" s="4">
        <v>1024</v>
      </c>
      <c r="P293" s="4">
        <f t="shared" si="93"/>
        <v>1024</v>
      </c>
      <c r="Q293" s="20">
        <f t="shared" si="94"/>
        <v>8</v>
      </c>
      <c r="R293" s="4" t="s">
        <v>1</v>
      </c>
      <c r="S293" s="4">
        <v>1</v>
      </c>
      <c r="T293" s="4" t="str">
        <f t="shared" si="95"/>
        <v>contig</v>
      </c>
      <c r="U293" s="4">
        <v>1</v>
      </c>
      <c r="V293" s="4" t="s">
        <v>0</v>
      </c>
      <c r="AC293" s="32"/>
      <c r="AD293" s="32"/>
      <c r="AE293" s="33"/>
      <c r="AF293" s="35">
        <f t="shared" si="79"/>
        <v>0</v>
      </c>
      <c r="AG293" s="27"/>
      <c r="AH293" s="1">
        <f t="shared" si="96"/>
        <v>0</v>
      </c>
    </row>
    <row r="294" spans="2:34" ht="15.75" hidden="1" x14ac:dyDescent="0.25">
      <c r="B294" s="15">
        <v>160516</v>
      </c>
      <c r="C294" s="15" t="s">
        <v>53</v>
      </c>
      <c r="D294" s="16"/>
      <c r="E294" s="15" t="s">
        <v>6</v>
      </c>
      <c r="F294" s="4" t="s">
        <v>342</v>
      </c>
      <c r="G294" s="4">
        <v>20</v>
      </c>
      <c r="H294" s="4" t="s">
        <v>49</v>
      </c>
      <c r="I294" s="4">
        <v>8</v>
      </c>
      <c r="J294" s="4">
        <v>2</v>
      </c>
      <c r="K294" s="4">
        <v>1</v>
      </c>
      <c r="L294" s="4" t="s">
        <v>3</v>
      </c>
      <c r="M294" s="4" t="s">
        <v>8</v>
      </c>
      <c r="N294" s="4" t="s">
        <v>7</v>
      </c>
      <c r="O294" s="4">
        <v>1024</v>
      </c>
      <c r="P294" s="4">
        <f t="shared" si="93"/>
        <v>1024</v>
      </c>
      <c r="Q294" s="20">
        <f t="shared" si="94"/>
        <v>8</v>
      </c>
      <c r="R294" s="4" t="s">
        <v>1</v>
      </c>
      <c r="S294" s="4">
        <v>1</v>
      </c>
      <c r="T294" s="4" t="str">
        <f t="shared" si="95"/>
        <v>contig</v>
      </c>
      <c r="U294" s="4">
        <v>1</v>
      </c>
      <c r="V294" s="4" t="s">
        <v>0</v>
      </c>
      <c r="AC294" s="32"/>
      <c r="AD294" s="32"/>
      <c r="AE294" s="33"/>
      <c r="AF294" s="35">
        <f t="shared" si="79"/>
        <v>0</v>
      </c>
      <c r="AG294" s="27"/>
      <c r="AH294" s="1">
        <f t="shared" si="96"/>
        <v>0</v>
      </c>
    </row>
  </sheetData>
  <autoFilter ref="B2:AA294">
    <filterColumn colId="1">
      <filters>
        <filter val="aocl-bolama"/>
        <filter val="sdaccel-bolama"/>
      </filters>
    </filterColumn>
  </autoFilter>
  <mergeCells count="3">
    <mergeCell ref="X1:AA1"/>
    <mergeCell ref="AC1:AG1"/>
    <mergeCell ref="AI1:AM1"/>
  </mergeCells>
  <conditionalFormatting sqref="N1:N128 N295:N1048576">
    <cfRule type="cellIs" dxfId="419" priority="563" operator="equal">
      <formula>"nested"</formula>
    </cfRule>
    <cfRule type="cellIs" dxfId="418" priority="564" operator="equal">
      <formula>"flat"</formula>
    </cfRule>
  </conditionalFormatting>
  <conditionalFormatting sqref="M1:M128 M295:M1048576">
    <cfRule type="cellIs" dxfId="417" priority="561" operator="equal">
      <formula>"kernel"</formula>
    </cfRule>
    <cfRule type="cellIs" dxfId="416" priority="562" operator="equal">
      <formula>"api"</formula>
    </cfRule>
  </conditionalFormatting>
  <conditionalFormatting sqref="C1:C128 C295:C1048576">
    <cfRule type="cellIs" dxfId="415" priority="557" operator="equal">
      <formula>"gpu-kanton"</formula>
    </cfRule>
    <cfRule type="cellIs" dxfId="414" priority="558" operator="equal">
      <formula>"cpu-bolama"</formula>
    </cfRule>
    <cfRule type="cellIs" dxfId="413" priority="559" operator="equal">
      <formula>"sdaccel-bolama"</formula>
    </cfRule>
    <cfRule type="cellIs" dxfId="412" priority="560" operator="equal">
      <formula>"aocl-bolama"</formula>
    </cfRule>
  </conditionalFormatting>
  <conditionalFormatting sqref="K295:K1048576 K1:K128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28 R295:R1048576">
    <cfRule type="cellIs" dxfId="411" priority="553" operator="equal">
      <formula>"strided"</formula>
    </cfRule>
    <cfRule type="cellIs" dxfId="410" priority="554" operator="equal">
      <formula>"contig"</formula>
    </cfRule>
  </conditionalFormatting>
  <conditionalFormatting sqref="N129:N137 N140:N157 N160:N195">
    <cfRule type="cellIs" dxfId="409" priority="550" operator="equal">
      <formula>"nested"</formula>
    </cfRule>
    <cfRule type="cellIs" dxfId="408" priority="551" operator="equal">
      <formula>"flat"</formula>
    </cfRule>
  </conditionalFormatting>
  <conditionalFormatting sqref="M129:M137 M140:M157 M160:M195">
    <cfRule type="cellIs" dxfId="407" priority="548" operator="equal">
      <formula>"kernel"</formula>
    </cfRule>
    <cfRule type="cellIs" dxfId="406" priority="549" operator="equal">
      <formula>"api"</formula>
    </cfRule>
  </conditionalFormatting>
  <conditionalFormatting sqref="C129:C137 C140:C157 C160:C195">
    <cfRule type="cellIs" dxfId="405" priority="544" operator="equal">
      <formula>"gpu-kanton"</formula>
    </cfRule>
    <cfRule type="cellIs" dxfId="404" priority="545" operator="equal">
      <formula>"cpu-bolama"</formula>
    </cfRule>
    <cfRule type="cellIs" dxfId="403" priority="546" operator="equal">
      <formula>"sdaccel-bolama"</formula>
    </cfRule>
    <cfRule type="cellIs" dxfId="402" priority="547" operator="equal">
      <formula>"aocl-bolama"</formula>
    </cfRule>
  </conditionalFormatting>
  <conditionalFormatting sqref="K129:K137 K140:K157 K160:K195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:R137 R140:R157 R160:R195">
    <cfRule type="cellIs" dxfId="401" priority="541" operator="equal">
      <formula>"strided"</formula>
    </cfRule>
    <cfRule type="cellIs" dxfId="400" priority="542" operator="equal">
      <formula>"contig"</formula>
    </cfRule>
  </conditionalFormatting>
  <conditionalFormatting sqref="N196:N204 N227:N262 N207:N224">
    <cfRule type="cellIs" dxfId="399" priority="538" operator="equal">
      <formula>"nested"</formula>
    </cfRule>
    <cfRule type="cellIs" dxfId="398" priority="539" operator="equal">
      <formula>"flat"</formula>
    </cfRule>
  </conditionalFormatting>
  <conditionalFormatting sqref="M196:M204 M227:M262 M207:M224">
    <cfRule type="cellIs" dxfId="397" priority="536" operator="equal">
      <formula>"kernel"</formula>
    </cfRule>
    <cfRule type="cellIs" dxfId="396" priority="537" operator="equal">
      <formula>"api"</formula>
    </cfRule>
  </conditionalFormatting>
  <conditionalFormatting sqref="C196:C204 C227:C262 C207:C224">
    <cfRule type="cellIs" dxfId="395" priority="532" operator="equal">
      <formula>"gpu-kanton"</formula>
    </cfRule>
    <cfRule type="cellIs" dxfId="394" priority="533" operator="equal">
      <formula>"cpu-bolama"</formula>
    </cfRule>
    <cfRule type="cellIs" dxfId="393" priority="534" operator="equal">
      <formula>"sdaccel-bolama"</formula>
    </cfRule>
    <cfRule type="cellIs" dxfId="392" priority="535" operator="equal">
      <formula>"aocl-bolama"</formula>
    </cfRule>
  </conditionalFormatting>
  <conditionalFormatting sqref="K196:K204 K227:K262 K207:K224">
    <cfRule type="colorScale" priority="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7:R262 R196:R224">
    <cfRule type="cellIs" dxfId="391" priority="529" operator="equal">
      <formula>"strided"</formula>
    </cfRule>
    <cfRule type="cellIs" dxfId="390" priority="530" operator="equal">
      <formula>"contig"</formula>
    </cfRule>
  </conditionalFormatting>
  <conditionalFormatting sqref="H1:H137 H227:H262 H207:H224 H140:H157 H160:H204 H295:H1048576">
    <cfRule type="cellIs" dxfId="389" priority="526" operator="equal">
      <formula>"double"</formula>
    </cfRule>
    <cfRule type="cellIs" dxfId="388" priority="527" operator="equal">
      <formula>"int"</formula>
    </cfRule>
  </conditionalFormatting>
  <conditionalFormatting sqref="N225">
    <cfRule type="cellIs" dxfId="387" priority="524" operator="equal">
      <formula>"nested"</formula>
    </cfRule>
    <cfRule type="cellIs" dxfId="386" priority="525" operator="equal">
      <formula>"flat"</formula>
    </cfRule>
  </conditionalFormatting>
  <conditionalFormatting sqref="M225">
    <cfRule type="cellIs" dxfId="385" priority="522" operator="equal">
      <formula>"kernel"</formula>
    </cfRule>
    <cfRule type="cellIs" dxfId="384" priority="523" operator="equal">
      <formula>"api"</formula>
    </cfRule>
  </conditionalFormatting>
  <conditionalFormatting sqref="C225">
    <cfRule type="cellIs" dxfId="383" priority="518" operator="equal">
      <formula>"gpu-kanton"</formula>
    </cfRule>
    <cfRule type="cellIs" dxfId="382" priority="519" operator="equal">
      <formula>"cpu-bolama"</formula>
    </cfRule>
    <cfRule type="cellIs" dxfId="381" priority="520" operator="equal">
      <formula>"sdaccel-bolama"</formula>
    </cfRule>
    <cfRule type="cellIs" dxfId="380" priority="521" operator="equal">
      <formula>"aocl-bolama"</formula>
    </cfRule>
  </conditionalFormatting>
  <conditionalFormatting sqref="K225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5">
    <cfRule type="cellIs" dxfId="379" priority="515" operator="equal">
      <formula>"strided"</formula>
    </cfRule>
    <cfRule type="cellIs" dxfId="378" priority="516" operator="equal">
      <formula>"contig"</formula>
    </cfRule>
  </conditionalFormatting>
  <conditionalFormatting sqref="H225">
    <cfRule type="cellIs" dxfId="377" priority="512" operator="equal">
      <formula>"double"</formula>
    </cfRule>
    <cfRule type="cellIs" dxfId="376" priority="513" operator="equal">
      <formula>"int"</formula>
    </cfRule>
  </conditionalFormatting>
  <conditionalFormatting sqref="N226">
    <cfRule type="cellIs" dxfId="375" priority="510" operator="equal">
      <formula>"nested"</formula>
    </cfRule>
    <cfRule type="cellIs" dxfId="374" priority="511" operator="equal">
      <formula>"flat"</formula>
    </cfRule>
  </conditionalFormatting>
  <conditionalFormatting sqref="M226">
    <cfRule type="cellIs" dxfId="373" priority="508" operator="equal">
      <formula>"kernel"</formula>
    </cfRule>
    <cfRule type="cellIs" dxfId="372" priority="509" operator="equal">
      <formula>"api"</formula>
    </cfRule>
  </conditionalFormatting>
  <conditionalFormatting sqref="C226">
    <cfRule type="cellIs" dxfId="371" priority="504" operator="equal">
      <formula>"gpu-kanton"</formula>
    </cfRule>
    <cfRule type="cellIs" dxfId="370" priority="505" operator="equal">
      <formula>"cpu-bolama"</formula>
    </cfRule>
    <cfRule type="cellIs" dxfId="369" priority="506" operator="equal">
      <formula>"sdaccel-bolama"</formula>
    </cfRule>
    <cfRule type="cellIs" dxfId="368" priority="507" operator="equal">
      <formula>"aocl-bolama"</formula>
    </cfRule>
  </conditionalFormatting>
  <conditionalFormatting sqref="K226">
    <cfRule type="colorScale" priority="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6">
    <cfRule type="cellIs" dxfId="367" priority="501" operator="equal">
      <formula>"strided"</formula>
    </cfRule>
    <cfRule type="cellIs" dxfId="366" priority="502" operator="equal">
      <formula>"contig"</formula>
    </cfRule>
  </conditionalFormatting>
  <conditionalFormatting sqref="H226">
    <cfRule type="cellIs" dxfId="365" priority="498" operator="equal">
      <formula>"double"</formula>
    </cfRule>
    <cfRule type="cellIs" dxfId="364" priority="499" operator="equal">
      <formula>"int"</formula>
    </cfRule>
  </conditionalFormatting>
  <conditionalFormatting sqref="N205">
    <cfRule type="cellIs" dxfId="363" priority="496" operator="equal">
      <formula>"nested"</formula>
    </cfRule>
    <cfRule type="cellIs" dxfId="362" priority="497" operator="equal">
      <formula>"flat"</formula>
    </cfRule>
  </conditionalFormatting>
  <conditionalFormatting sqref="M205">
    <cfRule type="cellIs" dxfId="361" priority="494" operator="equal">
      <formula>"kernel"</formula>
    </cfRule>
    <cfRule type="cellIs" dxfId="360" priority="495" operator="equal">
      <formula>"api"</formula>
    </cfRule>
  </conditionalFormatting>
  <conditionalFormatting sqref="C205">
    <cfRule type="cellIs" dxfId="359" priority="490" operator="equal">
      <formula>"gpu-kanton"</formula>
    </cfRule>
    <cfRule type="cellIs" dxfId="358" priority="491" operator="equal">
      <formula>"cpu-bolama"</formula>
    </cfRule>
    <cfRule type="cellIs" dxfId="357" priority="492" operator="equal">
      <formula>"sdaccel-bolama"</formula>
    </cfRule>
    <cfRule type="cellIs" dxfId="356" priority="493" operator="equal">
      <formula>"aocl-bolama"</formula>
    </cfRule>
  </conditionalFormatting>
  <conditionalFormatting sqref="K205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5">
    <cfRule type="cellIs" dxfId="355" priority="484" operator="equal">
      <formula>"double"</formula>
    </cfRule>
    <cfRule type="cellIs" dxfId="354" priority="485" operator="equal">
      <formula>"int"</formula>
    </cfRule>
  </conditionalFormatting>
  <conditionalFormatting sqref="N206">
    <cfRule type="cellIs" dxfId="353" priority="482" operator="equal">
      <formula>"nested"</formula>
    </cfRule>
    <cfRule type="cellIs" dxfId="352" priority="483" operator="equal">
      <formula>"flat"</formula>
    </cfRule>
  </conditionalFormatting>
  <conditionalFormatting sqref="M206">
    <cfRule type="cellIs" dxfId="351" priority="480" operator="equal">
      <formula>"kernel"</formula>
    </cfRule>
    <cfRule type="cellIs" dxfId="350" priority="481" operator="equal">
      <formula>"api"</formula>
    </cfRule>
  </conditionalFormatting>
  <conditionalFormatting sqref="C206">
    <cfRule type="cellIs" dxfId="349" priority="476" operator="equal">
      <formula>"gpu-kanton"</formula>
    </cfRule>
    <cfRule type="cellIs" dxfId="348" priority="477" operator="equal">
      <formula>"cpu-bolama"</formula>
    </cfRule>
    <cfRule type="cellIs" dxfId="347" priority="478" operator="equal">
      <formula>"sdaccel-bolama"</formula>
    </cfRule>
    <cfRule type="cellIs" dxfId="346" priority="479" operator="equal">
      <formula>"aocl-bolama"</formula>
    </cfRule>
  </conditionalFormatting>
  <conditionalFormatting sqref="K206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6">
    <cfRule type="cellIs" dxfId="345" priority="470" operator="equal">
      <formula>"double"</formula>
    </cfRule>
    <cfRule type="cellIs" dxfId="344" priority="471" operator="equal">
      <formula>"int"</formula>
    </cfRule>
  </conditionalFormatting>
  <conditionalFormatting sqref="O1:O137 O140:O157 O160:O262 O295:O1048576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8:R139">
    <cfRule type="cellIs" dxfId="343" priority="465" operator="equal">
      <formula>"strided"</formula>
    </cfRule>
    <cfRule type="cellIs" dxfId="342" priority="466" operator="equal">
      <formula>"contig"</formula>
    </cfRule>
  </conditionalFormatting>
  <conditionalFormatting sqref="N138">
    <cfRule type="cellIs" dxfId="341" priority="463" operator="equal">
      <formula>"nested"</formula>
    </cfRule>
    <cfRule type="cellIs" dxfId="340" priority="464" operator="equal">
      <formula>"flat"</formula>
    </cfRule>
  </conditionalFormatting>
  <conditionalFormatting sqref="M138">
    <cfRule type="cellIs" dxfId="339" priority="461" operator="equal">
      <formula>"kernel"</formula>
    </cfRule>
    <cfRule type="cellIs" dxfId="338" priority="462" operator="equal">
      <formula>"api"</formula>
    </cfRule>
  </conditionalFormatting>
  <conditionalFormatting sqref="C138">
    <cfRule type="cellIs" dxfId="337" priority="457" operator="equal">
      <formula>"gpu-kanton"</formula>
    </cfRule>
    <cfRule type="cellIs" dxfId="336" priority="458" operator="equal">
      <formula>"cpu-bolama"</formula>
    </cfRule>
    <cfRule type="cellIs" dxfId="335" priority="459" operator="equal">
      <formula>"sdaccel-bolama"</formula>
    </cfRule>
    <cfRule type="cellIs" dxfId="334" priority="460" operator="equal">
      <formula>"aocl-bolama"</formula>
    </cfRule>
  </conditionalFormatting>
  <conditionalFormatting sqref="K138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ellIs" dxfId="333" priority="454" operator="equal">
      <formula>"double"</formula>
    </cfRule>
    <cfRule type="cellIs" dxfId="332" priority="455" operator="equal">
      <formula>"int"</formula>
    </cfRule>
  </conditionalFormatting>
  <conditionalFormatting sqref="N139">
    <cfRule type="cellIs" dxfId="331" priority="452" operator="equal">
      <formula>"nested"</formula>
    </cfRule>
    <cfRule type="cellIs" dxfId="330" priority="453" operator="equal">
      <formula>"flat"</formula>
    </cfRule>
  </conditionalFormatting>
  <conditionalFormatting sqref="M139">
    <cfRule type="cellIs" dxfId="329" priority="450" operator="equal">
      <formula>"kernel"</formula>
    </cfRule>
    <cfRule type="cellIs" dxfId="328" priority="451" operator="equal">
      <formula>"api"</formula>
    </cfRule>
  </conditionalFormatting>
  <conditionalFormatting sqref="C139">
    <cfRule type="cellIs" dxfId="327" priority="446" operator="equal">
      <formula>"gpu-kanton"</formula>
    </cfRule>
    <cfRule type="cellIs" dxfId="326" priority="447" operator="equal">
      <formula>"cpu-bolama"</formula>
    </cfRule>
    <cfRule type="cellIs" dxfId="325" priority="448" operator="equal">
      <formula>"sdaccel-bolama"</formula>
    </cfRule>
    <cfRule type="cellIs" dxfId="324" priority="449" operator="equal">
      <formula>"aocl-bolama"</formula>
    </cfRule>
  </conditionalFormatting>
  <conditionalFormatting sqref="K139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ellIs" dxfId="323" priority="443" operator="equal">
      <formula>"double"</formula>
    </cfRule>
    <cfRule type="cellIs" dxfId="322" priority="444" operator="equal">
      <formula>"int"</formula>
    </cfRule>
  </conditionalFormatting>
  <conditionalFormatting sqref="O138:O139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8:R159">
    <cfRule type="cellIs" dxfId="321" priority="440" operator="equal">
      <formula>"strided"</formula>
    </cfRule>
    <cfRule type="cellIs" dxfId="320" priority="441" operator="equal">
      <formula>"contig"</formula>
    </cfRule>
  </conditionalFormatting>
  <conditionalFormatting sqref="N158">
    <cfRule type="cellIs" dxfId="319" priority="438" operator="equal">
      <formula>"nested"</formula>
    </cfRule>
    <cfRule type="cellIs" dxfId="318" priority="439" operator="equal">
      <formula>"flat"</formula>
    </cfRule>
  </conditionalFormatting>
  <conditionalFormatting sqref="M158">
    <cfRule type="cellIs" dxfId="317" priority="436" operator="equal">
      <formula>"kernel"</formula>
    </cfRule>
    <cfRule type="cellIs" dxfId="316" priority="437" operator="equal">
      <formula>"api"</formula>
    </cfRule>
  </conditionalFormatting>
  <conditionalFormatting sqref="C158">
    <cfRule type="cellIs" dxfId="315" priority="432" operator="equal">
      <formula>"gpu-kanton"</formula>
    </cfRule>
    <cfRule type="cellIs" dxfId="314" priority="433" operator="equal">
      <formula>"cpu-bolama"</formula>
    </cfRule>
    <cfRule type="cellIs" dxfId="313" priority="434" operator="equal">
      <formula>"sdaccel-bolama"</formula>
    </cfRule>
    <cfRule type="cellIs" dxfId="312" priority="435" operator="equal">
      <formula>"aocl-bolama"</formula>
    </cfRule>
  </conditionalFormatting>
  <conditionalFormatting sqref="K158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8">
    <cfRule type="cellIs" dxfId="311" priority="429" operator="equal">
      <formula>"double"</formula>
    </cfRule>
    <cfRule type="cellIs" dxfId="310" priority="430" operator="equal">
      <formula>"int"</formula>
    </cfRule>
  </conditionalFormatting>
  <conditionalFormatting sqref="N159">
    <cfRule type="cellIs" dxfId="309" priority="427" operator="equal">
      <formula>"nested"</formula>
    </cfRule>
    <cfRule type="cellIs" dxfId="308" priority="428" operator="equal">
      <formula>"flat"</formula>
    </cfRule>
  </conditionalFormatting>
  <conditionalFormatting sqref="M159">
    <cfRule type="cellIs" dxfId="307" priority="425" operator="equal">
      <formula>"kernel"</formula>
    </cfRule>
    <cfRule type="cellIs" dxfId="306" priority="426" operator="equal">
      <formula>"api"</formula>
    </cfRule>
  </conditionalFormatting>
  <conditionalFormatting sqref="C159">
    <cfRule type="cellIs" dxfId="305" priority="421" operator="equal">
      <formula>"gpu-kanton"</formula>
    </cfRule>
    <cfRule type="cellIs" dxfId="304" priority="422" operator="equal">
      <formula>"cpu-bolama"</formula>
    </cfRule>
    <cfRule type="cellIs" dxfId="303" priority="423" operator="equal">
      <formula>"sdaccel-bolama"</formula>
    </cfRule>
    <cfRule type="cellIs" dxfId="302" priority="424" operator="equal">
      <formula>"aocl-bolama"</formula>
    </cfRule>
  </conditionalFormatting>
  <conditionalFormatting sqref="K159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ellIs" dxfId="301" priority="418" operator="equal">
      <formula>"double"</formula>
    </cfRule>
    <cfRule type="cellIs" dxfId="300" priority="419" operator="equal">
      <formula>"int"</formula>
    </cfRule>
  </conditionalFormatting>
  <conditionalFormatting sqref="O158:O159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H263 AG295:AH1048576">
    <cfRule type="dataBar" priority="4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{0DDF8BD5-0F26-4784-BBA8-304F5CD1BD95}</x14:id>
        </ext>
      </extLst>
    </cfRule>
  </conditionalFormatting>
  <conditionalFormatting sqref="N263:N266">
    <cfRule type="cellIs" dxfId="299" priority="414" operator="equal">
      <formula>"nested"</formula>
    </cfRule>
    <cfRule type="cellIs" dxfId="298" priority="415" operator="equal">
      <formula>"flat"</formula>
    </cfRule>
  </conditionalFormatting>
  <conditionalFormatting sqref="M263:M266">
    <cfRule type="cellIs" dxfId="297" priority="412" operator="equal">
      <formula>"kernel"</formula>
    </cfRule>
    <cfRule type="cellIs" dxfId="296" priority="413" operator="equal">
      <formula>"api"</formula>
    </cfRule>
  </conditionalFormatting>
  <conditionalFormatting sqref="C263">
    <cfRule type="cellIs" dxfId="295" priority="408" operator="equal">
      <formula>"gpu-kanton"</formula>
    </cfRule>
    <cfRule type="cellIs" dxfId="294" priority="409" operator="equal">
      <formula>"cpu-bolama"</formula>
    </cfRule>
    <cfRule type="cellIs" dxfId="293" priority="410" operator="equal">
      <formula>"sdaccel-bolama"</formula>
    </cfRule>
    <cfRule type="cellIs" dxfId="292" priority="411" operator="equal">
      <formula>"aocl-bolama"</formula>
    </cfRule>
  </conditionalFormatting>
  <conditionalFormatting sqref="K263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3">
    <cfRule type="cellIs" dxfId="291" priority="405" operator="equal">
      <formula>"strided"</formula>
    </cfRule>
    <cfRule type="cellIs" dxfId="290" priority="406" operator="equal">
      <formula>"contig"</formula>
    </cfRule>
  </conditionalFormatting>
  <conditionalFormatting sqref="H263">
    <cfRule type="cellIs" dxfId="289" priority="403" operator="equal">
      <formula>"double"</formula>
    </cfRule>
    <cfRule type="cellIs" dxfId="288" priority="404" operator="equal">
      <formula>"int"</formula>
    </cfRule>
  </conditionalFormatting>
  <conditionalFormatting sqref="O263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4:AH264">
    <cfRule type="dataBar" priority="4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{EA09545B-CF2E-46C8-94B3-A1F137B028DD}</x14:id>
        </ext>
      </extLst>
    </cfRule>
  </conditionalFormatting>
  <conditionalFormatting sqref="C264">
    <cfRule type="cellIs" dxfId="287" priority="393" operator="equal">
      <formula>"gpu-kanton"</formula>
    </cfRule>
    <cfRule type="cellIs" dxfId="286" priority="394" operator="equal">
      <formula>"cpu-bolama"</formula>
    </cfRule>
    <cfRule type="cellIs" dxfId="285" priority="395" operator="equal">
      <formula>"sdaccel-bolama"</formula>
    </cfRule>
    <cfRule type="cellIs" dxfId="284" priority="396" operator="equal">
      <formula>"aocl-bolama"</formula>
    </cfRule>
  </conditionalFormatting>
  <conditionalFormatting sqref="K264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4">
    <cfRule type="cellIs" dxfId="283" priority="390" operator="equal">
      <formula>"strided"</formula>
    </cfRule>
    <cfRule type="cellIs" dxfId="282" priority="391" operator="equal">
      <formula>"contig"</formula>
    </cfRule>
  </conditionalFormatting>
  <conditionalFormatting sqref="H264">
    <cfRule type="cellIs" dxfId="281" priority="388" operator="equal">
      <formula>"double"</formula>
    </cfRule>
    <cfRule type="cellIs" dxfId="280" priority="389" operator="equal">
      <formula>"int"</formula>
    </cfRule>
  </conditionalFormatting>
  <conditionalFormatting sqref="O264">
    <cfRule type="colorScale" priority="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5:AH265">
    <cfRule type="dataBar" priority="3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{CCEF45FC-6AB9-4E32-92EE-43848ADFADFC}</x14:id>
        </ext>
      </extLst>
    </cfRule>
  </conditionalFormatting>
  <conditionalFormatting sqref="C265">
    <cfRule type="cellIs" dxfId="279" priority="378" operator="equal">
      <formula>"gpu-kanton"</formula>
    </cfRule>
    <cfRule type="cellIs" dxfId="278" priority="379" operator="equal">
      <formula>"cpu-bolama"</formula>
    </cfRule>
    <cfRule type="cellIs" dxfId="277" priority="380" operator="equal">
      <formula>"sdaccel-bolama"</formula>
    </cfRule>
    <cfRule type="cellIs" dxfId="276" priority="381" operator="equal">
      <formula>"aocl-bolama"</formula>
    </cfRule>
  </conditionalFormatting>
  <conditionalFormatting sqref="K265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5">
    <cfRule type="cellIs" dxfId="275" priority="375" operator="equal">
      <formula>"strided"</formula>
    </cfRule>
    <cfRule type="cellIs" dxfId="274" priority="376" operator="equal">
      <formula>"contig"</formula>
    </cfRule>
  </conditionalFormatting>
  <conditionalFormatting sqref="H265">
    <cfRule type="cellIs" dxfId="273" priority="373" operator="equal">
      <formula>"double"</formula>
    </cfRule>
    <cfRule type="cellIs" dxfId="272" priority="374" operator="equal">
      <formula>"int"</formula>
    </cfRule>
  </conditionalFormatting>
  <conditionalFormatting sqref="O265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6:AH266">
    <cfRule type="dataBar" priority="3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{E56AFE11-98A5-4F1E-92B6-A6F5B0325950}</x14:id>
        </ext>
      </extLst>
    </cfRule>
  </conditionalFormatting>
  <conditionalFormatting sqref="C266">
    <cfRule type="cellIs" dxfId="271" priority="363" operator="equal">
      <formula>"gpu-kanton"</formula>
    </cfRule>
    <cfRule type="cellIs" dxfId="270" priority="364" operator="equal">
      <formula>"cpu-bolama"</formula>
    </cfRule>
    <cfRule type="cellIs" dxfId="269" priority="365" operator="equal">
      <formula>"sdaccel-bolama"</formula>
    </cfRule>
    <cfRule type="cellIs" dxfId="268" priority="366" operator="equal">
      <formula>"aocl-bolama"</formula>
    </cfRule>
  </conditionalFormatting>
  <conditionalFormatting sqref="K266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6">
    <cfRule type="cellIs" dxfId="267" priority="360" operator="equal">
      <formula>"strided"</formula>
    </cfRule>
    <cfRule type="cellIs" dxfId="266" priority="361" operator="equal">
      <formula>"contig"</formula>
    </cfRule>
  </conditionalFormatting>
  <conditionalFormatting sqref="H266">
    <cfRule type="cellIs" dxfId="265" priority="358" operator="equal">
      <formula>"double"</formula>
    </cfRule>
    <cfRule type="cellIs" dxfId="264" priority="359" operator="equal">
      <formula>"int"</formula>
    </cfRule>
  </conditionalFormatting>
  <conditionalFormatting sqref="O266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7:AH267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{F1A616EA-A525-4B5F-8357-0A51548B4659}</x14:id>
        </ext>
      </extLst>
    </cfRule>
  </conditionalFormatting>
  <conditionalFormatting sqref="N267">
    <cfRule type="cellIs" dxfId="263" priority="354" operator="equal">
      <formula>"nested"</formula>
    </cfRule>
    <cfRule type="cellIs" dxfId="262" priority="355" operator="equal">
      <formula>"flat"</formula>
    </cfRule>
  </conditionalFormatting>
  <conditionalFormatting sqref="M267">
    <cfRule type="cellIs" dxfId="261" priority="352" operator="equal">
      <formula>"kernel"</formula>
    </cfRule>
    <cfRule type="cellIs" dxfId="260" priority="353" operator="equal">
      <formula>"api"</formula>
    </cfRule>
  </conditionalFormatting>
  <conditionalFormatting sqref="C267">
    <cfRule type="cellIs" dxfId="259" priority="348" operator="equal">
      <formula>"gpu-kanton"</formula>
    </cfRule>
    <cfRule type="cellIs" dxfId="258" priority="349" operator="equal">
      <formula>"cpu-bolama"</formula>
    </cfRule>
    <cfRule type="cellIs" dxfId="257" priority="350" operator="equal">
      <formula>"sdaccel-bolama"</formula>
    </cfRule>
    <cfRule type="cellIs" dxfId="256" priority="351" operator="equal">
      <formula>"aocl-bolama"</formula>
    </cfRule>
  </conditionalFormatting>
  <conditionalFormatting sqref="K267">
    <cfRule type="colorScale" priority="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7">
    <cfRule type="cellIs" dxfId="255" priority="345" operator="equal">
      <formula>"strided"</formula>
    </cfRule>
    <cfRule type="cellIs" dxfId="254" priority="346" operator="equal">
      <formula>"contig"</formula>
    </cfRule>
  </conditionalFormatting>
  <conditionalFormatting sqref="H267:H270">
    <cfRule type="cellIs" dxfId="253" priority="343" operator="equal">
      <formula>"double"</formula>
    </cfRule>
    <cfRule type="cellIs" dxfId="252" priority="344" operator="equal">
      <formula>"int"</formula>
    </cfRule>
  </conditionalFormatting>
  <conditionalFormatting sqref="O26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8:AH268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{DFC64AF1-3838-44D5-A1F1-D5FC9FAA0E95}</x14:id>
        </ext>
      </extLst>
    </cfRule>
  </conditionalFormatting>
  <conditionalFormatting sqref="N268">
    <cfRule type="cellIs" dxfId="251" priority="339" operator="equal">
      <formula>"nested"</formula>
    </cfRule>
    <cfRule type="cellIs" dxfId="250" priority="340" operator="equal">
      <formula>"flat"</formula>
    </cfRule>
  </conditionalFormatting>
  <conditionalFormatting sqref="M268">
    <cfRule type="cellIs" dxfId="249" priority="337" operator="equal">
      <formula>"kernel"</formula>
    </cfRule>
    <cfRule type="cellIs" dxfId="248" priority="338" operator="equal">
      <formula>"api"</formula>
    </cfRule>
  </conditionalFormatting>
  <conditionalFormatting sqref="C268">
    <cfRule type="cellIs" dxfId="247" priority="333" operator="equal">
      <formula>"gpu-kanton"</formula>
    </cfRule>
    <cfRule type="cellIs" dxfId="246" priority="334" operator="equal">
      <formula>"cpu-bolama"</formula>
    </cfRule>
    <cfRule type="cellIs" dxfId="245" priority="335" operator="equal">
      <formula>"sdaccel-bolama"</formula>
    </cfRule>
    <cfRule type="cellIs" dxfId="244" priority="336" operator="equal">
      <formula>"aocl-bolama"</formula>
    </cfRule>
  </conditionalFormatting>
  <conditionalFormatting sqref="K26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8">
    <cfRule type="cellIs" dxfId="243" priority="330" operator="equal">
      <formula>"strided"</formula>
    </cfRule>
    <cfRule type="cellIs" dxfId="242" priority="331" operator="equal">
      <formula>"contig"</formula>
    </cfRule>
  </conditionalFormatting>
  <conditionalFormatting sqref="O268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69:AH269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{112D81CF-9DED-4944-B498-52CFF54F7B22}</x14:id>
        </ext>
      </extLst>
    </cfRule>
  </conditionalFormatting>
  <conditionalFormatting sqref="N269">
    <cfRule type="cellIs" dxfId="241" priority="324" operator="equal">
      <formula>"nested"</formula>
    </cfRule>
    <cfRule type="cellIs" dxfId="240" priority="325" operator="equal">
      <formula>"flat"</formula>
    </cfRule>
  </conditionalFormatting>
  <conditionalFormatting sqref="M269">
    <cfRule type="cellIs" dxfId="239" priority="322" operator="equal">
      <formula>"kernel"</formula>
    </cfRule>
    <cfRule type="cellIs" dxfId="238" priority="323" operator="equal">
      <formula>"api"</formula>
    </cfRule>
  </conditionalFormatting>
  <conditionalFormatting sqref="C269">
    <cfRule type="cellIs" dxfId="237" priority="318" operator="equal">
      <formula>"gpu-kanton"</formula>
    </cfRule>
    <cfRule type="cellIs" dxfId="236" priority="319" operator="equal">
      <formula>"cpu-bolama"</formula>
    </cfRule>
    <cfRule type="cellIs" dxfId="235" priority="320" operator="equal">
      <formula>"sdaccel-bolama"</formula>
    </cfRule>
    <cfRule type="cellIs" dxfId="234" priority="321" operator="equal">
      <formula>"aocl-bolama"</formula>
    </cfRule>
  </conditionalFormatting>
  <conditionalFormatting sqref="K269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9">
    <cfRule type="cellIs" dxfId="233" priority="315" operator="equal">
      <formula>"strided"</formula>
    </cfRule>
    <cfRule type="cellIs" dxfId="232" priority="316" operator="equal">
      <formula>"contig"</formula>
    </cfRule>
  </conditionalFormatting>
  <conditionalFormatting sqref="O269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0:AH270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{3C55D1F4-CDF8-4420-9A0D-F8AA3C523D04}</x14:id>
        </ext>
      </extLst>
    </cfRule>
  </conditionalFormatting>
  <conditionalFormatting sqref="N270">
    <cfRule type="cellIs" dxfId="231" priority="309" operator="equal">
      <formula>"nested"</formula>
    </cfRule>
    <cfRule type="cellIs" dxfId="230" priority="310" operator="equal">
      <formula>"flat"</formula>
    </cfRule>
  </conditionalFormatting>
  <conditionalFormatting sqref="M270">
    <cfRule type="cellIs" dxfId="229" priority="307" operator="equal">
      <formula>"kernel"</formula>
    </cfRule>
    <cfRule type="cellIs" dxfId="228" priority="308" operator="equal">
      <formula>"api"</formula>
    </cfRule>
  </conditionalFormatting>
  <conditionalFormatting sqref="C270">
    <cfRule type="cellIs" dxfId="227" priority="303" operator="equal">
      <formula>"gpu-kanton"</formula>
    </cfRule>
    <cfRule type="cellIs" dxfId="226" priority="304" operator="equal">
      <formula>"cpu-bolama"</formula>
    </cfRule>
    <cfRule type="cellIs" dxfId="225" priority="305" operator="equal">
      <formula>"sdaccel-bolama"</formula>
    </cfRule>
    <cfRule type="cellIs" dxfId="224" priority="306" operator="equal">
      <formula>"aocl-bolama"</formula>
    </cfRule>
  </conditionalFormatting>
  <conditionalFormatting sqref="K270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0">
    <cfRule type="cellIs" dxfId="223" priority="300" operator="equal">
      <formula>"strided"</formula>
    </cfRule>
    <cfRule type="cellIs" dxfId="222" priority="301" operator="equal">
      <formula>"contig"</formula>
    </cfRule>
  </conditionalFormatting>
  <conditionalFormatting sqref="O27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70 F295:F1048576">
    <cfRule type="cellIs" dxfId="221" priority="296" operator="equal">
      <formula>"copy"</formula>
    </cfRule>
    <cfRule type="cellIs" dxfId="220" priority="295" operator="equal">
      <formula>"mul"</formula>
    </cfRule>
    <cfRule type="cellIs" dxfId="219" priority="294" operator="equal">
      <formula>"add"</formula>
    </cfRule>
    <cfRule type="cellIs" dxfId="218" priority="293" operator="equal">
      <formula>"triad"</formula>
    </cfRule>
  </conditionalFormatting>
  <conditionalFormatting sqref="AG271:AH271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{92AC4785-FB0C-4698-A5D0-CA3B58997076}</x14:id>
        </ext>
      </extLst>
    </cfRule>
  </conditionalFormatting>
  <conditionalFormatting sqref="N271">
    <cfRule type="cellIs" dxfId="217" priority="290" operator="equal">
      <formula>"nested"</formula>
    </cfRule>
    <cfRule type="cellIs" dxfId="216" priority="291" operator="equal">
      <formula>"flat"</formula>
    </cfRule>
  </conditionalFormatting>
  <conditionalFormatting sqref="M271">
    <cfRule type="cellIs" dxfId="215" priority="288" operator="equal">
      <formula>"kernel"</formula>
    </cfRule>
    <cfRule type="cellIs" dxfId="214" priority="289" operator="equal">
      <formula>"api"</formula>
    </cfRule>
  </conditionalFormatting>
  <conditionalFormatting sqref="C271:C278">
    <cfRule type="cellIs" dxfId="213" priority="284" operator="equal">
      <formula>"gpu-kanton"</formula>
    </cfRule>
    <cfRule type="cellIs" dxfId="212" priority="285" operator="equal">
      <formula>"cpu-bolama"</formula>
    </cfRule>
    <cfRule type="cellIs" dxfId="211" priority="286" operator="equal">
      <formula>"sdaccel-bolama"</formula>
    </cfRule>
    <cfRule type="cellIs" dxfId="210" priority="287" operator="equal">
      <formula>"aocl-bolama"</formula>
    </cfRule>
  </conditionalFormatting>
  <conditionalFormatting sqref="K271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1">
    <cfRule type="cellIs" dxfId="209" priority="281" operator="equal">
      <formula>"strided"</formula>
    </cfRule>
    <cfRule type="cellIs" dxfId="208" priority="282" operator="equal">
      <formula>"contig"</formula>
    </cfRule>
  </conditionalFormatting>
  <conditionalFormatting sqref="H271">
    <cfRule type="cellIs" dxfId="207" priority="279" operator="equal">
      <formula>"double"</formula>
    </cfRule>
    <cfRule type="cellIs" dxfId="206" priority="280" operator="equal">
      <formula>"int"</formula>
    </cfRule>
  </conditionalFormatting>
  <conditionalFormatting sqref="O271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2:AH272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{61C41D5A-2596-4B53-A4CA-E33D14770C5F}</x14:id>
        </ext>
      </extLst>
    </cfRule>
  </conditionalFormatting>
  <conditionalFormatting sqref="N272">
    <cfRule type="cellIs" dxfId="205" priority="275" operator="equal">
      <formula>"nested"</formula>
    </cfRule>
    <cfRule type="cellIs" dxfId="204" priority="276" operator="equal">
      <formula>"flat"</formula>
    </cfRule>
  </conditionalFormatting>
  <conditionalFormatting sqref="M272">
    <cfRule type="cellIs" dxfId="203" priority="273" operator="equal">
      <formula>"kernel"</formula>
    </cfRule>
    <cfRule type="cellIs" dxfId="202" priority="274" operator="equal">
      <formula>"api"</formula>
    </cfRule>
  </conditionalFormatting>
  <conditionalFormatting sqref="K272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2">
    <cfRule type="cellIs" dxfId="201" priority="266" operator="equal">
      <formula>"strided"</formula>
    </cfRule>
    <cfRule type="cellIs" dxfId="200" priority="267" operator="equal">
      <formula>"contig"</formula>
    </cfRule>
  </conditionalFormatting>
  <conditionalFormatting sqref="H272">
    <cfRule type="cellIs" dxfId="199" priority="264" operator="equal">
      <formula>"double"</formula>
    </cfRule>
    <cfRule type="cellIs" dxfId="198" priority="265" operator="equal">
      <formula>"int"</formula>
    </cfRule>
  </conditionalFormatting>
  <conditionalFormatting sqref="O27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3:AH273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{FC67958F-4B0B-4C56-996D-CE68CA5AFC22}</x14:id>
        </ext>
      </extLst>
    </cfRule>
  </conditionalFormatting>
  <conditionalFormatting sqref="N273">
    <cfRule type="cellIs" dxfId="197" priority="260" operator="equal">
      <formula>"nested"</formula>
    </cfRule>
    <cfRule type="cellIs" dxfId="196" priority="261" operator="equal">
      <formula>"flat"</formula>
    </cfRule>
  </conditionalFormatting>
  <conditionalFormatting sqref="M273">
    <cfRule type="cellIs" dxfId="195" priority="258" operator="equal">
      <formula>"kernel"</formula>
    </cfRule>
    <cfRule type="cellIs" dxfId="194" priority="259" operator="equal">
      <formula>"api"</formula>
    </cfRule>
  </conditionalFormatting>
  <conditionalFormatting sqref="K27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3">
    <cfRule type="cellIs" dxfId="193" priority="251" operator="equal">
      <formula>"strided"</formula>
    </cfRule>
    <cfRule type="cellIs" dxfId="192" priority="252" operator="equal">
      <formula>"contig"</formula>
    </cfRule>
  </conditionalFormatting>
  <conditionalFormatting sqref="H273">
    <cfRule type="cellIs" dxfId="191" priority="249" operator="equal">
      <formula>"double"</formula>
    </cfRule>
    <cfRule type="cellIs" dxfId="190" priority="250" operator="equal">
      <formula>"int"</formula>
    </cfRule>
  </conditionalFormatting>
  <conditionalFormatting sqref="O27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4:AH274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{877D105D-06D7-43A7-8E80-4A34E75F3CD4}</x14:id>
        </ext>
      </extLst>
    </cfRule>
  </conditionalFormatting>
  <conditionalFormatting sqref="N274">
    <cfRule type="cellIs" dxfId="189" priority="245" operator="equal">
      <formula>"nested"</formula>
    </cfRule>
    <cfRule type="cellIs" dxfId="188" priority="246" operator="equal">
      <formula>"flat"</formula>
    </cfRule>
  </conditionalFormatting>
  <conditionalFormatting sqref="M274">
    <cfRule type="cellIs" dxfId="187" priority="243" operator="equal">
      <formula>"kernel"</formula>
    </cfRule>
    <cfRule type="cellIs" dxfId="186" priority="244" operator="equal">
      <formula>"api"</formula>
    </cfRule>
  </conditionalFormatting>
  <conditionalFormatting sqref="K27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4">
    <cfRule type="cellIs" dxfId="185" priority="236" operator="equal">
      <formula>"strided"</formula>
    </cfRule>
    <cfRule type="cellIs" dxfId="184" priority="237" operator="equal">
      <formula>"contig"</formula>
    </cfRule>
  </conditionalFormatting>
  <conditionalFormatting sqref="H274">
    <cfRule type="cellIs" dxfId="183" priority="234" operator="equal">
      <formula>"double"</formula>
    </cfRule>
    <cfRule type="cellIs" dxfId="182" priority="235" operator="equal">
      <formula>"int"</formula>
    </cfRule>
  </conditionalFormatting>
  <conditionalFormatting sqref="O27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5:AH275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{157EE0C9-8E21-4593-B42E-A5705B0387C5}</x14:id>
        </ext>
      </extLst>
    </cfRule>
  </conditionalFormatting>
  <conditionalFormatting sqref="N275">
    <cfRule type="cellIs" dxfId="181" priority="230" operator="equal">
      <formula>"nested"</formula>
    </cfRule>
    <cfRule type="cellIs" dxfId="180" priority="231" operator="equal">
      <formula>"flat"</formula>
    </cfRule>
  </conditionalFormatting>
  <conditionalFormatting sqref="M275">
    <cfRule type="cellIs" dxfId="179" priority="228" operator="equal">
      <formula>"kernel"</formula>
    </cfRule>
    <cfRule type="cellIs" dxfId="178" priority="229" operator="equal">
      <formula>"api"</formula>
    </cfRule>
  </conditionalFormatting>
  <conditionalFormatting sqref="K275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5">
    <cfRule type="cellIs" dxfId="177" priority="221" operator="equal">
      <formula>"strided"</formula>
    </cfRule>
    <cfRule type="cellIs" dxfId="176" priority="222" operator="equal">
      <formula>"contig"</formula>
    </cfRule>
  </conditionalFormatting>
  <conditionalFormatting sqref="H275:H278">
    <cfRule type="cellIs" dxfId="175" priority="219" operator="equal">
      <formula>"double"</formula>
    </cfRule>
    <cfRule type="cellIs" dxfId="174" priority="220" operator="equal">
      <formula>"int"</formula>
    </cfRule>
  </conditionalFormatting>
  <conditionalFormatting sqref="O275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6:AH276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{DB3DE3B6-F5C0-4FA0-A4F4-B7D6C2601E2B}</x14:id>
        </ext>
      </extLst>
    </cfRule>
  </conditionalFormatting>
  <conditionalFormatting sqref="N276">
    <cfRule type="cellIs" dxfId="173" priority="215" operator="equal">
      <formula>"nested"</formula>
    </cfRule>
    <cfRule type="cellIs" dxfId="172" priority="216" operator="equal">
      <formula>"flat"</formula>
    </cfRule>
  </conditionalFormatting>
  <conditionalFormatting sqref="M276">
    <cfRule type="cellIs" dxfId="171" priority="213" operator="equal">
      <formula>"kernel"</formula>
    </cfRule>
    <cfRule type="cellIs" dxfId="170" priority="214" operator="equal">
      <formula>"api"</formula>
    </cfRule>
  </conditionalFormatting>
  <conditionalFormatting sqref="K276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6">
    <cfRule type="cellIs" dxfId="169" priority="206" operator="equal">
      <formula>"strided"</formula>
    </cfRule>
    <cfRule type="cellIs" dxfId="168" priority="207" operator="equal">
      <formula>"contig"</formula>
    </cfRule>
  </conditionalFormatting>
  <conditionalFormatting sqref="O276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7:AH277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{FBFEEAD2-90A9-488D-8B84-3B2AC20CA4D0}</x14:id>
        </ext>
      </extLst>
    </cfRule>
  </conditionalFormatting>
  <conditionalFormatting sqref="N277">
    <cfRule type="cellIs" dxfId="167" priority="200" operator="equal">
      <formula>"nested"</formula>
    </cfRule>
    <cfRule type="cellIs" dxfId="166" priority="201" operator="equal">
      <formula>"flat"</formula>
    </cfRule>
  </conditionalFormatting>
  <conditionalFormatting sqref="M277">
    <cfRule type="cellIs" dxfId="165" priority="198" operator="equal">
      <formula>"kernel"</formula>
    </cfRule>
    <cfRule type="cellIs" dxfId="164" priority="199" operator="equal">
      <formula>"api"</formula>
    </cfRule>
  </conditionalFormatting>
  <conditionalFormatting sqref="K27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7">
    <cfRule type="cellIs" dxfId="163" priority="191" operator="equal">
      <formula>"strided"</formula>
    </cfRule>
    <cfRule type="cellIs" dxfId="162" priority="192" operator="equal">
      <formula>"contig"</formula>
    </cfRule>
  </conditionalFormatting>
  <conditionalFormatting sqref="O277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78:AH27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{B42E6D2E-9382-4733-ACA3-2FE12EDF5C2B}</x14:id>
        </ext>
      </extLst>
    </cfRule>
  </conditionalFormatting>
  <conditionalFormatting sqref="N278">
    <cfRule type="cellIs" dxfId="161" priority="185" operator="equal">
      <formula>"nested"</formula>
    </cfRule>
    <cfRule type="cellIs" dxfId="160" priority="186" operator="equal">
      <formula>"flat"</formula>
    </cfRule>
  </conditionalFormatting>
  <conditionalFormatting sqref="M278">
    <cfRule type="cellIs" dxfId="159" priority="183" operator="equal">
      <formula>"kernel"</formula>
    </cfRule>
    <cfRule type="cellIs" dxfId="158" priority="184" operator="equal">
      <formula>"api"</formula>
    </cfRule>
  </conditionalFormatting>
  <conditionalFormatting sqref="K27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8">
    <cfRule type="cellIs" dxfId="157" priority="176" operator="equal">
      <formula>"strided"</formula>
    </cfRule>
    <cfRule type="cellIs" dxfId="156" priority="177" operator="equal">
      <formula>"contig"</formula>
    </cfRule>
  </conditionalFormatting>
  <conditionalFormatting sqref="O278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:F278">
    <cfRule type="cellIs" dxfId="155" priority="169" operator="equal">
      <formula>"triad"</formula>
    </cfRule>
    <cfRule type="cellIs" dxfId="154" priority="170" operator="equal">
      <formula>"add"</formula>
    </cfRule>
    <cfRule type="cellIs" dxfId="153" priority="171" operator="equal">
      <formula>"mul"</formula>
    </cfRule>
    <cfRule type="cellIs" dxfId="152" priority="172" operator="equal">
      <formula>"copy"</formula>
    </cfRule>
  </conditionalFormatting>
  <conditionalFormatting sqref="AG279:AH279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{4411E185-1A10-4964-A9C1-C2505D36F7BB}</x14:id>
        </ext>
      </extLst>
    </cfRule>
  </conditionalFormatting>
  <conditionalFormatting sqref="N279:N286">
    <cfRule type="cellIs" dxfId="151" priority="166" operator="equal">
      <formula>"nested"</formula>
    </cfRule>
    <cfRule type="cellIs" dxfId="150" priority="167" operator="equal">
      <formula>"flat"</formula>
    </cfRule>
  </conditionalFormatting>
  <conditionalFormatting sqref="M279:M286">
    <cfRule type="cellIs" dxfId="149" priority="164" operator="equal">
      <formula>"kernel"</formula>
    </cfRule>
    <cfRule type="cellIs" dxfId="148" priority="165" operator="equal">
      <formula>"api"</formula>
    </cfRule>
  </conditionalFormatting>
  <conditionalFormatting sqref="C279:C286">
    <cfRule type="cellIs" dxfId="147" priority="160" operator="equal">
      <formula>"gpu-kanton"</formula>
    </cfRule>
    <cfRule type="cellIs" dxfId="146" priority="161" operator="equal">
      <formula>"cpu-bolama"</formula>
    </cfRule>
    <cfRule type="cellIs" dxfId="145" priority="162" operator="equal">
      <formula>"sdaccel-bolama"</formula>
    </cfRule>
    <cfRule type="cellIs" dxfId="144" priority="163" operator="equal">
      <formula>"aocl-bolama"</formula>
    </cfRule>
  </conditionalFormatting>
  <conditionalFormatting sqref="K27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79">
    <cfRule type="cellIs" dxfId="143" priority="157" operator="equal">
      <formula>"strided"</formula>
    </cfRule>
    <cfRule type="cellIs" dxfId="142" priority="158" operator="equal">
      <formula>"contig"</formula>
    </cfRule>
  </conditionalFormatting>
  <conditionalFormatting sqref="H279">
    <cfRule type="cellIs" dxfId="141" priority="155" operator="equal">
      <formula>"double"</formula>
    </cfRule>
    <cfRule type="cellIs" dxfId="140" priority="156" operator="equal">
      <formula>"int"</formula>
    </cfRule>
  </conditionalFormatting>
  <conditionalFormatting sqref="O279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0:AH280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{F788C83E-9EB1-4A27-81D7-0E8CEA4B3306}</x14:id>
        </ext>
      </extLst>
    </cfRule>
  </conditionalFormatting>
  <conditionalFormatting sqref="K28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0">
    <cfRule type="cellIs" dxfId="139" priority="146" operator="equal">
      <formula>"strided"</formula>
    </cfRule>
    <cfRule type="cellIs" dxfId="138" priority="147" operator="equal">
      <formula>"contig"</formula>
    </cfRule>
  </conditionalFormatting>
  <conditionalFormatting sqref="H280">
    <cfRule type="cellIs" dxfId="137" priority="144" operator="equal">
      <formula>"double"</formula>
    </cfRule>
    <cfRule type="cellIs" dxfId="136" priority="145" operator="equal">
      <formula>"int"</formula>
    </cfRule>
  </conditionalFormatting>
  <conditionalFormatting sqref="O28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1:AH281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{FB483D68-A250-4C49-803F-26C14E4A5AF8}</x14:id>
        </ext>
      </extLst>
    </cfRule>
  </conditionalFormatting>
  <conditionalFormatting sqref="K28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1">
    <cfRule type="cellIs" dxfId="135" priority="135" operator="equal">
      <formula>"strided"</formula>
    </cfRule>
    <cfRule type="cellIs" dxfId="134" priority="136" operator="equal">
      <formula>"contig"</formula>
    </cfRule>
  </conditionalFormatting>
  <conditionalFormatting sqref="H281">
    <cfRule type="cellIs" dxfId="133" priority="133" operator="equal">
      <formula>"double"</formula>
    </cfRule>
    <cfRule type="cellIs" dxfId="132" priority="134" operator="equal">
      <formula>"int"</formula>
    </cfRule>
  </conditionalFormatting>
  <conditionalFormatting sqref="O281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2:AH282">
    <cfRule type="dataBar" priority="1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{6F345E11-3FC3-462D-A128-D929E54EAE80}</x14:id>
        </ext>
      </extLst>
    </cfRule>
  </conditionalFormatting>
  <conditionalFormatting sqref="K28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2">
    <cfRule type="cellIs" dxfId="131" priority="124" operator="equal">
      <formula>"strided"</formula>
    </cfRule>
    <cfRule type="cellIs" dxfId="130" priority="125" operator="equal">
      <formula>"contig"</formula>
    </cfRule>
  </conditionalFormatting>
  <conditionalFormatting sqref="H282">
    <cfRule type="cellIs" dxfId="129" priority="122" operator="equal">
      <formula>"double"</formula>
    </cfRule>
    <cfRule type="cellIs" dxfId="128" priority="123" operator="equal">
      <formula>"int"</formula>
    </cfRule>
  </conditionalFormatting>
  <conditionalFormatting sqref="O28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3:AH283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{E89AD951-BA5D-4529-AF83-17360B11152F}</x14:id>
        </ext>
      </extLst>
    </cfRule>
  </conditionalFormatting>
  <conditionalFormatting sqref="K28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3">
    <cfRule type="cellIs" dxfId="127" priority="109" operator="equal">
      <formula>"strided"</formula>
    </cfRule>
    <cfRule type="cellIs" dxfId="126" priority="110" operator="equal">
      <formula>"contig"</formula>
    </cfRule>
  </conditionalFormatting>
  <conditionalFormatting sqref="H283:H286">
    <cfRule type="cellIs" dxfId="125" priority="107" operator="equal">
      <formula>"double"</formula>
    </cfRule>
    <cfRule type="cellIs" dxfId="124" priority="108" operator="equal">
      <formula>"int"</formula>
    </cfRule>
  </conditionalFormatting>
  <conditionalFormatting sqref="O28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4:AH284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{4D603B25-EB76-47AA-A784-05126BBBD627}</x14:id>
        </ext>
      </extLst>
    </cfRule>
  </conditionalFormatting>
  <conditionalFormatting sqref="K28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4">
    <cfRule type="cellIs" dxfId="123" priority="94" operator="equal">
      <formula>"strided"</formula>
    </cfRule>
    <cfRule type="cellIs" dxfId="122" priority="95" operator="equal">
      <formula>"contig"</formula>
    </cfRule>
  </conditionalFormatting>
  <conditionalFormatting sqref="O28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5:AH285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{57D943C7-7FCD-4CDE-9C96-2B7B2A3A4D94}</x14:id>
        </ext>
      </extLst>
    </cfRule>
  </conditionalFormatting>
  <conditionalFormatting sqref="K28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5">
    <cfRule type="cellIs" dxfId="121" priority="81" operator="equal">
      <formula>"strided"</formula>
    </cfRule>
    <cfRule type="cellIs" dxfId="120" priority="82" operator="equal">
      <formula>"contig"</formula>
    </cfRule>
  </conditionalFormatting>
  <conditionalFormatting sqref="O28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6:AH286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{BFFA64BB-72C8-4DB1-9A14-4108673E7DBF}</x14:id>
        </ext>
      </extLst>
    </cfRule>
  </conditionalFormatting>
  <conditionalFormatting sqref="K286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6">
    <cfRule type="cellIs" dxfId="119" priority="68" operator="equal">
      <formula>"strided"</formula>
    </cfRule>
    <cfRule type="cellIs" dxfId="118" priority="69" operator="equal">
      <formula>"contig"</formula>
    </cfRule>
  </conditionalFormatting>
  <conditionalFormatting sqref="O286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:F286">
    <cfRule type="cellIs" dxfId="117" priority="63" operator="equal">
      <formula>"triad"</formula>
    </cfRule>
    <cfRule type="cellIs" dxfId="116" priority="64" operator="equal">
      <formula>"add"</formula>
    </cfRule>
    <cfRule type="cellIs" dxfId="115" priority="65" operator="equal">
      <formula>"mul"</formula>
    </cfRule>
    <cfRule type="cellIs" dxfId="114" priority="66" operator="equal">
      <formula>"copy"</formula>
    </cfRule>
  </conditionalFormatting>
  <conditionalFormatting sqref="AG287:AH287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{2DF9B8A6-E8EE-4BA2-8BF8-16972770706B}</x14:id>
        </ext>
      </extLst>
    </cfRule>
  </conditionalFormatting>
  <conditionalFormatting sqref="N287:N294">
    <cfRule type="cellIs" dxfId="113" priority="60" operator="equal">
      <formula>"nested"</formula>
    </cfRule>
    <cfRule type="cellIs" dxfId="112" priority="61" operator="equal">
      <formula>"flat"</formula>
    </cfRule>
  </conditionalFormatting>
  <conditionalFormatting sqref="M287:M294">
    <cfRule type="cellIs" dxfId="111" priority="58" operator="equal">
      <formula>"kernel"</formula>
    </cfRule>
    <cfRule type="cellIs" dxfId="110" priority="59" operator="equal">
      <formula>"api"</formula>
    </cfRule>
  </conditionalFormatting>
  <conditionalFormatting sqref="C287:C294">
    <cfRule type="cellIs" dxfId="109" priority="54" operator="equal">
      <formula>"gpu-kanton"</formula>
    </cfRule>
    <cfRule type="cellIs" dxfId="108" priority="55" operator="equal">
      <formula>"cpu-bolama"</formula>
    </cfRule>
    <cfRule type="cellIs" dxfId="107" priority="56" operator="equal">
      <formula>"sdaccel-bolama"</formula>
    </cfRule>
    <cfRule type="cellIs" dxfId="106" priority="57" operator="equal">
      <formula>"aocl-bolama"</formula>
    </cfRule>
  </conditionalFormatting>
  <conditionalFormatting sqref="K28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7">
    <cfRule type="cellIs" dxfId="105" priority="51" operator="equal">
      <formula>"strided"</formula>
    </cfRule>
    <cfRule type="cellIs" dxfId="104" priority="52" operator="equal">
      <formula>"contig"</formula>
    </cfRule>
  </conditionalFormatting>
  <conditionalFormatting sqref="H287">
    <cfRule type="cellIs" dxfId="103" priority="49" operator="equal">
      <formula>"double"</formula>
    </cfRule>
    <cfRule type="cellIs" dxfId="102" priority="50" operator="equal">
      <formula>"int"</formula>
    </cfRule>
  </conditionalFormatting>
  <conditionalFormatting sqref="O28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8:AH28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{FEF84891-D0E0-40A7-8F56-1A54027EC41F}</x14:id>
        </ext>
      </extLst>
    </cfRule>
  </conditionalFormatting>
  <conditionalFormatting sqref="K28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8">
    <cfRule type="cellIs" dxfId="101" priority="44" operator="equal">
      <formula>"strided"</formula>
    </cfRule>
    <cfRule type="cellIs" dxfId="100" priority="45" operator="equal">
      <formula>"contig"</formula>
    </cfRule>
  </conditionalFormatting>
  <conditionalFormatting sqref="H288">
    <cfRule type="cellIs" dxfId="99" priority="42" operator="equal">
      <formula>"double"</formula>
    </cfRule>
    <cfRule type="cellIs" dxfId="98" priority="43" operator="equal">
      <formula>"int"</formula>
    </cfRule>
  </conditionalFormatting>
  <conditionalFormatting sqref="O28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89:AH289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{D8D00866-D1DB-48BD-94D0-23F437A52D6D}</x14:id>
        </ext>
      </extLst>
    </cfRule>
  </conditionalFormatting>
  <conditionalFormatting sqref="K28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9">
    <cfRule type="cellIs" dxfId="97" priority="37" operator="equal">
      <formula>"strided"</formula>
    </cfRule>
    <cfRule type="cellIs" dxfId="96" priority="38" operator="equal">
      <formula>"contig"</formula>
    </cfRule>
  </conditionalFormatting>
  <conditionalFormatting sqref="H289">
    <cfRule type="cellIs" dxfId="95" priority="35" operator="equal">
      <formula>"double"</formula>
    </cfRule>
    <cfRule type="cellIs" dxfId="94" priority="36" operator="equal">
      <formula>"int"</formula>
    </cfRule>
  </conditionalFormatting>
  <conditionalFormatting sqref="O28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0:AH290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{255EEE84-BC4C-479E-9F4F-9148A89A1E07}</x14:id>
        </ext>
      </extLst>
    </cfRule>
  </conditionalFormatting>
  <conditionalFormatting sqref="K29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0">
    <cfRule type="cellIs" dxfId="93" priority="30" operator="equal">
      <formula>"strided"</formula>
    </cfRule>
    <cfRule type="cellIs" dxfId="92" priority="31" operator="equal">
      <formula>"contig"</formula>
    </cfRule>
  </conditionalFormatting>
  <conditionalFormatting sqref="H290">
    <cfRule type="cellIs" dxfId="91" priority="28" operator="equal">
      <formula>"double"</formula>
    </cfRule>
    <cfRule type="cellIs" dxfId="90" priority="29" operator="equal">
      <formula>"int"</formula>
    </cfRule>
  </conditionalFormatting>
  <conditionalFormatting sqref="O29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1:AH291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{645C6BD2-CD7B-43E9-9ABD-DED2F62394D1}</x14:id>
        </ext>
      </extLst>
    </cfRule>
  </conditionalFormatting>
  <conditionalFormatting sqref="K29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1">
    <cfRule type="cellIs" dxfId="89" priority="23" operator="equal">
      <formula>"strided"</formula>
    </cfRule>
    <cfRule type="cellIs" dxfId="88" priority="24" operator="equal">
      <formula>"contig"</formula>
    </cfRule>
  </conditionalFormatting>
  <conditionalFormatting sqref="H291:H294">
    <cfRule type="cellIs" dxfId="87" priority="21" operator="equal">
      <formula>"double"</formula>
    </cfRule>
    <cfRule type="cellIs" dxfId="86" priority="22" operator="equal">
      <formula>"int"</formula>
    </cfRule>
  </conditionalFormatting>
  <conditionalFormatting sqref="O29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2:AH292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{239B8B3E-308C-4D8C-AA4F-E576D9C44458}</x14:id>
        </ext>
      </extLst>
    </cfRule>
  </conditionalFormatting>
  <conditionalFormatting sqref="K29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2">
    <cfRule type="cellIs" dxfId="85" priority="16" operator="equal">
      <formula>"strided"</formula>
    </cfRule>
    <cfRule type="cellIs" dxfId="84" priority="17" operator="equal">
      <formula>"contig"</formula>
    </cfRule>
  </conditionalFormatting>
  <conditionalFormatting sqref="O29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3:AH29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{9EBB345C-7D7E-416C-AE45-53837EC0A368}</x14:id>
        </ext>
      </extLst>
    </cfRule>
  </conditionalFormatting>
  <conditionalFormatting sqref="K2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3">
    <cfRule type="cellIs" dxfId="83" priority="11" operator="equal">
      <formula>"strided"</formula>
    </cfRule>
    <cfRule type="cellIs" dxfId="82" priority="12" operator="equal">
      <formula>"contig"</formula>
    </cfRule>
  </conditionalFormatting>
  <conditionalFormatting sqref="O2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94:AH29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{3845A65B-5E62-4904-96E7-B3368372A82B}</x14:id>
        </ext>
      </extLst>
    </cfRule>
  </conditionalFormatting>
  <conditionalFormatting sqref="K29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4">
    <cfRule type="cellIs" dxfId="81" priority="6" operator="equal">
      <formula>"strided"</formula>
    </cfRule>
    <cfRule type="cellIs" dxfId="80" priority="7" operator="equal">
      <formula>"contig"</formula>
    </cfRule>
  </conditionalFormatting>
  <conditionalFormatting sqref="O2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7:F294">
    <cfRule type="cellIs" dxfId="79" priority="1" operator="equal">
      <formula>"triad"</formula>
    </cfRule>
    <cfRule type="cellIs" dxfId="78" priority="2" operator="equal">
      <formula>"add"</formula>
    </cfRule>
    <cfRule type="cellIs" dxfId="77" priority="3" operator="equal">
      <formula>"mul"</formula>
    </cfRule>
    <cfRule type="cellIs" dxfId="76" priority="4" operator="equal">
      <formula>"copy"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F8BD5-0F26-4784-BBA8-304F5CD1BD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AG1:AH263 AG295:AH1048576</xm:sqref>
        </x14:conditionalFormatting>
        <x14:conditionalFormatting xmlns:xm="http://schemas.microsoft.com/office/excel/2006/main">
          <x14:cfRule type="dataBar" id="{EA09545B-CF2E-46C8-94B3-A1F137B02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AG264:AH264</xm:sqref>
        </x14:conditionalFormatting>
        <x14:conditionalFormatting xmlns:xm="http://schemas.microsoft.com/office/excel/2006/main">
          <x14:cfRule type="dataBar" id="{CCEF45FC-6AB9-4E32-92EE-43848ADFAD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AG265:AH265</xm:sqref>
        </x14:conditionalFormatting>
        <x14:conditionalFormatting xmlns:xm="http://schemas.microsoft.com/office/excel/2006/main">
          <x14:cfRule type="dataBar" id="{E56AFE11-98A5-4F1E-92B6-A6F5B03259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AG266:AH266</xm:sqref>
        </x14:conditionalFormatting>
        <x14:conditionalFormatting xmlns:xm="http://schemas.microsoft.com/office/excel/2006/main">
          <x14:cfRule type="dataBar" id="{F1A616EA-A525-4B5F-8357-0A51548B46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AG267:AH267</xm:sqref>
        </x14:conditionalFormatting>
        <x14:conditionalFormatting xmlns:xm="http://schemas.microsoft.com/office/excel/2006/main">
          <x14:cfRule type="dataBar" id="{DFC64AF1-3838-44D5-A1F1-D5FC9FAA0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AG268:AH268</xm:sqref>
        </x14:conditionalFormatting>
        <x14:conditionalFormatting xmlns:xm="http://schemas.microsoft.com/office/excel/2006/main">
          <x14:cfRule type="dataBar" id="{112D81CF-9DED-4944-B498-52CFF54F7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AG269:AH269</xm:sqref>
        </x14:conditionalFormatting>
        <x14:conditionalFormatting xmlns:xm="http://schemas.microsoft.com/office/excel/2006/main">
          <x14:cfRule type="dataBar" id="{3C55D1F4-CDF8-4420-9A0D-F8AA3C523D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AG270:AH270</xm:sqref>
        </x14:conditionalFormatting>
        <x14:conditionalFormatting xmlns:xm="http://schemas.microsoft.com/office/excel/2006/main">
          <x14:cfRule type="dataBar" id="{92AC4785-FB0C-4698-A5D0-CA3B589970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AG271:AH271</xm:sqref>
        </x14:conditionalFormatting>
        <x14:conditionalFormatting xmlns:xm="http://schemas.microsoft.com/office/excel/2006/main">
          <x14:cfRule type="dataBar" id="{61C41D5A-2596-4B53-A4CA-E33D14770C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AG272:AH272</xm:sqref>
        </x14:conditionalFormatting>
        <x14:conditionalFormatting xmlns:xm="http://schemas.microsoft.com/office/excel/2006/main">
          <x14:cfRule type="dataBar" id="{FC67958F-4B0B-4C56-996D-CE68CA5AFC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AG273:AH273</xm:sqref>
        </x14:conditionalFormatting>
        <x14:conditionalFormatting xmlns:xm="http://schemas.microsoft.com/office/excel/2006/main">
          <x14:cfRule type="dataBar" id="{877D105D-06D7-43A7-8E80-4A34E75F3C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AG274:AH274</xm:sqref>
        </x14:conditionalFormatting>
        <x14:conditionalFormatting xmlns:xm="http://schemas.microsoft.com/office/excel/2006/main">
          <x14:cfRule type="dataBar" id="{157EE0C9-8E21-4593-B42E-A5705B0387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AG275:AH275</xm:sqref>
        </x14:conditionalFormatting>
        <x14:conditionalFormatting xmlns:xm="http://schemas.microsoft.com/office/excel/2006/main">
          <x14:cfRule type="dataBar" id="{DB3DE3B6-F5C0-4FA0-A4F4-B7D6C2601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AG276:AH276</xm:sqref>
        </x14:conditionalFormatting>
        <x14:conditionalFormatting xmlns:xm="http://schemas.microsoft.com/office/excel/2006/main">
          <x14:cfRule type="dataBar" id="{FBFEEAD2-90A9-488D-8B84-3B2AC20CA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AG277:AH277</xm:sqref>
        </x14:conditionalFormatting>
        <x14:conditionalFormatting xmlns:xm="http://schemas.microsoft.com/office/excel/2006/main">
          <x14:cfRule type="dataBar" id="{B42E6D2E-9382-4733-ACA3-2FE12EDF5C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AG278:AH278</xm:sqref>
        </x14:conditionalFormatting>
        <x14:conditionalFormatting xmlns:xm="http://schemas.microsoft.com/office/excel/2006/main">
          <x14:cfRule type="dataBar" id="{4411E185-1A10-4964-A9C1-C2505D36F7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AG279:AH279</xm:sqref>
        </x14:conditionalFormatting>
        <x14:conditionalFormatting xmlns:xm="http://schemas.microsoft.com/office/excel/2006/main">
          <x14:cfRule type="dataBar" id="{F788C83E-9EB1-4A27-81D7-0E8CEA4B3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AG280:AH280</xm:sqref>
        </x14:conditionalFormatting>
        <x14:conditionalFormatting xmlns:xm="http://schemas.microsoft.com/office/excel/2006/main">
          <x14:cfRule type="dataBar" id="{FB483D68-A250-4C49-803F-26C14E4A5A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AG281:AH281</xm:sqref>
        </x14:conditionalFormatting>
        <x14:conditionalFormatting xmlns:xm="http://schemas.microsoft.com/office/excel/2006/main">
          <x14:cfRule type="dataBar" id="{6F345E11-3FC3-462D-A128-D929E54EAE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AG282:AH282</xm:sqref>
        </x14:conditionalFormatting>
        <x14:conditionalFormatting xmlns:xm="http://schemas.microsoft.com/office/excel/2006/main">
          <x14:cfRule type="dataBar" id="{E89AD951-BA5D-4529-AF83-17360B1115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AG283:AH283</xm:sqref>
        </x14:conditionalFormatting>
        <x14:conditionalFormatting xmlns:xm="http://schemas.microsoft.com/office/excel/2006/main">
          <x14:cfRule type="dataBar" id="{4D603B25-EB76-47AA-A784-05126BBBD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AG284:AH284</xm:sqref>
        </x14:conditionalFormatting>
        <x14:conditionalFormatting xmlns:xm="http://schemas.microsoft.com/office/excel/2006/main">
          <x14:cfRule type="dataBar" id="{57D943C7-7FCD-4CDE-9C96-2B7B2A3A4D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AG285:AH285</xm:sqref>
        </x14:conditionalFormatting>
        <x14:conditionalFormatting xmlns:xm="http://schemas.microsoft.com/office/excel/2006/main">
          <x14:cfRule type="dataBar" id="{BFFA64BB-72C8-4DB1-9A14-4108673E7D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AG286:AH286</xm:sqref>
        </x14:conditionalFormatting>
        <x14:conditionalFormatting xmlns:xm="http://schemas.microsoft.com/office/excel/2006/main">
          <x14:cfRule type="dataBar" id="{2DF9B8A6-E8EE-4BA2-8BF8-1697277070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AG287:AH287</xm:sqref>
        </x14:conditionalFormatting>
        <x14:conditionalFormatting xmlns:xm="http://schemas.microsoft.com/office/excel/2006/main">
          <x14:cfRule type="dataBar" id="{FEF84891-D0E0-40A7-8F56-1A54027EC4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AG288:AH288</xm:sqref>
        </x14:conditionalFormatting>
        <x14:conditionalFormatting xmlns:xm="http://schemas.microsoft.com/office/excel/2006/main">
          <x14:cfRule type="dataBar" id="{D8D00866-D1DB-48BD-94D0-23F437A52D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AG289:AH289</xm:sqref>
        </x14:conditionalFormatting>
        <x14:conditionalFormatting xmlns:xm="http://schemas.microsoft.com/office/excel/2006/main">
          <x14:cfRule type="dataBar" id="{255EEE84-BC4C-479E-9F4F-9148A89A1E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AG290:AH290</xm:sqref>
        </x14:conditionalFormatting>
        <x14:conditionalFormatting xmlns:xm="http://schemas.microsoft.com/office/excel/2006/main">
          <x14:cfRule type="dataBar" id="{645C6BD2-CD7B-43E9-9ABD-DED2F62394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AG291:AH291</xm:sqref>
        </x14:conditionalFormatting>
        <x14:conditionalFormatting xmlns:xm="http://schemas.microsoft.com/office/excel/2006/main">
          <x14:cfRule type="dataBar" id="{239B8B3E-308C-4D8C-AA4F-E576D9C444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AG292:AH292</xm:sqref>
        </x14:conditionalFormatting>
        <x14:conditionalFormatting xmlns:xm="http://schemas.microsoft.com/office/excel/2006/main">
          <x14:cfRule type="dataBar" id="{9EBB345C-7D7E-416C-AE45-53837EC0A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AG293:AH293</xm:sqref>
        </x14:conditionalFormatting>
        <x14:conditionalFormatting xmlns:xm="http://schemas.microsoft.com/office/excel/2006/main">
          <x14:cfRule type="dataBar" id="{3845A65B-5E62-4904-96E7-B3368372A8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AG294:AH294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S168"/>
  <sheetViews>
    <sheetView topLeftCell="A19" zoomScale="70" zoomScaleNormal="70" workbookViewId="0">
      <selection activeCell="H37" sqref="H37:K41"/>
    </sheetView>
  </sheetViews>
  <sheetFormatPr defaultRowHeight="15" x14ac:dyDescent="0.25"/>
  <cols>
    <col min="1" max="1" width="11.140625" bestFit="1" customWidth="1"/>
    <col min="2" max="2" width="14.85546875" bestFit="1" customWidth="1"/>
    <col min="3" max="3" width="14.85546875" customWidth="1"/>
    <col min="4" max="5" width="15.7109375" bestFit="1" customWidth="1"/>
    <col min="6" max="7" width="13.140625" customWidth="1"/>
  </cols>
  <sheetData>
    <row r="2" spans="2:19" x14ac:dyDescent="0.25">
      <c r="B2" s="43" t="s">
        <v>243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6" spans="2:19" ht="15.75" x14ac:dyDescent="0.25">
      <c r="E6" t="s">
        <v>335</v>
      </c>
      <c r="F6" t="s">
        <v>337</v>
      </c>
      <c r="G6" t="s">
        <v>336</v>
      </c>
      <c r="H6" s="15" t="s">
        <v>47</v>
      </c>
      <c r="I6" s="15" t="s">
        <v>9</v>
      </c>
      <c r="J6" s="15" t="s">
        <v>52</v>
      </c>
      <c r="K6" s="15" t="s">
        <v>53</v>
      </c>
    </row>
    <row r="7" spans="2:19" ht="15.75" x14ac:dyDescent="0.25">
      <c r="E7" s="4">
        <v>16</v>
      </c>
      <c r="F7" s="4">
        <f>E7*E7</f>
        <v>256</v>
      </c>
      <c r="G7" s="4">
        <f>F7*4/(1024*1024)</f>
        <v>9.765625E-4</v>
      </c>
      <c r="H7" s="2">
        <f>H17/1024</f>
        <v>3.662109375E-2</v>
      </c>
      <c r="I7" s="2">
        <f t="shared" ref="I7:K7" si="0">I17/1024</f>
        <v>3.1347656250000001E-2</v>
      </c>
      <c r="J7" s="2">
        <f t="shared" si="0"/>
        <v>5.4492187499999997E-2</v>
      </c>
      <c r="K7" s="2">
        <f t="shared" si="0"/>
        <v>0.14453125</v>
      </c>
    </row>
    <row r="8" spans="2:19" ht="15.75" x14ac:dyDescent="0.25">
      <c r="E8" s="4">
        <v>32</v>
      </c>
      <c r="F8" s="4">
        <f t="shared" ref="F8:F15" si="1">E8*E8</f>
        <v>1024</v>
      </c>
      <c r="G8" s="4">
        <f t="shared" ref="G8:G15" si="2">F8*4/(1024*1024)</f>
        <v>3.90625E-3</v>
      </c>
      <c r="H8" s="2">
        <f t="shared" ref="H8:K15" si="3">H18/1024</f>
        <v>0.13691406249999999</v>
      </c>
      <c r="I8" s="2">
        <f t="shared" si="3"/>
        <v>9.0234375000000006E-2</v>
      </c>
      <c r="J8" s="2">
        <f t="shared" si="3"/>
        <v>0.1923828125</v>
      </c>
      <c r="K8" s="2">
        <f t="shared" si="3"/>
        <v>0.95009765624999998</v>
      </c>
    </row>
    <row r="9" spans="2:19" ht="15.75" x14ac:dyDescent="0.25">
      <c r="E9" s="4">
        <v>64</v>
      </c>
      <c r="F9" s="4">
        <f t="shared" si="1"/>
        <v>4096</v>
      </c>
      <c r="G9" s="4">
        <f t="shared" si="2"/>
        <v>1.5625E-2</v>
      </c>
      <c r="H9" s="2">
        <f t="shared" si="3"/>
        <v>0.63056640625000004</v>
      </c>
      <c r="I9" s="2">
        <f t="shared" si="3"/>
        <v>0.20732421875000001</v>
      </c>
      <c r="J9" s="2">
        <f t="shared" si="3"/>
        <v>0.71953124999999996</v>
      </c>
      <c r="K9" s="2">
        <f t="shared" si="3"/>
        <v>3.7066406249999999</v>
      </c>
    </row>
    <row r="10" spans="2:19" ht="15.75" x14ac:dyDescent="0.25">
      <c r="E10" s="4">
        <v>128</v>
      </c>
      <c r="F10" s="4">
        <f t="shared" si="1"/>
        <v>16384</v>
      </c>
      <c r="G10" s="4">
        <f t="shared" si="2"/>
        <v>6.25E-2</v>
      </c>
      <c r="H10" s="2">
        <f t="shared" si="3"/>
        <v>1.14111328125</v>
      </c>
      <c r="I10" s="2">
        <f t="shared" si="3"/>
        <v>0.35195312499999998</v>
      </c>
      <c r="J10" s="2">
        <f t="shared" si="3"/>
        <v>2.5199218750000001</v>
      </c>
      <c r="K10" s="2">
        <f t="shared" si="3"/>
        <v>14.74072265625</v>
      </c>
    </row>
    <row r="11" spans="2:19" ht="15.75" x14ac:dyDescent="0.25">
      <c r="E11" s="4">
        <v>256</v>
      </c>
      <c r="F11" s="4">
        <f t="shared" si="1"/>
        <v>65536</v>
      </c>
      <c r="G11" s="4">
        <f t="shared" si="2"/>
        <v>0.25</v>
      </c>
      <c r="H11" s="2">
        <f t="shared" si="3"/>
        <v>2.0267578125000001</v>
      </c>
      <c r="I11" s="2">
        <f t="shared" si="3"/>
        <v>0.52958984374999996</v>
      </c>
      <c r="J11" s="2">
        <f t="shared" si="3"/>
        <v>7.4375</v>
      </c>
      <c r="K11" s="2">
        <f t="shared" si="3"/>
        <v>50.125585937499999</v>
      </c>
    </row>
    <row r="12" spans="2:19" ht="15.75" x14ac:dyDescent="0.25">
      <c r="E12" s="4">
        <v>512</v>
      </c>
      <c r="F12" s="4">
        <f t="shared" si="1"/>
        <v>262144</v>
      </c>
      <c r="G12" s="4">
        <f t="shared" si="2"/>
        <v>1</v>
      </c>
      <c r="H12" s="2">
        <f t="shared" si="3"/>
        <v>2.2281249999999999</v>
      </c>
      <c r="I12" s="2">
        <f t="shared" si="3"/>
        <v>0.63818359375</v>
      </c>
      <c r="J12" s="2">
        <f t="shared" si="3"/>
        <v>18.156542968749999</v>
      </c>
      <c r="K12" s="2">
        <f t="shared" si="3"/>
        <v>112.79111328125001</v>
      </c>
    </row>
    <row r="13" spans="2:19" ht="15.75" x14ac:dyDescent="0.25">
      <c r="E13" s="4">
        <v>1024</v>
      </c>
      <c r="F13" s="4">
        <f t="shared" si="1"/>
        <v>1048576</v>
      </c>
      <c r="G13" s="4">
        <f t="shared" si="2"/>
        <v>4</v>
      </c>
      <c r="H13" s="2">
        <f t="shared" si="3"/>
        <v>2.3810546874999998</v>
      </c>
      <c r="I13" s="2">
        <f t="shared" si="3"/>
        <v>0.70439453124999996</v>
      </c>
      <c r="J13" s="2">
        <f t="shared" si="3"/>
        <v>27.040332031249999</v>
      </c>
      <c r="K13" s="2">
        <f t="shared" si="3"/>
        <v>173.71875</v>
      </c>
    </row>
    <row r="14" spans="2:19" ht="15.75" x14ac:dyDescent="0.25">
      <c r="E14" s="4">
        <v>2048</v>
      </c>
      <c r="F14" s="4">
        <f t="shared" si="1"/>
        <v>4194304</v>
      </c>
      <c r="G14" s="4">
        <f t="shared" si="2"/>
        <v>16</v>
      </c>
      <c r="H14" s="2">
        <f t="shared" si="3"/>
        <v>2.5302734375</v>
      </c>
      <c r="I14" s="2">
        <f t="shared" si="3"/>
        <v>0.74306640624999998</v>
      </c>
      <c r="J14" s="2">
        <f t="shared" si="3"/>
        <v>25.241308593749999</v>
      </c>
      <c r="K14" s="2">
        <f t="shared" si="3"/>
        <v>204.52226562499999</v>
      </c>
    </row>
    <row r="15" spans="2:19" ht="15.75" x14ac:dyDescent="0.25">
      <c r="E15" s="4">
        <v>4096</v>
      </c>
      <c r="F15" s="4">
        <f t="shared" si="1"/>
        <v>16777216</v>
      </c>
      <c r="G15" s="4">
        <f t="shared" si="2"/>
        <v>64</v>
      </c>
      <c r="H15" s="2">
        <f t="shared" si="3"/>
        <v>2.4474609374999998</v>
      </c>
      <c r="I15" s="2">
        <f t="shared" si="3"/>
        <v>0.76093750000000004</v>
      </c>
      <c r="J15" s="2">
        <f t="shared" si="3"/>
        <v>25.101171874999999</v>
      </c>
      <c r="K15" s="2">
        <f t="shared" si="3"/>
        <v>203.87148437499999</v>
      </c>
    </row>
    <row r="16" spans="2:19" ht="15.75" x14ac:dyDescent="0.25">
      <c r="E16" s="15"/>
      <c r="F16" s="4"/>
      <c r="G16" s="4"/>
      <c r="H16" s="2"/>
    </row>
    <row r="17" spans="5:11" ht="15.75" x14ac:dyDescent="0.25">
      <c r="E17" s="15"/>
      <c r="F17" s="4"/>
      <c r="G17" s="4"/>
      <c r="H17" s="2">
        <v>37.5</v>
      </c>
      <c r="I17" s="2">
        <v>32.1</v>
      </c>
      <c r="J17" s="2">
        <v>55.8</v>
      </c>
      <c r="K17" s="2">
        <v>148</v>
      </c>
    </row>
    <row r="18" spans="5:11" ht="15.75" x14ac:dyDescent="0.25">
      <c r="E18" s="15"/>
      <c r="F18" s="4"/>
      <c r="G18" s="4"/>
      <c r="H18" s="2">
        <v>140.19999999999999</v>
      </c>
      <c r="I18" s="2">
        <v>92.4</v>
      </c>
      <c r="J18" s="2">
        <v>197</v>
      </c>
      <c r="K18" s="2">
        <v>972.9</v>
      </c>
    </row>
    <row r="19" spans="5:11" ht="15.75" x14ac:dyDescent="0.25">
      <c r="E19" s="15"/>
      <c r="F19" s="4"/>
      <c r="G19" s="4"/>
      <c r="H19" s="2">
        <v>645.70000000000005</v>
      </c>
      <c r="I19" s="2">
        <v>212.3</v>
      </c>
      <c r="J19" s="2">
        <v>736.8</v>
      </c>
      <c r="K19" s="2">
        <v>3795.6</v>
      </c>
    </row>
    <row r="20" spans="5:11" ht="15.75" x14ac:dyDescent="0.25">
      <c r="E20" s="15"/>
      <c r="F20" s="4"/>
      <c r="G20" s="4"/>
      <c r="H20" s="2">
        <v>1168.5</v>
      </c>
      <c r="I20" s="2">
        <v>360.4</v>
      </c>
      <c r="J20" s="2">
        <v>2580.4</v>
      </c>
      <c r="K20" s="2">
        <v>15094.5</v>
      </c>
    </row>
    <row r="21" spans="5:11" ht="15.75" x14ac:dyDescent="0.25">
      <c r="E21" s="15"/>
      <c r="F21" s="4"/>
      <c r="G21" s="4"/>
      <c r="H21" s="2">
        <v>2075.4</v>
      </c>
      <c r="I21" s="2">
        <v>542.29999999999995</v>
      </c>
      <c r="J21" s="2">
        <v>7616</v>
      </c>
      <c r="K21" s="2">
        <v>51328.6</v>
      </c>
    </row>
    <row r="22" spans="5:11" ht="15.75" x14ac:dyDescent="0.25">
      <c r="E22" s="15"/>
      <c r="F22" s="4"/>
      <c r="G22" s="4"/>
      <c r="H22" s="2">
        <v>2281.6</v>
      </c>
      <c r="I22" s="2">
        <v>653.5</v>
      </c>
      <c r="J22" s="2">
        <v>18592.3</v>
      </c>
      <c r="K22" s="2">
        <v>115498.1</v>
      </c>
    </row>
    <row r="23" spans="5:11" ht="15.75" x14ac:dyDescent="0.25">
      <c r="E23" s="15"/>
      <c r="F23" s="4"/>
      <c r="G23" s="4"/>
      <c r="H23" s="2">
        <v>2438.1999999999998</v>
      </c>
      <c r="I23" s="2">
        <v>721.3</v>
      </c>
      <c r="J23" s="2">
        <v>27689.3</v>
      </c>
      <c r="K23" s="2">
        <v>177888</v>
      </c>
    </row>
    <row r="24" spans="5:11" ht="15.75" x14ac:dyDescent="0.25">
      <c r="E24" s="15"/>
      <c r="F24" s="4"/>
      <c r="G24" s="4"/>
      <c r="H24" s="2">
        <v>2591</v>
      </c>
      <c r="I24" s="2">
        <v>760.9</v>
      </c>
      <c r="J24" s="2">
        <v>25847.1</v>
      </c>
      <c r="K24" s="2">
        <v>209430.8</v>
      </c>
    </row>
    <row r="25" spans="5:11" ht="15.75" x14ac:dyDescent="0.25">
      <c r="E25" s="15"/>
      <c r="F25" s="4"/>
      <c r="G25" s="4"/>
      <c r="H25" s="2">
        <v>2506.1999999999998</v>
      </c>
      <c r="I25" s="2">
        <v>779.2</v>
      </c>
      <c r="J25" s="2">
        <v>25703.599999999999</v>
      </c>
      <c r="K25" s="2">
        <v>208764.4</v>
      </c>
    </row>
    <row r="26" spans="5:11" ht="15.75" x14ac:dyDescent="0.25">
      <c r="E26" s="15"/>
      <c r="F26" s="4"/>
      <c r="G26" s="4"/>
      <c r="H26" s="2"/>
    </row>
    <row r="27" spans="5:11" ht="15.75" x14ac:dyDescent="0.25">
      <c r="E27" s="15"/>
      <c r="F27" s="4"/>
      <c r="G27" s="4"/>
      <c r="H27" s="2"/>
    </row>
    <row r="28" spans="5:11" ht="15.75" x14ac:dyDescent="0.25">
      <c r="E28" s="15"/>
      <c r="F28" s="4"/>
      <c r="G28" s="4"/>
      <c r="H28" s="2"/>
    </row>
    <row r="29" spans="5:11" ht="15.75" x14ac:dyDescent="0.25">
      <c r="E29" s="15"/>
      <c r="F29" s="4"/>
      <c r="G29" s="4"/>
      <c r="H29" s="2"/>
    </row>
    <row r="30" spans="5:11" ht="15.75" x14ac:dyDescent="0.25">
      <c r="E30" s="15"/>
      <c r="F30" s="4"/>
      <c r="G30" s="4"/>
      <c r="H30" s="2"/>
    </row>
    <row r="31" spans="5:11" ht="15.75" x14ac:dyDescent="0.25">
      <c r="E31" s="15"/>
      <c r="F31" s="4"/>
      <c r="G31" s="4"/>
      <c r="H31" s="2"/>
    </row>
    <row r="32" spans="5:11" ht="15.75" x14ac:dyDescent="0.25">
      <c r="E32" s="15"/>
      <c r="F32" s="4"/>
      <c r="G32" s="4"/>
      <c r="H32" s="2"/>
    </row>
    <row r="33" spans="2:19" ht="15.75" x14ac:dyDescent="0.25">
      <c r="E33" s="15"/>
      <c r="F33" s="4"/>
      <c r="G33" s="4"/>
      <c r="H33" s="2"/>
    </row>
    <row r="34" spans="2:19" ht="15.75" x14ac:dyDescent="0.25">
      <c r="E34" s="15"/>
      <c r="F34" s="4"/>
      <c r="G34" s="4"/>
      <c r="H34" s="2"/>
    </row>
    <row r="35" spans="2:19" x14ac:dyDescent="0.25">
      <c r="B35" s="43" t="s">
        <v>244</v>
      </c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</row>
    <row r="36" spans="2:19" ht="15.75" x14ac:dyDescent="0.25">
      <c r="E36" s="15"/>
      <c r="F36" s="4"/>
      <c r="G36" s="4"/>
      <c r="H36" s="15" t="s">
        <v>47</v>
      </c>
      <c r="I36" s="15" t="s">
        <v>9</v>
      </c>
      <c r="J36" s="15" t="s">
        <v>52</v>
      </c>
      <c r="K36" s="15" t="s">
        <v>53</v>
      </c>
    </row>
    <row r="37" spans="2:19" ht="15.75" x14ac:dyDescent="0.25">
      <c r="E37" s="15"/>
      <c r="F37" s="4">
        <v>1</v>
      </c>
      <c r="G37" s="4">
        <v>1</v>
      </c>
      <c r="H37" s="2">
        <f>H44/1024</f>
        <v>2.5302734375</v>
      </c>
      <c r="I37" s="2">
        <f t="shared" ref="I37:K37" si="4">I44/1024</f>
        <v>0.74306640624999998</v>
      </c>
      <c r="J37" s="2">
        <v>32.0322265625</v>
      </c>
      <c r="K37" s="2">
        <f t="shared" si="4"/>
        <v>173.71875</v>
      </c>
    </row>
    <row r="38" spans="2:19" ht="15.75" x14ac:dyDescent="0.25">
      <c r="E38" s="15"/>
      <c r="F38" s="4">
        <v>2</v>
      </c>
      <c r="G38" s="4">
        <v>2</v>
      </c>
      <c r="H38" s="2">
        <f t="shared" ref="H38:K38" si="5">H45/1024</f>
        <v>4.6128906250000004</v>
      </c>
      <c r="I38" s="2">
        <f t="shared" si="5"/>
        <v>1.4072265625</v>
      </c>
      <c r="J38" s="2">
        <v>34.579980468750001</v>
      </c>
      <c r="K38" s="2">
        <f t="shared" si="5"/>
        <v>194.29609375000001</v>
      </c>
    </row>
    <row r="39" spans="2:19" ht="15.75" x14ac:dyDescent="0.25">
      <c r="E39" s="15"/>
      <c r="F39" s="4">
        <v>4</v>
      </c>
      <c r="G39" s="4">
        <v>4</v>
      </c>
      <c r="H39" s="2">
        <f t="shared" ref="H39:K39" si="6">H46/1024</f>
        <v>8.9679687500000007</v>
      </c>
      <c r="I39" s="2">
        <f t="shared" si="6"/>
        <v>2.4708984374999998</v>
      </c>
      <c r="J39" s="2">
        <v>37.040332031250003</v>
      </c>
      <c r="K39" s="2">
        <f t="shared" si="6"/>
        <v>201.05791015624999</v>
      </c>
    </row>
    <row r="40" spans="2:19" ht="15.75" x14ac:dyDescent="0.25">
      <c r="E40" s="15"/>
      <c r="F40" s="4">
        <v>8</v>
      </c>
      <c r="G40" s="4">
        <v>8</v>
      </c>
      <c r="H40" s="2">
        <f t="shared" ref="H40:K40" si="7">H47/1024</f>
        <v>14.846484374999999</v>
      </c>
      <c r="I40" s="2">
        <f t="shared" si="7"/>
        <v>4.14306640625</v>
      </c>
      <c r="J40" s="2">
        <v>34.519628906249999</v>
      </c>
      <c r="K40" s="2">
        <f t="shared" si="7"/>
        <v>175.30478515625001</v>
      </c>
    </row>
    <row r="41" spans="2:19" ht="15.75" x14ac:dyDescent="0.25">
      <c r="E41" s="15"/>
      <c r="F41" s="4">
        <v>16</v>
      </c>
      <c r="G41" s="4">
        <v>16</v>
      </c>
      <c r="H41" s="2">
        <f t="shared" ref="H41:K41" si="8">H48/1024</f>
        <v>15.26376953125</v>
      </c>
      <c r="I41" s="2">
        <f t="shared" si="8"/>
        <v>6.2671875000000004</v>
      </c>
      <c r="J41" s="2">
        <v>36.030371093749999</v>
      </c>
      <c r="K41" s="2">
        <f t="shared" si="8"/>
        <v>117.37412109375001</v>
      </c>
    </row>
    <row r="42" spans="2:19" ht="15.75" x14ac:dyDescent="0.25">
      <c r="E42" s="15"/>
      <c r="F42" s="4"/>
      <c r="G42" s="4"/>
    </row>
    <row r="43" spans="2:19" ht="15.75" x14ac:dyDescent="0.25">
      <c r="E43" s="15"/>
      <c r="F43" s="4"/>
      <c r="G43" s="4"/>
    </row>
    <row r="44" spans="2:19" ht="15.75" x14ac:dyDescent="0.25">
      <c r="E44" s="15"/>
      <c r="F44" s="4"/>
      <c r="G44" s="4"/>
      <c r="H44" s="2">
        <v>2591</v>
      </c>
      <c r="I44" s="2">
        <v>760.9</v>
      </c>
      <c r="J44" s="2">
        <v>25847.1</v>
      </c>
      <c r="K44" s="29">
        <v>177888</v>
      </c>
    </row>
    <row r="45" spans="2:19" ht="15.75" x14ac:dyDescent="0.25">
      <c r="E45" s="15"/>
      <c r="F45" s="4"/>
      <c r="G45" s="4"/>
      <c r="H45" s="2">
        <v>4723.6000000000004</v>
      </c>
      <c r="I45" s="2">
        <v>1441</v>
      </c>
      <c r="J45" s="2">
        <v>29054</v>
      </c>
      <c r="K45" s="33">
        <v>198959.2</v>
      </c>
    </row>
    <row r="46" spans="2:19" ht="15.75" x14ac:dyDescent="0.25">
      <c r="E46" s="15"/>
      <c r="F46" s="4"/>
      <c r="G46" s="4"/>
      <c r="H46" s="2">
        <v>9183.2000000000007</v>
      </c>
      <c r="I46" s="2">
        <v>2530.1999999999998</v>
      </c>
      <c r="J46" s="2">
        <v>26501.9</v>
      </c>
      <c r="K46" s="33">
        <v>205883.3</v>
      </c>
    </row>
    <row r="47" spans="2:19" ht="15.75" x14ac:dyDescent="0.25">
      <c r="E47" s="15"/>
      <c r="F47" s="4"/>
      <c r="G47" s="4"/>
      <c r="H47" s="2">
        <v>15202.8</v>
      </c>
      <c r="I47" s="2">
        <v>4242.5</v>
      </c>
      <c r="J47" s="2">
        <v>18814.2</v>
      </c>
      <c r="K47" s="33">
        <v>179512.1</v>
      </c>
    </row>
    <row r="48" spans="2:19" ht="15.75" x14ac:dyDescent="0.25">
      <c r="E48" s="15"/>
      <c r="F48" s="4"/>
      <c r="G48" s="4"/>
      <c r="H48" s="2">
        <v>15630.1</v>
      </c>
      <c r="I48" s="2">
        <v>6417.6</v>
      </c>
      <c r="J48" s="2">
        <v>29924.400000000001</v>
      </c>
      <c r="K48" s="33">
        <v>120191.1</v>
      </c>
    </row>
    <row r="49" spans="5:8" ht="15.75" x14ac:dyDescent="0.25">
      <c r="E49" s="15"/>
      <c r="F49" s="4"/>
      <c r="G49" s="4"/>
    </row>
    <row r="50" spans="5:8" ht="15.75" x14ac:dyDescent="0.25">
      <c r="E50" s="15"/>
      <c r="F50" s="4"/>
      <c r="G50" s="4"/>
    </row>
    <row r="51" spans="5:8" ht="15.75" x14ac:dyDescent="0.25">
      <c r="E51" s="15"/>
      <c r="F51" s="4"/>
      <c r="G51" s="4"/>
    </row>
    <row r="52" spans="5:8" x14ac:dyDescent="0.25">
      <c r="H52" s="2"/>
    </row>
    <row r="68" spans="2:19" x14ac:dyDescent="0.25">
      <c r="B68" s="43" t="s">
        <v>245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</row>
    <row r="70" spans="2:19" s="24" customFormat="1" ht="45" x14ac:dyDescent="0.25">
      <c r="D70" s="24" t="s">
        <v>253</v>
      </c>
      <c r="E70" s="25" t="s">
        <v>246</v>
      </c>
      <c r="F70" s="24" t="s">
        <v>247</v>
      </c>
      <c r="G70" s="24" t="s">
        <v>248</v>
      </c>
      <c r="H70" s="24" t="s">
        <v>249</v>
      </c>
      <c r="I70" s="24" t="s">
        <v>250</v>
      </c>
      <c r="J70" s="24" t="s">
        <v>251</v>
      </c>
      <c r="K70" s="24" t="s">
        <v>252</v>
      </c>
    </row>
    <row r="71" spans="2:19" ht="15.75" x14ac:dyDescent="0.25">
      <c r="B71" s="4">
        <v>256</v>
      </c>
      <c r="C71">
        <f>B71*4/(1024*1024)</f>
        <v>9.765625E-4</v>
      </c>
      <c r="D71" s="2">
        <f>D83/1024</f>
        <v>3.662109375E-2</v>
      </c>
      <c r="E71" s="2">
        <f t="shared" ref="E71:K71" si="9">E83/1024</f>
        <v>6.0839843749999997E-2</v>
      </c>
      <c r="F71" s="2">
        <f t="shared" si="9"/>
        <v>3.1347656250000001E-2</v>
      </c>
      <c r="G71" s="2">
        <f t="shared" si="9"/>
        <v>6.7382812500000003E-3</v>
      </c>
      <c r="H71" s="2">
        <f t="shared" si="9"/>
        <v>5.4492187499999997E-2</v>
      </c>
      <c r="I71" s="2">
        <f t="shared" si="9"/>
        <v>4.8632812499999997E-2</v>
      </c>
      <c r="J71" s="2">
        <f t="shared" si="9"/>
        <v>0.14453125</v>
      </c>
      <c r="K71" s="2">
        <f t="shared" si="9"/>
        <v>0.12753906249999999</v>
      </c>
    </row>
    <row r="72" spans="2:19" ht="15.75" x14ac:dyDescent="0.25">
      <c r="B72" s="4">
        <v>1024</v>
      </c>
      <c r="C72">
        <f t="shared" ref="C72:C81" si="10">B72*4/(1024*1024)</f>
        <v>3.90625E-3</v>
      </c>
      <c r="D72" s="2">
        <f t="shared" ref="D72:K81" si="11">D84/1024</f>
        <v>0.13691406249999999</v>
      </c>
      <c r="E72" s="2">
        <f t="shared" si="11"/>
        <v>0.17958984375000001</v>
      </c>
      <c r="F72" s="2">
        <f t="shared" si="11"/>
        <v>9.0234375000000006E-2</v>
      </c>
      <c r="G72" s="2">
        <f t="shared" si="11"/>
        <v>8.2031250000000003E-3</v>
      </c>
      <c r="H72" s="2">
        <f t="shared" si="11"/>
        <v>0.1923828125</v>
      </c>
      <c r="I72" s="2">
        <f t="shared" si="11"/>
        <v>0.16240234375000001</v>
      </c>
      <c r="J72" s="2">
        <f t="shared" si="11"/>
        <v>0.95009765624999998</v>
      </c>
      <c r="K72" s="2">
        <f t="shared" si="11"/>
        <v>0.62812500000000004</v>
      </c>
    </row>
    <row r="73" spans="2:19" ht="15.75" x14ac:dyDescent="0.25">
      <c r="B73" s="4">
        <v>4096</v>
      </c>
      <c r="C73">
        <f t="shared" si="10"/>
        <v>1.5625E-2</v>
      </c>
      <c r="D73" s="2">
        <f t="shared" si="11"/>
        <v>0.63056640625000004</v>
      </c>
      <c r="E73" s="2">
        <f t="shared" si="11"/>
        <v>0.37265625000000002</v>
      </c>
      <c r="F73" s="2">
        <f t="shared" si="11"/>
        <v>0.20732421875000001</v>
      </c>
      <c r="G73" s="2">
        <f t="shared" si="11"/>
        <v>8.4960937499999993E-3</v>
      </c>
      <c r="H73" s="2">
        <f t="shared" si="11"/>
        <v>0.71953124999999996</v>
      </c>
      <c r="I73" s="2">
        <f t="shared" si="11"/>
        <v>0.41191406250000001</v>
      </c>
      <c r="J73" s="2">
        <f t="shared" si="11"/>
        <v>3.7066406249999999</v>
      </c>
      <c r="K73" s="2">
        <f t="shared" si="11"/>
        <v>2.4520507812500001</v>
      </c>
    </row>
    <row r="74" spans="2:19" ht="15.75" x14ac:dyDescent="0.25">
      <c r="B74" s="4">
        <v>16384</v>
      </c>
      <c r="C74">
        <f t="shared" si="10"/>
        <v>6.25E-2</v>
      </c>
      <c r="D74" s="2">
        <f t="shared" si="11"/>
        <v>1.14111328125</v>
      </c>
      <c r="E74" s="2">
        <f t="shared" si="11"/>
        <v>0.67666015624999998</v>
      </c>
      <c r="F74" s="2">
        <f t="shared" si="11"/>
        <v>0.35195312499999998</v>
      </c>
      <c r="G74" s="2">
        <f t="shared" si="11"/>
        <v>8.6914062500000003E-3</v>
      </c>
      <c r="H74" s="2">
        <f t="shared" si="11"/>
        <v>2.5199218750000001</v>
      </c>
      <c r="I74" s="2">
        <f t="shared" si="11"/>
        <v>0.76689453124999996</v>
      </c>
      <c r="J74" s="2">
        <f t="shared" si="11"/>
        <v>14.74072265625</v>
      </c>
      <c r="K74" s="2">
        <f t="shared" si="11"/>
        <v>7.5784179687500002</v>
      </c>
    </row>
    <row r="75" spans="2:19" ht="15.75" x14ac:dyDescent="0.25">
      <c r="B75" s="4">
        <v>65536</v>
      </c>
      <c r="C75">
        <f t="shared" si="10"/>
        <v>0.25</v>
      </c>
      <c r="D75" s="2">
        <f t="shared" si="11"/>
        <v>2.0267578125000001</v>
      </c>
      <c r="E75" s="2">
        <f t="shared" si="11"/>
        <v>0.77548828125000002</v>
      </c>
      <c r="F75" s="2">
        <f t="shared" si="11"/>
        <v>0.52958984374999996</v>
      </c>
      <c r="G75" s="2">
        <f t="shared" si="11"/>
        <v>8.6914062500000003E-3</v>
      </c>
      <c r="H75" s="2">
        <f t="shared" si="11"/>
        <v>7.4375</v>
      </c>
      <c r="I75" s="2">
        <f t="shared" si="11"/>
        <v>3.9386718749999998</v>
      </c>
      <c r="J75" s="2">
        <f t="shared" si="11"/>
        <v>50.125585937499999</v>
      </c>
      <c r="K75" s="2">
        <f t="shared" si="11"/>
        <v>18.150488281249999</v>
      </c>
    </row>
    <row r="76" spans="2:19" ht="15.75" x14ac:dyDescent="0.25">
      <c r="B76" s="4">
        <v>262144</v>
      </c>
      <c r="C76">
        <f t="shared" si="10"/>
        <v>1</v>
      </c>
      <c r="D76" s="2">
        <f t="shared" si="11"/>
        <v>2.2281249999999999</v>
      </c>
      <c r="E76" s="2">
        <f t="shared" si="11"/>
        <v>1.73857421875</v>
      </c>
      <c r="F76" s="2">
        <f t="shared" si="11"/>
        <v>0.63818359375</v>
      </c>
      <c r="G76" s="2">
        <f t="shared" si="11"/>
        <v>8.6914062500000003E-3</v>
      </c>
      <c r="H76" s="2">
        <f t="shared" si="11"/>
        <v>18.156542968749999</v>
      </c>
      <c r="I76" s="2">
        <f t="shared" si="11"/>
        <v>5.5835937500000004</v>
      </c>
      <c r="J76" s="2">
        <f t="shared" si="11"/>
        <v>112.79111328125001</v>
      </c>
      <c r="K76" s="2">
        <f t="shared" si="11"/>
        <v>26.59423828125</v>
      </c>
    </row>
    <row r="77" spans="2:19" ht="15.75" x14ac:dyDescent="0.25">
      <c r="B77" s="4">
        <v>1048576</v>
      </c>
      <c r="C77">
        <f t="shared" si="10"/>
        <v>4</v>
      </c>
      <c r="D77" s="2">
        <f t="shared" si="11"/>
        <v>2.3810546874999998</v>
      </c>
      <c r="E77" s="2">
        <f t="shared" si="11"/>
        <v>0.49101562500000001</v>
      </c>
      <c r="F77" s="2">
        <f t="shared" si="11"/>
        <v>0.70439453124999996</v>
      </c>
      <c r="G77" s="2">
        <f t="shared" si="11"/>
        <v>8.6914062500000003E-3</v>
      </c>
      <c r="H77" s="2">
        <f t="shared" si="11"/>
        <v>27.040332031249999</v>
      </c>
      <c r="I77" s="2">
        <f t="shared" si="11"/>
        <v>5.32421875</v>
      </c>
      <c r="J77" s="2">
        <f t="shared" si="11"/>
        <v>173.71875</v>
      </c>
      <c r="K77" s="2">
        <f t="shared" si="11"/>
        <v>29.379199218749999</v>
      </c>
    </row>
    <row r="78" spans="2:19" ht="15.75" x14ac:dyDescent="0.25">
      <c r="B78" s="4">
        <v>4194304</v>
      </c>
      <c r="C78">
        <f t="shared" si="10"/>
        <v>16</v>
      </c>
      <c r="D78" s="2">
        <f t="shared" si="11"/>
        <v>2.5302734375</v>
      </c>
      <c r="E78" s="2">
        <f t="shared" si="11"/>
        <v>0.41191406250000001</v>
      </c>
      <c r="F78" s="2">
        <f t="shared" si="11"/>
        <v>0.74306640624999998</v>
      </c>
      <c r="G78" s="2">
        <f t="shared" si="11"/>
        <v>8.6914062500000003E-3</v>
      </c>
      <c r="H78" s="2">
        <f t="shared" si="11"/>
        <v>25.241308593749999</v>
      </c>
      <c r="I78" s="2">
        <f t="shared" si="11"/>
        <v>0.77353515625000002</v>
      </c>
      <c r="J78" s="2">
        <f t="shared" si="11"/>
        <v>204.52226562499999</v>
      </c>
      <c r="K78" s="2">
        <f t="shared" si="11"/>
        <v>29.529003906250001</v>
      </c>
    </row>
    <row r="79" spans="2:19" ht="15.75" x14ac:dyDescent="0.25">
      <c r="B79" s="4">
        <v>16777216</v>
      </c>
      <c r="C79">
        <f t="shared" si="10"/>
        <v>64</v>
      </c>
      <c r="D79" s="2">
        <f t="shared" si="11"/>
        <v>2.4474609374999998</v>
      </c>
      <c r="E79" s="2">
        <f t="shared" si="11"/>
        <v>0.31259765625000002</v>
      </c>
      <c r="F79" s="2">
        <f t="shared" si="11"/>
        <v>0.76093750000000004</v>
      </c>
      <c r="G79" s="2">
        <f t="shared" si="11"/>
        <v>8.6914062500000003E-3</v>
      </c>
      <c r="H79" s="2">
        <f t="shared" si="11"/>
        <v>25.101171874999999</v>
      </c>
      <c r="I79" s="2">
        <f t="shared" si="11"/>
        <v>0.83613281250000004</v>
      </c>
      <c r="J79" s="2">
        <f t="shared" si="11"/>
        <v>203.87148437499999</v>
      </c>
      <c r="K79" s="2">
        <f t="shared" si="11"/>
        <v>27.32080078125</v>
      </c>
    </row>
    <row r="80" spans="2:19" ht="15.75" x14ac:dyDescent="0.25">
      <c r="B80" s="4">
        <f>8192*8192</f>
        <v>67108864</v>
      </c>
      <c r="C80">
        <f t="shared" si="10"/>
        <v>256</v>
      </c>
      <c r="D80" s="2"/>
      <c r="E80" s="2"/>
      <c r="F80" s="2"/>
      <c r="G80" s="2"/>
      <c r="H80" s="2">
        <f t="shared" si="11"/>
        <v>26.664355468749999</v>
      </c>
      <c r="I80" s="2">
        <f t="shared" si="11"/>
        <v>0.73232421874999998</v>
      </c>
      <c r="J80" s="2">
        <f t="shared" si="11"/>
        <v>216.39785156249999</v>
      </c>
      <c r="K80" s="2">
        <f t="shared" si="11"/>
        <v>9.9495117187499993</v>
      </c>
    </row>
    <row r="81" spans="2:11" ht="15.75" x14ac:dyDescent="0.25">
      <c r="B81" s="4">
        <f>16384*16384</f>
        <v>268435456</v>
      </c>
      <c r="C81">
        <f t="shared" si="10"/>
        <v>1024</v>
      </c>
      <c r="D81" s="2"/>
      <c r="E81" s="2"/>
      <c r="F81" s="2"/>
      <c r="G81" s="2"/>
      <c r="H81" s="2">
        <f t="shared" si="11"/>
        <v>26.745214843749999</v>
      </c>
      <c r="I81" s="2">
        <f t="shared" si="11"/>
        <v>0.76318359375</v>
      </c>
      <c r="J81" s="2">
        <f t="shared" si="11"/>
        <v>220.13466796874999</v>
      </c>
      <c r="K81" s="2">
        <f t="shared" si="11"/>
        <v>6.7058593750000002</v>
      </c>
    </row>
    <row r="82" spans="2:11" ht="15.75" x14ac:dyDescent="0.25">
      <c r="D82" s="15"/>
      <c r="E82" s="4"/>
      <c r="F82" s="4"/>
      <c r="G82" s="4"/>
      <c r="H82" s="2"/>
    </row>
    <row r="83" spans="2:11" x14ac:dyDescent="0.25">
      <c r="D83" s="2">
        <v>37.5</v>
      </c>
      <c r="E83" s="2">
        <v>62.3</v>
      </c>
      <c r="F83" s="2">
        <v>32.1</v>
      </c>
      <c r="G83" s="2">
        <v>6.9</v>
      </c>
      <c r="H83" s="2">
        <v>55.8</v>
      </c>
      <c r="I83" s="2">
        <v>49.8</v>
      </c>
      <c r="J83" s="2">
        <v>148</v>
      </c>
      <c r="K83" s="2">
        <v>130.6</v>
      </c>
    </row>
    <row r="84" spans="2:11" x14ac:dyDescent="0.25">
      <c r="D84" s="2">
        <v>140.19999999999999</v>
      </c>
      <c r="E84" s="2">
        <v>183.9</v>
      </c>
      <c r="F84" s="2">
        <v>92.4</v>
      </c>
      <c r="G84" s="2">
        <v>8.4</v>
      </c>
      <c r="H84" s="2">
        <v>197</v>
      </c>
      <c r="I84" s="2">
        <v>166.3</v>
      </c>
      <c r="J84" s="2">
        <v>972.9</v>
      </c>
      <c r="K84" s="2">
        <v>643.20000000000005</v>
      </c>
    </row>
    <row r="85" spans="2:11" x14ac:dyDescent="0.25">
      <c r="D85" s="2">
        <v>645.70000000000005</v>
      </c>
      <c r="E85" s="2">
        <v>381.6</v>
      </c>
      <c r="F85" s="2">
        <v>212.3</v>
      </c>
      <c r="G85" s="2">
        <v>8.6999999999999993</v>
      </c>
      <c r="H85" s="2">
        <v>736.8</v>
      </c>
      <c r="I85" s="2">
        <v>421.8</v>
      </c>
      <c r="J85" s="2">
        <v>3795.6</v>
      </c>
      <c r="K85" s="2">
        <v>2510.9</v>
      </c>
    </row>
    <row r="86" spans="2:11" x14ac:dyDescent="0.25">
      <c r="D86" s="2">
        <v>1168.5</v>
      </c>
      <c r="E86" s="2">
        <v>692.9</v>
      </c>
      <c r="F86" s="2">
        <v>360.4</v>
      </c>
      <c r="G86" s="2">
        <v>8.9</v>
      </c>
      <c r="H86" s="2">
        <v>2580.4</v>
      </c>
      <c r="I86" s="2">
        <v>785.3</v>
      </c>
      <c r="J86" s="2">
        <v>15094.5</v>
      </c>
      <c r="K86" s="2">
        <v>7760.3</v>
      </c>
    </row>
    <row r="87" spans="2:11" x14ac:dyDescent="0.25">
      <c r="D87" s="2">
        <v>2075.4</v>
      </c>
      <c r="E87" s="2">
        <v>794.1</v>
      </c>
      <c r="F87" s="2">
        <v>542.29999999999995</v>
      </c>
      <c r="G87" s="2">
        <v>8.9</v>
      </c>
      <c r="H87" s="2">
        <v>7616</v>
      </c>
      <c r="I87" s="2">
        <v>4033.2</v>
      </c>
      <c r="J87" s="2">
        <v>51328.6</v>
      </c>
      <c r="K87" s="2">
        <v>18586.099999999999</v>
      </c>
    </row>
    <row r="88" spans="2:11" x14ac:dyDescent="0.25">
      <c r="D88" s="2">
        <v>2281.6</v>
      </c>
      <c r="E88" s="2">
        <v>1780.3</v>
      </c>
      <c r="F88" s="2">
        <v>653.5</v>
      </c>
      <c r="G88" s="2">
        <v>8.9</v>
      </c>
      <c r="H88" s="2">
        <v>18592.3</v>
      </c>
      <c r="I88" s="2">
        <v>5717.6</v>
      </c>
      <c r="J88" s="2">
        <v>115498.1</v>
      </c>
      <c r="K88" s="2">
        <v>27232.5</v>
      </c>
    </row>
    <row r="89" spans="2:11" x14ac:dyDescent="0.25">
      <c r="D89" s="2">
        <v>2438.1999999999998</v>
      </c>
      <c r="E89" s="2">
        <v>502.8</v>
      </c>
      <c r="F89" s="2">
        <v>721.3</v>
      </c>
      <c r="G89" s="2">
        <v>8.9</v>
      </c>
      <c r="H89" s="2">
        <v>27689.3</v>
      </c>
      <c r="I89" s="2">
        <v>5452</v>
      </c>
      <c r="J89" s="2">
        <v>177888</v>
      </c>
      <c r="K89" s="2">
        <v>30084.3</v>
      </c>
    </row>
    <row r="90" spans="2:11" x14ac:dyDescent="0.25">
      <c r="D90" s="2">
        <v>2591</v>
      </c>
      <c r="E90" s="2">
        <v>421.8</v>
      </c>
      <c r="F90" s="2">
        <v>760.9</v>
      </c>
      <c r="G90" s="2">
        <v>8.9</v>
      </c>
      <c r="H90" s="2">
        <v>25847.1</v>
      </c>
      <c r="I90" s="2">
        <v>792.1</v>
      </c>
      <c r="J90" s="2">
        <v>209430.8</v>
      </c>
      <c r="K90" s="2">
        <v>30237.7</v>
      </c>
    </row>
    <row r="91" spans="2:11" x14ac:dyDescent="0.25">
      <c r="D91" s="2">
        <v>2506.1999999999998</v>
      </c>
      <c r="E91" s="2">
        <v>320.10000000000002</v>
      </c>
      <c r="F91" s="2">
        <v>779.2</v>
      </c>
      <c r="G91" s="2">
        <v>8.9</v>
      </c>
      <c r="H91" s="2">
        <v>25703.599999999999</v>
      </c>
      <c r="I91" s="2">
        <v>856.2</v>
      </c>
      <c r="J91" s="2">
        <v>208764.4</v>
      </c>
      <c r="K91" s="2">
        <v>27976.5</v>
      </c>
    </row>
    <row r="92" spans="2:11" ht="15.75" x14ac:dyDescent="0.25">
      <c r="D92" s="15"/>
      <c r="E92" s="4"/>
      <c r="F92" s="4"/>
      <c r="G92" s="4"/>
      <c r="H92" s="2">
        <v>27304.3</v>
      </c>
      <c r="I92" s="2">
        <v>749.9</v>
      </c>
      <c r="J92" s="2">
        <v>221591.4</v>
      </c>
      <c r="K92">
        <v>10188.299999999999</v>
      </c>
    </row>
    <row r="93" spans="2:11" ht="15.75" x14ac:dyDescent="0.25">
      <c r="D93" s="15"/>
      <c r="E93" s="4"/>
      <c r="F93" s="4"/>
      <c r="G93" s="4"/>
      <c r="H93" s="2">
        <v>27387.1</v>
      </c>
      <c r="I93" s="2">
        <v>781.5</v>
      </c>
      <c r="J93" s="2">
        <v>225417.9</v>
      </c>
      <c r="K93">
        <v>6866.8</v>
      </c>
    </row>
    <row r="94" spans="2:11" ht="15.75" x14ac:dyDescent="0.25">
      <c r="D94" s="15"/>
      <c r="E94" s="4"/>
      <c r="F94" s="4"/>
      <c r="G94" s="4"/>
      <c r="H94" s="2"/>
    </row>
    <row r="95" spans="2:11" ht="15.75" x14ac:dyDescent="0.25">
      <c r="D95" s="15"/>
      <c r="E95" s="4"/>
      <c r="F95" s="4"/>
      <c r="G95" s="4"/>
      <c r="H95" s="2"/>
    </row>
    <row r="96" spans="2:11" ht="15.75" x14ac:dyDescent="0.25">
      <c r="D96" s="15"/>
      <c r="E96" s="4"/>
      <c r="F96" s="4"/>
      <c r="G96" s="4"/>
      <c r="H96" s="2"/>
    </row>
    <row r="97" spans="1:19" x14ac:dyDescent="0.25">
      <c r="B97" s="43" t="s">
        <v>254</v>
      </c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</row>
    <row r="98" spans="1:19" s="24" customFormat="1" ht="45" x14ac:dyDescent="0.25">
      <c r="C98" s="25" t="s">
        <v>255</v>
      </c>
      <c r="D98" s="25" t="s">
        <v>256</v>
      </c>
      <c r="E98" s="26" t="s">
        <v>257</v>
      </c>
      <c r="F98" s="24" t="s">
        <v>258</v>
      </c>
      <c r="G98" s="24" t="s">
        <v>259</v>
      </c>
      <c r="H98" s="24" t="s">
        <v>260</v>
      </c>
      <c r="I98" s="24" t="s">
        <v>331</v>
      </c>
      <c r="J98" s="24" t="s">
        <v>332</v>
      </c>
    </row>
    <row r="99" spans="1:19" ht="15.75" x14ac:dyDescent="0.25">
      <c r="A99" s="4">
        <v>256</v>
      </c>
      <c r="B99">
        <f t="shared" ref="B99:B107" si="12">A99*4/(1024*1024)</f>
        <v>9.765625E-4</v>
      </c>
      <c r="C99" s="2">
        <f>C120/1024</f>
        <v>3.662109375E-2</v>
      </c>
      <c r="D99" s="2"/>
      <c r="E99" s="2">
        <f t="shared" ref="E99:I99" si="13">E120/1024</f>
        <v>3.1347656250000001E-2</v>
      </c>
      <c r="F99" s="2"/>
      <c r="G99" s="2">
        <f t="shared" si="13"/>
        <v>5.4492187499999997E-2</v>
      </c>
      <c r="H99" s="2"/>
      <c r="I99" s="2">
        <f t="shared" si="13"/>
        <v>0.14453125</v>
      </c>
      <c r="J99" s="2"/>
    </row>
    <row r="100" spans="1:19" ht="15.75" x14ac:dyDescent="0.25">
      <c r="A100" s="4">
        <v>1024</v>
      </c>
      <c r="B100">
        <f t="shared" si="12"/>
        <v>3.90625E-3</v>
      </c>
      <c r="C100" s="2">
        <f t="shared" ref="C100:J116" si="14">C121/1024</f>
        <v>0.13691406249999999</v>
      </c>
      <c r="D100" s="2"/>
      <c r="E100" s="2">
        <f t="shared" si="14"/>
        <v>9.0234375000000006E-2</v>
      </c>
      <c r="F100" s="2"/>
      <c r="G100" s="2">
        <f t="shared" si="14"/>
        <v>0.1923828125</v>
      </c>
      <c r="H100" s="2"/>
      <c r="I100" s="2">
        <f t="shared" si="14"/>
        <v>0.95009765624999998</v>
      </c>
      <c r="J100" s="2"/>
    </row>
    <row r="101" spans="1:19" ht="15.75" x14ac:dyDescent="0.25">
      <c r="A101" s="4">
        <v>4096</v>
      </c>
      <c r="B101">
        <f t="shared" si="12"/>
        <v>1.5625E-2</v>
      </c>
      <c r="C101" s="2">
        <f t="shared" si="14"/>
        <v>0.63056640625000004</v>
      </c>
      <c r="D101" s="2"/>
      <c r="E101" s="2">
        <f t="shared" si="14"/>
        <v>0.20732421875000001</v>
      </c>
      <c r="F101" s="2"/>
      <c r="G101" s="2">
        <f t="shared" si="14"/>
        <v>0.71953124999999996</v>
      </c>
      <c r="H101" s="2"/>
      <c r="I101" s="2">
        <f t="shared" si="14"/>
        <v>3.7066406249999999</v>
      </c>
      <c r="J101" s="2"/>
    </row>
    <row r="102" spans="1:19" ht="15.75" x14ac:dyDescent="0.25">
      <c r="A102" s="4">
        <v>16384</v>
      </c>
      <c r="B102">
        <f t="shared" si="12"/>
        <v>6.25E-2</v>
      </c>
      <c r="C102" s="2">
        <f t="shared" si="14"/>
        <v>1.14111328125</v>
      </c>
      <c r="D102" s="2"/>
      <c r="E102" s="2">
        <f t="shared" si="14"/>
        <v>0.35195312499999998</v>
      </c>
      <c r="F102" s="2"/>
      <c r="G102" s="2">
        <f t="shared" si="14"/>
        <v>2.5199218750000001</v>
      </c>
      <c r="H102" s="2"/>
      <c r="I102" s="2">
        <f t="shared" si="14"/>
        <v>14.74072265625</v>
      </c>
      <c r="J102" s="2"/>
    </row>
    <row r="103" spans="1:19" ht="15.75" x14ac:dyDescent="0.25">
      <c r="A103" s="4">
        <v>65536</v>
      </c>
      <c r="B103">
        <f t="shared" si="12"/>
        <v>0.25</v>
      </c>
      <c r="C103" s="2">
        <f t="shared" si="14"/>
        <v>2.0267578125000001</v>
      </c>
      <c r="D103" s="2"/>
      <c r="E103" s="2">
        <f t="shared" si="14"/>
        <v>0.52958984374999996</v>
      </c>
      <c r="F103" s="2"/>
      <c r="G103" s="2">
        <f t="shared" si="14"/>
        <v>7.4375</v>
      </c>
      <c r="H103" s="2"/>
      <c r="I103" s="2">
        <f t="shared" si="14"/>
        <v>50.125585937499999</v>
      </c>
      <c r="J103" s="2"/>
    </row>
    <row r="104" spans="1:19" ht="15.75" x14ac:dyDescent="0.25">
      <c r="A104" s="4">
        <v>262144</v>
      </c>
      <c r="B104">
        <f t="shared" si="12"/>
        <v>1</v>
      </c>
      <c r="C104" s="2">
        <f t="shared" si="14"/>
        <v>2.2281249999999999</v>
      </c>
      <c r="D104" s="2"/>
      <c r="E104" s="2">
        <f t="shared" si="14"/>
        <v>0.63818359375</v>
      </c>
      <c r="F104" s="2"/>
      <c r="G104" s="2">
        <f t="shared" si="14"/>
        <v>18.156542968749999</v>
      </c>
      <c r="H104" s="2"/>
      <c r="I104" s="2">
        <f t="shared" si="14"/>
        <v>112.79111328125001</v>
      </c>
      <c r="J104" s="2"/>
    </row>
    <row r="105" spans="1:19" ht="15.75" x14ac:dyDescent="0.25">
      <c r="A105" s="4">
        <v>1048576</v>
      </c>
      <c r="B105">
        <f t="shared" si="12"/>
        <v>4</v>
      </c>
      <c r="C105" s="2">
        <f t="shared" si="14"/>
        <v>2.3810546874999998</v>
      </c>
      <c r="D105" s="2"/>
      <c r="E105" s="2">
        <f t="shared" si="14"/>
        <v>0.70439453124999996</v>
      </c>
      <c r="F105" s="2"/>
      <c r="G105" s="2">
        <f t="shared" si="14"/>
        <v>27.040332031249999</v>
      </c>
      <c r="H105" s="2"/>
      <c r="I105" s="2">
        <f t="shared" si="14"/>
        <v>173.71875</v>
      </c>
      <c r="J105" s="2"/>
    </row>
    <row r="106" spans="1:19" ht="15.75" x14ac:dyDescent="0.25">
      <c r="A106" s="4">
        <v>4194304</v>
      </c>
      <c r="B106">
        <f t="shared" si="12"/>
        <v>16</v>
      </c>
      <c r="C106" s="2">
        <f t="shared" si="14"/>
        <v>2.5302734375</v>
      </c>
      <c r="D106" s="2"/>
      <c r="E106" s="2">
        <f t="shared" si="14"/>
        <v>0.74306640624999998</v>
      </c>
      <c r="F106" s="2"/>
      <c r="G106" s="2">
        <f t="shared" si="14"/>
        <v>25.241308593749999</v>
      </c>
      <c r="H106" s="2"/>
      <c r="I106" s="2">
        <f t="shared" si="14"/>
        <v>204.52226562499999</v>
      </c>
      <c r="J106" s="2"/>
    </row>
    <row r="107" spans="1:19" ht="15.75" x14ac:dyDescent="0.25">
      <c r="A107" s="4">
        <v>16777216</v>
      </c>
      <c r="B107">
        <f t="shared" si="12"/>
        <v>64</v>
      </c>
      <c r="C107" s="2">
        <f t="shared" si="14"/>
        <v>2.4474609374999998</v>
      </c>
      <c r="D107" s="2"/>
      <c r="E107" s="2">
        <f t="shared" si="14"/>
        <v>0.76093750000000004</v>
      </c>
      <c r="F107" s="2"/>
      <c r="G107" s="2">
        <f t="shared" si="14"/>
        <v>25.101171874999999</v>
      </c>
      <c r="H107" s="2"/>
      <c r="I107" s="2">
        <f t="shared" si="14"/>
        <v>203.87148437499999</v>
      </c>
      <c r="J107" s="2"/>
    </row>
    <row r="108" spans="1:19" ht="15.75" x14ac:dyDescent="0.25">
      <c r="A108" s="4">
        <v>256</v>
      </c>
      <c r="B108" s="15">
        <f>A108*8/(1024*1024)</f>
        <v>1.953125E-3</v>
      </c>
      <c r="C108" s="2"/>
      <c r="D108" s="2">
        <f t="shared" si="14"/>
        <v>7.2460937500000003E-2</v>
      </c>
      <c r="E108" s="2"/>
      <c r="F108" s="2">
        <f t="shared" si="14"/>
        <v>4.78515625E-2</v>
      </c>
      <c r="G108" s="2"/>
      <c r="H108" s="2">
        <f t="shared" si="14"/>
        <v>0.11533203124999999</v>
      </c>
      <c r="I108" s="2"/>
      <c r="J108" s="2">
        <f t="shared" si="14"/>
        <v>0.27646484375000002</v>
      </c>
    </row>
    <row r="109" spans="1:19" ht="15.75" x14ac:dyDescent="0.25">
      <c r="A109" s="4">
        <v>1024</v>
      </c>
      <c r="B109" s="15">
        <f t="shared" ref="B109:B116" si="15">A109*8/(1024*1024)</f>
        <v>7.8125E-3</v>
      </c>
      <c r="C109" s="2"/>
      <c r="D109" s="2">
        <f t="shared" si="14"/>
        <v>0.44121093750000001</v>
      </c>
      <c r="E109" s="2"/>
      <c r="F109" s="2">
        <f t="shared" si="14"/>
        <v>0.19208984374999999</v>
      </c>
      <c r="G109" s="2"/>
      <c r="H109" s="2">
        <f t="shared" si="14"/>
        <v>0.39687499999999998</v>
      </c>
      <c r="I109" s="2"/>
      <c r="J109" s="2">
        <f t="shared" si="14"/>
        <v>1.727734375</v>
      </c>
    </row>
    <row r="110" spans="1:19" ht="15.75" x14ac:dyDescent="0.25">
      <c r="A110" s="4">
        <v>4096</v>
      </c>
      <c r="B110" s="15">
        <f t="shared" si="15"/>
        <v>3.125E-2</v>
      </c>
      <c r="C110" s="2"/>
      <c r="D110" s="2">
        <f t="shared" si="14"/>
        <v>1.2562500000000001</v>
      </c>
      <c r="E110" s="2"/>
      <c r="F110" s="2">
        <f t="shared" si="14"/>
        <v>0.38798828125000001</v>
      </c>
      <c r="G110" s="2"/>
      <c r="H110" s="2">
        <f t="shared" si="14"/>
        <v>1.38330078125</v>
      </c>
      <c r="I110" s="2"/>
      <c r="J110" s="2">
        <f t="shared" si="14"/>
        <v>6.9486328124999996</v>
      </c>
    </row>
    <row r="111" spans="1:19" ht="15.75" x14ac:dyDescent="0.25">
      <c r="A111" s="4">
        <v>16384</v>
      </c>
      <c r="B111" s="15">
        <f t="shared" si="15"/>
        <v>0.125</v>
      </c>
      <c r="C111" s="2"/>
      <c r="D111" s="2">
        <f t="shared" si="14"/>
        <v>2.2804687499999998</v>
      </c>
      <c r="E111" s="2"/>
      <c r="F111" s="2">
        <f t="shared" si="14"/>
        <v>0.72109374999999998</v>
      </c>
      <c r="G111" s="2"/>
      <c r="H111" s="2">
        <f t="shared" si="14"/>
        <v>4.7632812500000004</v>
      </c>
      <c r="I111" s="2"/>
      <c r="J111" s="2">
        <f t="shared" si="14"/>
        <v>27.494726562499999</v>
      </c>
    </row>
    <row r="112" spans="1:19" ht="15.75" x14ac:dyDescent="0.25">
      <c r="A112" s="4">
        <v>65536</v>
      </c>
      <c r="B112" s="15">
        <f t="shared" si="15"/>
        <v>0.5</v>
      </c>
      <c r="C112" s="2"/>
      <c r="D112" s="2">
        <f t="shared" si="14"/>
        <v>3.4012695312500001</v>
      </c>
      <c r="E112" s="2"/>
      <c r="F112" s="2">
        <f t="shared" si="14"/>
        <v>0.98837890625000002</v>
      </c>
      <c r="G112" s="2"/>
      <c r="H112" s="2">
        <f t="shared" si="14"/>
        <v>12.230859375</v>
      </c>
      <c r="I112" s="2"/>
      <c r="J112" s="2">
        <f t="shared" si="14"/>
        <v>93.049414062500006</v>
      </c>
    </row>
    <row r="113" spans="1:10" ht="15.75" x14ac:dyDescent="0.25">
      <c r="A113" s="4">
        <v>262144</v>
      </c>
      <c r="B113" s="15">
        <f t="shared" si="15"/>
        <v>2</v>
      </c>
      <c r="C113" s="2"/>
      <c r="D113" s="2">
        <f t="shared" si="14"/>
        <v>4.0069335937500004</v>
      </c>
      <c r="E113" s="2"/>
      <c r="F113" s="2">
        <f t="shared" si="14"/>
        <v>1.2615234375</v>
      </c>
      <c r="G113" s="2"/>
      <c r="H113" s="2">
        <f t="shared" si="14"/>
        <v>27.99462890625</v>
      </c>
      <c r="I113" s="2"/>
      <c r="J113" s="2">
        <f t="shared" si="14"/>
        <v>159.150390625</v>
      </c>
    </row>
    <row r="114" spans="1:10" ht="15.75" x14ac:dyDescent="0.25">
      <c r="A114" s="4">
        <v>1048576</v>
      </c>
      <c r="B114" s="15">
        <f t="shared" si="15"/>
        <v>8</v>
      </c>
      <c r="C114" s="2"/>
      <c r="D114" s="2">
        <f t="shared" si="14"/>
        <v>4.5865234375000004</v>
      </c>
      <c r="E114" s="2"/>
      <c r="F114" s="2">
        <f t="shared" si="14"/>
        <v>1.40283203125</v>
      </c>
      <c r="G114" s="2"/>
      <c r="H114" s="2">
        <f t="shared" si="14"/>
        <v>43.252734375000003</v>
      </c>
      <c r="I114" s="2"/>
      <c r="J114" s="2">
        <f t="shared" si="14"/>
        <v>214.96044921875</v>
      </c>
    </row>
    <row r="115" spans="1:10" ht="15.75" x14ac:dyDescent="0.25">
      <c r="A115" s="4">
        <v>4194304</v>
      </c>
      <c r="B115" s="15">
        <f t="shared" si="15"/>
        <v>32</v>
      </c>
      <c r="C115" s="2"/>
      <c r="D115" s="2">
        <f t="shared" si="14"/>
        <v>4.5478515625</v>
      </c>
      <c r="E115" s="2"/>
      <c r="F115" s="2">
        <f t="shared" si="14"/>
        <v>1.4787109375</v>
      </c>
      <c r="G115" s="2"/>
      <c r="H115" s="2">
        <f t="shared" si="14"/>
        <v>25.082714843750001</v>
      </c>
      <c r="I115" s="2"/>
      <c r="J115" s="2">
        <f t="shared" si="14"/>
        <v>225.13496093750001</v>
      </c>
    </row>
    <row r="116" spans="1:10" ht="15.75" x14ac:dyDescent="0.25">
      <c r="A116" s="4">
        <v>16777216</v>
      </c>
      <c r="B116" s="15">
        <f t="shared" si="15"/>
        <v>128</v>
      </c>
      <c r="C116" s="2"/>
      <c r="D116" s="2">
        <f t="shared" si="14"/>
        <v>4.5928710937500004</v>
      </c>
      <c r="E116" s="2"/>
      <c r="F116" s="2">
        <f t="shared" si="14"/>
        <v>1.51826171875</v>
      </c>
      <c r="G116" s="2"/>
      <c r="H116" s="2">
        <f t="shared" si="14"/>
        <v>24.793749999999999</v>
      </c>
      <c r="I116" s="2"/>
      <c r="J116" s="2">
        <f t="shared" si="14"/>
        <v>227.73154296875001</v>
      </c>
    </row>
    <row r="117" spans="1:10" ht="15.75" x14ac:dyDescent="0.25">
      <c r="B117" s="15"/>
      <c r="C117" s="2"/>
      <c r="D117" s="2"/>
      <c r="E117" s="2"/>
      <c r="F117" s="2"/>
      <c r="G117" s="2"/>
      <c r="H117" s="2"/>
      <c r="I117" s="2"/>
      <c r="J117" s="2"/>
    </row>
    <row r="118" spans="1:10" ht="15.75" x14ac:dyDescent="0.25">
      <c r="B118" s="15"/>
      <c r="C118" s="4"/>
      <c r="D118" s="2"/>
      <c r="E118" s="4"/>
      <c r="F118" s="2"/>
      <c r="G118" s="2"/>
      <c r="H118" s="2"/>
      <c r="J118" s="2"/>
    </row>
    <row r="119" spans="1:10" ht="15.75" x14ac:dyDescent="0.25">
      <c r="B119" s="15"/>
      <c r="C119" s="4"/>
      <c r="E119" s="4"/>
      <c r="F119" s="2"/>
      <c r="G119" s="2"/>
      <c r="H119" s="2"/>
    </row>
    <row r="120" spans="1:10" ht="15.75" x14ac:dyDescent="0.25">
      <c r="B120" s="15"/>
      <c r="C120" s="2">
        <v>37.5</v>
      </c>
      <c r="E120" s="2">
        <v>32.1</v>
      </c>
      <c r="G120" s="2">
        <v>55.8</v>
      </c>
      <c r="I120" s="2">
        <v>148</v>
      </c>
    </row>
    <row r="121" spans="1:10" ht="15.75" x14ac:dyDescent="0.25">
      <c r="B121" s="15"/>
      <c r="C121" s="2">
        <v>140.19999999999999</v>
      </c>
      <c r="E121" s="2">
        <v>92.4</v>
      </c>
      <c r="G121" s="2">
        <v>197</v>
      </c>
      <c r="I121" s="2">
        <v>972.9</v>
      </c>
    </row>
    <row r="122" spans="1:10" ht="15.75" x14ac:dyDescent="0.25">
      <c r="B122" s="15"/>
      <c r="C122" s="2">
        <v>645.70000000000005</v>
      </c>
      <c r="E122" s="2">
        <v>212.3</v>
      </c>
      <c r="G122" s="2">
        <v>736.8</v>
      </c>
      <c r="I122" s="2">
        <v>3795.6</v>
      </c>
    </row>
    <row r="123" spans="1:10" ht="15.75" x14ac:dyDescent="0.25">
      <c r="B123" s="15"/>
      <c r="C123" s="2">
        <v>1168.5</v>
      </c>
      <c r="E123" s="2">
        <v>360.4</v>
      </c>
      <c r="G123" s="2">
        <v>2580.4</v>
      </c>
      <c r="I123" s="2">
        <v>15094.5</v>
      </c>
    </row>
    <row r="124" spans="1:10" ht="15.75" x14ac:dyDescent="0.25">
      <c r="B124" s="15"/>
      <c r="C124" s="2">
        <v>2075.4</v>
      </c>
      <c r="E124" s="2">
        <v>542.29999999999995</v>
      </c>
      <c r="G124" s="2">
        <v>7616</v>
      </c>
      <c r="I124" s="2">
        <v>51328.6</v>
      </c>
    </row>
    <row r="125" spans="1:10" ht="15.75" x14ac:dyDescent="0.25">
      <c r="B125" s="15"/>
      <c r="C125" s="2">
        <v>2281.6</v>
      </c>
      <c r="E125" s="2">
        <v>653.5</v>
      </c>
      <c r="G125" s="2">
        <v>18592.3</v>
      </c>
      <c r="I125" s="2">
        <v>115498.1</v>
      </c>
    </row>
    <row r="126" spans="1:10" ht="15.75" x14ac:dyDescent="0.25">
      <c r="B126" s="15"/>
      <c r="C126" s="2">
        <v>2438.1999999999998</v>
      </c>
      <c r="E126" s="2">
        <v>721.3</v>
      </c>
      <c r="G126" s="2">
        <v>27689.3</v>
      </c>
      <c r="I126" s="2">
        <v>177888</v>
      </c>
    </row>
    <row r="127" spans="1:10" ht="15.75" x14ac:dyDescent="0.25">
      <c r="B127" s="15"/>
      <c r="C127" s="2">
        <v>2591</v>
      </c>
      <c r="E127" s="2">
        <v>760.9</v>
      </c>
      <c r="G127" s="2">
        <v>25847.1</v>
      </c>
      <c r="I127" s="2">
        <v>209430.8</v>
      </c>
    </row>
    <row r="128" spans="1:10" ht="15.75" x14ac:dyDescent="0.25">
      <c r="B128" s="15"/>
      <c r="C128" s="2">
        <v>2506.1999999999998</v>
      </c>
      <c r="E128" s="2">
        <v>779.2</v>
      </c>
      <c r="G128" s="2">
        <v>25703.599999999999</v>
      </c>
      <c r="I128" s="2">
        <v>208764.4</v>
      </c>
    </row>
    <row r="129" spans="2:10" ht="15.75" x14ac:dyDescent="0.25">
      <c r="B129" s="15"/>
      <c r="C129" s="4"/>
      <c r="D129" s="2">
        <v>74.2</v>
      </c>
      <c r="E129" s="4"/>
      <c r="F129" s="2">
        <v>49</v>
      </c>
      <c r="G129" s="2"/>
      <c r="H129" s="2">
        <v>118.1</v>
      </c>
      <c r="J129" s="2">
        <v>283.10000000000002</v>
      </c>
    </row>
    <row r="130" spans="2:10" ht="15.75" x14ac:dyDescent="0.25">
      <c r="B130" s="15"/>
      <c r="C130" s="4"/>
      <c r="D130" s="2">
        <v>451.8</v>
      </c>
      <c r="E130" s="4"/>
      <c r="F130" s="2">
        <v>196.7</v>
      </c>
      <c r="G130" s="2"/>
      <c r="H130" s="2">
        <v>406.4</v>
      </c>
      <c r="J130" s="2">
        <v>1769.2</v>
      </c>
    </row>
    <row r="131" spans="2:10" ht="15.75" x14ac:dyDescent="0.25">
      <c r="B131" s="15"/>
      <c r="C131" s="2"/>
      <c r="D131" s="2">
        <v>1286.4000000000001</v>
      </c>
      <c r="E131" s="2"/>
      <c r="F131" s="2">
        <v>397.3</v>
      </c>
      <c r="G131" s="2"/>
      <c r="H131" s="2">
        <v>1416.5</v>
      </c>
      <c r="I131" s="2"/>
      <c r="J131" s="2">
        <v>7115.4</v>
      </c>
    </row>
    <row r="132" spans="2:10" ht="15.75" x14ac:dyDescent="0.25">
      <c r="B132" s="15"/>
      <c r="C132" s="2"/>
      <c r="D132" s="2">
        <v>2335.1999999999998</v>
      </c>
      <c r="E132" s="2"/>
      <c r="F132" s="2">
        <v>738.4</v>
      </c>
      <c r="G132" s="2"/>
      <c r="H132" s="2">
        <v>4877.6000000000004</v>
      </c>
      <c r="I132" s="2"/>
      <c r="J132" s="2">
        <v>28154.6</v>
      </c>
    </row>
    <row r="133" spans="2:10" ht="15.75" x14ac:dyDescent="0.25">
      <c r="B133" s="15"/>
      <c r="C133" s="2"/>
      <c r="D133" s="2">
        <v>3482.9</v>
      </c>
      <c r="E133" s="2"/>
      <c r="F133" s="2">
        <v>1012.1</v>
      </c>
      <c r="G133" s="2"/>
      <c r="H133" s="2">
        <v>12524.4</v>
      </c>
      <c r="I133" s="2"/>
      <c r="J133" s="2">
        <v>95282.6</v>
      </c>
    </row>
    <row r="134" spans="2:10" ht="15.75" x14ac:dyDescent="0.25">
      <c r="B134" s="15"/>
      <c r="C134" s="2"/>
      <c r="D134" s="2">
        <v>4103.1000000000004</v>
      </c>
      <c r="E134" s="2"/>
      <c r="F134" s="2">
        <v>1291.8</v>
      </c>
      <c r="G134" s="2"/>
      <c r="H134" s="2">
        <v>28666.5</v>
      </c>
      <c r="I134" s="2"/>
      <c r="J134" s="2">
        <v>162970</v>
      </c>
    </row>
    <row r="135" spans="2:10" ht="15.75" x14ac:dyDescent="0.25">
      <c r="B135" s="15"/>
      <c r="C135" s="2"/>
      <c r="D135" s="2">
        <v>4696.6000000000004</v>
      </c>
      <c r="E135" s="2"/>
      <c r="F135" s="2">
        <v>1436.5</v>
      </c>
      <c r="G135" s="2"/>
      <c r="H135" s="2">
        <v>44290.8</v>
      </c>
      <c r="I135" s="2"/>
      <c r="J135" s="2">
        <v>220119.5</v>
      </c>
    </row>
    <row r="136" spans="2:10" ht="15.75" x14ac:dyDescent="0.25">
      <c r="B136" s="15"/>
      <c r="C136" s="2"/>
      <c r="D136" s="2">
        <v>4657</v>
      </c>
      <c r="E136" s="2"/>
      <c r="F136" s="2">
        <v>1514.2</v>
      </c>
      <c r="G136" s="2"/>
      <c r="H136" s="2">
        <v>25684.7</v>
      </c>
      <c r="I136" s="2"/>
      <c r="J136" s="2">
        <v>230538.2</v>
      </c>
    </row>
    <row r="137" spans="2:10" ht="15.75" x14ac:dyDescent="0.25">
      <c r="B137" s="15"/>
      <c r="C137" s="2"/>
      <c r="D137" s="2">
        <v>4703.1000000000004</v>
      </c>
      <c r="E137" s="2"/>
      <c r="F137" s="2">
        <v>1554.7</v>
      </c>
      <c r="G137" s="2"/>
      <c r="H137" s="2">
        <v>25388.799999999999</v>
      </c>
      <c r="I137" s="2"/>
      <c r="J137" s="2">
        <v>233197.1</v>
      </c>
    </row>
    <row r="138" spans="2:10" ht="15.75" x14ac:dyDescent="0.25">
      <c r="B138" s="15"/>
      <c r="C138" s="4"/>
      <c r="E138" s="4"/>
      <c r="F138" s="2"/>
      <c r="G138" s="2"/>
      <c r="H138" s="2"/>
    </row>
    <row r="139" spans="2:10" ht="15.75" x14ac:dyDescent="0.25">
      <c r="B139" s="15"/>
      <c r="C139" s="4"/>
      <c r="E139" s="4"/>
      <c r="F139" s="2"/>
      <c r="G139" s="2"/>
      <c r="H139" s="2"/>
    </row>
    <row r="140" spans="2:10" ht="15.75" x14ac:dyDescent="0.25">
      <c r="B140" s="15"/>
      <c r="C140" s="4"/>
      <c r="E140" s="4"/>
      <c r="F140" s="2"/>
      <c r="G140" s="2"/>
      <c r="H140" s="2"/>
    </row>
    <row r="141" spans="2:10" ht="15.75" x14ac:dyDescent="0.25">
      <c r="B141" s="15"/>
      <c r="C141" s="4"/>
      <c r="E141" s="4"/>
      <c r="F141" s="2"/>
      <c r="G141" s="2"/>
    </row>
    <row r="142" spans="2:10" ht="15.75" x14ac:dyDescent="0.25">
      <c r="B142" s="15"/>
      <c r="C142" s="4"/>
      <c r="E142" s="4"/>
      <c r="F142" s="2"/>
      <c r="G142" s="2"/>
    </row>
    <row r="143" spans="2:10" ht="15.75" x14ac:dyDescent="0.25">
      <c r="B143" s="15"/>
      <c r="C143" s="4"/>
      <c r="E143" s="4"/>
      <c r="F143" s="2"/>
      <c r="G143" s="2"/>
    </row>
    <row r="144" spans="2:10" ht="15.75" x14ac:dyDescent="0.25">
      <c r="B144" s="15"/>
      <c r="C144" s="4"/>
      <c r="E144" s="4"/>
      <c r="F144" s="2"/>
      <c r="G144" s="2"/>
    </row>
    <row r="145" spans="2:7" ht="15.75" x14ac:dyDescent="0.25">
      <c r="B145" s="15"/>
      <c r="C145" s="4"/>
      <c r="E145" s="4"/>
      <c r="F145" s="2"/>
      <c r="G145" s="2"/>
    </row>
    <row r="146" spans="2:7" ht="15.75" x14ac:dyDescent="0.25">
      <c r="B146" s="15"/>
      <c r="C146" s="4"/>
      <c r="E146" s="4"/>
      <c r="F146" s="2"/>
      <c r="G146" s="2"/>
    </row>
    <row r="147" spans="2:7" ht="15.75" x14ac:dyDescent="0.25">
      <c r="B147" s="15"/>
      <c r="C147" s="4"/>
      <c r="E147" s="4"/>
      <c r="F147" s="2"/>
      <c r="G147" s="2"/>
    </row>
    <row r="148" spans="2:7" ht="15.75" x14ac:dyDescent="0.25">
      <c r="B148" s="15"/>
      <c r="C148" s="4"/>
      <c r="E148" s="4"/>
      <c r="F148" s="2"/>
      <c r="G148" s="2"/>
    </row>
    <row r="149" spans="2:7" ht="15.75" x14ac:dyDescent="0.25">
      <c r="B149" s="15"/>
      <c r="C149" s="4"/>
      <c r="E149" s="4"/>
      <c r="F149" s="2"/>
      <c r="G149" s="2"/>
    </row>
    <row r="150" spans="2:7" ht="15.75" x14ac:dyDescent="0.25">
      <c r="B150" s="15"/>
      <c r="C150" s="4"/>
      <c r="E150" s="4"/>
      <c r="F150" s="2"/>
      <c r="G150" s="2"/>
    </row>
    <row r="151" spans="2:7" ht="15.75" x14ac:dyDescent="0.25">
      <c r="C151" s="15"/>
      <c r="D151" s="4"/>
      <c r="E151" s="4"/>
    </row>
    <row r="152" spans="2:7" ht="15.75" x14ac:dyDescent="0.25">
      <c r="C152" s="15"/>
      <c r="D152" s="4"/>
      <c r="E152" s="4"/>
    </row>
    <row r="153" spans="2:7" ht="15.75" x14ac:dyDescent="0.25">
      <c r="C153" s="15"/>
      <c r="D153" s="4"/>
      <c r="E153" s="4"/>
    </row>
    <row r="154" spans="2:7" ht="15.75" x14ac:dyDescent="0.25">
      <c r="C154" s="15"/>
      <c r="D154" s="4"/>
      <c r="E154" s="4"/>
    </row>
    <row r="155" spans="2:7" ht="15.75" x14ac:dyDescent="0.25">
      <c r="C155" s="15"/>
      <c r="D155" s="4"/>
      <c r="E155" s="4"/>
    </row>
    <row r="156" spans="2:7" ht="15.75" x14ac:dyDescent="0.25">
      <c r="C156" s="15"/>
      <c r="D156" s="4"/>
      <c r="E156" s="4"/>
    </row>
    <row r="157" spans="2:7" ht="15.75" x14ac:dyDescent="0.25">
      <c r="C157" s="15"/>
      <c r="D157" s="4"/>
      <c r="E157" s="4"/>
    </row>
    <row r="158" spans="2:7" ht="15.75" x14ac:dyDescent="0.25">
      <c r="C158" s="15"/>
      <c r="D158" s="4"/>
      <c r="E158" s="4"/>
    </row>
    <row r="159" spans="2:7" ht="15.75" x14ac:dyDescent="0.25">
      <c r="C159" s="15"/>
      <c r="D159" s="4"/>
      <c r="E159" s="4"/>
    </row>
    <row r="160" spans="2:7" ht="15.75" x14ac:dyDescent="0.25">
      <c r="C160" s="15"/>
      <c r="D160" s="4"/>
      <c r="E160" s="4"/>
    </row>
    <row r="161" spans="3:5" ht="15.75" x14ac:dyDescent="0.25">
      <c r="C161" s="15"/>
      <c r="D161" s="4"/>
      <c r="E161" s="4"/>
    </row>
    <row r="162" spans="3:5" ht="15.75" x14ac:dyDescent="0.25">
      <c r="C162" s="15"/>
      <c r="D162" s="4"/>
      <c r="E162" s="4"/>
    </row>
    <row r="163" spans="3:5" ht="15.75" x14ac:dyDescent="0.25">
      <c r="C163" s="15"/>
      <c r="D163" s="4"/>
      <c r="E163" s="4"/>
    </row>
    <row r="164" spans="3:5" ht="15.75" x14ac:dyDescent="0.25">
      <c r="C164" s="15"/>
      <c r="D164" s="4"/>
      <c r="E164" s="4"/>
    </row>
    <row r="165" spans="3:5" ht="15.75" x14ac:dyDescent="0.25">
      <c r="C165" s="15"/>
      <c r="D165" s="4"/>
      <c r="E165" s="4"/>
    </row>
    <row r="166" spans="3:5" ht="15.75" x14ac:dyDescent="0.25">
      <c r="C166" s="15"/>
      <c r="D166" s="4"/>
      <c r="E166" s="4"/>
    </row>
    <row r="167" spans="3:5" ht="15.75" x14ac:dyDescent="0.25">
      <c r="C167" s="15"/>
      <c r="D167" s="4"/>
      <c r="E167" s="4"/>
    </row>
    <row r="168" spans="3:5" ht="15.75" x14ac:dyDescent="0.25">
      <c r="C168" s="15"/>
      <c r="D168" s="4"/>
      <c r="E168" s="4"/>
    </row>
  </sheetData>
  <mergeCells count="4">
    <mergeCell ref="B2:S2"/>
    <mergeCell ref="B35:S35"/>
    <mergeCell ref="B68:S68"/>
    <mergeCell ref="B97:S97"/>
  </mergeCells>
  <conditionalFormatting sqref="E16:E24 B108:B132">
    <cfRule type="cellIs" dxfId="75" priority="124" operator="equal">
      <formula>"gpu-kanton"</formula>
    </cfRule>
    <cfRule type="cellIs" dxfId="74" priority="125" operator="equal">
      <formula>"cpu-bolama"</formula>
    </cfRule>
    <cfRule type="cellIs" dxfId="73" priority="126" operator="equal">
      <formula>"sdaccel-bolama"</formula>
    </cfRule>
    <cfRule type="cellIs" dxfId="72" priority="127" operator="equal">
      <formula>"aocl-bolama"</formula>
    </cfRule>
  </conditionalFormatting>
  <conditionalFormatting sqref="E25:E33">
    <cfRule type="cellIs" dxfId="71" priority="120" operator="equal">
      <formula>"gpu-kanton"</formula>
    </cfRule>
    <cfRule type="cellIs" dxfId="70" priority="121" operator="equal">
      <formula>"cpu-bolama"</formula>
    </cfRule>
    <cfRule type="cellIs" dxfId="69" priority="122" operator="equal">
      <formula>"sdaccel-bolama"</formula>
    </cfRule>
    <cfRule type="cellIs" dxfId="68" priority="123" operator="equal">
      <formula>"aocl-bolama"</formula>
    </cfRule>
  </conditionalFormatting>
  <conditionalFormatting sqref="E34 E36">
    <cfRule type="cellIs" dxfId="67" priority="116" operator="equal">
      <formula>"gpu-kanton"</formula>
    </cfRule>
    <cfRule type="cellIs" dxfId="66" priority="117" operator="equal">
      <formula>"cpu-bolama"</formula>
    </cfRule>
    <cfRule type="cellIs" dxfId="65" priority="118" operator="equal">
      <formula>"sdaccel-bolama"</formula>
    </cfRule>
    <cfRule type="cellIs" dxfId="64" priority="119" operator="equal">
      <formula>"aocl-bolama"</formula>
    </cfRule>
  </conditionalFormatting>
  <conditionalFormatting sqref="G7:G2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G3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 G3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">
    <cfRule type="cellIs" dxfId="63" priority="109" operator="equal">
      <formula>"gpu-kanton"</formula>
    </cfRule>
    <cfRule type="cellIs" dxfId="62" priority="110" operator="equal">
      <formula>"cpu-bolama"</formula>
    </cfRule>
    <cfRule type="cellIs" dxfId="61" priority="111" operator="equal">
      <formula>"sdaccel-bolama"</formula>
    </cfRule>
    <cfRule type="cellIs" dxfId="60" priority="112" operator="equal">
      <formula>"aocl-bolama"</formula>
    </cfRule>
  </conditionalFormatting>
  <conditionalFormatting sqref="I6">
    <cfRule type="cellIs" dxfId="59" priority="105" operator="equal">
      <formula>"gpu-kanton"</formula>
    </cfRule>
    <cfRule type="cellIs" dxfId="58" priority="106" operator="equal">
      <formula>"cpu-bolama"</formula>
    </cfRule>
    <cfRule type="cellIs" dxfId="57" priority="107" operator="equal">
      <formula>"sdaccel-bolama"</formula>
    </cfRule>
    <cfRule type="cellIs" dxfId="56" priority="108" operator="equal">
      <formula>"aocl-bolama"</formula>
    </cfRule>
  </conditionalFormatting>
  <conditionalFormatting sqref="J6">
    <cfRule type="cellIs" dxfId="55" priority="101" operator="equal">
      <formula>"gpu-kanton"</formula>
    </cfRule>
    <cfRule type="cellIs" dxfId="54" priority="102" operator="equal">
      <formula>"cpu-bolama"</formula>
    </cfRule>
    <cfRule type="cellIs" dxfId="53" priority="103" operator="equal">
      <formula>"sdaccel-bolama"</formula>
    </cfRule>
    <cfRule type="cellIs" dxfId="52" priority="104" operator="equal">
      <formula>"aocl-bolama"</formula>
    </cfRule>
  </conditionalFormatting>
  <conditionalFormatting sqref="K6">
    <cfRule type="cellIs" dxfId="51" priority="97" operator="equal">
      <formula>"gpu-kanton"</formula>
    </cfRule>
    <cfRule type="cellIs" dxfId="50" priority="98" operator="equal">
      <formula>"cpu-bolama"</formula>
    </cfRule>
    <cfRule type="cellIs" dxfId="49" priority="99" operator="equal">
      <formula>"sdaccel-bolama"</formula>
    </cfRule>
    <cfRule type="cellIs" dxfId="48" priority="100" operator="equal">
      <formula>"aocl-bolama"</formula>
    </cfRule>
  </conditionalFormatting>
  <conditionalFormatting sqref="J36">
    <cfRule type="cellIs" dxfId="47" priority="75" operator="equal">
      <formula>"gpu-kanton"</formula>
    </cfRule>
    <cfRule type="cellIs" dxfId="46" priority="76" operator="equal">
      <formula>"cpu-bolama"</formula>
    </cfRule>
    <cfRule type="cellIs" dxfId="45" priority="77" operator="equal">
      <formula>"sdaccel-bolama"</formula>
    </cfRule>
    <cfRule type="cellIs" dxfId="44" priority="78" operator="equal">
      <formula>"aocl-bolama"</formula>
    </cfRule>
  </conditionalFormatting>
  <conditionalFormatting sqref="E37:E46">
    <cfRule type="cellIs" dxfId="43" priority="93" operator="equal">
      <formula>"gpu-kanton"</formula>
    </cfRule>
    <cfRule type="cellIs" dxfId="42" priority="94" operator="equal">
      <formula>"cpu-bolama"</formula>
    </cfRule>
    <cfRule type="cellIs" dxfId="41" priority="95" operator="equal">
      <formula>"sdaccel-bolama"</formula>
    </cfRule>
    <cfRule type="cellIs" dxfId="40" priority="96" operator="equal">
      <formula>"aocl-bolama"</formula>
    </cfRule>
  </conditionalFormatting>
  <conditionalFormatting sqref="E47:E51">
    <cfRule type="cellIs" dxfId="39" priority="89" operator="equal">
      <formula>"gpu-kanton"</formula>
    </cfRule>
    <cfRule type="cellIs" dxfId="38" priority="90" operator="equal">
      <formula>"cpu-bolama"</formula>
    </cfRule>
    <cfRule type="cellIs" dxfId="37" priority="91" operator="equal">
      <formula>"sdaccel-bolama"</formula>
    </cfRule>
    <cfRule type="cellIs" dxfId="36" priority="92" operator="equal">
      <formula>"aocl-bolama"</formula>
    </cfRule>
  </conditionalFormatting>
  <conditionalFormatting sqref="G37:G4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7:G5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6">
    <cfRule type="cellIs" dxfId="35" priority="83" operator="equal">
      <formula>"gpu-kanton"</formula>
    </cfRule>
    <cfRule type="cellIs" dxfId="34" priority="84" operator="equal">
      <formula>"cpu-bolama"</formula>
    </cfRule>
    <cfRule type="cellIs" dxfId="33" priority="85" operator="equal">
      <formula>"sdaccel-bolama"</formula>
    </cfRule>
    <cfRule type="cellIs" dxfId="32" priority="86" operator="equal">
      <formula>"aocl-bolama"</formula>
    </cfRule>
  </conditionalFormatting>
  <conditionalFormatting sqref="I36">
    <cfRule type="cellIs" dxfId="31" priority="79" operator="equal">
      <formula>"gpu-kanton"</formula>
    </cfRule>
    <cfRule type="cellIs" dxfId="30" priority="80" operator="equal">
      <formula>"cpu-bolama"</formula>
    </cfRule>
    <cfRule type="cellIs" dxfId="29" priority="81" operator="equal">
      <formula>"sdaccel-bolama"</formula>
    </cfRule>
    <cfRule type="cellIs" dxfId="28" priority="82" operator="equal">
      <formula>"aocl-bolama"</formula>
    </cfRule>
  </conditionalFormatting>
  <conditionalFormatting sqref="D82 D94:D96">
    <cfRule type="cellIs" dxfId="27" priority="71" operator="equal">
      <formula>"gpu-kanton"</formula>
    </cfRule>
    <cfRule type="cellIs" dxfId="26" priority="72" operator="equal">
      <formula>"cpu-bolama"</formula>
    </cfRule>
    <cfRule type="cellIs" dxfId="25" priority="73" operator="equal">
      <formula>"sdaccel-bolama"</formula>
    </cfRule>
    <cfRule type="cellIs" dxfId="24" priority="74" operator="equal">
      <formula>"aocl-bolama"</formula>
    </cfRule>
  </conditionalFormatting>
  <conditionalFormatting sqref="B71:B79 G82 D98 G94:G96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 C98 A99:A107 E94:E96">
    <cfRule type="cellIs" dxfId="23" priority="58" operator="equal">
      <formula>"strided"</formula>
    </cfRule>
    <cfRule type="cellIs" dxfId="22" priority="59" operator="equal">
      <formula>"contig"</formula>
    </cfRule>
  </conditionalFormatting>
  <conditionalFormatting sqref="E70">
    <cfRule type="cellIs" dxfId="21" priority="48" operator="equal">
      <formula>"strided"</formula>
    </cfRule>
    <cfRule type="cellIs" dxfId="20" priority="49" operator="equal">
      <formula>"contig"</formula>
    </cfRule>
  </conditionalFormatting>
  <conditionalFormatting sqref="B133:B150">
    <cfRule type="cellIs" dxfId="19" priority="39" operator="equal">
      <formula>"gpu-kanton"</formula>
    </cfRule>
    <cfRule type="cellIs" dxfId="18" priority="40" operator="equal">
      <formula>"cpu-bolama"</formula>
    </cfRule>
    <cfRule type="cellIs" dxfId="17" priority="41" operator="equal">
      <formula>"sdaccel-bolama"</formula>
    </cfRule>
    <cfRule type="cellIs" dxfId="16" priority="42" operator="equal">
      <formula>"aocl-bolama"</formula>
    </cfRule>
  </conditionalFormatting>
  <conditionalFormatting sqref="C151:C168">
    <cfRule type="cellIs" dxfId="15" priority="35" operator="equal">
      <formula>"gpu-kanton"</formula>
    </cfRule>
    <cfRule type="cellIs" dxfId="14" priority="36" operator="equal">
      <formula>"cpu-bolama"</formula>
    </cfRule>
    <cfRule type="cellIs" dxfId="13" priority="37" operator="equal">
      <formula>"sdaccel-bolama"</formula>
    </cfRule>
    <cfRule type="cellIs" dxfId="12" priority="38" operator="equal">
      <formula>"aocl-bolama"</formula>
    </cfRule>
  </conditionalFormatting>
  <conditionalFormatting sqref="E1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5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6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">
    <cfRule type="cellIs" dxfId="11" priority="28" operator="equal">
      <formula>"gpu-kanton"</formula>
    </cfRule>
    <cfRule type="cellIs" dxfId="10" priority="29" operator="equal">
      <formula>"cpu-bolama"</formula>
    </cfRule>
    <cfRule type="cellIs" dxfId="9" priority="30" operator="equal">
      <formula>"sdaccel-bolama"</formula>
    </cfRule>
    <cfRule type="cellIs" dxfId="8" priority="31" operator="equal">
      <formula>"aocl-bolama"</formula>
    </cfRule>
  </conditionalFormatting>
  <conditionalFormatting sqref="B80:B8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 F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7:F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F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:F96 F8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K48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{09F98CEC-ECEF-470D-8715-7561C3832A73}</x14:id>
        </ext>
      </extLst>
    </cfRule>
  </conditionalFormatting>
  <conditionalFormatting sqref="E7:E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:D93">
    <cfRule type="cellIs" dxfId="7" priority="10" operator="equal">
      <formula>"gpu-kanton"</formula>
    </cfRule>
    <cfRule type="cellIs" dxfId="6" priority="11" operator="equal">
      <formula>"cpu-bolama"</formula>
    </cfRule>
    <cfRule type="cellIs" dxfId="5" priority="12" operator="equal">
      <formula>"sdaccel-bolama"</formula>
    </cfRule>
    <cfRule type="cellIs" dxfId="4" priority="13" operator="equal">
      <formula>"aocl-bolama"</formula>
    </cfRule>
  </conditionalFormatting>
  <conditionalFormatting sqref="G92:G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3">
    <cfRule type="cellIs" dxfId="3" priority="7" operator="equal">
      <formula>"strided"</formula>
    </cfRule>
    <cfRule type="cellIs" dxfId="2" priority="8" operator="equal">
      <formula>"contig"</formula>
    </cfRule>
  </conditionalFormatting>
  <conditionalFormatting sqref="F92:F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8:A116">
    <cfRule type="cellIs" dxfId="1" priority="2" operator="equal">
      <formula>"strided"</formula>
    </cfRule>
    <cfRule type="cellIs" dxfId="0" priority="3" operator="equal">
      <formula>"contig"</formula>
    </cfRule>
  </conditionalFormatting>
  <conditionalFormatting sqref="E129:E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F98CEC-ECEF-470D-8715-7561C3832A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K44:K48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stream-consolidated-GMEM</vt:lpstr>
      <vt:lpstr>plots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wnabi</dc:creator>
  <cp:lastModifiedBy>wnabi</cp:lastModifiedBy>
  <dcterms:created xsi:type="dcterms:W3CDTF">2016-04-29T16:44:45Z</dcterms:created>
  <dcterms:modified xsi:type="dcterms:W3CDTF">2016-05-19T10:27:09Z</dcterms:modified>
</cp:coreProperties>
</file>