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alary sheet" sheetId="4" r:id="rId1"/>
    <sheet name="Apr-20." sheetId="5" r:id="rId2"/>
    <sheet name="May-20" sheetId="6" r:id="rId3"/>
  </sheets>
  <calcPr calcId="125725"/>
</workbook>
</file>

<file path=xl/calcChain.xml><?xml version="1.0" encoding="utf-8"?>
<calcChain xmlns="http://schemas.openxmlformats.org/spreadsheetml/2006/main">
  <c r="J27" i="4"/>
  <c r="I33"/>
  <c r="I25"/>
  <c r="I26"/>
  <c r="I27"/>
  <c r="G8" i="6"/>
  <c r="G9"/>
  <c r="H16" i="4"/>
  <c r="I29"/>
  <c r="I28"/>
  <c r="I7"/>
  <c r="G35" i="5"/>
  <c r="J36" i="4"/>
  <c r="E36"/>
  <c r="G35"/>
  <c r="K35" s="1"/>
  <c r="G34"/>
  <c r="K34" s="1"/>
  <c r="G33"/>
  <c r="K33" s="1"/>
  <c r="G32"/>
  <c r="K32" s="1"/>
  <c r="G31"/>
  <c r="K31" s="1"/>
  <c r="G30"/>
  <c r="K30" s="1"/>
  <c r="G29"/>
  <c r="K29" s="1"/>
  <c r="G28"/>
  <c r="K28" s="1"/>
  <c r="G27"/>
  <c r="H36"/>
  <c r="G26"/>
  <c r="G25"/>
  <c r="I6"/>
  <c r="H6"/>
  <c r="H12"/>
  <c r="I12"/>
  <c r="H14"/>
  <c r="H10"/>
  <c r="J16"/>
  <c r="E16"/>
  <c r="G25" i="5"/>
  <c r="I13" i="4"/>
  <c r="G15"/>
  <c r="K15" s="1"/>
  <c r="I11"/>
  <c r="H7"/>
  <c r="G14"/>
  <c r="K26" l="1"/>
  <c r="K27"/>
  <c r="I36"/>
  <c r="K14"/>
  <c r="G36"/>
  <c r="K25"/>
  <c r="I16"/>
  <c r="G6"/>
  <c r="G7"/>
  <c r="K7" s="1"/>
  <c r="G8"/>
  <c r="K8" s="1"/>
  <c r="G9"/>
  <c r="K9" s="1"/>
  <c r="G11"/>
  <c r="K11" s="1"/>
  <c r="G12"/>
  <c r="G10"/>
  <c r="K10" s="1"/>
  <c r="G13"/>
  <c r="K13" s="1"/>
  <c r="K36" l="1"/>
  <c r="K12"/>
  <c r="K16" s="1"/>
  <c r="G16"/>
  <c r="K6"/>
</calcChain>
</file>

<file path=xl/comments1.xml><?xml version="1.0" encoding="utf-8"?>
<comments xmlns="http://schemas.openxmlformats.org/spreadsheetml/2006/main">
  <authors>
    <author>Author</author>
  </authors>
  <commentList>
    <comment ref="G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SHORT BY RUMAIL - CHARGE TO HIM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SHORT RS. 582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CASH SHORT RS. 582
</t>
        </r>
      </text>
    </comment>
  </commentList>
</comments>
</file>

<file path=xl/sharedStrings.xml><?xml version="1.0" encoding="utf-8"?>
<sst xmlns="http://schemas.openxmlformats.org/spreadsheetml/2006/main" count="217" uniqueCount="106">
  <si>
    <t xml:space="preserve">Sr# </t>
  </si>
  <si>
    <t xml:space="preserve">Employee name </t>
  </si>
  <si>
    <t xml:space="preserve">Designation </t>
  </si>
  <si>
    <t>Gross Salary</t>
  </si>
  <si>
    <t>Days</t>
  </si>
  <si>
    <t>Earned Salary</t>
  </si>
  <si>
    <t>Advance Paid</t>
  </si>
  <si>
    <t xml:space="preserve">Net Salary Payable </t>
  </si>
  <si>
    <t xml:space="preserve">Salary Sheet </t>
  </si>
  <si>
    <t>Joining</t>
  </si>
  <si>
    <t xml:space="preserve">Total </t>
  </si>
  <si>
    <t>FOR M/O APR-2020</t>
  </si>
  <si>
    <t>FOOD DEDUCTIONS</t>
  </si>
  <si>
    <t>MR. HAMZA</t>
  </si>
  <si>
    <t>MR. ADIL</t>
  </si>
  <si>
    <t>MISS SHAMA</t>
  </si>
  <si>
    <t>MR. MAJEEB</t>
  </si>
  <si>
    <t>MR. ALI HASSAN</t>
  </si>
  <si>
    <t>MR. BILAL</t>
  </si>
  <si>
    <t>MR. RIZWAN</t>
  </si>
  <si>
    <t>OTHER DEDUCTION</t>
  </si>
  <si>
    <t>MR. ATTIQUE</t>
  </si>
  <si>
    <t>MANAGER</t>
  </si>
  <si>
    <t>HELPER</t>
  </si>
  <si>
    <t>CHEFF</t>
  </si>
  <si>
    <t>RECEPTION</t>
  </si>
  <si>
    <t>RIDER</t>
  </si>
  <si>
    <t>ACCOUNTS</t>
  </si>
  <si>
    <t>MR. ROMAIL</t>
  </si>
  <si>
    <t>M/O APR-2020</t>
  </si>
  <si>
    <t>DATE WISE DETAIL OF SALARY ADVANCE &amp; PERSONAL FOODS</t>
  </si>
  <si>
    <t>ADV</t>
  </si>
  <si>
    <t>FOOD</t>
  </si>
  <si>
    <t>DATE</t>
  </si>
  <si>
    <t xml:space="preserve">OPENING </t>
  </si>
  <si>
    <t>01.04.2020</t>
  </si>
  <si>
    <t>MR. IMRAN</t>
  </si>
  <si>
    <t>02.04.2020</t>
  </si>
  <si>
    <t xml:space="preserve">MR. IMRAN 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</si>
  <si>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</si>
  <si>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</si>
  <si>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</si>
  <si>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</si>
  <si>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</si>
  <si>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</si>
  <si>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</si>
  <si>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</si>
  <si>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</si>
  <si>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13.04.2020</t>
  </si>
  <si>
    <t>15.04.2020</t>
  </si>
  <si>
    <t>16.04.2020</t>
  </si>
  <si>
    <t>MR. ASAD</t>
  </si>
  <si>
    <t>17.04.2020</t>
  </si>
  <si>
    <t>18.04.2020</t>
  </si>
  <si>
    <t>19.04.2020</t>
  </si>
  <si>
    <t>20.04.2020</t>
  </si>
  <si>
    <t>21.04.2020</t>
  </si>
  <si>
    <t>MR. ALI RAZA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</si>
  <si>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</si>
  <si>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</si>
  <si>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</si>
  <si>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</si>
  <si>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</si>
  <si>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</si>
  <si>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</si>
  <si>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</si>
  <si>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FOR M/O MAY-2020</t>
  </si>
  <si>
    <t xml:space="preserve"> NOTE: RS. 58832 ADJUSTED AS LAST THREE MONTHS FOODS + ADVANCES GROSS SALARY IS RS. 22000</t>
  </si>
  <si>
    <t>30.04.2020</t>
  </si>
  <si>
    <t>Signature</t>
  </si>
  <si>
    <t>M/O MAY-2020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</si>
  <si>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</si>
  <si>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</si>
  <si>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</si>
  <si>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</si>
  <si>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</si>
  <si>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</si>
  <si>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</si>
  <si>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</si>
  <si>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</si>
  <si>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</si>
  <si>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</si>
  <si>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13.05.2020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</si>
  <si>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</si>
  <si>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</si>
  <si>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</si>
  <si>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</si>
  <si>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</si>
  <si>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</si>
  <si>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</si>
  <si>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</si>
  <si>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</si>
  <si>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</si>
  <si>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</si>
  <si>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</si>
  <si>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</si>
  <si>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</si>
  <si>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</si>
  <si>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</si>
  <si>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12.05.2020</t>
  </si>
  <si>
    <t>14.05.2020</t>
  </si>
  <si>
    <t>31.05.2020</t>
  </si>
  <si>
    <t xml:space="preserve"> start with opening balance of Rs. 4741 as food bill </t>
  </si>
  <si>
    <t xml:space="preserve"> start with opening balance of Rs. 1000 as food bill </t>
  </si>
  <si>
    <t xml:space="preserve"> start with opening balance of Rs. 9860 as food bill </t>
  </si>
  <si>
    <t xml:space="preserve"> start with opening balance of Rs. 2394 as food bill , Rs. 500 as fine + 330 CASH SHORTAGE ON 03.05.2020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</si>
</sst>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0" applyFont="1" applyBorder="1"/>
    <xf numFmtId="165" fontId="4" fillId="0" borderId="1" xfId="1" applyNumberFormat="1" applyFont="1" applyBorder="1"/>
    <xf numFmtId="0" fontId="4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164" fontId="4" fillId="0" borderId="6" xfId="1" applyFont="1" applyBorder="1"/>
    <xf numFmtId="165" fontId="4" fillId="0" borderId="6" xfId="1" applyNumberFormat="1" applyFont="1" applyBorder="1"/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2" borderId="1" xfId="0" applyFont="1" applyFill="1" applyBorder="1"/>
    <xf numFmtId="165" fontId="4" fillId="2" borderId="6" xfId="1" applyNumberFormat="1" applyFont="1" applyFill="1" applyBorder="1"/>
    <xf numFmtId="165" fontId="4" fillId="2" borderId="1" xfId="1" applyNumberFormat="1" applyFont="1" applyFill="1" applyBorder="1"/>
    <xf numFmtId="0" fontId="0" fillId="0" borderId="1" xfId="0" applyBorder="1"/>
    <xf numFmtId="165" fontId="0" fillId="0" borderId="0" xfId="1" applyNumberFormat="1" applyFont="1"/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3" borderId="1" xfId="1" applyNumberFormat="1" applyFont="1" applyFill="1" applyBorder="1"/>
    <xf numFmtId="0" fontId="4" fillId="3" borderId="1" xfId="0" applyFont="1" applyFill="1" applyBorder="1" applyAlignment="1">
      <alignment horizontal="center"/>
    </xf>
    <xf numFmtId="165" fontId="0" fillId="2" borderId="1" xfId="1" applyNumberFormat="1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165" fontId="4" fillId="5" borderId="1" xfId="1" applyNumberFormat="1" applyFont="1" applyFill="1" applyBorder="1"/>
    <xf numFmtId="165" fontId="4" fillId="5" borderId="6" xfId="1" applyNumberFormat="1" applyFont="1" applyFill="1" applyBorder="1"/>
    <xf numFmtId="165" fontId="4" fillId="0" borderId="6" xfId="1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4" fillId="0" borderId="12" xfId="1" applyFont="1" applyBorder="1" applyAlignment="1">
      <alignment horizontal="center"/>
    </xf>
    <xf numFmtId="164" fontId="4" fillId="0" borderId="13" xfId="1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A19" workbookViewId="0">
      <selection activeCell="L28" sqref="L28"/>
    </sheetView>
  </sheetViews>
  <sheetFormatPr defaultRowHeight="15"/>
  <cols>
    <col min="1" max="1" width="4.42578125" bestFit="1" customWidth="1"/>
    <col min="2" max="2" width="18" bestFit="1" customWidth="1"/>
    <col min="3" max="3" width="13.42578125" bestFit="1" customWidth="1"/>
    <col min="4" max="4" width="8.28515625" bestFit="1" customWidth="1"/>
    <col min="5" max="5" width="11.7109375" customWidth="1"/>
    <col min="6" max="6" width="6.140625" bestFit="1" customWidth="1"/>
    <col min="7" max="7" width="11" bestFit="1" customWidth="1"/>
    <col min="8" max="8" width="9.85546875" customWidth="1"/>
    <col min="9" max="9" width="13" customWidth="1"/>
    <col min="10" max="10" width="12.140625" customWidth="1"/>
    <col min="11" max="11" width="12.140625" bestFit="1" customWidth="1"/>
    <col min="12" max="12" width="15" customWidth="1"/>
  </cols>
  <sheetData>
    <row r="1" spans="1:13" ht="28.5">
      <c r="A1" s="46" t="s">
        <v>8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ht="27.75">
      <c r="A2" s="47" t="s">
        <v>11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3" ht="15.75" thickBot="1"/>
    <row r="4" spans="1:13" ht="35.25" thickBot="1">
      <c r="A4" s="9" t="s">
        <v>0</v>
      </c>
      <c r="B4" s="10" t="s">
        <v>1</v>
      </c>
      <c r="C4" s="10" t="s">
        <v>2</v>
      </c>
      <c r="D4" s="11" t="s">
        <v>9</v>
      </c>
      <c r="E4" s="13" t="s">
        <v>3</v>
      </c>
      <c r="F4" s="11" t="s">
        <v>4</v>
      </c>
      <c r="G4" s="10" t="s">
        <v>5</v>
      </c>
      <c r="H4" s="39" t="s">
        <v>6</v>
      </c>
      <c r="I4" s="36" t="s">
        <v>12</v>
      </c>
      <c r="J4" s="38" t="s">
        <v>20</v>
      </c>
      <c r="K4" s="12" t="s">
        <v>7</v>
      </c>
      <c r="L4" s="37" t="s">
        <v>69</v>
      </c>
    </row>
    <row r="5" spans="1:13" ht="39" customHeight="1">
      <c r="A5" s="32">
        <v>1</v>
      </c>
      <c r="B5" s="33" t="s">
        <v>13</v>
      </c>
      <c r="C5" s="33" t="s">
        <v>22</v>
      </c>
      <c r="D5" s="43"/>
      <c r="E5" s="44"/>
      <c r="F5" s="44"/>
      <c r="G5" s="44"/>
      <c r="H5" s="44"/>
      <c r="I5" s="44"/>
      <c r="J5" s="45"/>
      <c r="K5" s="31">
        <v>5000</v>
      </c>
      <c r="L5" s="17"/>
      <c r="M5" s="34" t="s">
        <v>67</v>
      </c>
    </row>
    <row r="6" spans="1:13" ht="39" customHeight="1">
      <c r="A6" s="3">
        <v>2</v>
      </c>
      <c r="B6" s="1" t="s">
        <v>14</v>
      </c>
      <c r="C6" s="1" t="s">
        <v>23</v>
      </c>
      <c r="D6" s="1"/>
      <c r="E6" s="16">
        <v>17000</v>
      </c>
      <c r="F6" s="3">
        <v>14</v>
      </c>
      <c r="G6" s="8">
        <f t="shared" ref="G6:G15" si="0">E6/30*F6</f>
        <v>7933.333333333333</v>
      </c>
      <c r="H6" s="2">
        <f>9522+582</f>
        <v>10104</v>
      </c>
      <c r="I6" s="2">
        <f>420+430+100+1060+500+60</f>
        <v>2570</v>
      </c>
      <c r="J6" s="2">
        <v>0</v>
      </c>
      <c r="K6" s="8">
        <f t="shared" ref="K6:K14" si="1">G6-H6-I6-J6</f>
        <v>-4740.666666666667</v>
      </c>
      <c r="L6" s="17"/>
    </row>
    <row r="7" spans="1:13" ht="39" customHeight="1">
      <c r="A7" s="3">
        <v>3</v>
      </c>
      <c r="B7" s="1" t="s">
        <v>28</v>
      </c>
      <c r="C7" s="1" t="s">
        <v>23</v>
      </c>
      <c r="D7" s="1"/>
      <c r="E7" s="16">
        <v>14000</v>
      </c>
      <c r="F7" s="3">
        <v>16.5</v>
      </c>
      <c r="G7" s="8">
        <f t="shared" si="0"/>
        <v>7700</v>
      </c>
      <c r="H7" s="2">
        <f>1000+500+1500</f>
        <v>3000</v>
      </c>
      <c r="I7" s="2">
        <f>898+90+680+1080+500+500+128+360+300+160+380+700+208+300+205+125+80+300+100</f>
        <v>7094</v>
      </c>
      <c r="J7" s="2">
        <v>0</v>
      </c>
      <c r="K7" s="8">
        <f t="shared" si="1"/>
        <v>-2394</v>
      </c>
      <c r="L7" s="17"/>
    </row>
    <row r="8" spans="1:13" ht="39" customHeight="1">
      <c r="A8" s="27">
        <v>4</v>
      </c>
      <c r="B8" s="28" t="s">
        <v>15</v>
      </c>
      <c r="C8" s="28" t="s">
        <v>25</v>
      </c>
      <c r="D8" s="28"/>
      <c r="E8" s="29">
        <v>14000</v>
      </c>
      <c r="F8" s="27">
        <v>0</v>
      </c>
      <c r="G8" s="30">
        <f t="shared" si="0"/>
        <v>0</v>
      </c>
      <c r="H8" s="29">
        <v>1000</v>
      </c>
      <c r="I8" s="29">
        <v>0</v>
      </c>
      <c r="J8" s="29">
        <v>0</v>
      </c>
      <c r="K8" s="30">
        <f t="shared" si="1"/>
        <v>-1000</v>
      </c>
      <c r="L8" s="17"/>
    </row>
    <row r="9" spans="1:13" ht="39" customHeight="1">
      <c r="A9" s="27">
        <v>5</v>
      </c>
      <c r="B9" s="28" t="s">
        <v>21</v>
      </c>
      <c r="C9" s="28" t="s">
        <v>24</v>
      </c>
      <c r="D9" s="28"/>
      <c r="E9" s="29">
        <v>29000</v>
      </c>
      <c r="F9" s="27">
        <v>0</v>
      </c>
      <c r="G9" s="30">
        <f t="shared" si="0"/>
        <v>0</v>
      </c>
      <c r="H9" s="29">
        <v>9860</v>
      </c>
      <c r="I9" s="29">
        <v>0</v>
      </c>
      <c r="J9" s="29">
        <v>0</v>
      </c>
      <c r="K9" s="30">
        <f t="shared" si="1"/>
        <v>-9860</v>
      </c>
      <c r="L9" s="17"/>
    </row>
    <row r="10" spans="1:13" ht="39" customHeight="1">
      <c r="A10" s="3">
        <v>8</v>
      </c>
      <c r="B10" s="1" t="s">
        <v>18</v>
      </c>
      <c r="C10" s="1" t="s">
        <v>24</v>
      </c>
      <c r="D10" s="1"/>
      <c r="E10" s="16">
        <v>23000</v>
      </c>
      <c r="F10" s="35">
        <v>32</v>
      </c>
      <c r="G10" s="8">
        <f>E10/30*F10</f>
        <v>24533.333333333332</v>
      </c>
      <c r="H10" s="2">
        <f>17000+5000</f>
        <v>22000</v>
      </c>
      <c r="I10" s="2">
        <v>0</v>
      </c>
      <c r="J10" s="2">
        <v>0</v>
      </c>
      <c r="K10" s="8">
        <f>G10-H10-I10-J10</f>
        <v>2533.3333333333321</v>
      </c>
      <c r="L10" s="17"/>
    </row>
    <row r="11" spans="1:13" ht="39" customHeight="1">
      <c r="A11" s="27">
        <v>6</v>
      </c>
      <c r="B11" s="28" t="s">
        <v>16</v>
      </c>
      <c r="C11" s="28" t="s">
        <v>26</v>
      </c>
      <c r="D11" s="28"/>
      <c r="E11" s="29">
        <v>11000</v>
      </c>
      <c r="F11" s="27">
        <v>0</v>
      </c>
      <c r="G11" s="30">
        <f t="shared" si="0"/>
        <v>0</v>
      </c>
      <c r="H11" s="29">
        <v>-3980</v>
      </c>
      <c r="I11" s="29">
        <f>1256+1000+600+1100</f>
        <v>3956</v>
      </c>
      <c r="J11" s="29">
        <v>0</v>
      </c>
      <c r="K11" s="30">
        <f t="shared" si="1"/>
        <v>24</v>
      </c>
      <c r="L11" s="17"/>
    </row>
    <row r="12" spans="1:13" ht="39" customHeight="1">
      <c r="A12" s="3">
        <v>7</v>
      </c>
      <c r="B12" s="14" t="s">
        <v>17</v>
      </c>
      <c r="C12" s="1" t="s">
        <v>24</v>
      </c>
      <c r="D12" s="1"/>
      <c r="E12" s="16">
        <v>20000</v>
      </c>
      <c r="F12" s="3">
        <v>15</v>
      </c>
      <c r="G12" s="8">
        <f t="shared" si="0"/>
        <v>10000</v>
      </c>
      <c r="H12" s="2">
        <f>-9166+3000+4000+500</f>
        <v>-1666</v>
      </c>
      <c r="I12" s="2">
        <f>400+300+300+300+130+800+500</f>
        <v>2730</v>
      </c>
      <c r="J12" s="2">
        <v>0</v>
      </c>
      <c r="K12" s="8">
        <f t="shared" si="1"/>
        <v>8936</v>
      </c>
      <c r="L12" s="17"/>
    </row>
    <row r="13" spans="1:13" ht="39" customHeight="1">
      <c r="A13" s="3">
        <v>9</v>
      </c>
      <c r="B13" s="14" t="s">
        <v>19</v>
      </c>
      <c r="C13" s="1" t="s">
        <v>27</v>
      </c>
      <c r="D13" s="1"/>
      <c r="E13" s="16">
        <v>21500</v>
      </c>
      <c r="F13" s="3">
        <v>29</v>
      </c>
      <c r="G13" s="8">
        <f t="shared" si="0"/>
        <v>20783.333333333332</v>
      </c>
      <c r="H13" s="2">
        <v>0</v>
      </c>
      <c r="I13" s="2">
        <f>370</f>
        <v>370</v>
      </c>
      <c r="J13" s="2">
        <v>0</v>
      </c>
      <c r="K13" s="8">
        <f t="shared" si="1"/>
        <v>20413.333333333332</v>
      </c>
      <c r="L13" s="17"/>
    </row>
    <row r="14" spans="1:13" ht="39" customHeight="1">
      <c r="A14" s="3">
        <v>10</v>
      </c>
      <c r="B14" s="14" t="s">
        <v>38</v>
      </c>
      <c r="C14" s="1" t="s">
        <v>23</v>
      </c>
      <c r="D14" s="1"/>
      <c r="E14" s="16">
        <v>10000</v>
      </c>
      <c r="F14" s="3">
        <v>26</v>
      </c>
      <c r="G14" s="8">
        <f t="shared" si="0"/>
        <v>8666.6666666666661</v>
      </c>
      <c r="H14" s="2">
        <f>7000</f>
        <v>7000</v>
      </c>
      <c r="I14" s="2">
        <v>700</v>
      </c>
      <c r="J14" s="2">
        <v>0</v>
      </c>
      <c r="K14" s="8">
        <f t="shared" si="1"/>
        <v>966.66666666666606</v>
      </c>
      <c r="L14" s="17"/>
    </row>
    <row r="15" spans="1:13" ht="39" customHeight="1">
      <c r="A15" s="3">
        <v>11</v>
      </c>
      <c r="B15" s="14" t="s">
        <v>51</v>
      </c>
      <c r="C15" s="1" t="s">
        <v>23</v>
      </c>
      <c r="D15" s="1"/>
      <c r="E15" s="16">
        <v>15000</v>
      </c>
      <c r="F15" s="3">
        <v>25</v>
      </c>
      <c r="G15" s="8">
        <f t="shared" si="0"/>
        <v>12500</v>
      </c>
      <c r="H15" s="2">
        <v>3000</v>
      </c>
      <c r="I15" s="2">
        <v>600</v>
      </c>
      <c r="J15" s="2">
        <v>0</v>
      </c>
      <c r="K15" s="8">
        <f>G15-H15-I15-J15</f>
        <v>8900</v>
      </c>
      <c r="L15" s="17"/>
    </row>
    <row r="16" spans="1:13" ht="26.25">
      <c r="A16" s="40" t="s">
        <v>10</v>
      </c>
      <c r="B16" s="41"/>
      <c r="C16" s="41"/>
      <c r="D16" s="42"/>
      <c r="E16" s="4">
        <f>SUM(E5:E15)</f>
        <v>174500</v>
      </c>
      <c r="F16" s="1"/>
      <c r="G16" s="4">
        <f>SUM(G5:G15)</f>
        <v>92116.666666666672</v>
      </c>
      <c r="H16" s="4">
        <f>SUM(H5:H15)</f>
        <v>50318</v>
      </c>
      <c r="I16" s="4">
        <f>SUM(I5:I15)</f>
        <v>18020</v>
      </c>
      <c r="J16" s="4">
        <f>SUM(J5:J15)</f>
        <v>0</v>
      </c>
      <c r="K16" s="4">
        <f>SUM(K5:K15)</f>
        <v>28778.666666666664</v>
      </c>
    </row>
    <row r="21" spans="1:12" ht="36">
      <c r="A21" s="48" t="s">
        <v>8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2" ht="28.5">
      <c r="A22" s="49" t="s">
        <v>66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2" ht="15.75" thickBot="1"/>
    <row r="24" spans="1:12" ht="52.5" thickBot="1">
      <c r="A24" s="9" t="s">
        <v>0</v>
      </c>
      <c r="B24" s="10" t="s">
        <v>1</v>
      </c>
      <c r="C24" s="10" t="s">
        <v>2</v>
      </c>
      <c r="D24" s="11" t="s">
        <v>9</v>
      </c>
      <c r="E24" s="10" t="s">
        <v>3</v>
      </c>
      <c r="F24" s="11" t="s">
        <v>4</v>
      </c>
      <c r="G24" s="10" t="s">
        <v>5</v>
      </c>
      <c r="H24" s="11" t="s">
        <v>6</v>
      </c>
      <c r="I24" s="13" t="s">
        <v>12</v>
      </c>
      <c r="J24" s="12" t="s">
        <v>20</v>
      </c>
      <c r="K24" s="12" t="s">
        <v>7</v>
      </c>
    </row>
    <row r="25" spans="1:12" ht="17.25">
      <c r="A25" s="5">
        <v>1</v>
      </c>
      <c r="B25" s="6" t="s">
        <v>13</v>
      </c>
      <c r="C25" s="6" t="s">
        <v>22</v>
      </c>
      <c r="D25" s="7"/>
      <c r="E25" s="15">
        <v>22000</v>
      </c>
      <c r="F25" s="5">
        <v>31</v>
      </c>
      <c r="G25" s="8">
        <f t="shared" ref="G25:G35" si="2">E25/30*F25</f>
        <v>22733.333333333336</v>
      </c>
      <c r="H25" s="8"/>
      <c r="I25" s="8">
        <f>100</f>
        <v>100</v>
      </c>
      <c r="J25" s="8">
        <v>0</v>
      </c>
      <c r="K25" s="8">
        <f t="shared" ref="K25:K35" si="3">G25-H25-I25-J25</f>
        <v>22633.333333333336</v>
      </c>
    </row>
    <row r="26" spans="1:12" ht="17.25">
      <c r="A26" s="3">
        <v>2</v>
      </c>
      <c r="B26" s="1" t="s">
        <v>14</v>
      </c>
      <c r="C26" s="1" t="s">
        <v>23</v>
      </c>
      <c r="D26" s="1"/>
      <c r="E26" s="16">
        <v>17000</v>
      </c>
      <c r="F26" s="3">
        <v>31</v>
      </c>
      <c r="G26" s="8">
        <f t="shared" si="2"/>
        <v>17566.666666666664</v>
      </c>
      <c r="H26" s="2"/>
      <c r="I26" s="2">
        <f>4741+900+550</f>
        <v>6191</v>
      </c>
      <c r="J26" s="2">
        <v>0</v>
      </c>
      <c r="K26" s="8">
        <f t="shared" si="3"/>
        <v>11375.666666666664</v>
      </c>
      <c r="L26" t="s">
        <v>102</v>
      </c>
    </row>
    <row r="27" spans="1:12" ht="17.25">
      <c r="A27" s="3">
        <v>3</v>
      </c>
      <c r="B27" s="1" t="s">
        <v>28</v>
      </c>
      <c r="C27" s="1" t="s">
        <v>23</v>
      </c>
      <c r="D27" s="1"/>
      <c r="E27" s="16">
        <v>14000</v>
      </c>
      <c r="F27" s="3">
        <v>31</v>
      </c>
      <c r="G27" s="8">
        <f t="shared" si="2"/>
        <v>14466.666666666668</v>
      </c>
      <c r="H27" s="2"/>
      <c r="I27" s="2">
        <f>2394+100+125+300</f>
        <v>2919</v>
      </c>
      <c r="J27" s="2">
        <f>500+300</f>
        <v>800</v>
      </c>
      <c r="K27" s="8">
        <f t="shared" si="3"/>
        <v>10747.666666666668</v>
      </c>
      <c r="L27" t="s">
        <v>105</v>
      </c>
    </row>
    <row r="28" spans="1:12" ht="17.25">
      <c r="A28" s="3">
        <v>4</v>
      </c>
      <c r="B28" s="1" t="s">
        <v>15</v>
      </c>
      <c r="C28" s="1" t="s">
        <v>25</v>
      </c>
      <c r="D28" s="1"/>
      <c r="E28" s="16">
        <v>14000</v>
      </c>
      <c r="F28" s="3">
        <v>31</v>
      </c>
      <c r="G28" s="8">
        <f t="shared" si="2"/>
        <v>14466.666666666668</v>
      </c>
      <c r="H28" s="2"/>
      <c r="I28" s="2">
        <f>1000</f>
        <v>1000</v>
      </c>
      <c r="J28" s="2">
        <v>0</v>
      </c>
      <c r="K28" s="8">
        <f t="shared" si="3"/>
        <v>13466.666666666668</v>
      </c>
      <c r="L28" t="s">
        <v>103</v>
      </c>
    </row>
    <row r="29" spans="1:12" ht="17.25">
      <c r="A29" s="3">
        <v>5</v>
      </c>
      <c r="B29" s="1" t="s">
        <v>21</v>
      </c>
      <c r="C29" s="1" t="s">
        <v>24</v>
      </c>
      <c r="D29" s="1"/>
      <c r="E29" s="16">
        <v>29000</v>
      </c>
      <c r="F29" s="25">
        <v>31</v>
      </c>
      <c r="G29" s="8">
        <f t="shared" si="2"/>
        <v>29966.666666666664</v>
      </c>
      <c r="H29" s="2"/>
      <c r="I29" s="2">
        <f>9860</f>
        <v>9860</v>
      </c>
      <c r="J29" s="2">
        <v>0</v>
      </c>
      <c r="K29" s="8">
        <f t="shared" si="3"/>
        <v>20106.666666666664</v>
      </c>
      <c r="L29" t="s">
        <v>104</v>
      </c>
    </row>
    <row r="30" spans="1:12" ht="17.25">
      <c r="A30" s="3">
        <v>8</v>
      </c>
      <c r="B30" s="1" t="s">
        <v>18</v>
      </c>
      <c r="C30" s="1" t="s">
        <v>24</v>
      </c>
      <c r="D30" s="1"/>
      <c r="E30" s="16">
        <v>23000</v>
      </c>
      <c r="F30" s="25">
        <v>31</v>
      </c>
      <c r="G30" s="8">
        <f t="shared" si="2"/>
        <v>23766.666666666664</v>
      </c>
      <c r="H30" s="2"/>
      <c r="I30" s="2"/>
      <c r="J30" s="2">
        <v>0</v>
      </c>
      <c r="K30" s="8">
        <f t="shared" si="3"/>
        <v>23766.666666666664</v>
      </c>
    </row>
    <row r="31" spans="1:12" ht="17.25">
      <c r="A31" s="3">
        <v>6</v>
      </c>
      <c r="B31" s="14" t="s">
        <v>16</v>
      </c>
      <c r="C31" s="1" t="s">
        <v>26</v>
      </c>
      <c r="D31" s="1"/>
      <c r="E31" s="16">
        <v>11000</v>
      </c>
      <c r="F31" s="3">
        <v>31</v>
      </c>
      <c r="G31" s="8">
        <f t="shared" si="2"/>
        <v>11366.666666666668</v>
      </c>
      <c r="H31" s="2"/>
      <c r="I31" s="2"/>
      <c r="J31" s="2">
        <v>0</v>
      </c>
      <c r="K31" s="8">
        <f t="shared" si="3"/>
        <v>11366.666666666668</v>
      </c>
    </row>
    <row r="32" spans="1:12" ht="17.25">
      <c r="A32" s="3">
        <v>7</v>
      </c>
      <c r="B32" s="14" t="s">
        <v>17</v>
      </c>
      <c r="C32" s="1" t="s">
        <v>24</v>
      </c>
      <c r="D32" s="1"/>
      <c r="E32" s="16">
        <v>17000</v>
      </c>
      <c r="F32" s="3">
        <v>31</v>
      </c>
      <c r="G32" s="8">
        <f t="shared" si="2"/>
        <v>17566.666666666664</v>
      </c>
      <c r="H32" s="2"/>
      <c r="I32" s="2"/>
      <c r="J32" s="2">
        <v>0</v>
      </c>
      <c r="K32" s="8">
        <f t="shared" si="3"/>
        <v>17566.666666666664</v>
      </c>
    </row>
    <row r="33" spans="1:11" ht="17.25">
      <c r="A33" s="3">
        <v>9</v>
      </c>
      <c r="B33" s="14" t="s">
        <v>19</v>
      </c>
      <c r="C33" s="1" t="s">
        <v>27</v>
      </c>
      <c r="D33" s="1"/>
      <c r="E33" s="16">
        <v>21500</v>
      </c>
      <c r="F33" s="3">
        <v>31</v>
      </c>
      <c r="G33" s="8">
        <f t="shared" si="2"/>
        <v>22216.666666666664</v>
      </c>
      <c r="H33" s="2"/>
      <c r="I33" s="2">
        <f>1525</f>
        <v>1525</v>
      </c>
      <c r="J33" s="2">
        <v>0</v>
      </c>
      <c r="K33" s="8">
        <f t="shared" si="3"/>
        <v>20691.666666666664</v>
      </c>
    </row>
    <row r="34" spans="1:11" ht="17.25">
      <c r="A34" s="3">
        <v>10</v>
      </c>
      <c r="B34" s="14" t="s">
        <v>38</v>
      </c>
      <c r="C34" s="1" t="s">
        <v>23</v>
      </c>
      <c r="D34" s="1"/>
      <c r="E34" s="16">
        <v>10000</v>
      </c>
      <c r="F34" s="3">
        <v>31</v>
      </c>
      <c r="G34" s="8">
        <f t="shared" si="2"/>
        <v>10333.333333333332</v>
      </c>
      <c r="H34" s="2"/>
      <c r="I34" s="2"/>
      <c r="J34" s="2">
        <v>0</v>
      </c>
      <c r="K34" s="8">
        <f t="shared" si="3"/>
        <v>10333.333333333332</v>
      </c>
    </row>
    <row r="35" spans="1:11" ht="17.25">
      <c r="A35" s="3">
        <v>11</v>
      </c>
      <c r="B35" s="14" t="s">
        <v>51</v>
      </c>
      <c r="C35" s="1" t="s">
        <v>23</v>
      </c>
      <c r="D35" s="1"/>
      <c r="E35" s="16">
        <v>15000</v>
      </c>
      <c r="F35" s="3">
        <v>31</v>
      </c>
      <c r="G35" s="8">
        <f t="shared" si="2"/>
        <v>15500</v>
      </c>
      <c r="H35" s="2"/>
      <c r="I35" s="2"/>
      <c r="J35" s="2">
        <v>0</v>
      </c>
      <c r="K35" s="8">
        <f t="shared" si="3"/>
        <v>15500</v>
      </c>
    </row>
    <row r="36" spans="1:11" ht="26.25">
      <c r="A36" s="40" t="s">
        <v>10</v>
      </c>
      <c r="B36" s="41"/>
      <c r="C36" s="41"/>
      <c r="D36" s="42"/>
      <c r="E36" s="4">
        <f>SUM(E25:E35)</f>
        <v>193500</v>
      </c>
      <c r="F36" s="1"/>
      <c r="G36" s="4">
        <f>SUM(G25:G35)</f>
        <v>199949.99999999997</v>
      </c>
      <c r="H36" s="4">
        <f>SUM(H25:H35)</f>
        <v>0</v>
      </c>
      <c r="I36" s="4">
        <f>SUM(I25:I35)</f>
        <v>21595</v>
      </c>
      <c r="J36" s="4">
        <f>SUM(J25:J35)</f>
        <v>800</v>
      </c>
      <c r="K36" s="4">
        <f>SUM(K25:K35)</f>
        <v>177555</v>
      </c>
    </row>
  </sheetData>
  <mergeCells count="7">
    <mergeCell ref="A36:D36"/>
    <mergeCell ref="D5:J5"/>
    <mergeCell ref="A1:K1"/>
    <mergeCell ref="A2:K2"/>
    <mergeCell ref="A16:D16"/>
    <mergeCell ref="A21:K21"/>
    <mergeCell ref="A22:K22"/>
  </mergeCells>
  <pageMargins left="0.11811023622047245" right="0.11811023622047245" top="0.35433070866141736" bottom="0.35433070866141736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548"/>
  <sheetViews>
    <sheetView topLeftCell="A3" workbookViewId="0">
      <pane ySplit="4" topLeftCell="A19" activePane="bottomLeft" state="frozen"/>
      <selection activeCell="A3" sqref="A3"/>
      <selection pane="bottomLeft" activeCell="G35" sqref="G35"/>
    </sheetView>
  </sheetViews>
  <sheetFormatPr defaultRowHeight="15"/>
  <cols>
    <col min="1" max="1" width="16.5703125" customWidth="1"/>
    <col min="2" max="2" width="7" customWidth="1"/>
    <col min="3" max="4" width="6.85546875" customWidth="1"/>
    <col min="5" max="5" width="7" customWidth="1"/>
    <col min="6" max="7" width="7.28515625" customWidth="1"/>
    <col min="8" max="8" width="7.5703125" customWidth="1"/>
    <col min="10" max="10" width="7.5703125" customWidth="1"/>
    <col min="12" max="12" width="8" customWidth="1"/>
    <col min="13" max="13" width="8.140625" customWidth="1"/>
    <col min="14" max="14" width="7.7109375" customWidth="1"/>
    <col min="15" max="15" width="7.28515625" customWidth="1"/>
    <col min="16" max="17" width="9.28515625" customWidth="1"/>
    <col min="18" max="18" width="7.85546875" customWidth="1"/>
    <col min="19" max="19" width="7.5703125" customWidth="1"/>
  </cols>
  <sheetData>
    <row r="2" spans="1:25" ht="26.25">
      <c r="B2" s="53" t="s">
        <v>30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25" ht="26.25">
      <c r="B3" s="53" t="s">
        <v>29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5" spans="1:25" ht="17.25">
      <c r="A5" s="51" t="s">
        <v>33</v>
      </c>
      <c r="B5" s="50" t="s">
        <v>13</v>
      </c>
      <c r="C5" s="50"/>
      <c r="D5" s="52" t="s">
        <v>14</v>
      </c>
      <c r="E5" s="52"/>
      <c r="F5" s="50" t="s">
        <v>28</v>
      </c>
      <c r="G5" s="50"/>
      <c r="H5" s="52" t="s">
        <v>15</v>
      </c>
      <c r="I5" s="52"/>
      <c r="J5" s="50" t="s">
        <v>21</v>
      </c>
      <c r="K5" s="50"/>
      <c r="L5" s="52" t="s">
        <v>18</v>
      </c>
      <c r="M5" s="52"/>
      <c r="N5" s="50" t="s">
        <v>16</v>
      </c>
      <c r="O5" s="50"/>
      <c r="P5" s="52" t="s">
        <v>17</v>
      </c>
      <c r="Q5" s="52"/>
      <c r="R5" s="50" t="s">
        <v>19</v>
      </c>
      <c r="S5" s="50"/>
      <c r="T5" s="50" t="s">
        <v>36</v>
      </c>
      <c r="U5" s="50"/>
      <c r="V5" s="50" t="s">
        <v>51</v>
      </c>
      <c r="W5" s="50"/>
      <c r="X5" s="50" t="s">
        <v>57</v>
      </c>
      <c r="Y5" s="50"/>
    </row>
    <row r="6" spans="1:25">
      <c r="A6" s="51"/>
      <c r="B6" s="19" t="s">
        <v>31</v>
      </c>
      <c r="C6" s="19" t="s">
        <v>32</v>
      </c>
      <c r="D6" s="20" t="s">
        <v>31</v>
      </c>
      <c r="E6" s="20" t="s">
        <v>32</v>
      </c>
      <c r="F6" s="19" t="s">
        <v>31</v>
      </c>
      <c r="G6" s="19" t="s">
        <v>32</v>
      </c>
      <c r="H6" s="20" t="s">
        <v>31</v>
      </c>
      <c r="I6" s="20" t="s">
        <v>32</v>
      </c>
      <c r="J6" s="19" t="s">
        <v>31</v>
      </c>
      <c r="K6" s="19" t="s">
        <v>32</v>
      </c>
      <c r="L6" s="20" t="s">
        <v>31</v>
      </c>
      <c r="M6" s="20" t="s">
        <v>32</v>
      </c>
      <c r="N6" s="19" t="s">
        <v>31</v>
      </c>
      <c r="O6" s="19" t="s">
        <v>32</v>
      </c>
      <c r="P6" s="20" t="s">
        <v>31</v>
      </c>
      <c r="Q6" s="20" t="s">
        <v>32</v>
      </c>
      <c r="R6" s="19" t="s">
        <v>31</v>
      </c>
      <c r="S6" s="19" t="s">
        <v>32</v>
      </c>
      <c r="T6" s="19" t="s">
        <v>31</v>
      </c>
      <c r="U6" s="19" t="s">
        <v>32</v>
      </c>
      <c r="V6" s="23" t="s">
        <v>31</v>
      </c>
      <c r="W6" s="23" t="s">
        <v>32</v>
      </c>
      <c r="X6" s="23" t="s">
        <v>31</v>
      </c>
      <c r="Y6" s="23" t="s">
        <v>32</v>
      </c>
    </row>
    <row r="7" spans="1:25" ht="24" customHeight="1">
      <c r="A7" s="17" t="s">
        <v>34</v>
      </c>
      <c r="B7" s="21">
        <v>5607</v>
      </c>
      <c r="C7" s="21"/>
      <c r="D7" s="21">
        <v>9522</v>
      </c>
      <c r="E7" s="21"/>
      <c r="F7" s="21">
        <v>1000</v>
      </c>
      <c r="G7" s="21"/>
      <c r="H7" s="21">
        <v>1000</v>
      </c>
      <c r="I7" s="21"/>
      <c r="J7" s="21">
        <v>9860</v>
      </c>
      <c r="K7" s="21"/>
      <c r="L7" s="21">
        <v>17000</v>
      </c>
      <c r="M7" s="21"/>
      <c r="N7" s="21">
        <v>-3980</v>
      </c>
      <c r="O7" s="21"/>
      <c r="P7" s="21">
        <v>-9166</v>
      </c>
      <c r="Q7" s="21"/>
      <c r="R7" s="21"/>
      <c r="S7" s="21"/>
      <c r="T7" s="22"/>
      <c r="U7" s="22"/>
      <c r="V7" s="17"/>
      <c r="W7" s="17"/>
      <c r="X7" s="17"/>
      <c r="Y7" s="17"/>
    </row>
    <row r="8" spans="1:25" ht="24" customHeight="1">
      <c r="A8" s="17" t="s">
        <v>35</v>
      </c>
      <c r="B8" s="21"/>
      <c r="C8" s="26">
        <v>1050</v>
      </c>
      <c r="D8" s="21"/>
      <c r="E8" s="21"/>
      <c r="F8" s="21">
        <v>500</v>
      </c>
      <c r="G8" s="21">
        <v>898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  <c r="U8" s="22"/>
      <c r="V8" s="17"/>
      <c r="W8" s="17"/>
      <c r="X8" s="17"/>
      <c r="Y8" s="17"/>
    </row>
    <row r="9" spans="1:25" ht="24" customHeight="1">
      <c r="A9" s="17" t="s">
        <v>37</v>
      </c>
      <c r="B9" s="21"/>
      <c r="C9" s="26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22">
        <v>700</v>
      </c>
      <c r="V9" s="17"/>
      <c r="W9" s="17"/>
      <c r="X9" s="17"/>
      <c r="Y9" s="17"/>
    </row>
    <row r="10" spans="1:25" ht="24" customHeight="1">
      <c r="A10" s="17" t="s">
        <v>39</v>
      </c>
      <c r="B10" s="21"/>
      <c r="C10" s="26">
        <v>480</v>
      </c>
      <c r="D10" s="21"/>
      <c r="E10" s="21"/>
      <c r="F10" s="21"/>
      <c r="G10" s="21">
        <v>90</v>
      </c>
      <c r="H10" s="21"/>
      <c r="I10" s="21"/>
      <c r="J10" s="21"/>
      <c r="K10" s="21"/>
      <c r="L10" s="21"/>
      <c r="M10" s="21"/>
      <c r="N10" s="21"/>
      <c r="O10" s="21">
        <v>1256</v>
      </c>
      <c r="P10" s="21">
        <v>3000</v>
      </c>
      <c r="Q10" s="21"/>
      <c r="R10" s="21"/>
      <c r="S10" s="21"/>
      <c r="T10" s="22"/>
      <c r="U10" s="22"/>
      <c r="V10" s="17"/>
      <c r="W10" s="17"/>
      <c r="X10" s="17"/>
      <c r="Y10" s="17"/>
    </row>
    <row r="11" spans="1:25" ht="24" customHeight="1">
      <c r="A11" s="17" t="s">
        <v>40</v>
      </c>
      <c r="B11" s="21"/>
      <c r="C11" s="26">
        <v>830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2"/>
      <c r="V11" s="17"/>
      <c r="W11" s="17"/>
      <c r="X11" s="17"/>
      <c r="Y11" s="17"/>
    </row>
    <row r="12" spans="1:25" ht="24" customHeight="1">
      <c r="A12" s="17" t="s">
        <v>41</v>
      </c>
      <c r="B12" s="21"/>
      <c r="C12" s="26">
        <v>1100</v>
      </c>
      <c r="D12" s="21"/>
      <c r="E12" s="21"/>
      <c r="F12" s="21"/>
      <c r="G12" s="21">
        <v>680</v>
      </c>
      <c r="H12" s="21"/>
      <c r="I12" s="21"/>
      <c r="J12" s="21"/>
      <c r="K12" s="21"/>
      <c r="L12" s="21"/>
      <c r="M12" s="21"/>
      <c r="N12" s="21"/>
      <c r="O12" s="21">
        <v>1000</v>
      </c>
      <c r="P12" s="21"/>
      <c r="Q12" s="21"/>
      <c r="R12" s="21"/>
      <c r="S12" s="21"/>
      <c r="T12" s="22"/>
      <c r="U12" s="22"/>
      <c r="V12" s="17"/>
      <c r="W12" s="17"/>
      <c r="X12" s="17"/>
      <c r="Y12" s="17"/>
    </row>
    <row r="13" spans="1:25" ht="24" customHeight="1">
      <c r="A13" s="17" t="s">
        <v>42</v>
      </c>
      <c r="B13" s="21"/>
      <c r="C13" s="26"/>
      <c r="D13" s="21"/>
      <c r="E13" s="21"/>
      <c r="F13" s="21"/>
      <c r="G13" s="21">
        <v>1080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2"/>
      <c r="V13" s="17"/>
      <c r="W13" s="17"/>
      <c r="X13" s="17"/>
      <c r="Y13" s="17"/>
    </row>
    <row r="14" spans="1:25" ht="24" customHeight="1">
      <c r="A14" s="17" t="s">
        <v>43</v>
      </c>
      <c r="B14" s="21"/>
      <c r="C14" s="26">
        <v>100</v>
      </c>
      <c r="D14" s="21"/>
      <c r="E14" s="21"/>
      <c r="F14" s="21">
        <v>1500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2"/>
      <c r="V14" s="17"/>
      <c r="W14" s="17"/>
      <c r="X14" s="17"/>
      <c r="Y14" s="17"/>
    </row>
    <row r="15" spans="1:25" ht="24" customHeight="1">
      <c r="A15" s="17" t="s">
        <v>44</v>
      </c>
      <c r="B15" s="21"/>
      <c r="C15" s="26">
        <v>1200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2"/>
      <c r="V15" s="17"/>
      <c r="W15" s="17"/>
      <c r="X15" s="17"/>
      <c r="Y15" s="17"/>
    </row>
    <row r="16" spans="1:25" ht="24" customHeight="1">
      <c r="A16" s="17" t="s">
        <v>45</v>
      </c>
      <c r="B16" s="21"/>
      <c r="C16" s="26">
        <v>1220</v>
      </c>
      <c r="D16" s="21"/>
      <c r="E16" s="21"/>
      <c r="F16" s="21"/>
      <c r="G16" s="21">
        <v>500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2"/>
      <c r="V16" s="17"/>
      <c r="W16" s="17"/>
      <c r="X16" s="17"/>
      <c r="Y16" s="17"/>
    </row>
    <row r="17" spans="1:25" ht="24" customHeight="1">
      <c r="A17" s="17" t="s">
        <v>46</v>
      </c>
      <c r="B17" s="21"/>
      <c r="C17" s="26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>
        <v>600</v>
      </c>
      <c r="P17" s="21"/>
      <c r="Q17" s="21"/>
      <c r="R17" s="21"/>
      <c r="S17" s="21"/>
      <c r="T17" s="22"/>
      <c r="U17" s="22"/>
      <c r="V17" s="17"/>
      <c r="W17" s="17"/>
      <c r="X17" s="17"/>
      <c r="Y17" s="17"/>
    </row>
    <row r="18" spans="1:25" ht="24" customHeight="1">
      <c r="A18" s="17" t="s">
        <v>47</v>
      </c>
      <c r="B18" s="21"/>
      <c r="C18" s="26"/>
      <c r="D18" s="21"/>
      <c r="E18" s="21"/>
      <c r="F18" s="21"/>
      <c r="G18" s="21">
        <v>500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2"/>
      <c r="V18" s="17"/>
      <c r="W18" s="17"/>
      <c r="X18" s="17"/>
      <c r="Y18" s="17"/>
    </row>
    <row r="19" spans="1:25" ht="24" customHeight="1">
      <c r="A19" s="17" t="s">
        <v>48</v>
      </c>
      <c r="B19" s="21"/>
      <c r="C19" s="26">
        <v>400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>
        <v>400</v>
      </c>
      <c r="R19" s="21"/>
      <c r="S19" s="21"/>
      <c r="T19" s="22"/>
      <c r="U19" s="22"/>
      <c r="V19" s="17"/>
      <c r="W19" s="17"/>
      <c r="X19" s="17"/>
      <c r="Y19" s="17"/>
    </row>
    <row r="20" spans="1:25" ht="24" customHeight="1">
      <c r="A20" s="17" t="s">
        <v>49</v>
      </c>
      <c r="B20" s="21"/>
      <c r="C20" s="26">
        <v>1500</v>
      </c>
      <c r="D20" s="21"/>
      <c r="E20" s="21"/>
      <c r="F20" s="21"/>
      <c r="G20" s="21">
        <v>128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2"/>
      <c r="V20" s="17"/>
      <c r="W20" s="17"/>
      <c r="X20" s="17"/>
      <c r="Y20" s="17"/>
    </row>
    <row r="21" spans="1:25" ht="24" customHeight="1">
      <c r="A21" s="17" t="s">
        <v>50</v>
      </c>
      <c r="B21" s="21"/>
      <c r="C21" s="26">
        <v>1000</v>
      </c>
      <c r="D21" s="21"/>
      <c r="E21" s="21"/>
      <c r="F21" s="21"/>
      <c r="G21" s="21">
        <v>360</v>
      </c>
      <c r="H21" s="21"/>
      <c r="I21" s="21"/>
      <c r="J21" s="21"/>
      <c r="K21" s="21"/>
      <c r="L21" s="21"/>
      <c r="M21" s="21"/>
      <c r="N21" s="21"/>
      <c r="O21" s="21">
        <v>1100</v>
      </c>
      <c r="P21" s="21"/>
      <c r="Q21" s="21"/>
      <c r="R21" s="21"/>
      <c r="S21" s="21"/>
      <c r="T21" s="22"/>
      <c r="U21" s="22"/>
      <c r="V21" s="17"/>
      <c r="W21" s="17">
        <v>600</v>
      </c>
      <c r="X21" s="17"/>
      <c r="Y21" s="17"/>
    </row>
    <row r="22" spans="1:25" ht="24" customHeight="1">
      <c r="A22" s="17" t="s">
        <v>52</v>
      </c>
      <c r="B22" s="21"/>
      <c r="C22" s="26">
        <v>900</v>
      </c>
      <c r="D22" s="21"/>
      <c r="E22" s="21"/>
      <c r="F22" s="21"/>
      <c r="G22" s="21">
        <v>300</v>
      </c>
      <c r="H22" s="21"/>
      <c r="I22" s="21"/>
      <c r="J22" s="21"/>
      <c r="K22" s="21"/>
      <c r="L22" s="21"/>
      <c r="M22" s="21"/>
      <c r="N22" s="21"/>
      <c r="O22" s="21"/>
      <c r="P22" s="21">
        <v>4000</v>
      </c>
      <c r="Q22" s="21">
        <v>300</v>
      </c>
      <c r="R22" s="21"/>
      <c r="S22" s="21"/>
      <c r="T22" s="22"/>
      <c r="U22" s="22"/>
      <c r="V22" s="17"/>
      <c r="W22" s="17"/>
      <c r="X22" s="17"/>
      <c r="Y22" s="17"/>
    </row>
    <row r="23" spans="1:25" ht="24" customHeight="1">
      <c r="A23" s="17" t="s">
        <v>53</v>
      </c>
      <c r="B23" s="21"/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>
        <v>370</v>
      </c>
      <c r="T23" s="22"/>
      <c r="U23" s="22"/>
      <c r="V23" s="17"/>
      <c r="W23" s="17"/>
      <c r="X23" s="17"/>
      <c r="Y23" s="17"/>
    </row>
    <row r="24" spans="1:25" ht="24" customHeight="1">
      <c r="A24" s="17" t="s">
        <v>54</v>
      </c>
      <c r="B24" s="21"/>
      <c r="C24" s="26">
        <v>1160</v>
      </c>
      <c r="D24" s="21"/>
      <c r="E24" s="21">
        <v>420</v>
      </c>
      <c r="F24" s="21"/>
      <c r="G24" s="21">
        <v>160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2"/>
      <c r="V24" s="17"/>
      <c r="W24" s="17"/>
      <c r="X24" s="17"/>
      <c r="Y24" s="17"/>
    </row>
    <row r="25" spans="1:25" ht="24" customHeight="1">
      <c r="A25" s="17" t="s">
        <v>55</v>
      </c>
      <c r="B25" s="21"/>
      <c r="C25" s="26"/>
      <c r="D25" s="21"/>
      <c r="E25" s="21"/>
      <c r="F25" s="21"/>
      <c r="G25" s="24">
        <f>666-286</f>
        <v>380</v>
      </c>
      <c r="H25" s="21"/>
      <c r="I25" s="21"/>
      <c r="J25" s="21"/>
      <c r="K25" s="21"/>
      <c r="L25" s="21"/>
      <c r="M25" s="21"/>
      <c r="N25" s="21"/>
      <c r="O25" s="21"/>
      <c r="P25" s="21"/>
      <c r="Q25" s="21">
        <v>300</v>
      </c>
      <c r="R25" s="21"/>
      <c r="S25" s="21"/>
      <c r="T25" s="22"/>
      <c r="U25" s="22"/>
      <c r="V25" s="17"/>
      <c r="W25" s="17"/>
      <c r="X25" s="17"/>
      <c r="Y25" s="17"/>
    </row>
    <row r="26" spans="1:25" ht="24" customHeight="1">
      <c r="A26" s="17" t="s">
        <v>56</v>
      </c>
      <c r="B26" s="21"/>
      <c r="C26" s="26">
        <v>600</v>
      </c>
      <c r="D26" s="21"/>
      <c r="E26" s="21">
        <v>430</v>
      </c>
      <c r="F26" s="21"/>
      <c r="G26" s="21">
        <v>700</v>
      </c>
      <c r="H26" s="21"/>
      <c r="I26" s="21"/>
      <c r="J26" s="21"/>
      <c r="K26" s="21"/>
      <c r="L26" s="21"/>
      <c r="M26" s="21"/>
      <c r="N26" s="21"/>
      <c r="O26" s="21"/>
      <c r="P26" s="21"/>
      <c r="Q26" s="21">
        <v>300</v>
      </c>
      <c r="R26" s="21"/>
      <c r="S26" s="21"/>
      <c r="T26" s="22"/>
      <c r="U26" s="22"/>
      <c r="V26" s="17"/>
      <c r="W26" s="17"/>
      <c r="X26" s="17"/>
      <c r="Y26" s="17"/>
    </row>
    <row r="27" spans="1:25" ht="24" customHeight="1">
      <c r="A27" s="17" t="s">
        <v>58</v>
      </c>
      <c r="B27" s="21"/>
      <c r="C27" s="26"/>
      <c r="D27" s="21"/>
      <c r="E27" s="21">
        <v>300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2"/>
      <c r="V27" s="17"/>
      <c r="W27" s="17"/>
      <c r="X27" s="17"/>
      <c r="Y27" s="17">
        <v>300</v>
      </c>
    </row>
    <row r="28" spans="1:25" ht="24" customHeight="1">
      <c r="A28" s="17" t="s">
        <v>59</v>
      </c>
      <c r="B28" s="21"/>
      <c r="C28" s="26">
        <v>180</v>
      </c>
      <c r="D28" s="21"/>
      <c r="E28" s="21"/>
      <c r="F28" s="21"/>
      <c r="G28" s="21">
        <v>208</v>
      </c>
      <c r="H28" s="21"/>
      <c r="I28" s="21"/>
      <c r="J28" s="21"/>
      <c r="K28" s="21"/>
      <c r="L28" s="21">
        <v>5000</v>
      </c>
      <c r="M28" s="21"/>
      <c r="N28" s="21"/>
      <c r="O28" s="21"/>
      <c r="P28" s="21"/>
      <c r="Q28" s="21">
        <v>130</v>
      </c>
      <c r="R28" s="21"/>
      <c r="S28" s="21"/>
      <c r="T28" s="22"/>
      <c r="U28" s="22"/>
      <c r="V28" s="17"/>
      <c r="W28" s="17"/>
      <c r="X28" s="17"/>
      <c r="Y28" s="17"/>
    </row>
    <row r="29" spans="1:25" ht="24" customHeight="1">
      <c r="A29" s="17" t="s">
        <v>60</v>
      </c>
      <c r="B29" s="21"/>
      <c r="C29" s="26">
        <v>100</v>
      </c>
      <c r="D29" s="21"/>
      <c r="E29" s="21"/>
      <c r="F29" s="21"/>
      <c r="G29" s="21">
        <v>300</v>
      </c>
      <c r="H29" s="21"/>
      <c r="I29" s="21"/>
      <c r="J29" s="21"/>
      <c r="K29" s="21"/>
      <c r="L29" s="21"/>
      <c r="M29" s="21"/>
      <c r="N29" s="21"/>
      <c r="O29" s="21"/>
      <c r="P29" s="21"/>
      <c r="Q29" s="21">
        <v>800</v>
      </c>
      <c r="R29" s="21"/>
      <c r="S29" s="21"/>
      <c r="T29" s="22">
        <v>7000</v>
      </c>
      <c r="U29" s="22"/>
      <c r="V29" s="17"/>
      <c r="W29" s="17"/>
      <c r="X29" s="17"/>
      <c r="Y29" s="17">
        <v>450</v>
      </c>
    </row>
    <row r="30" spans="1:25" ht="24" customHeight="1">
      <c r="A30" s="17" t="s">
        <v>61</v>
      </c>
      <c r="B30" s="21"/>
      <c r="C30" s="26"/>
      <c r="D30" s="21"/>
      <c r="E30" s="21">
        <v>100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2"/>
      <c r="V30" s="17"/>
      <c r="W30" s="17"/>
      <c r="X30" s="17"/>
      <c r="Y30" s="17"/>
    </row>
    <row r="31" spans="1:25" ht="24" customHeight="1">
      <c r="A31" s="17" t="s">
        <v>62</v>
      </c>
      <c r="B31" s="21"/>
      <c r="C31" s="26"/>
      <c r="D31" s="21"/>
      <c r="E31" s="21">
        <v>1060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2"/>
      <c r="V31" s="17"/>
      <c r="W31" s="17"/>
      <c r="X31" s="17"/>
      <c r="Y31" s="17"/>
    </row>
    <row r="32" spans="1:25">
      <c r="A32" s="17" t="s">
        <v>63</v>
      </c>
      <c r="B32" s="21"/>
      <c r="C32" s="26"/>
      <c r="D32" s="21"/>
      <c r="E32" s="21">
        <v>582</v>
      </c>
      <c r="F32" s="21"/>
      <c r="G32" s="21">
        <v>205</v>
      </c>
      <c r="H32" s="21"/>
      <c r="I32" s="21"/>
      <c r="J32" s="21"/>
      <c r="K32" s="21"/>
      <c r="L32" s="21"/>
      <c r="M32" s="21"/>
      <c r="N32" s="21"/>
      <c r="O32" s="21"/>
      <c r="P32" s="21"/>
      <c r="Q32" s="21">
        <v>500</v>
      </c>
      <c r="R32" s="21"/>
      <c r="S32" s="21"/>
      <c r="T32" s="22"/>
      <c r="U32" s="22"/>
      <c r="V32" s="17"/>
      <c r="W32" s="17"/>
      <c r="X32" s="17"/>
      <c r="Y32" s="17"/>
    </row>
    <row r="33" spans="1:25">
      <c r="A33" s="17" t="s">
        <v>64</v>
      </c>
      <c r="B33" s="21">
        <v>5000</v>
      </c>
      <c r="C33" s="26">
        <v>505</v>
      </c>
      <c r="D33" s="21"/>
      <c r="E33" s="21">
        <v>500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>
        <v>500</v>
      </c>
      <c r="Q33" s="21"/>
      <c r="R33" s="21"/>
      <c r="S33" s="21"/>
      <c r="T33" s="22"/>
      <c r="U33" s="22"/>
      <c r="V33" s="17"/>
      <c r="W33" s="17"/>
      <c r="X33" s="17"/>
      <c r="Y33" s="17"/>
    </row>
    <row r="34" spans="1:25">
      <c r="A34" s="17" t="s">
        <v>65</v>
      </c>
      <c r="B34" s="21"/>
      <c r="C34" s="26">
        <v>600</v>
      </c>
      <c r="D34" s="21"/>
      <c r="E34" s="21">
        <v>60</v>
      </c>
      <c r="F34" s="21"/>
      <c r="G34" s="21">
        <v>125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2"/>
      <c r="V34" s="17"/>
      <c r="W34" s="17"/>
      <c r="X34" s="17"/>
      <c r="Y34" s="17"/>
    </row>
    <row r="35" spans="1:25">
      <c r="A35" s="17" t="s">
        <v>68</v>
      </c>
      <c r="B35" s="21"/>
      <c r="C35" s="26"/>
      <c r="D35" s="21"/>
      <c r="E35" s="21"/>
      <c r="F35" s="21"/>
      <c r="G35" s="21">
        <f>80+300+100</f>
        <v>480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2"/>
      <c r="V35" s="17">
        <v>3000</v>
      </c>
      <c r="W35" s="17"/>
      <c r="X35" s="17"/>
      <c r="Y35" s="17"/>
    </row>
    <row r="36" spans="1:25">
      <c r="A36" s="1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2"/>
      <c r="V36" s="17"/>
      <c r="W36" s="17"/>
      <c r="X36" s="17"/>
      <c r="Y36" s="17"/>
    </row>
    <row r="37" spans="1:25">
      <c r="A37" s="1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2"/>
      <c r="V37" s="17"/>
      <c r="W37" s="17"/>
      <c r="X37" s="17"/>
      <c r="Y37" s="17"/>
    </row>
    <row r="38" spans="1:25">
      <c r="A38" s="17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2"/>
      <c r="V38" s="17"/>
      <c r="W38" s="17"/>
      <c r="X38" s="17"/>
      <c r="Y38" s="17"/>
    </row>
    <row r="39" spans="1:25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2"/>
      <c r="V39" s="17"/>
      <c r="W39" s="17"/>
      <c r="X39" s="17"/>
      <c r="Y39" s="17"/>
    </row>
    <row r="40" spans="1:25">
      <c r="A40" s="17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2"/>
      <c r="V40" s="17"/>
      <c r="W40" s="17"/>
      <c r="X40" s="17"/>
      <c r="Y40" s="17"/>
    </row>
    <row r="41" spans="1:25">
      <c r="A41" s="17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2"/>
      <c r="V41" s="17"/>
      <c r="W41" s="17"/>
      <c r="X41" s="17"/>
      <c r="Y41" s="17"/>
    </row>
    <row r="42" spans="1:25">
      <c r="A42" s="17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2"/>
      <c r="V42" s="17"/>
      <c r="W42" s="17"/>
      <c r="X42" s="17"/>
      <c r="Y42" s="17"/>
    </row>
    <row r="43" spans="1:25">
      <c r="A43" s="1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2"/>
      <c r="V43" s="17"/>
      <c r="W43" s="17"/>
      <c r="X43" s="17"/>
      <c r="Y43" s="17"/>
    </row>
    <row r="44" spans="1:25">
      <c r="A44" s="17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2"/>
      <c r="V44" s="17"/>
      <c r="W44" s="17"/>
      <c r="X44" s="17"/>
      <c r="Y44" s="17"/>
    </row>
    <row r="45" spans="1:25">
      <c r="A45" s="17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2"/>
      <c r="V45" s="17"/>
      <c r="W45" s="17"/>
    </row>
    <row r="46" spans="1:25">
      <c r="A46" s="17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2"/>
      <c r="V46" s="17"/>
      <c r="W46" s="17"/>
    </row>
    <row r="47" spans="1:25">
      <c r="A47" s="1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2"/>
    </row>
    <row r="48" spans="1:25">
      <c r="A48" s="1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2"/>
    </row>
    <row r="49" spans="1:21">
      <c r="A49" s="1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2"/>
    </row>
    <row r="50" spans="1:21">
      <c r="A50" s="1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22"/>
    </row>
    <row r="51" spans="1:21">
      <c r="A51" s="1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22"/>
    </row>
    <row r="52" spans="1:21">
      <c r="A52" s="1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  <c r="U52" s="22"/>
    </row>
    <row r="53" spans="1:21">
      <c r="A53" s="1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  <c r="U53" s="22"/>
    </row>
    <row r="54" spans="1:21">
      <c r="A54" s="1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  <c r="U54" s="22"/>
    </row>
    <row r="55" spans="1:21">
      <c r="A55" s="1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  <c r="U55" s="22"/>
    </row>
    <row r="56" spans="1:21">
      <c r="A56" s="1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  <c r="U56" s="22"/>
    </row>
    <row r="57" spans="1:21">
      <c r="A57" s="1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  <c r="U57" s="22"/>
    </row>
    <row r="58" spans="1:21">
      <c r="A58" s="17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  <c r="U58" s="22"/>
    </row>
    <row r="59" spans="1:21">
      <c r="A59" s="17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  <c r="U59" s="22"/>
    </row>
    <row r="60" spans="1:21">
      <c r="A60" s="17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  <c r="U60" s="22"/>
    </row>
    <row r="61" spans="1:21">
      <c r="A61" s="17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  <c r="U61" s="22"/>
    </row>
    <row r="62" spans="1:21">
      <c r="A62" s="17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  <c r="U62" s="22"/>
    </row>
    <row r="63" spans="1:21">
      <c r="A63" s="1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2"/>
    </row>
    <row r="64" spans="1:21">
      <c r="A64" s="17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  <c r="U64" s="22"/>
    </row>
    <row r="65" spans="1:21">
      <c r="A65" s="1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2"/>
    </row>
    <row r="66" spans="1:21">
      <c r="A66" s="17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  <c r="U66" s="22"/>
    </row>
    <row r="67" spans="1:21">
      <c r="A67" s="17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  <c r="U67" s="22"/>
    </row>
    <row r="68" spans="1:21">
      <c r="A68" s="17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  <c r="U68" s="22"/>
    </row>
    <row r="69" spans="1:21">
      <c r="A69" s="17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  <c r="U69" s="22"/>
    </row>
    <row r="70" spans="1:2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2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2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2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1:2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2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2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2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2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2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2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2:19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2:19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2:19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2:19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2:19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2:19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2:19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2:19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2:1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2:19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2:19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2:19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2:19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2:19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2:19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2:19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2:19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2:19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2:1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2:19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spans="2:19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2:19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2:19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2:19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2:19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2:19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2:19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2:19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2:1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2:19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2:19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2:19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spans="2:19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2:19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2:19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2:19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2:19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2:19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2: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2:19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2:19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2:19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2:19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2:19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2:19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2:19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2:19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spans="2:19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2:1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2:19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2:19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2:19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2:19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spans="2:19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</row>
    <row r="135" spans="2:19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2:19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spans="2:19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2:19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2:1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2:19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2:19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2:19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2:19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2:19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2:19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spans="2:19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2:19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2:19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2:1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2:19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2:19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2:19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2:19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2:19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2:19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2:19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2:19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2:19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2:1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2:19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2:19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spans="2:19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2:19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2:19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2:19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2:19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2:19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2:19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2:1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2:19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2:19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2:19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2:19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2:19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2:19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2:19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2:19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2:19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2:1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2:19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2:19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2:19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2:19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2:19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2:19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2:19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2:19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2:19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2:1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2:19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2:19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2:19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2:19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2:19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2:19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2:19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2:19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2:19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2:1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2:19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2:19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2:19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2:19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2:19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2:19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2:19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2:19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2:19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2:1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2:19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2:19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2:19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2:19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2:19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2:19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2:19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2:19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2:19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2: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2:19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2:19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2:19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2:19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2:19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2:19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2:19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2:19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2:19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2:1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2:19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2:19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2:19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2:19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2:19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2:19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2:19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2:19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2:19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  <row r="239" spans="2:1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spans="2:19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2:19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2:19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2:19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2:19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2:19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2:19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2:19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2:19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2:1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2:19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spans="2:19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2:19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2:19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2:19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2:19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2:19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2:19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2:19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2:1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2:19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spans="2:19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2:19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2:19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2:19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2:19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2:19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2:19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2:19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spans="2:1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</row>
    <row r="270" spans="2:19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spans="2:19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spans="2:19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2:19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2:19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2:19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2:19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spans="2:19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2:19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2:1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2:19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spans="2:19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spans="2:19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2:19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2:19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2:19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spans="2:19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2:19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spans="2:19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spans="2:1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2:19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spans="2:19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2:19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spans="2:19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2:19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2:19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2:19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2:19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2:19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2:1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spans="2:19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2:19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2:19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</row>
    <row r="303" spans="2:19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2:19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spans="2:19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2:19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2:19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2:19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2:1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spans="2:19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2:19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2:19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2:19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2:19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2:19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spans="2:19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2:19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spans="2:19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2: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2:19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2:19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spans="2:19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2:19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2:19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spans="2:19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2:19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spans="2:19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2:19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2:1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2:19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2:19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2:19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spans="2:19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2:19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2:19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2:19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spans="2:19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spans="2:19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spans="2:1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2:19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2:19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2:19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spans="2:19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2:19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2:19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2:19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2:19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spans="2:19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2:1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spans="2:19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2:19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2:19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2:19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2:19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spans="2:19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2:19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2:19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spans="2:19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spans="2:1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2:19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2:19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2:19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2:19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spans="2:19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spans="2:19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spans="2:19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spans="2:19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spans="2:19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spans="2:1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spans="2:19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spans="2:19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spans="2:19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spans="2:19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spans="2:19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spans="2:19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2:19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spans="2:19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spans="2:19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spans="2:1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spans="2:19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spans="2:19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spans="2:19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spans="2:19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spans="2:19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spans="2:19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2:19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spans="2:19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spans="2:19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spans="2:1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spans="2:19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spans="2:19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spans="2:19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spans="2:19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spans="2:19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spans="2:19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spans="2:19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spans="2:19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spans="2:19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spans="2:1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2:19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2:19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spans="2:19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spans="2:19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spans="2:19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spans="2:19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spans="2:19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spans="2:19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spans="2:19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spans="2:1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spans="2:19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spans="2:19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spans="2:19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spans="2:19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spans="2:19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spans="2:19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spans="2:19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spans="2:19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spans="2:19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spans="2: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spans="2:19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spans="2:19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spans="2:19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spans="2:19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2:19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</row>
    <row r="425" spans="2:19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spans="2:19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2:19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spans="2:19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spans="2:1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2:19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spans="2:19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spans="2:19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spans="2:19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spans="2:19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spans="2:19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spans="2:19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spans="2:19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spans="2:19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spans="2:1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spans="2:19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spans="2:19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2:19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spans="2:19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spans="2:19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spans="2:19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spans="2:19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spans="2:19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spans="2:19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spans="2:1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spans="2:19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spans="2:19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2:19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spans="2:19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spans="2:19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spans="2:19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spans="2:19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spans="2:19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spans="2:19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spans="2:1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spans="2:19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spans="2:19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spans="2:19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spans="2:19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spans="2:19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spans="2:19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spans="2:19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spans="2:19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2:19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spans="2:1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spans="2:19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spans="2:19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2:19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spans="2:19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spans="2:19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spans="2:19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spans="2:19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spans="2:19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spans="2:19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spans="2:1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spans="2:19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spans="2:19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spans="2:19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2:19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spans="2:19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spans="2:19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spans="2:19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spans="2:19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spans="2:19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</row>
    <row r="489" spans="2:1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spans="2:19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spans="2:19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spans="2:19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spans="2:19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spans="2:19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spans="2:19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spans="2:19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spans="2:19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spans="2:19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spans="2:1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spans="2:19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spans="2:19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spans="2:19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spans="2:19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spans="2:19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spans="2:19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spans="2:19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spans="2:19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spans="2:19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2:1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spans="2:19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  <row r="511" spans="2:19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spans="2:19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spans="2:19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spans="2:19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spans="2:19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spans="2:19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spans="2:19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spans="2:19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spans="2: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spans="2:19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spans="2:19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spans="2:19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spans="2:19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spans="2:19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spans="2:19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spans="2:19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spans="2:19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spans="2:19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</row>
    <row r="529" spans="2:1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</row>
    <row r="530" spans="2:19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spans="2:19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spans="2:19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spans="2:19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spans="2:19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spans="2:19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spans="2:19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spans="2:19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spans="2:19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spans="2:1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spans="2:19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</row>
    <row r="541" spans="2:19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spans="2:19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spans="2:19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spans="2:19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spans="2:19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spans="2:19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spans="2:19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spans="2:19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</sheetData>
  <mergeCells count="15">
    <mergeCell ref="B2:S2"/>
    <mergeCell ref="B3:S3"/>
    <mergeCell ref="J5:K5"/>
    <mergeCell ref="L5:M5"/>
    <mergeCell ref="T5:U5"/>
    <mergeCell ref="N5:O5"/>
    <mergeCell ref="P5:Q5"/>
    <mergeCell ref="R5:S5"/>
    <mergeCell ref="X5:Y5"/>
    <mergeCell ref="A5:A6"/>
    <mergeCell ref="B5:C5"/>
    <mergeCell ref="D5:E5"/>
    <mergeCell ref="F5:G5"/>
    <mergeCell ref="H5:I5"/>
    <mergeCell ref="V5:W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Y550"/>
  <sheetViews>
    <sheetView topLeftCell="A3" workbookViewId="0">
      <pane ySplit="4" topLeftCell="A7" activePane="bottomLeft" state="frozen"/>
      <selection activeCell="A3" sqref="A3"/>
      <selection pane="bottomLeft" activeCell="G11" sqref="G11"/>
    </sheetView>
  </sheetViews>
  <sheetFormatPr defaultRowHeight="15"/>
  <cols>
    <col min="1" max="1" width="16.5703125" customWidth="1"/>
    <col min="2" max="2" width="7" customWidth="1"/>
    <col min="3" max="4" width="6.85546875" customWidth="1"/>
    <col min="5" max="5" width="7" customWidth="1"/>
    <col min="6" max="7" width="7.28515625" customWidth="1"/>
    <col min="8" max="8" width="7.5703125" customWidth="1"/>
    <col min="10" max="10" width="7.5703125" customWidth="1"/>
    <col min="12" max="12" width="8" customWidth="1"/>
    <col min="13" max="13" width="8.140625" customWidth="1"/>
    <col min="14" max="14" width="7.7109375" customWidth="1"/>
    <col min="15" max="15" width="7.28515625" customWidth="1"/>
    <col min="16" max="17" width="9.28515625" customWidth="1"/>
    <col min="18" max="18" width="7.85546875" customWidth="1"/>
    <col min="19" max="19" width="7.5703125" customWidth="1"/>
  </cols>
  <sheetData>
    <row r="2" spans="1:25" ht="26.25">
      <c r="B2" s="53" t="s">
        <v>30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25" ht="26.25">
      <c r="B3" s="53" t="s">
        <v>70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5" spans="1:25" ht="17.25">
      <c r="A5" s="51" t="s">
        <v>33</v>
      </c>
      <c r="B5" s="50" t="s">
        <v>13</v>
      </c>
      <c r="C5" s="50"/>
      <c r="D5" s="52" t="s">
        <v>14</v>
      </c>
      <c r="E5" s="52"/>
      <c r="F5" s="50" t="s">
        <v>28</v>
      </c>
      <c r="G5" s="50"/>
      <c r="H5" s="52" t="s">
        <v>15</v>
      </c>
      <c r="I5" s="52"/>
      <c r="J5" s="50" t="s">
        <v>21</v>
      </c>
      <c r="K5" s="50"/>
      <c r="L5" s="52" t="s">
        <v>18</v>
      </c>
      <c r="M5" s="52"/>
      <c r="N5" s="50" t="s">
        <v>16</v>
      </c>
      <c r="O5" s="50"/>
      <c r="P5" s="52" t="s">
        <v>17</v>
      </c>
      <c r="Q5" s="52"/>
      <c r="R5" s="50" t="s">
        <v>19</v>
      </c>
      <c r="S5" s="50"/>
      <c r="T5" s="50" t="s">
        <v>36</v>
      </c>
      <c r="U5" s="50"/>
      <c r="V5" s="50" t="s">
        <v>51</v>
      </c>
      <c r="W5" s="50"/>
      <c r="X5" s="50" t="s">
        <v>57</v>
      </c>
      <c r="Y5" s="50"/>
    </row>
    <row r="6" spans="1:25">
      <c r="A6" s="51"/>
      <c r="B6" s="19" t="s">
        <v>31</v>
      </c>
      <c r="C6" s="19" t="s">
        <v>32</v>
      </c>
      <c r="D6" s="20" t="s">
        <v>31</v>
      </c>
      <c r="E6" s="20" t="s">
        <v>32</v>
      </c>
      <c r="F6" s="19" t="s">
        <v>31</v>
      </c>
      <c r="G6" s="19" t="s">
        <v>32</v>
      </c>
      <c r="H6" s="20" t="s">
        <v>31</v>
      </c>
      <c r="I6" s="20" t="s">
        <v>32</v>
      </c>
      <c r="J6" s="19" t="s">
        <v>31</v>
      </c>
      <c r="K6" s="19" t="s">
        <v>32</v>
      </c>
      <c r="L6" s="20" t="s">
        <v>31</v>
      </c>
      <c r="M6" s="20" t="s">
        <v>32</v>
      </c>
      <c r="N6" s="19" t="s">
        <v>31</v>
      </c>
      <c r="O6" s="19" t="s">
        <v>32</v>
      </c>
      <c r="P6" s="20" t="s">
        <v>31</v>
      </c>
      <c r="Q6" s="20" t="s">
        <v>32</v>
      </c>
      <c r="R6" s="19" t="s">
        <v>31</v>
      </c>
      <c r="S6" s="19" t="s">
        <v>32</v>
      </c>
      <c r="T6" s="19" t="s">
        <v>31</v>
      </c>
      <c r="U6" s="19" t="s">
        <v>32</v>
      </c>
      <c r="V6" s="23" t="s">
        <v>31</v>
      </c>
      <c r="W6" s="23" t="s">
        <v>32</v>
      </c>
      <c r="X6" s="23" t="s">
        <v>31</v>
      </c>
      <c r="Y6" s="23" t="s">
        <v>32</v>
      </c>
    </row>
    <row r="7" spans="1:25" ht="24" customHeight="1">
      <c r="A7" s="17" t="s">
        <v>34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  <c r="U7" s="22"/>
      <c r="V7" s="17"/>
      <c r="W7" s="17"/>
      <c r="X7" s="17"/>
      <c r="Y7" s="17"/>
    </row>
    <row r="8" spans="1:25" ht="24" customHeight="1">
      <c r="A8" s="17" t="s">
        <v>71</v>
      </c>
      <c r="B8" s="21"/>
      <c r="C8" s="26"/>
      <c r="D8" s="21"/>
      <c r="E8" s="21">
        <v>550</v>
      </c>
      <c r="F8" s="21"/>
      <c r="G8" s="21">
        <f>125+300</f>
        <v>425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  <c r="U8" s="22"/>
      <c r="V8" s="17"/>
      <c r="W8" s="17"/>
      <c r="X8" s="17"/>
      <c r="Y8" s="17"/>
    </row>
    <row r="9" spans="1:25" ht="24" customHeight="1">
      <c r="A9" s="17" t="s">
        <v>72</v>
      </c>
      <c r="B9" s="21"/>
      <c r="C9" s="26"/>
      <c r="D9" s="21"/>
      <c r="E9" s="21">
        <v>900</v>
      </c>
      <c r="F9" s="21"/>
      <c r="G9" s="21">
        <f>100+500</f>
        <v>600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22"/>
      <c r="V9" s="17"/>
      <c r="W9" s="17"/>
      <c r="X9" s="17"/>
      <c r="Y9" s="17"/>
    </row>
    <row r="10" spans="1:25" ht="24" customHeight="1">
      <c r="A10" s="17" t="s">
        <v>73</v>
      </c>
      <c r="B10" s="21"/>
      <c r="C10" s="26">
        <v>100</v>
      </c>
      <c r="D10" s="21"/>
      <c r="E10" s="21"/>
      <c r="F10" s="21"/>
      <c r="G10" s="21">
        <v>330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>
        <v>1525</v>
      </c>
      <c r="T10" s="22"/>
      <c r="U10" s="22"/>
      <c r="V10" s="17"/>
      <c r="W10" s="17"/>
      <c r="X10" s="17"/>
      <c r="Y10" s="17"/>
    </row>
    <row r="11" spans="1:25" ht="24" customHeight="1">
      <c r="A11" s="17" t="s">
        <v>74</v>
      </c>
      <c r="B11" s="21"/>
      <c r="C11" s="26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2"/>
      <c r="V11" s="17"/>
      <c r="W11" s="17"/>
      <c r="X11" s="17"/>
      <c r="Y11" s="17"/>
    </row>
    <row r="12" spans="1:25" ht="24" customHeight="1">
      <c r="A12" s="17" t="s">
        <v>75</v>
      </c>
      <c r="B12" s="21"/>
      <c r="C12" s="26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2"/>
      <c r="V12" s="17"/>
      <c r="W12" s="17"/>
      <c r="X12" s="17"/>
      <c r="Y12" s="17"/>
    </row>
    <row r="13" spans="1:25" ht="24" customHeight="1">
      <c r="A13" s="17" t="s">
        <v>76</v>
      </c>
      <c r="B13" s="21"/>
      <c r="C13" s="26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22"/>
      <c r="V13" s="17"/>
      <c r="W13" s="17"/>
      <c r="X13" s="17"/>
      <c r="Y13" s="17"/>
    </row>
    <row r="14" spans="1:25" ht="24" customHeight="1">
      <c r="A14" s="17" t="s">
        <v>77</v>
      </c>
      <c r="B14" s="21"/>
      <c r="C14" s="26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22"/>
      <c r="V14" s="17"/>
      <c r="W14" s="17"/>
      <c r="X14" s="17"/>
      <c r="Y14" s="17"/>
    </row>
    <row r="15" spans="1:25" ht="24" customHeight="1">
      <c r="A15" s="17" t="s">
        <v>78</v>
      </c>
      <c r="B15" s="21"/>
      <c r="C15" s="26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2"/>
      <c r="V15" s="17"/>
      <c r="W15" s="17"/>
      <c r="X15" s="17"/>
      <c r="Y15" s="17"/>
    </row>
    <row r="16" spans="1:25" ht="24" customHeight="1">
      <c r="A16" s="17" t="s">
        <v>79</v>
      </c>
      <c r="B16" s="21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2"/>
      <c r="V16" s="17"/>
      <c r="W16" s="17"/>
      <c r="X16" s="17"/>
      <c r="Y16" s="17"/>
    </row>
    <row r="17" spans="1:25" ht="24" customHeight="1">
      <c r="A17" s="17" t="s">
        <v>80</v>
      </c>
      <c r="B17" s="21"/>
      <c r="C17" s="26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22"/>
      <c r="V17" s="17"/>
      <c r="W17" s="17"/>
      <c r="X17" s="17"/>
      <c r="Y17" s="17"/>
    </row>
    <row r="18" spans="1:25" ht="24" customHeight="1">
      <c r="A18" s="17" t="s">
        <v>81</v>
      </c>
      <c r="B18" s="21"/>
      <c r="C18" s="26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22"/>
      <c r="V18" s="17"/>
      <c r="W18" s="17"/>
      <c r="X18" s="17"/>
      <c r="Y18" s="17"/>
    </row>
    <row r="19" spans="1:25" ht="24" customHeight="1">
      <c r="A19" s="17" t="s">
        <v>99</v>
      </c>
      <c r="B19" s="21"/>
      <c r="C19" s="26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2"/>
      <c r="U19" s="22"/>
      <c r="V19" s="17"/>
      <c r="W19" s="17"/>
      <c r="X19" s="17"/>
      <c r="Y19" s="17"/>
    </row>
    <row r="20" spans="1:25" ht="24" customHeight="1">
      <c r="A20" s="17" t="s">
        <v>82</v>
      </c>
      <c r="B20" s="21"/>
      <c r="C20" s="26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22"/>
      <c r="V20" s="17"/>
      <c r="W20" s="17"/>
      <c r="X20" s="17"/>
      <c r="Y20" s="17"/>
    </row>
    <row r="21" spans="1:25" ht="24" customHeight="1">
      <c r="A21" s="17" t="s">
        <v>100</v>
      </c>
      <c r="B21" s="21"/>
      <c r="C21" s="26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22"/>
      <c r="V21" s="17"/>
      <c r="W21" s="17"/>
      <c r="X21" s="17"/>
      <c r="Y21" s="17"/>
    </row>
    <row r="22" spans="1:25" ht="24" customHeight="1">
      <c r="A22" s="17" t="s">
        <v>83</v>
      </c>
      <c r="B22" s="21"/>
      <c r="C22" s="26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2"/>
      <c r="V22" s="17"/>
      <c r="W22" s="17"/>
      <c r="X22" s="17"/>
      <c r="Y22" s="17"/>
    </row>
    <row r="23" spans="1:25" ht="24" customHeight="1">
      <c r="A23" s="17" t="s">
        <v>84</v>
      </c>
      <c r="B23" s="21"/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2"/>
      <c r="V23" s="17"/>
      <c r="W23" s="17"/>
      <c r="X23" s="17"/>
      <c r="Y23" s="17"/>
    </row>
    <row r="24" spans="1:25" ht="24" customHeight="1">
      <c r="A24" s="17" t="s">
        <v>85</v>
      </c>
      <c r="B24" s="21"/>
      <c r="C24" s="26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22"/>
      <c r="V24" s="17"/>
      <c r="W24" s="17"/>
      <c r="X24" s="17"/>
      <c r="Y24" s="17"/>
    </row>
    <row r="25" spans="1:25" ht="24" customHeight="1">
      <c r="A25" s="17" t="s">
        <v>86</v>
      </c>
      <c r="B25" s="21"/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22"/>
      <c r="V25" s="17"/>
      <c r="W25" s="17"/>
      <c r="X25" s="17"/>
      <c r="Y25" s="17"/>
    </row>
    <row r="26" spans="1:25" ht="24" customHeight="1">
      <c r="A26" s="17" t="s">
        <v>87</v>
      </c>
      <c r="B26" s="21"/>
      <c r="C26" s="26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22"/>
      <c r="V26" s="17"/>
      <c r="W26" s="17"/>
      <c r="X26" s="17"/>
      <c r="Y26" s="17"/>
    </row>
    <row r="27" spans="1:25" ht="24" customHeight="1">
      <c r="A27" s="17" t="s">
        <v>88</v>
      </c>
      <c r="B27" s="21"/>
      <c r="C27" s="26"/>
      <c r="D27" s="21"/>
      <c r="E27" s="21"/>
      <c r="F27" s="21"/>
      <c r="G27" s="2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2"/>
      <c r="V27" s="17"/>
      <c r="W27" s="17"/>
      <c r="X27" s="17"/>
      <c r="Y27" s="17"/>
    </row>
    <row r="28" spans="1:25" ht="24" customHeight="1">
      <c r="A28" s="17" t="s">
        <v>89</v>
      </c>
      <c r="B28" s="21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  <c r="U28" s="22"/>
      <c r="V28" s="17"/>
      <c r="W28" s="17"/>
      <c r="X28" s="17"/>
      <c r="Y28" s="17"/>
    </row>
    <row r="29" spans="1:25" ht="24" customHeight="1">
      <c r="A29" s="17" t="s">
        <v>90</v>
      </c>
      <c r="B29" s="21"/>
      <c r="C29" s="26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  <c r="U29" s="22"/>
      <c r="V29" s="17"/>
      <c r="W29" s="17"/>
      <c r="X29" s="17"/>
      <c r="Y29" s="17"/>
    </row>
    <row r="30" spans="1:25" ht="24" customHeight="1">
      <c r="A30" s="17" t="s">
        <v>91</v>
      </c>
      <c r="B30" s="21"/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2"/>
      <c r="V30" s="17"/>
      <c r="W30" s="17"/>
      <c r="X30" s="17"/>
      <c r="Y30" s="17"/>
    </row>
    <row r="31" spans="1:25" ht="24" customHeight="1">
      <c r="A31" s="17" t="s">
        <v>92</v>
      </c>
      <c r="B31" s="21"/>
      <c r="C31" s="26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2"/>
      <c r="V31" s="17"/>
      <c r="W31" s="17"/>
      <c r="X31" s="17"/>
      <c r="Y31" s="17"/>
    </row>
    <row r="32" spans="1:25" ht="24" customHeight="1">
      <c r="A32" s="17" t="s">
        <v>93</v>
      </c>
      <c r="B32" s="21"/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22"/>
      <c r="V32" s="17"/>
      <c r="W32" s="17"/>
      <c r="X32" s="17"/>
      <c r="Y32" s="17"/>
    </row>
    <row r="33" spans="1:25" ht="24" customHeight="1">
      <c r="A33" s="17" t="s">
        <v>94</v>
      </c>
      <c r="B33" s="21"/>
      <c r="C33" s="26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22"/>
      <c r="V33" s="17"/>
      <c r="W33" s="17"/>
      <c r="X33" s="17"/>
      <c r="Y33" s="17"/>
    </row>
    <row r="34" spans="1:25">
      <c r="A34" s="17" t="s">
        <v>95</v>
      </c>
      <c r="B34" s="21"/>
      <c r="C34" s="2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2"/>
      <c r="V34" s="17"/>
      <c r="W34" s="17"/>
      <c r="X34" s="17"/>
      <c r="Y34" s="17"/>
    </row>
    <row r="35" spans="1:25">
      <c r="A35" s="17" t="s">
        <v>96</v>
      </c>
      <c r="B35" s="21"/>
      <c r="C35" s="26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2"/>
      <c r="V35" s="17"/>
      <c r="W35" s="17"/>
      <c r="X35" s="17"/>
      <c r="Y35" s="17"/>
    </row>
    <row r="36" spans="1:25">
      <c r="A36" s="17" t="s">
        <v>97</v>
      </c>
      <c r="B36" s="21"/>
      <c r="C36" s="26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2"/>
      <c r="V36" s="17"/>
      <c r="W36" s="17"/>
      <c r="X36" s="17"/>
      <c r="Y36" s="17"/>
    </row>
    <row r="37" spans="1:25">
      <c r="A37" s="17" t="s">
        <v>98</v>
      </c>
      <c r="B37" s="21"/>
      <c r="C37" s="26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2"/>
      <c r="V37" s="17"/>
      <c r="W37" s="17"/>
      <c r="X37" s="17"/>
      <c r="Y37" s="17"/>
    </row>
    <row r="38" spans="1:25">
      <c r="A38" s="17" t="s">
        <v>101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2"/>
      <c r="V38" s="17"/>
      <c r="W38" s="17"/>
      <c r="X38" s="17"/>
      <c r="Y38" s="17"/>
    </row>
    <row r="39" spans="1:25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2"/>
      <c r="V39" s="17"/>
      <c r="W39" s="17"/>
      <c r="X39" s="17"/>
      <c r="Y39" s="17"/>
    </row>
    <row r="40" spans="1:25">
      <c r="A40" s="17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2"/>
      <c r="V40" s="17"/>
      <c r="W40" s="17"/>
      <c r="X40" s="17"/>
      <c r="Y40" s="17"/>
    </row>
    <row r="41" spans="1:25">
      <c r="A41" s="17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2"/>
      <c r="V41" s="17"/>
      <c r="W41" s="17"/>
      <c r="X41" s="17"/>
      <c r="Y41" s="17"/>
    </row>
    <row r="42" spans="1:25">
      <c r="A42" s="17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2"/>
      <c r="V42" s="17"/>
      <c r="W42" s="17"/>
      <c r="X42" s="17"/>
      <c r="Y42" s="17"/>
    </row>
    <row r="43" spans="1:25">
      <c r="A43" s="17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2"/>
      <c r="V43" s="17"/>
      <c r="W43" s="17"/>
      <c r="X43" s="17"/>
      <c r="Y43" s="17"/>
    </row>
    <row r="44" spans="1:25">
      <c r="A44" s="17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2"/>
      <c r="V44" s="17"/>
      <c r="W44" s="17"/>
      <c r="X44" s="17"/>
      <c r="Y44" s="17"/>
    </row>
    <row r="45" spans="1:25">
      <c r="A45" s="17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2"/>
      <c r="V45" s="17"/>
      <c r="W45" s="17"/>
      <c r="X45" s="17"/>
      <c r="Y45" s="17"/>
    </row>
    <row r="46" spans="1:25">
      <c r="A46" s="17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2"/>
      <c r="V46" s="17"/>
      <c r="W46" s="17"/>
      <c r="X46" s="17"/>
      <c r="Y46" s="17"/>
    </row>
    <row r="47" spans="1:25">
      <c r="A47" s="1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2"/>
      <c r="V47" s="17"/>
      <c r="W47" s="17"/>
    </row>
    <row r="48" spans="1:25">
      <c r="A48" s="1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2"/>
      <c r="V48" s="17"/>
      <c r="W48" s="17"/>
    </row>
    <row r="49" spans="1:21">
      <c r="A49" s="1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2"/>
    </row>
    <row r="50" spans="1:21">
      <c r="A50" s="1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22"/>
    </row>
    <row r="51" spans="1:21">
      <c r="A51" s="1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22"/>
    </row>
    <row r="52" spans="1:21">
      <c r="A52" s="1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2"/>
      <c r="U52" s="22"/>
    </row>
    <row r="53" spans="1:21">
      <c r="A53" s="1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2"/>
      <c r="U53" s="22"/>
    </row>
    <row r="54" spans="1:21">
      <c r="A54" s="1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  <c r="U54" s="22"/>
    </row>
    <row r="55" spans="1:21">
      <c r="A55" s="1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  <c r="U55" s="22"/>
    </row>
    <row r="56" spans="1:21">
      <c r="A56" s="1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  <c r="U56" s="22"/>
    </row>
    <row r="57" spans="1:21">
      <c r="A57" s="1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  <c r="U57" s="22"/>
    </row>
    <row r="58" spans="1:21">
      <c r="A58" s="17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  <c r="U58" s="22"/>
    </row>
    <row r="59" spans="1:21">
      <c r="A59" s="17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  <c r="U59" s="22"/>
    </row>
    <row r="60" spans="1:21">
      <c r="A60" s="17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  <c r="U60" s="22"/>
    </row>
    <row r="61" spans="1:21">
      <c r="A61" s="17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  <c r="U61" s="22"/>
    </row>
    <row r="62" spans="1:21">
      <c r="A62" s="17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  <c r="U62" s="22"/>
    </row>
    <row r="63" spans="1:21">
      <c r="A63" s="1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2"/>
    </row>
    <row r="64" spans="1:21">
      <c r="A64" s="17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  <c r="U64" s="22"/>
    </row>
    <row r="65" spans="1:21">
      <c r="A65" s="1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2"/>
    </row>
    <row r="66" spans="1:21">
      <c r="A66" s="17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  <c r="U66" s="22"/>
    </row>
    <row r="67" spans="1:21">
      <c r="A67" s="17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  <c r="U67" s="22"/>
    </row>
    <row r="68" spans="1:21">
      <c r="A68" s="17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  <c r="U68" s="22"/>
    </row>
    <row r="69" spans="1:21">
      <c r="A69" s="17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  <c r="U69" s="22"/>
    </row>
    <row r="70" spans="1:21">
      <c r="A70" s="17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  <c r="U70" s="22"/>
    </row>
    <row r="71" spans="1:21">
      <c r="A71" s="17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  <c r="U71" s="22"/>
    </row>
    <row r="72" spans="1:2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2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1:2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2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2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2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2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2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2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2:19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2:19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2:19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2:19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2:19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2:19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2:19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2:19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2:19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2:19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2:19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2:19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2:19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2:19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2:19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2:19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2:19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2:19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2:19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2:19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spans="2:19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2:19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2:19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2:19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2:19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2:19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2:19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2:19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2:19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2:19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2:19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2:19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spans="2:19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2:19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2:19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2:19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2:19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2:19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2:19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2:19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2:19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2:19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2:19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2:19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2:19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2:19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2:19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spans="2:19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2:19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2:19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2:19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2:19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2:19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spans="2:19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</row>
    <row r="135" spans="2:19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2:19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spans="2:19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2:19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2:19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2:19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2:19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2:19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2:19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2:19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2:19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spans="2:19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2:19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2:19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2:19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2:19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2:19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2:19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2:19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2:19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2:19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2:19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2:19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2:19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2:19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2:19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2:19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spans="2:19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2:19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2:19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2:19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2:19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2:19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2:19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2:19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2:19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2:19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2:19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2:19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2:19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2:19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2:19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2:19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2:19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2:19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2:19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2:19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2:19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2:19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2:19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2:19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2:19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2:19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2:19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2:19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2:19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2:19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2:19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2:19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2:19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2:19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2:19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2:19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2:19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2:19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2:19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2:19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2:19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2:19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2:19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2:19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2:19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2:19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2:19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2:19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2:19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2:19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2:19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2:19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2:19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2:19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2:19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2:19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2:19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2:19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2:19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2:19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2:19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2:19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2:19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2:19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2:19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2:19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2:19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2:19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2:19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2:19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2:19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2:19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2:19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2:19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2:19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2:19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2:19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  <row r="239" spans="2:19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spans="2:19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2:19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2:19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2:19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2:19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2:19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2:19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2:19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2:19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2:19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2:19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spans="2:19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2:19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2:19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2:19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2:19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2:19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2:19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2:19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2:19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2:19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spans="2:19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2:19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2:19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2:19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2:19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2:19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2:19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2:19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spans="2:19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</row>
    <row r="270" spans="2:19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spans="2:19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spans="2:19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2:19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2:19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2:19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2:19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spans="2:19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2:19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2:19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2:19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spans="2:19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spans="2:19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2:19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2:19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2:19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spans="2:19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2:19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spans="2:19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spans="2:19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2:19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spans="2:19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2:19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spans="2:19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2:19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2:19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2:19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2:19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2:19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2:19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spans="2:19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2:19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2:19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</row>
    <row r="303" spans="2:19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2:19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spans="2:19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2:19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2:19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2:19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2:19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spans="2:19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2:19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2:19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2:19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2:19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2:19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spans="2:19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2:19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spans="2:19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2: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2:19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2:19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spans="2:19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2:19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2:19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spans="2:19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2:19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spans="2:19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2:19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2:1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2:19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2:19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2:19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spans="2:19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2:19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2:19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2:19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spans="2:19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spans="2:19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spans="2:1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2:19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2:19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2:19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spans="2:19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2:19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2:19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2:19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2:19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spans="2:19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2:1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spans="2:19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2:19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2:19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2:19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2:19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spans="2:19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2:19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2:19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spans="2:19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spans="2:1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2:19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2:19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2:19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2:19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spans="2:19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spans="2:19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spans="2:19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spans="2:19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spans="2:19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spans="2:1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spans="2:19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spans="2:19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spans="2:19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spans="2:19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spans="2:19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spans="2:19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2:19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spans="2:19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spans="2:19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spans="2:1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spans="2:19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spans="2:19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spans="2:19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spans="2:19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spans="2:19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spans="2:19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2:19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spans="2:19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spans="2:19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spans="2:1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spans="2:19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spans="2:19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spans="2:19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spans="2:19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spans="2:19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spans="2:19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spans="2:19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spans="2:19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spans="2:19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spans="2:1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2:19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2:19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spans="2:19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spans="2:19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spans="2:19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spans="2:19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spans="2:19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spans="2:19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spans="2:19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spans="2:1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spans="2:19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spans="2:19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spans="2:19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spans="2:19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spans="2:19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spans="2:19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spans="2:19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spans="2:19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spans="2:19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spans="2: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spans="2:19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spans="2:19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spans="2:19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spans="2:19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2:19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</row>
    <row r="425" spans="2:19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spans="2:19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2:19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spans="2:19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spans="2:1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2:19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spans="2:19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spans="2:19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spans="2:19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spans="2:19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spans="2:19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spans="2:19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spans="2:19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spans="2:19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spans="2:1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spans="2:19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spans="2:19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2:19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spans="2:19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spans="2:19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spans="2:19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spans="2:19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spans="2:19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spans="2:19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spans="2:1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spans="2:19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spans="2:19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2:19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spans="2:19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spans="2:19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spans="2:19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spans="2:19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spans="2:19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spans="2:19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spans="2:1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spans="2:19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spans="2:19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spans="2:19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spans="2:19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spans="2:19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spans="2:19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spans="2:19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spans="2:19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2:19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spans="2:1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spans="2:19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spans="2:19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2:19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spans="2:19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spans="2:19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spans="2:19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spans="2:19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spans="2:19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spans="2:19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spans="2:1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spans="2:19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spans="2:19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spans="2:19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2:19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spans="2:19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spans="2:19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spans="2:19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spans="2:19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spans="2:19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</row>
    <row r="489" spans="2:1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spans="2:19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spans="2:19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spans="2:19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spans="2:19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spans="2:19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spans="2:19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spans="2:19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spans="2:19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spans="2:19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spans="2:1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spans="2:19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spans="2:19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spans="2:19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spans="2:19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spans="2:19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spans="2:19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spans="2:19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spans="2:19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spans="2:19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2:1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spans="2:19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  <row r="511" spans="2:19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spans="2:19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spans="2:19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spans="2:19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spans="2:19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spans="2:19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spans="2:19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spans="2:19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spans="2: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spans="2:19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spans="2:19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spans="2:19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spans="2:19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spans="2:19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spans="2:19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spans="2:19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spans="2:19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spans="2:19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</row>
    <row r="529" spans="2:1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</row>
    <row r="530" spans="2:19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spans="2:19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spans="2:19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spans="2:19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spans="2:19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spans="2:19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spans="2:19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spans="2:19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spans="2:19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spans="2:1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spans="2:19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</row>
    <row r="541" spans="2:19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spans="2:19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spans="2:19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spans="2:19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spans="2:19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spans="2:19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spans="2:19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spans="2:19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  <row r="549" spans="2:19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</row>
    <row r="550" spans="2:19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</row>
  </sheetData>
  <mergeCells count="15">
    <mergeCell ref="P5:Q5"/>
    <mergeCell ref="R5:S5"/>
    <mergeCell ref="T5:U5"/>
    <mergeCell ref="V5:W5"/>
    <mergeCell ref="X5:Y5"/>
    <mergeCell ref="B2:S2"/>
    <mergeCell ref="B3:S3"/>
    <mergeCell ref="A5:A6"/>
    <mergeCell ref="B5:C5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sheet</vt:lpstr>
      <vt:lpstr>Apr-20.</vt:lpstr>
      <vt:lpstr>May-20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2020-05-05T15:01:13Z</dcterms:modified>
</cp:coreProperties>
</file>