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.APTECHNN2\Desktop\"/>
    </mc:Choice>
  </mc:AlternateContent>
  <xr:revisionPtr revIDLastSave="0" documentId="13_ncr:1_{52C4626E-FBB7-4364-B1B5-6DFE09F54253}" xr6:coauthVersionLast="47" xr6:coauthVersionMax="47" xr10:uidLastSave="{00000000-0000-0000-0000-000000000000}"/>
  <bookViews>
    <workbookView xWindow="-120" yWindow="-120" windowWidth="24240" windowHeight="13140" activeTab="1" xr2:uid="{2596EB3D-E4D1-4B6E-B046-657D96F3902A}"/>
  </bookViews>
  <sheets>
    <sheet name="Sheet16" sheetId="16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G5" i="1"/>
  <c r="H5" i="1" s="1"/>
  <c r="K5" i="1" s="1"/>
  <c r="L7" i="1"/>
  <c r="L5" i="1"/>
  <c r="J5" i="1"/>
  <c r="G6" i="1"/>
  <c r="I6" i="1" s="1"/>
  <c r="J6" i="1"/>
  <c r="L6" i="1"/>
  <c r="G7" i="1"/>
  <c r="I7" i="1" s="1"/>
  <c r="J7" i="1"/>
  <c r="G8" i="1"/>
  <c r="I8" i="1" s="1"/>
  <c r="J8" i="1"/>
  <c r="L8" i="1"/>
  <c r="G9" i="1"/>
  <c r="I9" i="1" s="1"/>
  <c r="J9" i="1"/>
  <c r="L9" i="1"/>
  <c r="G10" i="1"/>
  <c r="I10" i="1" s="1"/>
  <c r="J10" i="1"/>
  <c r="H7" i="1" l="1"/>
  <c r="K7" i="1" s="1"/>
  <c r="B14" i="1"/>
  <c r="H9" i="1"/>
  <c r="K9" i="1" s="1"/>
  <c r="I5" i="1"/>
  <c r="H10" i="1"/>
  <c r="K10" i="1" s="1"/>
  <c r="H8" i="1"/>
  <c r="K8" i="1" s="1"/>
  <c r="H6" i="1"/>
  <c r="K6" i="1" s="1"/>
</calcChain>
</file>

<file path=xl/sharedStrings.xml><?xml version="1.0" encoding="utf-8"?>
<sst xmlns="http://schemas.openxmlformats.org/spreadsheetml/2006/main" count="41" uniqueCount="31">
  <si>
    <t>NAME</t>
  </si>
  <si>
    <t>MATH</t>
  </si>
  <si>
    <t>PHYSICS</t>
  </si>
  <si>
    <t>TOTAL MARK</t>
  </si>
  <si>
    <t>OBTAINED MARK</t>
  </si>
  <si>
    <t>PERSENTAGE</t>
  </si>
  <si>
    <t>GRADE</t>
  </si>
  <si>
    <t>STATUS</t>
  </si>
  <si>
    <t>COUNT</t>
  </si>
  <si>
    <t>Anas</t>
  </si>
  <si>
    <t>Ali</t>
  </si>
  <si>
    <t>Awais</t>
  </si>
  <si>
    <t>Osama</t>
  </si>
  <si>
    <t>Aliyan</t>
  </si>
  <si>
    <t>Khuram</t>
  </si>
  <si>
    <t>CHEMISTRY</t>
  </si>
  <si>
    <t>SWITCH</t>
  </si>
  <si>
    <t>if count</t>
  </si>
  <si>
    <t>Row Labels</t>
  </si>
  <si>
    <t>Grand Total</t>
  </si>
  <si>
    <t>Sum of MATH</t>
  </si>
  <si>
    <t>Sum of CHEMISTRY</t>
  </si>
  <si>
    <t>Sum of PHYSICS</t>
  </si>
  <si>
    <t>Sum of TOTAL MARK</t>
  </si>
  <si>
    <t>Sum of OBTAINED MARK</t>
  </si>
  <si>
    <t>Sum of PERSENTAGE</t>
  </si>
  <si>
    <t>F</t>
  </si>
  <si>
    <t>C</t>
  </si>
  <si>
    <t>D</t>
  </si>
  <si>
    <t>a</t>
  </si>
  <si>
    <t>Mark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</si>
</sst>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left"/>
    </xf>
    <xf numFmtId="1" fontId="0" fillId="3" borderId="0" xfId="0" applyNumberFormat="1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" fontId="0" fillId="2" borderId="0" xfId="0" applyNumberFormat="1" applyFont="1" applyFill="1" applyBorder="1" applyAlignment="1">
      <alignment horizontal="left"/>
    </xf>
    <xf numFmtId="0" fontId="0" fillId="0" borderId="0" xfId="0" applyBorder="1"/>
    <xf numFmtId="0" fontId="2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[yaseen.xlsx]Sheet16!PivotTable1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Sheet16!$B$3</c:f>
              <c:strCache>
                <c:ptCount val="1"/>
                <c:pt idx="0">
                  <c:v>Sum of MATH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Sheet16!$A$4:$A$16</c:f>
              <c:multiLvlStrCache>
                <c:ptCount val="6"/>
                <c:lvl>
                  <c:pt idx="0">
                    <c:v>F</c:v>
                  </c:pt>
                  <c:pt idx="1">
                    <c:v>C</c:v>
                  </c:pt>
                  <c:pt idx="2">
                    <c:v>D</c:v>
                  </c:pt>
                  <c:pt idx="3">
                    <c:v>F</c:v>
                  </c:pt>
                  <c:pt idx="4">
                    <c:v>C</c:v>
                  </c:pt>
                  <c:pt idx="5">
                    <c:v>D</c:v>
                  </c:pt>
                </c:lvl>
                <c:lvl>
                  <c:pt idx="0">
                    <c:v>Ali</c:v>
                  </c:pt>
                  <c:pt idx="1">
                    <c:v>Aliyan</c:v>
                  </c:pt>
                  <c:pt idx="2">
                    <c:v>Anas</c:v>
                  </c:pt>
                  <c:pt idx="3">
                    <c:v>Awais</c:v>
                  </c:pt>
                  <c:pt idx="4">
                    <c:v>Khuram</c:v>
                  </c:pt>
                  <c:pt idx="5">
                    <c:v>Osama</c:v>
                  </c:pt>
                </c:lvl>
              </c:multiLvlStrCache>
            </c:multiLvlStrRef>
          </c:cat>
          <c:val>
            <c:numRef>
              <c:f>Sheet16!$B$4:$B$16</c:f>
              <c:numCache>
                <c:formatCode>General</c:formatCode>
                <c:ptCount val="6"/>
                <c:pt idx="0">
                  <c:v>40</c:v>
                </c:pt>
                <c:pt idx="1">
                  <c:v>87</c:v>
                </c:pt>
                <c:pt idx="2">
                  <c:v>50</c:v>
                </c:pt>
                <c:pt idx="3">
                  <c:v>80</c:v>
                </c:pt>
                <c:pt idx="4">
                  <c:v>98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E-4856-9429-FAC69D98BD84}"/>
            </c:ext>
          </c:extLst>
        </c:ser>
        <c:ser>
          <c:idx val="1"/>
          <c:order val="1"/>
          <c:tx>
            <c:strRef>
              <c:f>Sheet16!$C$3</c:f>
              <c:strCache>
                <c:ptCount val="1"/>
                <c:pt idx="0">
                  <c:v>Sum of CHEMISTRY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Sheet16!$A$4:$A$16</c:f>
              <c:multiLvlStrCache>
                <c:ptCount val="6"/>
                <c:lvl>
                  <c:pt idx="0">
                    <c:v>F</c:v>
                  </c:pt>
                  <c:pt idx="1">
                    <c:v>C</c:v>
                  </c:pt>
                  <c:pt idx="2">
                    <c:v>D</c:v>
                  </c:pt>
                  <c:pt idx="3">
                    <c:v>F</c:v>
                  </c:pt>
                  <c:pt idx="4">
                    <c:v>C</c:v>
                  </c:pt>
                  <c:pt idx="5">
                    <c:v>D</c:v>
                  </c:pt>
                </c:lvl>
                <c:lvl>
                  <c:pt idx="0">
                    <c:v>Ali</c:v>
                  </c:pt>
                  <c:pt idx="1">
                    <c:v>Aliyan</c:v>
                  </c:pt>
                  <c:pt idx="2">
                    <c:v>Anas</c:v>
                  </c:pt>
                  <c:pt idx="3">
                    <c:v>Awais</c:v>
                  </c:pt>
                  <c:pt idx="4">
                    <c:v>Khuram</c:v>
                  </c:pt>
                  <c:pt idx="5">
                    <c:v>Osama</c:v>
                  </c:pt>
                </c:lvl>
              </c:multiLvlStrCache>
            </c:multiLvlStrRef>
          </c:cat>
          <c:val>
            <c:numRef>
              <c:f>Sheet16!$C$4:$C$16</c:f>
              <c:numCache>
                <c:formatCode>General</c:formatCode>
                <c:ptCount val="6"/>
                <c:pt idx="0">
                  <c:v>34</c:v>
                </c:pt>
                <c:pt idx="1">
                  <c:v>40</c:v>
                </c:pt>
                <c:pt idx="2">
                  <c:v>20</c:v>
                </c:pt>
                <c:pt idx="3">
                  <c:v>24</c:v>
                </c:pt>
                <c:pt idx="4">
                  <c:v>58</c:v>
                </c:pt>
                <c:pt idx="5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E-4856-9429-FAC69D98BD84}"/>
            </c:ext>
          </c:extLst>
        </c:ser>
        <c:ser>
          <c:idx val="2"/>
          <c:order val="2"/>
          <c:tx>
            <c:strRef>
              <c:f>Sheet16!$D$3</c:f>
              <c:strCache>
                <c:ptCount val="1"/>
                <c:pt idx="0">
                  <c:v>Sum of PHYSICS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Sheet16!$A$4:$A$16</c:f>
              <c:multiLvlStrCache>
                <c:ptCount val="6"/>
                <c:lvl>
                  <c:pt idx="0">
                    <c:v>F</c:v>
                  </c:pt>
                  <c:pt idx="1">
                    <c:v>C</c:v>
                  </c:pt>
                  <c:pt idx="2">
                    <c:v>D</c:v>
                  </c:pt>
                  <c:pt idx="3">
                    <c:v>F</c:v>
                  </c:pt>
                  <c:pt idx="4">
                    <c:v>C</c:v>
                  </c:pt>
                  <c:pt idx="5">
                    <c:v>D</c:v>
                  </c:pt>
                </c:lvl>
                <c:lvl>
                  <c:pt idx="0">
                    <c:v>Ali</c:v>
                  </c:pt>
                  <c:pt idx="1">
                    <c:v>Aliyan</c:v>
                  </c:pt>
                  <c:pt idx="2">
                    <c:v>Anas</c:v>
                  </c:pt>
                  <c:pt idx="3">
                    <c:v>Awais</c:v>
                  </c:pt>
                  <c:pt idx="4">
                    <c:v>Khuram</c:v>
                  </c:pt>
                  <c:pt idx="5">
                    <c:v>Osama</c:v>
                  </c:pt>
                </c:lvl>
              </c:multiLvlStrCache>
            </c:multiLvlStrRef>
          </c:cat>
          <c:val>
            <c:numRef>
              <c:f>Sheet16!$D$4:$D$16</c:f>
              <c:numCache>
                <c:formatCode>General</c:formatCode>
                <c:ptCount val="6"/>
                <c:pt idx="0">
                  <c:v>67</c:v>
                </c:pt>
                <c:pt idx="1">
                  <c:v>87</c:v>
                </c:pt>
                <c:pt idx="2">
                  <c:v>90</c:v>
                </c:pt>
                <c:pt idx="3">
                  <c:v>14</c:v>
                </c:pt>
                <c:pt idx="4">
                  <c:v>22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0E-4856-9429-FAC69D98BD84}"/>
            </c:ext>
          </c:extLst>
        </c:ser>
        <c:ser>
          <c:idx val="3"/>
          <c:order val="3"/>
          <c:tx>
            <c:strRef>
              <c:f>Sheet16!$E$3</c:f>
              <c:strCache>
                <c:ptCount val="1"/>
                <c:pt idx="0">
                  <c:v>Sum of TOTAL MARK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Sheet16!$A$4:$A$16</c:f>
              <c:multiLvlStrCache>
                <c:ptCount val="6"/>
                <c:lvl>
                  <c:pt idx="0">
                    <c:v>F</c:v>
                  </c:pt>
                  <c:pt idx="1">
                    <c:v>C</c:v>
                  </c:pt>
                  <c:pt idx="2">
                    <c:v>D</c:v>
                  </c:pt>
                  <c:pt idx="3">
                    <c:v>F</c:v>
                  </c:pt>
                  <c:pt idx="4">
                    <c:v>C</c:v>
                  </c:pt>
                  <c:pt idx="5">
                    <c:v>D</c:v>
                  </c:pt>
                </c:lvl>
                <c:lvl>
                  <c:pt idx="0">
                    <c:v>Ali</c:v>
                  </c:pt>
                  <c:pt idx="1">
                    <c:v>Aliyan</c:v>
                  </c:pt>
                  <c:pt idx="2">
                    <c:v>Anas</c:v>
                  </c:pt>
                  <c:pt idx="3">
                    <c:v>Awais</c:v>
                  </c:pt>
                  <c:pt idx="4">
                    <c:v>Khuram</c:v>
                  </c:pt>
                  <c:pt idx="5">
                    <c:v>Osama</c:v>
                  </c:pt>
                </c:lvl>
              </c:multiLvlStrCache>
            </c:multiLvlStrRef>
          </c:cat>
          <c:val>
            <c:numRef>
              <c:f>Sheet16!$E$4:$E$16</c:f>
              <c:numCache>
                <c:formatCode>General</c:formatCode>
                <c:ptCount val="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E-4856-9429-FAC69D98BD84}"/>
            </c:ext>
          </c:extLst>
        </c:ser>
        <c:ser>
          <c:idx val="4"/>
          <c:order val="4"/>
          <c:tx>
            <c:strRef>
              <c:f>Sheet16!$F$3</c:f>
              <c:strCache>
                <c:ptCount val="1"/>
                <c:pt idx="0">
                  <c:v>Sum of OBTAINED MARK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Sheet16!$A$4:$A$16</c:f>
              <c:multiLvlStrCache>
                <c:ptCount val="6"/>
                <c:lvl>
                  <c:pt idx="0">
                    <c:v>F</c:v>
                  </c:pt>
                  <c:pt idx="1">
                    <c:v>C</c:v>
                  </c:pt>
                  <c:pt idx="2">
                    <c:v>D</c:v>
                  </c:pt>
                  <c:pt idx="3">
                    <c:v>F</c:v>
                  </c:pt>
                  <c:pt idx="4">
                    <c:v>C</c:v>
                  </c:pt>
                  <c:pt idx="5">
                    <c:v>D</c:v>
                  </c:pt>
                </c:lvl>
                <c:lvl>
                  <c:pt idx="0">
                    <c:v>Ali</c:v>
                  </c:pt>
                  <c:pt idx="1">
                    <c:v>Aliyan</c:v>
                  </c:pt>
                  <c:pt idx="2">
                    <c:v>Anas</c:v>
                  </c:pt>
                  <c:pt idx="3">
                    <c:v>Awais</c:v>
                  </c:pt>
                  <c:pt idx="4">
                    <c:v>Khuram</c:v>
                  </c:pt>
                  <c:pt idx="5">
                    <c:v>Osama</c:v>
                  </c:pt>
                </c:lvl>
              </c:multiLvlStrCache>
            </c:multiLvlStrRef>
          </c:cat>
          <c:val>
            <c:numRef>
              <c:f>Sheet16!$F$4:$F$16</c:f>
              <c:numCache>
                <c:formatCode>General</c:formatCode>
                <c:ptCount val="6"/>
                <c:pt idx="0">
                  <c:v>141</c:v>
                </c:pt>
                <c:pt idx="1">
                  <c:v>206</c:v>
                </c:pt>
                <c:pt idx="2">
                  <c:v>160</c:v>
                </c:pt>
                <c:pt idx="3">
                  <c:v>118</c:v>
                </c:pt>
                <c:pt idx="4">
                  <c:v>192</c:v>
                </c:pt>
                <c:pt idx="5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0E-4856-9429-FAC69D98BD84}"/>
            </c:ext>
          </c:extLst>
        </c:ser>
        <c:ser>
          <c:idx val="5"/>
          <c:order val="5"/>
          <c:tx>
            <c:strRef>
              <c:f>Sheet16!$G$3</c:f>
              <c:strCache>
                <c:ptCount val="1"/>
                <c:pt idx="0">
                  <c:v>Sum of PERSENTAGE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Sheet16!$A$4:$A$16</c:f>
              <c:multiLvlStrCache>
                <c:ptCount val="6"/>
                <c:lvl>
                  <c:pt idx="0">
                    <c:v>F</c:v>
                  </c:pt>
                  <c:pt idx="1">
                    <c:v>C</c:v>
                  </c:pt>
                  <c:pt idx="2">
                    <c:v>D</c:v>
                  </c:pt>
                  <c:pt idx="3">
                    <c:v>F</c:v>
                  </c:pt>
                  <c:pt idx="4">
                    <c:v>C</c:v>
                  </c:pt>
                  <c:pt idx="5">
                    <c:v>D</c:v>
                  </c:pt>
                </c:lvl>
                <c:lvl>
                  <c:pt idx="0">
                    <c:v>Ali</c:v>
                  </c:pt>
                  <c:pt idx="1">
                    <c:v>Aliyan</c:v>
                  </c:pt>
                  <c:pt idx="2">
                    <c:v>Anas</c:v>
                  </c:pt>
                  <c:pt idx="3">
                    <c:v>Awais</c:v>
                  </c:pt>
                  <c:pt idx="4">
                    <c:v>Khuram</c:v>
                  </c:pt>
                  <c:pt idx="5">
                    <c:v>Osama</c:v>
                  </c:pt>
                </c:lvl>
              </c:multiLvlStrCache>
            </c:multiLvlStrRef>
          </c:cat>
          <c:val>
            <c:numRef>
              <c:f>Sheet16!$G$4:$G$16</c:f>
              <c:numCache>
                <c:formatCode>General</c:formatCode>
                <c:ptCount val="6"/>
                <c:pt idx="0">
                  <c:v>47</c:v>
                </c:pt>
                <c:pt idx="1">
                  <c:v>68.666666666666671</c:v>
                </c:pt>
                <c:pt idx="2">
                  <c:v>53.333333333333336</c:v>
                </c:pt>
                <c:pt idx="3">
                  <c:v>39.333333333333329</c:v>
                </c:pt>
                <c:pt idx="4">
                  <c:v>64</c:v>
                </c:pt>
                <c:pt idx="5">
                  <c:v>55.000000000000007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0E-4856-9429-FAC69D98B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018648"/>
        <c:axId val="449013608"/>
      </c:barChart>
      <c:catAx>
        <c:axId val="44901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13608"/>
        <c:crosses val="autoZero"/>
        <c:auto val="1"/>
        <c:lblAlgn val="ctr"/>
        <c:lblOffset val="100"/>
        <c:noMultiLvlLbl val="0"/>
      </c:catAx>
      <c:valAx>
        <c:axId val="44901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1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904875</xdr:colOff>
      <xdr:row>17</xdr:row>
      <xdr:rowOff>28575</xdr:rowOff>
    </xdr:from>
    <xdr:to>
      <xdr:col>8</xdr:col>
      <xdr:colOff>542925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94E17-D5CD-C326-A5CE-21CB96FDE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p" refreshedDate="45231.832562731484" createdVersion="8" refreshedVersion="8" minRefreshableVersion="3" recordCount="6" xr:uid="{454C2083-74DE-4B5B-896F-EA492A286AC7}">
  <cacheSource type="worksheet">
    <worksheetSource ref="A4:L10" sheet="Sheet1"/>
  </cacheSource>
  <cacheFields count="12">
    <cacheField name="NAME" numFmtId="0">
      <sharedItems count="6">
        <s v="Anas"/>
        <s v="Ali"/>
        <s v="Awais"/>
        <s v="Osama"/>
        <s v="Aliyan"/>
        <s v="Khuram"/>
      </sharedItems>
    </cacheField>
    <cacheField name="MATH" numFmtId="0">
      <sharedItems containsSemiMixedTypes="0" containsString="0" containsNumber="1" containsInteger="1" minValue="40" maxValue="98"/>
    </cacheField>
    <cacheField name="CHEMISTRY" numFmtId="0">
      <sharedItems containsSemiMixedTypes="0" containsString="0" containsNumber="1" containsInteger="1" minValue="20" maxValue="98"/>
    </cacheField>
    <cacheField name="PHYSICS" numFmtId="0">
      <sharedItems containsSemiMixedTypes="0" containsString="0" containsNumber="1" containsInteger="1" minValue="14" maxValue="90"/>
    </cacheField>
    <cacheField name="TOTAL MARK" numFmtId="0">
      <sharedItems containsSemiMixedTypes="0" containsString="0" containsNumber="1" containsInteger="1" minValue="300" maxValue="300"/>
    </cacheField>
    <cacheField name="OBTAINED MARK" numFmtId="0">
      <sharedItems containsSemiMixedTypes="0" containsString="0" containsNumber="1" containsInteger="1" minValue="118" maxValue="206"/>
    </cacheField>
    <cacheField name="PERSENTAGE" numFmtId="0">
      <sharedItems containsSemiMixedTypes="0" containsString="0" containsNumber="1" minValue="39.333333333333329" maxValue="68.666666666666671"/>
    </cacheField>
    <cacheField name="GRADE" numFmtId="0">
      <sharedItems count="3">
        <s v="D"/>
        <s v="F"/>
        <s v="C"/>
      </sharedItems>
    </cacheField>
    <cacheField name="STATUS" numFmtId="0">
      <sharedItems/>
    </cacheField>
    <cacheField name="COUNT" numFmtId="0">
      <sharedItems containsSemiMixedTypes="0" containsString="0" containsNumber="1" containsInteger="1" minValue="3" maxValue="3"/>
    </cacheField>
    <cacheField name="SWITCH" numFmtId="0">
      <sharedItems/>
    </cacheField>
    <cacheField name="if count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50"/>
    <n v="20"/>
    <n v="90"/>
    <n v="300"/>
    <n v="160"/>
    <n v="53.333333333333336"/>
    <x v="0"/>
    <s v="PASS"/>
    <n v="3"/>
    <s v="IMPROFMENT"/>
    <n v="1"/>
  </r>
  <r>
    <x v="1"/>
    <n v="40"/>
    <n v="34"/>
    <n v="67"/>
    <n v="300"/>
    <n v="141"/>
    <n v="47"/>
    <x v="1"/>
    <s v="FAIL"/>
    <n v="3"/>
    <s v="POOR"/>
    <n v="1"/>
  </r>
  <r>
    <x v="2"/>
    <n v="80"/>
    <n v="24"/>
    <n v="14"/>
    <n v="300"/>
    <n v="118"/>
    <n v="39.333333333333329"/>
    <x v="1"/>
    <s v="FAIL"/>
    <n v="3"/>
    <s v="POOR"/>
    <n v="2"/>
  </r>
  <r>
    <x v="3"/>
    <n v="43"/>
    <n v="98"/>
    <n v="24"/>
    <n v="300"/>
    <n v="165"/>
    <n v="55.000000000000007"/>
    <x v="0"/>
    <s v="PASS"/>
    <n v="3"/>
    <s v="IMPROFMENT"/>
    <n v="2"/>
  </r>
  <r>
    <x v="4"/>
    <n v="87"/>
    <n v="40"/>
    <n v="87"/>
    <n v="300"/>
    <n v="206"/>
    <n v="68.666666666666671"/>
    <x v="2"/>
    <s v="PASS"/>
    <n v="3"/>
    <s v="EXLLENT"/>
    <n v="2"/>
  </r>
  <r>
    <x v="5"/>
    <n v="98"/>
    <n v="58"/>
    <n v="22"/>
    <n v="300"/>
    <n v="192"/>
    <n v="64"/>
    <x v="2"/>
    <s v="PASS"/>
    <n v="3"/>
    <s v="EXLLENT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34208-CB15-474F-BA00-63769E2F29F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6" firstHeaderRow="0" firstDataRow="1" firstDataCol="1"/>
  <pivotFields count="12">
    <pivotField axis="axisRow" showAll="0">
      <items count="7">
        <item x="1"/>
        <item x="4"/>
        <item x="0"/>
        <item x="2"/>
        <item x="5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</pivotFields>
  <rowFields count="2">
    <field x="0"/>
    <field x="7"/>
  </rowFields>
  <rowItems count="13">
    <i>
      <x/>
    </i>
    <i r="1">
      <x v="2"/>
    </i>
    <i>
      <x v="1"/>
    </i>
    <i r="1">
      <x/>
    </i>
    <i>
      <x v="2"/>
    </i>
    <i r="1">
      <x v="1"/>
    </i>
    <i>
      <x v="3"/>
    </i>
    <i r="1">
      <x v="2"/>
    </i>
    <i>
      <x v="4"/>
    </i>
    <i r="1">
      <x/>
    </i>
    <i>
      <x v="5"/>
    </i>
    <i r="1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MATH" fld="1" baseField="0" baseItem="0"/>
    <dataField name="Sum of CHEMISTRY" fld="2" baseField="0" baseItem="0"/>
    <dataField name="Sum of PHYSICS" fld="3" baseField="0" baseItem="0"/>
    <dataField name="Sum of TOTAL MARK" fld="4" baseField="0" baseItem="0"/>
    <dataField name="Sum of OBTAINED MARK" fld="5" baseField="0" baseItem="0"/>
    <dataField name="Sum of PERSENTAGE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DB3F-FCE4-4D89-9881-4B74F5562B83}">
  <dimension ref="A3:G16"/>
  <sheetViews>
    <sheetView workbookViewId="0">
      <selection activeCell="J4" sqref="J4"/>
    </sheetView>
  </sheetViews>
  <sheetFormatPr defaultRowHeight="15" x14ac:dyDescent="0.25"/>
  <cols>
    <col min="1" max="2" width="13.140625" bestFit="1" customWidth="1"/>
    <col min="3" max="3" width="18" bestFit="1" customWidth="1"/>
    <col min="4" max="4" width="15" bestFit="1" customWidth="1"/>
    <col min="5" max="5" width="19.28515625" bestFit="1" customWidth="1"/>
    <col min="6" max="6" width="23" bestFit="1" customWidth="1"/>
    <col min="7" max="7" width="19.28515625" bestFit="1" customWidth="1"/>
  </cols>
  <sheetData>
    <row r="3" spans="1:7" x14ac:dyDescent="0.25">
      <c r="A3" s="1" t="s">
        <v>18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</row>
    <row r="4" spans="1:7" x14ac:dyDescent="0.25">
      <c r="A4" s="2" t="s">
        <v>10</v>
      </c>
      <c r="B4">
        <v>40</v>
      </c>
      <c r="C4">
        <v>34</v>
      </c>
      <c r="D4">
        <v>67</v>
      </c>
      <c r="E4">
        <v>300</v>
      </c>
      <c r="F4">
        <v>141</v>
      </c>
      <c r="G4">
        <v>47</v>
      </c>
    </row>
    <row r="5" spans="1:7" x14ac:dyDescent="0.25">
      <c r="A5" s="3" t="s">
        <v>26</v>
      </c>
      <c r="B5">
        <v>40</v>
      </c>
      <c r="C5">
        <v>34</v>
      </c>
      <c r="D5">
        <v>67</v>
      </c>
      <c r="E5">
        <v>300</v>
      </c>
      <c r="F5">
        <v>141</v>
      </c>
      <c r="G5">
        <v>47</v>
      </c>
    </row>
    <row r="6" spans="1:7" x14ac:dyDescent="0.25">
      <c r="A6" s="2" t="s">
        <v>13</v>
      </c>
      <c r="B6">
        <v>87</v>
      </c>
      <c r="C6">
        <v>40</v>
      </c>
      <c r="D6">
        <v>87</v>
      </c>
      <c r="E6">
        <v>300</v>
      </c>
      <c r="F6">
        <v>206</v>
      </c>
      <c r="G6">
        <v>68.666666666666671</v>
      </c>
    </row>
    <row r="7" spans="1:7" x14ac:dyDescent="0.25">
      <c r="A7" s="3" t="s">
        <v>27</v>
      </c>
      <c r="B7">
        <v>87</v>
      </c>
      <c r="C7">
        <v>40</v>
      </c>
      <c r="D7">
        <v>87</v>
      </c>
      <c r="E7">
        <v>300</v>
      </c>
      <c r="F7">
        <v>206</v>
      </c>
      <c r="G7">
        <v>68.666666666666671</v>
      </c>
    </row>
    <row r="8" spans="1:7" x14ac:dyDescent="0.25">
      <c r="A8" s="2" t="s">
        <v>9</v>
      </c>
      <c r="B8">
        <v>50</v>
      </c>
      <c r="C8">
        <v>20</v>
      </c>
      <c r="D8">
        <v>90</v>
      </c>
      <c r="E8">
        <v>300</v>
      </c>
      <c r="F8">
        <v>160</v>
      </c>
      <c r="G8">
        <v>53.333333333333336</v>
      </c>
    </row>
    <row r="9" spans="1:7" x14ac:dyDescent="0.25">
      <c r="A9" s="3" t="s">
        <v>28</v>
      </c>
      <c r="B9">
        <v>50</v>
      </c>
      <c r="C9">
        <v>20</v>
      </c>
      <c r="D9">
        <v>90</v>
      </c>
      <c r="E9">
        <v>300</v>
      </c>
      <c r="F9">
        <v>160</v>
      </c>
      <c r="G9">
        <v>53.333333333333336</v>
      </c>
    </row>
    <row r="10" spans="1:7" x14ac:dyDescent="0.25">
      <c r="A10" s="2" t="s">
        <v>11</v>
      </c>
      <c r="B10">
        <v>80</v>
      </c>
      <c r="C10">
        <v>24</v>
      </c>
      <c r="D10">
        <v>14</v>
      </c>
      <c r="E10">
        <v>300</v>
      </c>
      <c r="F10">
        <v>118</v>
      </c>
      <c r="G10">
        <v>39.333333333333329</v>
      </c>
    </row>
    <row r="11" spans="1:7" x14ac:dyDescent="0.25">
      <c r="A11" s="3" t="s">
        <v>26</v>
      </c>
      <c r="B11">
        <v>80</v>
      </c>
      <c r="C11">
        <v>24</v>
      </c>
      <c r="D11">
        <v>14</v>
      </c>
      <c r="E11">
        <v>300</v>
      </c>
      <c r="F11">
        <v>118</v>
      </c>
      <c r="G11">
        <v>39.333333333333329</v>
      </c>
    </row>
    <row r="12" spans="1:7" x14ac:dyDescent="0.25">
      <c r="A12" s="2" t="s">
        <v>14</v>
      </c>
      <c r="B12">
        <v>98</v>
      </c>
      <c r="C12">
        <v>58</v>
      </c>
      <c r="D12">
        <v>22</v>
      </c>
      <c r="E12">
        <v>300</v>
      </c>
      <c r="F12">
        <v>192</v>
      </c>
      <c r="G12">
        <v>64</v>
      </c>
    </row>
    <row r="13" spans="1:7" x14ac:dyDescent="0.25">
      <c r="A13" s="3" t="s">
        <v>27</v>
      </c>
      <c r="B13">
        <v>98</v>
      </c>
      <c r="C13">
        <v>58</v>
      </c>
      <c r="D13">
        <v>22</v>
      </c>
      <c r="E13">
        <v>300</v>
      </c>
      <c r="F13">
        <v>192</v>
      </c>
      <c r="G13">
        <v>64</v>
      </c>
    </row>
    <row r="14" spans="1:7" x14ac:dyDescent="0.25">
      <c r="A14" s="2" t="s">
        <v>12</v>
      </c>
      <c r="B14">
        <v>43</v>
      </c>
      <c r="C14">
        <v>98</v>
      </c>
      <c r="D14">
        <v>24</v>
      </c>
      <c r="E14">
        <v>300</v>
      </c>
      <c r="F14">
        <v>165</v>
      </c>
      <c r="G14">
        <v>55.000000000000007</v>
      </c>
    </row>
    <row r="15" spans="1:7" x14ac:dyDescent="0.25">
      <c r="A15" s="3" t="s">
        <v>28</v>
      </c>
      <c r="B15">
        <v>43</v>
      </c>
      <c r="C15">
        <v>98</v>
      </c>
      <c r="D15">
        <v>24</v>
      </c>
      <c r="E15">
        <v>300</v>
      </c>
      <c r="F15">
        <v>165</v>
      </c>
      <c r="G15">
        <v>55.000000000000007</v>
      </c>
    </row>
    <row r="16" spans="1:7" x14ac:dyDescent="0.25">
      <c r="A16" s="2" t="s">
        <v>19</v>
      </c>
      <c r="B16">
        <v>398</v>
      </c>
      <c r="C16">
        <v>274</v>
      </c>
      <c r="D16">
        <v>304</v>
      </c>
      <c r="E16">
        <v>1800</v>
      </c>
      <c r="F16">
        <v>982</v>
      </c>
      <c r="G16">
        <v>327.33333333333331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C3264-A23B-4AB7-AC51-E3918CE9FA2D}">
  <dimension ref="A1:O22"/>
  <sheetViews>
    <sheetView tabSelected="1" workbookViewId="0">
      <selection activeCell="F17" sqref="F17"/>
    </sheetView>
  </sheetViews>
  <sheetFormatPr defaultRowHeight="15" x14ac:dyDescent="0.25"/>
  <cols>
    <col min="1" max="2" width="11" customWidth="1"/>
    <col min="3" max="3" width="13.42578125" bestFit="1" customWidth="1"/>
    <col min="4" max="4" width="11" customWidth="1"/>
    <col min="5" max="5" width="14.42578125" customWidth="1"/>
    <col min="6" max="6" width="18" customWidth="1"/>
    <col min="7" max="7" width="14.7109375" bestFit="1" customWidth="1"/>
    <col min="8" max="9" width="11" customWidth="1"/>
    <col min="10" max="10" width="12" customWidth="1"/>
    <col min="11" max="11" width="13.28515625" bestFit="1" customWidth="1"/>
    <col min="12" max="12" width="12" customWidth="1"/>
  </cols>
  <sheetData>
    <row r="1" spans="1:12" x14ac:dyDescent="0.25">
      <c r="A1" s="10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25">
      <c r="A4" s="4" t="s">
        <v>0</v>
      </c>
      <c r="B4" s="4" t="s">
        <v>1</v>
      </c>
      <c r="C4" s="4" t="s">
        <v>15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16</v>
      </c>
      <c r="L4" s="4" t="s">
        <v>17</v>
      </c>
    </row>
    <row r="5" spans="1:12" x14ac:dyDescent="0.25">
      <c r="A5" s="5" t="s">
        <v>9</v>
      </c>
      <c r="B5" s="5">
        <v>50</v>
      </c>
      <c r="C5" s="5">
        <v>20</v>
      </c>
      <c r="D5" s="5">
        <v>90</v>
      </c>
      <c r="E5" s="5">
        <v>300</v>
      </c>
      <c r="F5" s="5">
        <v>160</v>
      </c>
      <c r="G5" s="6">
        <f t="shared" ref="G5:G10" si="0">F5/E5*100</f>
        <v>53.333333333333336</v>
      </c>
      <c r="H5" s="5" t="str">
        <f>_xlfn.IFS(G5&gt;=80,"A",G5&gt;=70,"B",G5&gt;=60,"C",G5&gt;=50,"D",G5&lt;=50,"F")</f>
        <v>D</v>
      </c>
      <c r="I5" s="5" t="str">
        <f>IF(G5&gt;=50,"PASS","FAIL")</f>
        <v>PASS</v>
      </c>
      <c r="J5" s="5">
        <f>COUNT(B5:D5)</f>
        <v>3</v>
      </c>
      <c r="K5" s="5" t="str">
        <f>_xlfn.SWITCH(H5,"F","POOR","D","IMPROFMENT","C","EXLLENT","B","VERY GOOD","A","GOOD")</f>
        <v>IMPROFMENT</v>
      </c>
      <c r="L5" s="5">
        <f>COUNTIF(B6:D6,"&gt;40")</f>
        <v>1</v>
      </c>
    </row>
    <row r="6" spans="1:12" x14ac:dyDescent="0.25">
      <c r="A6" s="7" t="s">
        <v>10</v>
      </c>
      <c r="B6" s="7">
        <v>40</v>
      </c>
      <c r="C6" s="7">
        <v>34</v>
      </c>
      <c r="D6" s="7">
        <v>67</v>
      </c>
      <c r="E6" s="7">
        <v>300</v>
      </c>
      <c r="F6" s="7">
        <v>141</v>
      </c>
      <c r="G6" s="8">
        <f t="shared" si="0"/>
        <v>47</v>
      </c>
      <c r="H6" s="7" t="str">
        <f t="shared" ref="H6:H10" si="1">_xlfn.IFS(G6&gt;=80,"A",G6&gt;=70,"B",G6&gt;=60,"C",G6&gt;=50,"D",G6&lt;=50,"F")</f>
        <v>F</v>
      </c>
      <c r="I6" s="7" t="str">
        <f t="shared" ref="I6:I10" si="2">IF(G6&gt;=50,"PASS","FAIL")</f>
        <v>FAIL</v>
      </c>
      <c r="J6" s="7">
        <f t="shared" ref="J6:J10" si="3">COUNT(B6:D6)</f>
        <v>3</v>
      </c>
      <c r="K6" s="7" t="str">
        <f t="shared" ref="K6:K10" si="4">_xlfn.SWITCH(H6,"F","POOR","D","IMPROFMENT","C","EXLLENT","B","VERY GOOD","A","GOOD")</f>
        <v>POOR</v>
      </c>
      <c r="L6" s="7">
        <f>COUNTIF(B7:D7,"&gt;40")</f>
        <v>1</v>
      </c>
    </row>
    <row r="7" spans="1:12" x14ac:dyDescent="0.25">
      <c r="A7" s="5" t="s">
        <v>11</v>
      </c>
      <c r="B7" s="5">
        <v>80</v>
      </c>
      <c r="C7" s="5">
        <v>24</v>
      </c>
      <c r="D7" s="5">
        <v>14</v>
      </c>
      <c r="E7" s="5">
        <v>300</v>
      </c>
      <c r="F7" s="5">
        <v>118</v>
      </c>
      <c r="G7" s="6">
        <f t="shared" si="0"/>
        <v>39.333333333333329</v>
      </c>
      <c r="H7" s="5" t="str">
        <f t="shared" si="1"/>
        <v>F</v>
      </c>
      <c r="I7" s="5" t="str">
        <f t="shared" si="2"/>
        <v>FAIL</v>
      </c>
      <c r="J7" s="5">
        <f t="shared" si="3"/>
        <v>3</v>
      </c>
      <c r="K7" s="5" t="str">
        <f t="shared" si="4"/>
        <v>POOR</v>
      </c>
      <c r="L7" s="5">
        <f>COUNTIF(B8:D8,"&gt;40")</f>
        <v>2</v>
      </c>
    </row>
    <row r="8" spans="1:12" x14ac:dyDescent="0.25">
      <c r="A8" s="7" t="s">
        <v>12</v>
      </c>
      <c r="B8" s="7">
        <v>43</v>
      </c>
      <c r="C8" s="7">
        <v>98</v>
      </c>
      <c r="D8" s="7">
        <v>24</v>
      </c>
      <c r="E8" s="7">
        <v>300</v>
      </c>
      <c r="F8" s="7">
        <v>165</v>
      </c>
      <c r="G8" s="8">
        <f t="shared" si="0"/>
        <v>55.000000000000007</v>
      </c>
      <c r="H8" s="7" t="str">
        <f t="shared" si="1"/>
        <v>D</v>
      </c>
      <c r="I8" s="7" t="str">
        <f t="shared" si="2"/>
        <v>PASS</v>
      </c>
      <c r="J8" s="7">
        <f t="shared" si="3"/>
        <v>3</v>
      </c>
      <c r="K8" s="7" t="str">
        <f t="shared" si="4"/>
        <v>IMPROFMENT</v>
      </c>
      <c r="L8" s="7">
        <f>COUNTIF(B9:D9,"&gt;40")</f>
        <v>2</v>
      </c>
    </row>
    <row r="9" spans="1:12" x14ac:dyDescent="0.25">
      <c r="A9" s="5" t="s">
        <v>13</v>
      </c>
      <c r="B9" s="5">
        <v>87</v>
      </c>
      <c r="C9" s="5">
        <v>40</v>
      </c>
      <c r="D9" s="5">
        <v>87</v>
      </c>
      <c r="E9" s="5">
        <v>300</v>
      </c>
      <c r="F9" s="5">
        <v>206</v>
      </c>
      <c r="G9" s="6">
        <f t="shared" si="0"/>
        <v>68.666666666666671</v>
      </c>
      <c r="H9" s="5" t="str">
        <f t="shared" si="1"/>
        <v>C</v>
      </c>
      <c r="I9" s="5" t="str">
        <f t="shared" si="2"/>
        <v>PASS</v>
      </c>
      <c r="J9" s="5">
        <f t="shared" si="3"/>
        <v>3</v>
      </c>
      <c r="K9" s="5" t="str">
        <f t="shared" si="4"/>
        <v>EXLLENT</v>
      </c>
      <c r="L9" s="5">
        <f>COUNTIF(B10:D10,"&gt;40")</f>
        <v>2</v>
      </c>
    </row>
    <row r="10" spans="1:12" x14ac:dyDescent="0.25">
      <c r="A10" s="7" t="s">
        <v>14</v>
      </c>
      <c r="B10" s="7">
        <v>98</v>
      </c>
      <c r="C10" s="7">
        <v>50</v>
      </c>
      <c r="D10" s="7">
        <v>22</v>
      </c>
      <c r="E10" s="7">
        <v>300</v>
      </c>
      <c r="F10" s="7">
        <v>192</v>
      </c>
      <c r="G10" s="8">
        <f t="shared" si="0"/>
        <v>64</v>
      </c>
      <c r="H10" s="7" t="str">
        <f t="shared" si="1"/>
        <v>C</v>
      </c>
      <c r="I10" s="7" t="str">
        <f t="shared" si="2"/>
        <v>PASS</v>
      </c>
      <c r="J10" s="7">
        <f t="shared" si="3"/>
        <v>3</v>
      </c>
      <c r="K10" s="7" t="str">
        <f t="shared" si="4"/>
        <v>EXLLENT</v>
      </c>
      <c r="L10" s="5">
        <f>COUNTIF(B11:D11,"&gt;40")</f>
        <v>0</v>
      </c>
    </row>
    <row r="13" spans="1:12" x14ac:dyDescent="0.25">
      <c r="B13" t="s">
        <v>10</v>
      </c>
      <c r="F13" s="9"/>
    </row>
    <row r="14" spans="1:12" x14ac:dyDescent="0.25">
      <c r="B14">
        <f>SUMIF(A5:A10,B13,G5:G10)</f>
        <v>47</v>
      </c>
    </row>
    <row r="22" spans="15:15" x14ac:dyDescent="0.25">
      <c r="O22" t="s">
        <v>29</v>
      </c>
    </row>
  </sheetData>
  <dataConsolidate/>
  <mergeCells count="1">
    <mergeCell ref="A1:L3"/>
  </mergeCells>
  <dataValidations count="1">
    <dataValidation type="list" allowBlank="1" showInputMessage="1" showErrorMessage="1" sqref="B13" xr:uid="{3FB1E2FF-5165-4F7E-B89C-32DBA8BE9497}">
      <formula1>$A$5:$A$10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</dc:creator>
  <cp:lastModifiedBy>asp</cp:lastModifiedBy>
  <dcterms:created xsi:type="dcterms:W3CDTF">2023-10-27T14:19:12Z</dcterms:created>
  <dcterms:modified xsi:type="dcterms:W3CDTF">2023-11-03T15:22:13Z</dcterms:modified>
</cp:coreProperties>
</file>