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ONG ANH\LUONG\"/>
    </mc:Choice>
  </mc:AlternateContent>
  <bookViews>
    <workbookView xWindow="240" yWindow="165" windowWidth="20115" windowHeight="7620" firstSheet="13" activeTab="18"/>
  </bookViews>
  <sheets>
    <sheet name="26.05-13.06.2019" sheetId="2" state="hidden" r:id="rId1"/>
    <sheet name="14.06-20.06.2019" sheetId="4" state="hidden" r:id="rId2"/>
    <sheet name="21.06-25.06" sheetId="5" state="hidden" r:id="rId3"/>
    <sheet name="26.06-04.07.2019" sheetId="7" state="hidden" r:id="rId4"/>
    <sheet name="05.07-12.07.2019" sheetId="8" state="hidden" r:id="rId5"/>
    <sheet name="13.07-25.07.2019" sheetId="9" state="hidden" r:id="rId6"/>
    <sheet name="26.07-02.08.2019" sheetId="11" state="hidden" r:id="rId7"/>
    <sheet name="03.08- 15.08.2019" sheetId="12" state="hidden" r:id="rId8"/>
    <sheet name="16.08-25.08.2019" sheetId="13" state="hidden" r:id="rId9"/>
    <sheet name="26.08-05.09.2019" sheetId="14" state="hidden" r:id="rId10"/>
    <sheet name="06.09-17.09.2019" sheetId="15" state="hidden" r:id="rId11"/>
    <sheet name="18.09-25.09.2019" sheetId="16" state="hidden" r:id="rId12"/>
    <sheet name="data tổng t9" sheetId="17" state="hidden" r:id="rId13"/>
    <sheet name="26.09-03.10.2019" sheetId="18" r:id="rId14"/>
    <sheet name="Sheet3" sheetId="22" r:id="rId15"/>
    <sheet name="Sheet1" sheetId="20" r:id="rId16"/>
    <sheet name="Sheet2" sheetId="21" r:id="rId17"/>
    <sheet name="04.10-14.10.2019" sheetId="19" r:id="rId18"/>
    <sheet name="Sheet4" sheetId="23" r:id="rId19"/>
    <sheet name="Sheet5" sheetId="24" r:id="rId20"/>
  </sheets>
  <definedNames>
    <definedName name="_xlnm._FilterDatabase" localSheetId="7" hidden="1">'03.08- 15.08.2019'!$A$3:$O$266</definedName>
    <definedName name="_xlnm._FilterDatabase" localSheetId="17" hidden="1">'04.10-14.10.2019'!$A$5:$N$236</definedName>
    <definedName name="_xlnm._FilterDatabase" localSheetId="4" hidden="1">'05.07-12.07.2019'!$A$4:$L$166</definedName>
    <definedName name="_xlnm._FilterDatabase" localSheetId="10" hidden="1">'06.09-17.09.2019'!$A$5:$Q$244</definedName>
    <definedName name="_xlnm._FilterDatabase" localSheetId="5" hidden="1">'13.07-25.07.2019'!$A$4:$L$199</definedName>
    <definedName name="_xlnm._FilterDatabase" localSheetId="1" hidden="1">'14.06-20.06.2019'!$A$5:$M$124</definedName>
    <definedName name="_xlnm._FilterDatabase" localSheetId="8" hidden="1">'16.08-25.08.2019'!$A$6:$Q$232</definedName>
    <definedName name="_xlnm._FilterDatabase" localSheetId="11" hidden="1">'18.09-25.09.2019'!$A$6:$O$197</definedName>
    <definedName name="_xlnm._FilterDatabase" localSheetId="2" hidden="1">'21.06-25.06'!$A$4:$J$95</definedName>
    <definedName name="_xlnm._FilterDatabase" localSheetId="0" hidden="1">'26.05-13.06.2019'!$A$3:$L$282</definedName>
    <definedName name="_xlnm._FilterDatabase" localSheetId="3" hidden="1">'26.06-04.07.2019'!$A$3:$K$152</definedName>
    <definedName name="_xlnm._FilterDatabase" localSheetId="6" hidden="1">'26.07-02.08.2019'!$A$6:$J$171</definedName>
    <definedName name="_xlnm._FilterDatabase" localSheetId="9" hidden="1">'26.08-05.09.2019'!$A$5:$N$280</definedName>
    <definedName name="_xlnm._FilterDatabase" localSheetId="13" hidden="1">'26.09-03.10.2019'!$A$5:$O$5</definedName>
    <definedName name="_xlnm._FilterDatabase" localSheetId="12" hidden="1">'data tổng t9'!$A$5:$N$350</definedName>
    <definedName name="_xlnm._FilterDatabase" localSheetId="15" hidden="1">Sheet1!$A$2:$G$174</definedName>
    <definedName name="_xlnm._FilterDatabase" localSheetId="18" hidden="1">Sheet4!$A$3:$G$214</definedName>
  </definedNames>
  <calcPr calcId="162913" concurrentCalc="0"/>
</workbook>
</file>

<file path=xl/calcChain.xml><?xml version="1.0" encoding="utf-8"?>
<calcChain xmlns="http://schemas.openxmlformats.org/spreadsheetml/2006/main">
  <c r="E2" i="23" l="1"/>
  <c r="F2" i="23"/>
  <c r="G2" i="23"/>
  <c r="D2" i="23"/>
  <c r="C16" i="21"/>
  <c r="C15" i="21"/>
  <c r="F1" i="20"/>
  <c r="G1" i="20"/>
  <c r="E1" i="20"/>
  <c r="D1" i="20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4" i="21"/>
  <c r="C9" i="18"/>
  <c r="C230" i="19"/>
  <c r="C229" i="19"/>
  <c r="C228" i="19"/>
  <c r="C220" i="19"/>
  <c r="C219" i="19"/>
  <c r="C218" i="19"/>
  <c r="C209" i="19"/>
  <c r="C208" i="19"/>
  <c r="C207" i="19"/>
  <c r="C198" i="19"/>
  <c r="C197" i="19"/>
  <c r="C196" i="19"/>
  <c r="C186" i="19"/>
  <c r="C185" i="19"/>
  <c r="C184" i="19"/>
  <c r="C177" i="19"/>
  <c r="C176" i="19"/>
  <c r="C175" i="19"/>
  <c r="C174" i="19"/>
  <c r="C166" i="19"/>
  <c r="C165" i="19"/>
  <c r="C164" i="19"/>
  <c r="C163" i="19"/>
  <c r="C152" i="19"/>
  <c r="C151" i="19"/>
  <c r="C150" i="19"/>
  <c r="C142" i="19"/>
  <c r="C141" i="19"/>
  <c r="C140" i="19"/>
  <c r="C131" i="19"/>
  <c r="C130" i="19"/>
  <c r="C129" i="19"/>
  <c r="C128" i="19"/>
  <c r="C120" i="19"/>
  <c r="C119" i="19"/>
  <c r="C118" i="19"/>
  <c r="C117" i="19"/>
  <c r="C106" i="19"/>
  <c r="C105" i="19"/>
  <c r="C104" i="19"/>
  <c r="C96" i="19"/>
  <c r="C95" i="19"/>
  <c r="C94" i="19"/>
  <c r="C93" i="19"/>
  <c r="C84" i="19"/>
  <c r="C83" i="19"/>
  <c r="C82" i="19"/>
  <c r="C81" i="19"/>
  <c r="C71" i="19"/>
  <c r="C70" i="19"/>
  <c r="C69" i="19"/>
  <c r="C60" i="19"/>
  <c r="C59" i="19"/>
  <c r="C58" i="19"/>
  <c r="C57" i="19"/>
  <c r="C48" i="19"/>
  <c r="C47" i="19"/>
  <c r="C46" i="19"/>
  <c r="C45" i="19"/>
  <c r="C36" i="19"/>
  <c r="C35" i="19"/>
  <c r="C34" i="19"/>
  <c r="C25" i="19"/>
  <c r="C24" i="19"/>
  <c r="C23" i="19"/>
  <c r="C17" i="19"/>
  <c r="C16" i="19"/>
  <c r="C15" i="19"/>
  <c r="C8" i="19"/>
  <c r="C7" i="19"/>
  <c r="C6" i="19"/>
  <c r="G6" i="19"/>
  <c r="G7" i="19"/>
  <c r="G8" i="19"/>
  <c r="G9" i="19"/>
  <c r="G10" i="19"/>
  <c r="G11" i="19"/>
  <c r="G12" i="19"/>
  <c r="G13" i="19"/>
  <c r="G15" i="19"/>
  <c r="G16" i="19"/>
  <c r="G17" i="19"/>
  <c r="G18" i="19"/>
  <c r="G19" i="19"/>
  <c r="G20" i="19"/>
  <c r="G21" i="19"/>
  <c r="G23" i="19"/>
  <c r="G24" i="19"/>
  <c r="G25" i="19"/>
  <c r="G26" i="19"/>
  <c r="G27" i="19"/>
  <c r="G28" i="19"/>
  <c r="G29" i="19"/>
  <c r="G30" i="19"/>
  <c r="G31" i="19"/>
  <c r="G32" i="19"/>
  <c r="G34" i="19"/>
  <c r="G35" i="19"/>
  <c r="G36" i="19"/>
  <c r="G37" i="19"/>
  <c r="G38" i="19"/>
  <c r="G39" i="19"/>
  <c r="G40" i="19"/>
  <c r="G41" i="19"/>
  <c r="G42" i="19"/>
  <c r="G43" i="19"/>
  <c r="G45" i="19"/>
  <c r="G46" i="19"/>
  <c r="G47" i="19"/>
  <c r="G48" i="19"/>
  <c r="G49" i="19"/>
  <c r="G50" i="19"/>
  <c r="G51" i="19"/>
  <c r="G52" i="19"/>
  <c r="G53" i="19"/>
  <c r="G54" i="19"/>
  <c r="G55" i="19"/>
  <c r="G57" i="19"/>
  <c r="G58" i="19"/>
  <c r="G59" i="19"/>
  <c r="G60" i="19"/>
  <c r="G61" i="19"/>
  <c r="G62" i="19"/>
  <c r="G63" i="19"/>
  <c r="G64" i="19"/>
  <c r="G65" i="19"/>
  <c r="G66" i="19"/>
  <c r="G67" i="19"/>
  <c r="G69" i="19"/>
  <c r="G70" i="19"/>
  <c r="G71" i="19"/>
  <c r="G72" i="19"/>
  <c r="G73" i="19"/>
  <c r="G74" i="19"/>
  <c r="G75" i="19"/>
  <c r="G76" i="19"/>
  <c r="G77" i="19"/>
  <c r="G78" i="19"/>
  <c r="G79" i="19"/>
  <c r="G81" i="19"/>
  <c r="G82" i="19"/>
  <c r="G83" i="19"/>
  <c r="G84" i="19"/>
  <c r="G85" i="19"/>
  <c r="G86" i="19"/>
  <c r="G87" i="19"/>
  <c r="G88" i="19"/>
  <c r="G89" i="19"/>
  <c r="G90" i="19"/>
  <c r="G91" i="19"/>
  <c r="G93" i="19"/>
  <c r="G94" i="19"/>
  <c r="G95" i="19"/>
  <c r="G96" i="19"/>
  <c r="G97" i="19"/>
  <c r="G98" i="19"/>
  <c r="G99" i="19"/>
  <c r="G100" i="19"/>
  <c r="G101" i="19"/>
  <c r="G102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7" i="19"/>
  <c r="G118" i="19"/>
  <c r="G119" i="19"/>
  <c r="G120" i="19"/>
  <c r="G121" i="19"/>
  <c r="G122" i="19"/>
  <c r="G123" i="19"/>
  <c r="G124" i="19"/>
  <c r="G125" i="19"/>
  <c r="G126" i="19"/>
  <c r="G128" i="19"/>
  <c r="G129" i="19"/>
  <c r="G130" i="19"/>
  <c r="G131" i="19"/>
  <c r="G132" i="19"/>
  <c r="G133" i="19"/>
  <c r="G134" i="19"/>
  <c r="G135" i="19"/>
  <c r="G136" i="19"/>
  <c r="G137" i="19"/>
  <c r="G138" i="19"/>
  <c r="G140" i="19"/>
  <c r="G141" i="19"/>
  <c r="G142" i="19"/>
  <c r="G143" i="19"/>
  <c r="G144" i="19"/>
  <c r="G145" i="19"/>
  <c r="G146" i="19"/>
  <c r="G147" i="19"/>
  <c r="G148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3" i="19"/>
  <c r="G164" i="19"/>
  <c r="G165" i="19"/>
  <c r="G166" i="19"/>
  <c r="G167" i="19"/>
  <c r="G168" i="19"/>
  <c r="G169" i="19"/>
  <c r="G170" i="19"/>
  <c r="G171" i="19"/>
  <c r="G172" i="19"/>
  <c r="G174" i="19"/>
  <c r="G175" i="19"/>
  <c r="G176" i="19"/>
  <c r="G177" i="19"/>
  <c r="G178" i="19"/>
  <c r="G179" i="19"/>
  <c r="G180" i="19"/>
  <c r="G181" i="19"/>
  <c r="G182" i="19"/>
  <c r="G184" i="19"/>
  <c r="G185" i="19"/>
  <c r="G186" i="19"/>
  <c r="G187" i="19"/>
  <c r="G188" i="19"/>
  <c r="G189" i="19"/>
  <c r="G190" i="19"/>
  <c r="G191" i="19"/>
  <c r="G192" i="19"/>
  <c r="G193" i="19"/>
  <c r="G194" i="19"/>
  <c r="G196" i="19"/>
  <c r="G197" i="19"/>
  <c r="G198" i="19"/>
  <c r="G199" i="19"/>
  <c r="G200" i="19"/>
  <c r="G201" i="19"/>
  <c r="G202" i="19"/>
  <c r="G203" i="19"/>
  <c r="G204" i="19"/>
  <c r="G205" i="19"/>
  <c r="G207" i="19"/>
  <c r="G208" i="19"/>
  <c r="G209" i="19"/>
  <c r="G210" i="19"/>
  <c r="G211" i="19"/>
  <c r="G212" i="19"/>
  <c r="G213" i="19"/>
  <c r="G214" i="19"/>
  <c r="G215" i="19"/>
  <c r="G216" i="19"/>
  <c r="G218" i="19"/>
  <c r="G219" i="19"/>
  <c r="G220" i="19"/>
  <c r="G221" i="19"/>
  <c r="G222" i="19"/>
  <c r="G223" i="19"/>
  <c r="G224" i="19"/>
  <c r="G225" i="19"/>
  <c r="G226" i="19"/>
  <c r="G228" i="19"/>
  <c r="G229" i="19"/>
  <c r="G230" i="19"/>
  <c r="G231" i="19"/>
  <c r="G232" i="19"/>
  <c r="G233" i="19"/>
  <c r="G234" i="19"/>
  <c r="G235" i="19"/>
  <c r="G236" i="19"/>
  <c r="F6" i="19"/>
  <c r="F7" i="19"/>
  <c r="F8" i="19"/>
  <c r="F9" i="19"/>
  <c r="F10" i="19"/>
  <c r="F11" i="19"/>
  <c r="F12" i="19"/>
  <c r="F13" i="19"/>
  <c r="F15" i="19"/>
  <c r="F16" i="19"/>
  <c r="F17" i="19"/>
  <c r="F18" i="19"/>
  <c r="F19" i="19"/>
  <c r="F20" i="19"/>
  <c r="F21" i="19"/>
  <c r="F23" i="19"/>
  <c r="F24" i="19"/>
  <c r="F25" i="19"/>
  <c r="F26" i="19"/>
  <c r="F27" i="19"/>
  <c r="F28" i="19"/>
  <c r="F29" i="19"/>
  <c r="F30" i="19"/>
  <c r="F31" i="19"/>
  <c r="F32" i="19"/>
  <c r="F34" i="19"/>
  <c r="F35" i="19"/>
  <c r="F36" i="19"/>
  <c r="F37" i="19"/>
  <c r="F38" i="19"/>
  <c r="F39" i="19"/>
  <c r="F40" i="19"/>
  <c r="F41" i="19"/>
  <c r="F42" i="19"/>
  <c r="F43" i="19"/>
  <c r="F45" i="19"/>
  <c r="F46" i="19"/>
  <c r="F47" i="19"/>
  <c r="F48" i="19"/>
  <c r="F49" i="19"/>
  <c r="F50" i="19"/>
  <c r="F51" i="19"/>
  <c r="F52" i="19"/>
  <c r="F53" i="19"/>
  <c r="F54" i="19"/>
  <c r="F55" i="19"/>
  <c r="F57" i="19"/>
  <c r="F58" i="19"/>
  <c r="F59" i="19"/>
  <c r="F60" i="19"/>
  <c r="F61" i="19"/>
  <c r="F62" i="19"/>
  <c r="F63" i="19"/>
  <c r="F64" i="19"/>
  <c r="F65" i="19"/>
  <c r="F66" i="19"/>
  <c r="F67" i="19"/>
  <c r="F69" i="19"/>
  <c r="F70" i="19"/>
  <c r="F71" i="19"/>
  <c r="F72" i="19"/>
  <c r="F73" i="19"/>
  <c r="F74" i="19"/>
  <c r="F75" i="19"/>
  <c r="F76" i="19"/>
  <c r="F77" i="19"/>
  <c r="F78" i="19"/>
  <c r="F79" i="19"/>
  <c r="F81" i="19"/>
  <c r="F82" i="19"/>
  <c r="F83" i="19"/>
  <c r="F84" i="19"/>
  <c r="F85" i="19"/>
  <c r="F86" i="19"/>
  <c r="F87" i="19"/>
  <c r="F88" i="19"/>
  <c r="F89" i="19"/>
  <c r="F90" i="19"/>
  <c r="F91" i="19"/>
  <c r="F93" i="19"/>
  <c r="F94" i="19"/>
  <c r="F95" i="19"/>
  <c r="F96" i="19"/>
  <c r="F97" i="19"/>
  <c r="F98" i="19"/>
  <c r="F99" i="19"/>
  <c r="F100" i="19"/>
  <c r="F101" i="19"/>
  <c r="F102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7" i="19"/>
  <c r="F118" i="19"/>
  <c r="F119" i="19"/>
  <c r="F120" i="19"/>
  <c r="F121" i="19"/>
  <c r="F122" i="19"/>
  <c r="F123" i="19"/>
  <c r="F124" i="19"/>
  <c r="F125" i="19"/>
  <c r="F126" i="19"/>
  <c r="F128" i="19"/>
  <c r="F129" i="19"/>
  <c r="F130" i="19"/>
  <c r="F131" i="19"/>
  <c r="F132" i="19"/>
  <c r="F133" i="19"/>
  <c r="F134" i="19"/>
  <c r="F135" i="19"/>
  <c r="F136" i="19"/>
  <c r="F137" i="19"/>
  <c r="F138" i="19"/>
  <c r="F140" i="19"/>
  <c r="F141" i="19"/>
  <c r="F142" i="19"/>
  <c r="F143" i="19"/>
  <c r="F144" i="19"/>
  <c r="F145" i="19"/>
  <c r="F146" i="19"/>
  <c r="F147" i="19"/>
  <c r="F148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3" i="19"/>
  <c r="F164" i="19"/>
  <c r="F165" i="19"/>
  <c r="F166" i="19"/>
  <c r="F167" i="19"/>
  <c r="F168" i="19"/>
  <c r="F169" i="19"/>
  <c r="F170" i="19"/>
  <c r="F171" i="19"/>
  <c r="F172" i="19"/>
  <c r="F174" i="19"/>
  <c r="F175" i="19"/>
  <c r="F176" i="19"/>
  <c r="F177" i="19"/>
  <c r="F178" i="19"/>
  <c r="F179" i="19"/>
  <c r="F180" i="19"/>
  <c r="F181" i="19"/>
  <c r="F182" i="19"/>
  <c r="F184" i="19"/>
  <c r="F185" i="19"/>
  <c r="F186" i="19"/>
  <c r="F187" i="19"/>
  <c r="F188" i="19"/>
  <c r="F189" i="19"/>
  <c r="F190" i="19"/>
  <c r="F191" i="19"/>
  <c r="F192" i="19"/>
  <c r="F193" i="19"/>
  <c r="F194" i="19"/>
  <c r="F196" i="19"/>
  <c r="F197" i="19"/>
  <c r="F198" i="19"/>
  <c r="F199" i="19"/>
  <c r="F200" i="19"/>
  <c r="F201" i="19"/>
  <c r="F202" i="19"/>
  <c r="F203" i="19"/>
  <c r="F204" i="19"/>
  <c r="F205" i="19"/>
  <c r="F207" i="19"/>
  <c r="F208" i="19"/>
  <c r="F209" i="19"/>
  <c r="F210" i="19"/>
  <c r="F211" i="19"/>
  <c r="F212" i="19"/>
  <c r="F213" i="19"/>
  <c r="F214" i="19"/>
  <c r="F215" i="19"/>
  <c r="F216" i="19"/>
  <c r="F218" i="19"/>
  <c r="F219" i="19"/>
  <c r="F220" i="19"/>
  <c r="F221" i="19"/>
  <c r="F222" i="19"/>
  <c r="F223" i="19"/>
  <c r="F224" i="19"/>
  <c r="F225" i="19"/>
  <c r="F226" i="19"/>
  <c r="F228" i="19"/>
  <c r="F229" i="19"/>
  <c r="F230" i="19"/>
  <c r="F231" i="19"/>
  <c r="F232" i="19"/>
  <c r="F233" i="19"/>
  <c r="F234" i="19"/>
  <c r="F235" i="19"/>
  <c r="F236" i="19"/>
  <c r="F43" i="18"/>
  <c r="G43" i="18"/>
  <c r="C194" i="18"/>
  <c r="C193" i="18"/>
  <c r="C192" i="18"/>
  <c r="C184" i="18"/>
  <c r="C183" i="18"/>
  <c r="C182" i="18"/>
  <c r="C175" i="18"/>
  <c r="C174" i="18"/>
  <c r="C173" i="18"/>
  <c r="C166" i="18"/>
  <c r="C165" i="18"/>
  <c r="C164" i="18"/>
  <c r="C155" i="18"/>
  <c r="C154" i="18"/>
  <c r="C153" i="18"/>
  <c r="C152" i="18"/>
  <c r="C144" i="18"/>
  <c r="C143" i="18"/>
  <c r="C142" i="18"/>
  <c r="C137" i="18"/>
  <c r="C136" i="18"/>
  <c r="C135" i="18"/>
  <c r="C134" i="18"/>
  <c r="C127" i="18"/>
  <c r="C126" i="18"/>
  <c r="C118" i="18"/>
  <c r="C117" i="18"/>
  <c r="C116" i="18"/>
  <c r="C108" i="18"/>
  <c r="C107" i="18"/>
  <c r="C106" i="18"/>
  <c r="C100" i="18"/>
  <c r="C99" i="18"/>
  <c r="C98" i="18"/>
  <c r="C89" i="18"/>
  <c r="C88" i="18"/>
  <c r="C87" i="18"/>
  <c r="C81" i="18"/>
  <c r="C80" i="18"/>
  <c r="C79" i="18"/>
  <c r="C73" i="18"/>
  <c r="C72" i="18"/>
  <c r="C71" i="18"/>
  <c r="C65" i="18"/>
  <c r="C64" i="18"/>
  <c r="C63" i="18"/>
  <c r="C56" i="18"/>
  <c r="C55" i="18"/>
  <c r="C54" i="18"/>
  <c r="C47" i="18"/>
  <c r="C46" i="18"/>
  <c r="C45" i="18"/>
  <c r="C38" i="18"/>
  <c r="C37" i="18"/>
  <c r="C36" i="18"/>
  <c r="C27" i="18"/>
  <c r="C26" i="18"/>
  <c r="C25" i="18"/>
  <c r="C19" i="18"/>
  <c r="C18" i="18"/>
  <c r="C17" i="18"/>
  <c r="C11" i="18"/>
  <c r="C10" i="18"/>
  <c r="G9" i="18"/>
  <c r="G10" i="18"/>
  <c r="G11" i="18"/>
  <c r="G12" i="18"/>
  <c r="G13" i="18"/>
  <c r="G14" i="18"/>
  <c r="G15" i="18"/>
  <c r="G17" i="18"/>
  <c r="G18" i="18"/>
  <c r="G19" i="18"/>
  <c r="G20" i="18"/>
  <c r="G21" i="18"/>
  <c r="G22" i="18"/>
  <c r="G23" i="18"/>
  <c r="G25" i="18"/>
  <c r="G26" i="18"/>
  <c r="G27" i="18"/>
  <c r="G28" i="18"/>
  <c r="G29" i="18"/>
  <c r="G30" i="18"/>
  <c r="G31" i="18"/>
  <c r="G32" i="18"/>
  <c r="G33" i="18"/>
  <c r="G34" i="18"/>
  <c r="G36" i="18"/>
  <c r="G37" i="18"/>
  <c r="G38" i="18"/>
  <c r="G39" i="18"/>
  <c r="G40" i="18"/>
  <c r="G41" i="18"/>
  <c r="G42" i="18"/>
  <c r="G45" i="18"/>
  <c r="G46" i="18"/>
  <c r="G47" i="18"/>
  <c r="G48" i="18"/>
  <c r="G49" i="18"/>
  <c r="G50" i="18"/>
  <c r="G51" i="18"/>
  <c r="G52" i="18"/>
  <c r="G54" i="18"/>
  <c r="G55" i="18"/>
  <c r="G56" i="18"/>
  <c r="G57" i="18"/>
  <c r="G58" i="18"/>
  <c r="G59" i="18"/>
  <c r="G60" i="18"/>
  <c r="G61" i="18"/>
  <c r="G63" i="18"/>
  <c r="G64" i="18"/>
  <c r="G65" i="18"/>
  <c r="G66" i="18"/>
  <c r="G67" i="18"/>
  <c r="G68" i="18"/>
  <c r="G69" i="18"/>
  <c r="G71" i="18"/>
  <c r="G72" i="18"/>
  <c r="G73" i="18"/>
  <c r="G74" i="18"/>
  <c r="G75" i="18"/>
  <c r="G76" i="18"/>
  <c r="G77" i="18"/>
  <c r="G79" i="18"/>
  <c r="G80" i="18"/>
  <c r="G81" i="18"/>
  <c r="G82" i="18"/>
  <c r="G83" i="18"/>
  <c r="G84" i="18"/>
  <c r="G85" i="18"/>
  <c r="G87" i="18"/>
  <c r="G88" i="18"/>
  <c r="G89" i="18"/>
  <c r="G90" i="18"/>
  <c r="G91" i="18"/>
  <c r="G92" i="18"/>
  <c r="G93" i="18"/>
  <c r="G94" i="18"/>
  <c r="G95" i="18"/>
  <c r="G96" i="18"/>
  <c r="G98" i="18"/>
  <c r="G99" i="18"/>
  <c r="G100" i="18"/>
  <c r="G101" i="18"/>
  <c r="G102" i="18"/>
  <c r="G103" i="18"/>
  <c r="G104" i="18"/>
  <c r="G106" i="18"/>
  <c r="G107" i="18"/>
  <c r="G108" i="18"/>
  <c r="G109" i="18"/>
  <c r="G110" i="18"/>
  <c r="G111" i="18"/>
  <c r="G112" i="18"/>
  <c r="G113" i="18"/>
  <c r="G114" i="18"/>
  <c r="G116" i="18"/>
  <c r="G117" i="18"/>
  <c r="G118" i="18"/>
  <c r="G119" i="18"/>
  <c r="G120" i="18"/>
  <c r="G121" i="18"/>
  <c r="G122" i="18"/>
  <c r="G123" i="18"/>
  <c r="G124" i="18"/>
  <c r="G126" i="18"/>
  <c r="G127" i="18"/>
  <c r="G128" i="18"/>
  <c r="G129" i="18"/>
  <c r="G130" i="18"/>
  <c r="G131" i="18"/>
  <c r="G132" i="18"/>
  <c r="G134" i="18"/>
  <c r="G135" i="18"/>
  <c r="G136" i="18"/>
  <c r="G137" i="18"/>
  <c r="G138" i="18"/>
  <c r="G139" i="18"/>
  <c r="G140" i="18"/>
  <c r="G142" i="18"/>
  <c r="G143" i="18"/>
  <c r="G144" i="18"/>
  <c r="G145" i="18"/>
  <c r="G146" i="18"/>
  <c r="G147" i="18"/>
  <c r="G148" i="18"/>
  <c r="G149" i="18"/>
  <c r="G150" i="18"/>
  <c r="G152" i="18"/>
  <c r="G153" i="18"/>
  <c r="G154" i="18"/>
  <c r="G155" i="18"/>
  <c r="G156" i="18"/>
  <c r="G157" i="18"/>
  <c r="G158" i="18"/>
  <c r="G159" i="18"/>
  <c r="G160" i="18"/>
  <c r="G161" i="18"/>
  <c r="G162" i="18"/>
  <c r="G164" i="18"/>
  <c r="G165" i="18"/>
  <c r="G166" i="18"/>
  <c r="G167" i="18"/>
  <c r="G168" i="18"/>
  <c r="G169" i="18"/>
  <c r="G170" i="18"/>
  <c r="G171" i="18"/>
  <c r="G173" i="18"/>
  <c r="G174" i="18"/>
  <c r="G175" i="18"/>
  <c r="G176" i="18"/>
  <c r="G177" i="18"/>
  <c r="G178" i="18"/>
  <c r="G179" i="18"/>
  <c r="G180" i="18"/>
  <c r="G182" i="18"/>
  <c r="G183" i="18"/>
  <c r="G184" i="18"/>
  <c r="G185" i="18"/>
  <c r="G186" i="18"/>
  <c r="G187" i="18"/>
  <c r="G188" i="18"/>
  <c r="G189" i="18"/>
  <c r="G190" i="18"/>
  <c r="G192" i="18"/>
  <c r="G193" i="18"/>
  <c r="G194" i="18"/>
  <c r="G195" i="18"/>
  <c r="G196" i="18"/>
  <c r="G197" i="18"/>
  <c r="G198" i="18"/>
  <c r="G199" i="18"/>
  <c r="G200" i="18"/>
  <c r="F9" i="18"/>
  <c r="F10" i="18"/>
  <c r="F11" i="18"/>
  <c r="F12" i="18"/>
  <c r="F13" i="18"/>
  <c r="F14" i="18"/>
  <c r="F15" i="18"/>
  <c r="F17" i="18"/>
  <c r="F18" i="18"/>
  <c r="F19" i="18"/>
  <c r="F20" i="18"/>
  <c r="F21" i="18"/>
  <c r="F22" i="18"/>
  <c r="F23" i="18"/>
  <c r="F25" i="18"/>
  <c r="F26" i="18"/>
  <c r="F27" i="18"/>
  <c r="F28" i="18"/>
  <c r="F29" i="18"/>
  <c r="F30" i="18"/>
  <c r="F31" i="18"/>
  <c r="F32" i="18"/>
  <c r="F33" i="18"/>
  <c r="F34" i="18"/>
  <c r="F36" i="18"/>
  <c r="F37" i="18"/>
  <c r="F38" i="18"/>
  <c r="F39" i="18"/>
  <c r="F40" i="18"/>
  <c r="F41" i="18"/>
  <c r="F42" i="18"/>
  <c r="F45" i="18"/>
  <c r="F46" i="18"/>
  <c r="F47" i="18"/>
  <c r="F48" i="18"/>
  <c r="F49" i="18"/>
  <c r="F50" i="18"/>
  <c r="F51" i="18"/>
  <c r="F52" i="18"/>
  <c r="F54" i="18"/>
  <c r="F55" i="18"/>
  <c r="F56" i="18"/>
  <c r="F57" i="18"/>
  <c r="F58" i="18"/>
  <c r="F59" i="18"/>
  <c r="F60" i="18"/>
  <c r="F61" i="18"/>
  <c r="F63" i="18"/>
  <c r="F64" i="18"/>
  <c r="F65" i="18"/>
  <c r="F66" i="18"/>
  <c r="F67" i="18"/>
  <c r="F68" i="18"/>
  <c r="F69" i="18"/>
  <c r="F71" i="18"/>
  <c r="F72" i="18"/>
  <c r="F73" i="18"/>
  <c r="F74" i="18"/>
  <c r="F75" i="18"/>
  <c r="F76" i="18"/>
  <c r="F77" i="18"/>
  <c r="F79" i="18"/>
  <c r="F80" i="18"/>
  <c r="F81" i="18"/>
  <c r="F82" i="18"/>
  <c r="F83" i="18"/>
  <c r="F84" i="18"/>
  <c r="F85" i="18"/>
  <c r="F87" i="18"/>
  <c r="F88" i="18"/>
  <c r="F89" i="18"/>
  <c r="F90" i="18"/>
  <c r="F91" i="18"/>
  <c r="F92" i="18"/>
  <c r="F93" i="18"/>
  <c r="F94" i="18"/>
  <c r="F95" i="18"/>
  <c r="F96" i="18"/>
  <c r="F98" i="18"/>
  <c r="F99" i="18"/>
  <c r="F100" i="18"/>
  <c r="F101" i="18"/>
  <c r="F102" i="18"/>
  <c r="F103" i="18"/>
  <c r="F104" i="18"/>
  <c r="F106" i="18"/>
  <c r="F107" i="18"/>
  <c r="F108" i="18"/>
  <c r="F109" i="18"/>
  <c r="F110" i="18"/>
  <c r="F111" i="18"/>
  <c r="F112" i="18"/>
  <c r="F113" i="18"/>
  <c r="F114" i="18"/>
  <c r="F116" i="18"/>
  <c r="F117" i="18"/>
  <c r="F118" i="18"/>
  <c r="F119" i="18"/>
  <c r="F120" i="18"/>
  <c r="F121" i="18"/>
  <c r="F122" i="18"/>
  <c r="F123" i="18"/>
  <c r="F124" i="18"/>
  <c r="F126" i="18"/>
  <c r="F127" i="18"/>
  <c r="F128" i="18"/>
  <c r="F129" i="18"/>
  <c r="F130" i="18"/>
  <c r="F131" i="18"/>
  <c r="F132" i="18"/>
  <c r="F134" i="18"/>
  <c r="F135" i="18"/>
  <c r="F136" i="18"/>
  <c r="F137" i="18"/>
  <c r="F138" i="18"/>
  <c r="F139" i="18"/>
  <c r="F140" i="18"/>
  <c r="F142" i="18"/>
  <c r="F143" i="18"/>
  <c r="F144" i="18"/>
  <c r="F145" i="18"/>
  <c r="F146" i="18"/>
  <c r="F147" i="18"/>
  <c r="F148" i="18"/>
  <c r="F149" i="18"/>
  <c r="F150" i="18"/>
  <c r="F152" i="18"/>
  <c r="F153" i="18"/>
  <c r="F154" i="18"/>
  <c r="F155" i="18"/>
  <c r="F156" i="18"/>
  <c r="F157" i="18"/>
  <c r="F158" i="18"/>
  <c r="F159" i="18"/>
  <c r="F160" i="18"/>
  <c r="F161" i="18"/>
  <c r="F162" i="18"/>
  <c r="F164" i="18"/>
  <c r="F165" i="18"/>
  <c r="F166" i="18"/>
  <c r="F167" i="18"/>
  <c r="F168" i="18"/>
  <c r="F169" i="18"/>
  <c r="F170" i="18"/>
  <c r="F171" i="18"/>
  <c r="F173" i="18"/>
  <c r="F174" i="18"/>
  <c r="F175" i="18"/>
  <c r="F176" i="18"/>
  <c r="F177" i="18"/>
  <c r="F178" i="18"/>
  <c r="F179" i="18"/>
  <c r="F180" i="18"/>
  <c r="F182" i="18"/>
  <c r="F183" i="18"/>
  <c r="F184" i="18"/>
  <c r="F185" i="18"/>
  <c r="F186" i="18"/>
  <c r="F187" i="18"/>
  <c r="F188" i="18"/>
  <c r="F189" i="18"/>
  <c r="F190" i="18"/>
  <c r="F192" i="18"/>
  <c r="F193" i="18"/>
  <c r="F194" i="18"/>
  <c r="F195" i="18"/>
  <c r="F196" i="18"/>
  <c r="F197" i="18"/>
  <c r="F198" i="18"/>
  <c r="F199" i="18"/>
  <c r="F200" i="18"/>
  <c r="C340" i="17"/>
  <c r="C339" i="17"/>
  <c r="C338" i="17"/>
  <c r="C337" i="17"/>
  <c r="C326" i="17"/>
  <c r="C325" i="17"/>
  <c r="C324" i="17"/>
  <c r="C323" i="17"/>
  <c r="C309" i="17"/>
  <c r="C308" i="17"/>
  <c r="C307" i="17"/>
  <c r="C306" i="17"/>
  <c r="C295" i="17"/>
  <c r="C294" i="17"/>
  <c r="C293" i="17"/>
  <c r="C292" i="17"/>
  <c r="C278" i="17"/>
  <c r="C277" i="17"/>
  <c r="C276" i="17"/>
  <c r="C275" i="17"/>
  <c r="C274" i="17"/>
  <c r="C261" i="17"/>
  <c r="C260" i="17"/>
  <c r="C259" i="17"/>
  <c r="C258" i="17"/>
  <c r="C257" i="17"/>
  <c r="C243" i="17"/>
  <c r="C242" i="17"/>
  <c r="C241" i="17"/>
  <c r="C240" i="17"/>
  <c r="C227" i="17"/>
  <c r="C226" i="17"/>
  <c r="C225" i="17"/>
  <c r="C224" i="17"/>
  <c r="C209" i="17"/>
  <c r="C208" i="17"/>
  <c r="C207" i="17"/>
  <c r="C194" i="17"/>
  <c r="C193" i="17"/>
  <c r="C192" i="17"/>
  <c r="C191" i="17"/>
  <c r="C176" i="17"/>
  <c r="C175" i="17"/>
  <c r="C174" i="17"/>
  <c r="C173" i="17"/>
  <c r="C160" i="17"/>
  <c r="C159" i="17"/>
  <c r="C158" i="17"/>
  <c r="C157" i="17"/>
  <c r="C141" i="17"/>
  <c r="C140" i="17"/>
  <c r="C139" i="17"/>
  <c r="C138" i="17"/>
  <c r="C137" i="17"/>
  <c r="C123" i="17"/>
  <c r="C122" i="17"/>
  <c r="C121" i="17"/>
  <c r="C120" i="17"/>
  <c r="C105" i="17"/>
  <c r="C104" i="17"/>
  <c r="C103" i="17"/>
  <c r="C88" i="17"/>
  <c r="C87" i="17"/>
  <c r="C86" i="17"/>
  <c r="C85" i="17"/>
  <c r="C67" i="17"/>
  <c r="C66" i="17"/>
  <c r="C65" i="17"/>
  <c r="C64" i="17"/>
  <c r="C54" i="17"/>
  <c r="C53" i="17"/>
  <c r="C52" i="17"/>
  <c r="C51" i="17"/>
  <c r="C50" i="17"/>
  <c r="C38" i="17"/>
  <c r="C37" i="17"/>
  <c r="C36" i="17"/>
  <c r="C35" i="17"/>
  <c r="C34" i="17"/>
  <c r="C22" i="17"/>
  <c r="C21" i="17"/>
  <c r="C20" i="17"/>
  <c r="C9" i="17"/>
  <c r="C8" i="17"/>
  <c r="C7" i="17"/>
  <c r="C6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C193" i="16"/>
  <c r="C192" i="16"/>
  <c r="C191" i="16"/>
  <c r="C190" i="16"/>
  <c r="C184" i="16"/>
  <c r="C183" i="16"/>
  <c r="C182" i="16"/>
  <c r="C181" i="16"/>
  <c r="C174" i="16"/>
  <c r="C173" i="16"/>
  <c r="C172" i="16"/>
  <c r="C171" i="16"/>
  <c r="C164" i="16"/>
  <c r="C163" i="16"/>
  <c r="C162" i="16"/>
  <c r="C156" i="16"/>
  <c r="C155" i="16"/>
  <c r="C154" i="16"/>
  <c r="C153" i="16"/>
  <c r="C146" i="16"/>
  <c r="C145" i="16"/>
  <c r="C144" i="16"/>
  <c r="C143" i="16"/>
  <c r="C136" i="16"/>
  <c r="C135" i="16"/>
  <c r="C134" i="16"/>
  <c r="C129" i="16"/>
  <c r="C128" i="16"/>
  <c r="C127" i="16"/>
  <c r="C118" i="16"/>
  <c r="C117" i="16"/>
  <c r="C111" i="16"/>
  <c r="C110" i="16"/>
  <c r="C109" i="16"/>
  <c r="C100" i="16"/>
  <c r="C99" i="16"/>
  <c r="C98" i="16"/>
  <c r="C89" i="16"/>
  <c r="C81" i="16"/>
  <c r="C80" i="16"/>
  <c r="C79" i="16"/>
  <c r="C72" i="16"/>
  <c r="C71" i="16"/>
  <c r="C70" i="16"/>
  <c r="C61" i="16"/>
  <c r="C60" i="16"/>
  <c r="C59" i="16"/>
  <c r="C51" i="16"/>
  <c r="C50" i="16"/>
  <c r="C49" i="16"/>
  <c r="C48" i="16"/>
  <c r="C41" i="16"/>
  <c r="C40" i="16"/>
  <c r="C39" i="16"/>
  <c r="C33" i="16"/>
  <c r="C32" i="16"/>
  <c r="C31" i="16"/>
  <c r="C25" i="16"/>
  <c r="C24" i="16"/>
  <c r="C23" i="16"/>
  <c r="C22" i="16"/>
  <c r="C17" i="16"/>
  <c r="C16" i="16"/>
  <c r="C15" i="16"/>
  <c r="C10" i="16"/>
  <c r="C9" i="16"/>
  <c r="C8" i="16"/>
  <c r="C7" i="16"/>
  <c r="B238" i="15"/>
  <c r="B237" i="15"/>
  <c r="B236" i="15"/>
  <c r="B228" i="15"/>
  <c r="B227" i="15"/>
  <c r="B226" i="15"/>
  <c r="B215" i="15"/>
  <c r="B214" i="15"/>
  <c r="B213" i="15"/>
  <c r="B212" i="15"/>
  <c r="B205" i="15"/>
  <c r="B204" i="15"/>
  <c r="B203" i="15"/>
  <c r="B193" i="15"/>
  <c r="B192" i="15"/>
  <c r="B191" i="15"/>
  <c r="B182" i="15"/>
  <c r="B181" i="15"/>
  <c r="B180" i="15"/>
  <c r="B168" i="15"/>
  <c r="B167" i="15"/>
  <c r="B166" i="15"/>
  <c r="B165" i="15"/>
  <c r="B154" i="15"/>
  <c r="B153" i="15"/>
  <c r="B152" i="15"/>
  <c r="B140" i="15"/>
  <c r="B139" i="15"/>
  <c r="B138" i="15"/>
  <c r="B129" i="15"/>
  <c r="B128" i="15"/>
  <c r="B127" i="15"/>
  <c r="B119" i="15"/>
  <c r="B118" i="15"/>
  <c r="B117" i="15"/>
  <c r="B109" i="15"/>
  <c r="B108" i="15"/>
  <c r="B107" i="15"/>
  <c r="B98" i="15"/>
  <c r="B97" i="15"/>
  <c r="B96" i="15"/>
  <c r="B87" i="15"/>
  <c r="B86" i="15"/>
  <c r="B85" i="15"/>
  <c r="B77" i="15"/>
  <c r="B76" i="15"/>
  <c r="B75" i="15"/>
  <c r="B64" i="15"/>
  <c r="B63" i="15"/>
  <c r="B62" i="15"/>
  <c r="B61" i="15"/>
  <c r="B51" i="15"/>
  <c r="B50" i="15"/>
  <c r="B49" i="15"/>
  <c r="B40" i="15"/>
  <c r="B39" i="15"/>
  <c r="B38" i="15"/>
  <c r="B37" i="15"/>
  <c r="B28" i="15"/>
  <c r="B27" i="15"/>
  <c r="B26" i="15"/>
  <c r="B21" i="15"/>
  <c r="B20" i="15"/>
  <c r="B19" i="15"/>
  <c r="B9" i="15"/>
  <c r="B8" i="15"/>
  <c r="B7" i="15"/>
  <c r="B6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9" i="15"/>
  <c r="G20" i="15"/>
  <c r="G21" i="15"/>
  <c r="G22" i="15"/>
  <c r="G23" i="15"/>
  <c r="G24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G49" i="15"/>
  <c r="G50" i="15"/>
  <c r="G51" i="15"/>
  <c r="G52" i="15"/>
  <c r="G53" i="15"/>
  <c r="G54" i="15"/>
  <c r="G55" i="15"/>
  <c r="G56" i="15"/>
  <c r="G57" i="15"/>
  <c r="G58" i="15"/>
  <c r="G59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5" i="15"/>
  <c r="G76" i="15"/>
  <c r="G77" i="15"/>
  <c r="G78" i="15"/>
  <c r="G79" i="15"/>
  <c r="G80" i="15"/>
  <c r="G81" i="15"/>
  <c r="G82" i="15"/>
  <c r="G83" i="15"/>
  <c r="G85" i="15"/>
  <c r="G86" i="15"/>
  <c r="G87" i="15"/>
  <c r="G88" i="15"/>
  <c r="G89" i="15"/>
  <c r="G90" i="15"/>
  <c r="G91" i="15"/>
  <c r="G92" i="15"/>
  <c r="G93" i="15"/>
  <c r="G94" i="15"/>
  <c r="G96" i="15"/>
  <c r="G97" i="15"/>
  <c r="G98" i="15"/>
  <c r="G99" i="15"/>
  <c r="G100" i="15"/>
  <c r="G101" i="15"/>
  <c r="G102" i="15"/>
  <c r="G103" i="15"/>
  <c r="G104" i="15"/>
  <c r="G105" i="15"/>
  <c r="G107" i="15"/>
  <c r="G108" i="15"/>
  <c r="G109" i="15"/>
  <c r="G110" i="15"/>
  <c r="G111" i="15"/>
  <c r="G112" i="15"/>
  <c r="G113" i="15"/>
  <c r="G114" i="15"/>
  <c r="G115" i="15"/>
  <c r="G117" i="15"/>
  <c r="G118" i="15"/>
  <c r="G119" i="15"/>
  <c r="G120" i="15"/>
  <c r="G121" i="15"/>
  <c r="G122" i="15"/>
  <c r="G123" i="15"/>
  <c r="G124" i="15"/>
  <c r="G125" i="15"/>
  <c r="G127" i="15"/>
  <c r="G128" i="15"/>
  <c r="G129" i="15"/>
  <c r="G130" i="15"/>
  <c r="G131" i="15"/>
  <c r="G132" i="15"/>
  <c r="G133" i="15"/>
  <c r="G134" i="15"/>
  <c r="G135" i="15"/>
  <c r="G136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80" i="15"/>
  <c r="G181" i="15"/>
  <c r="G182" i="15"/>
  <c r="G183" i="15"/>
  <c r="G184" i="15"/>
  <c r="G185" i="15"/>
  <c r="G186" i="15"/>
  <c r="G187" i="15"/>
  <c r="G188" i="15"/>
  <c r="G189" i="15"/>
  <c r="G191" i="15"/>
  <c r="G192" i="15"/>
  <c r="G193" i="15"/>
  <c r="G194" i="15"/>
  <c r="G195" i="15"/>
  <c r="G196" i="15"/>
  <c r="G197" i="15"/>
  <c r="G198" i="15"/>
  <c r="G199" i="15"/>
  <c r="G200" i="15"/>
  <c r="G201" i="15"/>
  <c r="G203" i="15"/>
  <c r="G204" i="15"/>
  <c r="G205" i="15"/>
  <c r="G206" i="15"/>
  <c r="G207" i="15"/>
  <c r="G208" i="15"/>
  <c r="G209" i="15"/>
  <c r="G210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6" i="15"/>
  <c r="G227" i="15"/>
  <c r="G228" i="15"/>
  <c r="G229" i="15"/>
  <c r="G230" i="15"/>
  <c r="G231" i="15"/>
  <c r="G232" i="15"/>
  <c r="G233" i="15"/>
  <c r="G234" i="15"/>
  <c r="G236" i="15"/>
  <c r="G237" i="15"/>
  <c r="G238" i="15"/>
  <c r="G239" i="15"/>
  <c r="G240" i="15"/>
  <c r="G241" i="15"/>
  <c r="G242" i="15"/>
  <c r="G243" i="15"/>
  <c r="G244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9" i="15"/>
  <c r="F20" i="15"/>
  <c r="F21" i="15"/>
  <c r="F22" i="15"/>
  <c r="F23" i="15"/>
  <c r="F24" i="15"/>
  <c r="F26" i="15"/>
  <c r="F27" i="15"/>
  <c r="F28" i="15"/>
  <c r="F29" i="15"/>
  <c r="F30" i="15"/>
  <c r="F31" i="15"/>
  <c r="F32" i="15"/>
  <c r="F33" i="15"/>
  <c r="F34" i="15"/>
  <c r="F35" i="15"/>
  <c r="F37" i="15"/>
  <c r="F38" i="15"/>
  <c r="F39" i="15"/>
  <c r="F40" i="15"/>
  <c r="F41" i="15"/>
  <c r="F42" i="15"/>
  <c r="F43" i="15"/>
  <c r="F44" i="15"/>
  <c r="F45" i="15"/>
  <c r="F46" i="15"/>
  <c r="F47" i="15"/>
  <c r="F49" i="15"/>
  <c r="F50" i="15"/>
  <c r="F51" i="15"/>
  <c r="F52" i="15"/>
  <c r="F53" i="15"/>
  <c r="F54" i="15"/>
  <c r="F55" i="15"/>
  <c r="F56" i="15"/>
  <c r="F57" i="15"/>
  <c r="F58" i="15"/>
  <c r="F59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5" i="15"/>
  <c r="F76" i="15"/>
  <c r="F77" i="15"/>
  <c r="F78" i="15"/>
  <c r="F79" i="15"/>
  <c r="F80" i="15"/>
  <c r="F81" i="15"/>
  <c r="F82" i="15"/>
  <c r="F83" i="15"/>
  <c r="F85" i="15"/>
  <c r="F86" i="15"/>
  <c r="F87" i="15"/>
  <c r="F88" i="15"/>
  <c r="F89" i="15"/>
  <c r="F90" i="15"/>
  <c r="F91" i="15"/>
  <c r="F92" i="15"/>
  <c r="F93" i="15"/>
  <c r="F94" i="15"/>
  <c r="F96" i="15"/>
  <c r="F97" i="15"/>
  <c r="F98" i="15"/>
  <c r="F99" i="15"/>
  <c r="F100" i="15"/>
  <c r="F101" i="15"/>
  <c r="F102" i="15"/>
  <c r="F103" i="15"/>
  <c r="F104" i="15"/>
  <c r="F105" i="15"/>
  <c r="F107" i="15"/>
  <c r="F108" i="15"/>
  <c r="F109" i="15"/>
  <c r="F110" i="15"/>
  <c r="F111" i="15"/>
  <c r="F112" i="15"/>
  <c r="F113" i="15"/>
  <c r="F114" i="15"/>
  <c r="F115" i="15"/>
  <c r="F117" i="15"/>
  <c r="F118" i="15"/>
  <c r="F119" i="15"/>
  <c r="F120" i="15"/>
  <c r="F121" i="15"/>
  <c r="F122" i="15"/>
  <c r="F123" i="15"/>
  <c r="F124" i="15"/>
  <c r="F125" i="15"/>
  <c r="F127" i="15"/>
  <c r="F128" i="15"/>
  <c r="F129" i="15"/>
  <c r="F130" i="15"/>
  <c r="F131" i="15"/>
  <c r="F132" i="15"/>
  <c r="F133" i="15"/>
  <c r="F134" i="15"/>
  <c r="F135" i="15"/>
  <c r="F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80" i="15"/>
  <c r="F181" i="15"/>
  <c r="F182" i="15"/>
  <c r="F183" i="15"/>
  <c r="F184" i="15"/>
  <c r="F185" i="15"/>
  <c r="F186" i="15"/>
  <c r="F187" i="15"/>
  <c r="F188" i="15"/>
  <c r="F189" i="15"/>
  <c r="F191" i="15"/>
  <c r="F192" i="15"/>
  <c r="F193" i="15"/>
  <c r="F194" i="15"/>
  <c r="F195" i="15"/>
  <c r="F196" i="15"/>
  <c r="F197" i="15"/>
  <c r="F198" i="15"/>
  <c r="F199" i="15"/>
  <c r="F200" i="15"/>
  <c r="F201" i="15"/>
  <c r="F203" i="15"/>
  <c r="F204" i="15"/>
  <c r="F205" i="15"/>
  <c r="F206" i="15"/>
  <c r="F207" i="15"/>
  <c r="F208" i="15"/>
  <c r="F209" i="15"/>
  <c r="F210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6" i="15"/>
  <c r="F227" i="15"/>
  <c r="F228" i="15"/>
  <c r="F229" i="15"/>
  <c r="F230" i="15"/>
  <c r="F231" i="15"/>
  <c r="F232" i="15"/>
  <c r="F233" i="15"/>
  <c r="F234" i="15"/>
  <c r="F236" i="15"/>
  <c r="F237" i="15"/>
  <c r="F238" i="15"/>
  <c r="F239" i="15"/>
  <c r="F240" i="15"/>
  <c r="F241" i="15"/>
  <c r="F242" i="15"/>
  <c r="F243" i="15"/>
  <c r="F244" i="15"/>
  <c r="C273" i="14"/>
  <c r="C272" i="14"/>
  <c r="C271" i="14"/>
  <c r="C262" i="14"/>
  <c r="C261" i="14"/>
  <c r="C260" i="14"/>
  <c r="C250" i="14"/>
  <c r="C249" i="14"/>
  <c r="C248" i="14"/>
  <c r="C238" i="14"/>
  <c r="C237" i="14"/>
  <c r="C236" i="14"/>
  <c r="C235" i="14"/>
  <c r="C224" i="14"/>
  <c r="C223" i="14"/>
  <c r="C222" i="14"/>
  <c r="C221" i="14"/>
  <c r="C209" i="14"/>
  <c r="C208" i="14"/>
  <c r="C207" i="14"/>
  <c r="C206" i="14"/>
  <c r="C197" i="14"/>
  <c r="C196" i="14"/>
  <c r="C195" i="14"/>
  <c r="C183" i="14"/>
  <c r="C182" i="14"/>
  <c r="C181" i="14"/>
  <c r="C180" i="14"/>
  <c r="C174" i="14"/>
  <c r="C173" i="14"/>
  <c r="C172" i="14"/>
  <c r="C162" i="14"/>
  <c r="C161" i="14"/>
  <c r="C160" i="14"/>
  <c r="C159" i="14"/>
  <c r="C147" i="14"/>
  <c r="C146" i="14"/>
  <c r="C145" i="14"/>
  <c r="C144" i="14"/>
  <c r="C132" i="14"/>
  <c r="C131" i="14"/>
  <c r="C130" i="14"/>
  <c r="C129" i="14"/>
  <c r="C116" i="14"/>
  <c r="C115" i="14"/>
  <c r="C114" i="14"/>
  <c r="C113" i="14"/>
  <c r="C102" i="14"/>
  <c r="C101" i="14"/>
  <c r="C100" i="14"/>
  <c r="C99" i="14"/>
  <c r="C88" i="14"/>
  <c r="C87" i="14"/>
  <c r="C86" i="14"/>
  <c r="C75" i="14"/>
  <c r="C74" i="14"/>
  <c r="C73" i="14"/>
  <c r="C59" i="14"/>
  <c r="C58" i="14"/>
  <c r="C57" i="14"/>
  <c r="C47" i="14"/>
  <c r="C46" i="14"/>
  <c r="C45" i="14"/>
  <c r="C44" i="14"/>
  <c r="C34" i="14"/>
  <c r="C33" i="14"/>
  <c r="C32" i="14"/>
  <c r="C31" i="14"/>
  <c r="C20" i="14"/>
  <c r="C19" i="14"/>
  <c r="C18" i="14"/>
  <c r="C8" i="14"/>
  <c r="C7" i="14"/>
  <c r="C6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2" i="14"/>
  <c r="G173" i="14"/>
  <c r="G174" i="14"/>
  <c r="G175" i="14"/>
  <c r="G176" i="14"/>
  <c r="G177" i="14"/>
  <c r="G178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5" i="14"/>
  <c r="G196" i="14"/>
  <c r="G197" i="14"/>
  <c r="G198" i="14"/>
  <c r="G199" i="14"/>
  <c r="G200" i="14"/>
  <c r="G201" i="14"/>
  <c r="G202" i="14"/>
  <c r="G203" i="14"/>
  <c r="G204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8" i="14"/>
  <c r="G249" i="14"/>
  <c r="G250" i="14"/>
  <c r="G251" i="14"/>
  <c r="G252" i="14"/>
  <c r="G253" i="14"/>
  <c r="G254" i="14"/>
  <c r="G255" i="14"/>
  <c r="G256" i="14"/>
  <c r="G257" i="14"/>
  <c r="G258" i="14"/>
  <c r="G260" i="14"/>
  <c r="G261" i="14"/>
  <c r="G262" i="14"/>
  <c r="G263" i="14"/>
  <c r="G264" i="14"/>
  <c r="G265" i="14"/>
  <c r="G266" i="14"/>
  <c r="G267" i="14"/>
  <c r="G268" i="14"/>
  <c r="G269" i="14"/>
  <c r="G271" i="14"/>
  <c r="G272" i="14"/>
  <c r="G273" i="14"/>
  <c r="G274" i="14"/>
  <c r="G275" i="14"/>
  <c r="G276" i="14"/>
  <c r="G277" i="14"/>
  <c r="G278" i="14"/>
  <c r="G279" i="14"/>
  <c r="G280" i="14"/>
  <c r="F6" i="14"/>
  <c r="F7" i="14"/>
  <c r="F8" i="14"/>
  <c r="F9" i="14"/>
  <c r="F10" i="14"/>
  <c r="F11" i="14"/>
  <c r="F12" i="14"/>
  <c r="F13" i="14"/>
  <c r="F14" i="14"/>
  <c r="F15" i="14"/>
  <c r="F16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2" i="14"/>
  <c r="F173" i="14"/>
  <c r="F174" i="14"/>
  <c r="F175" i="14"/>
  <c r="F176" i="14"/>
  <c r="F177" i="14"/>
  <c r="F178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5" i="14"/>
  <c r="F196" i="14"/>
  <c r="F197" i="14"/>
  <c r="F198" i="14"/>
  <c r="F199" i="14"/>
  <c r="F200" i="14"/>
  <c r="F201" i="14"/>
  <c r="F202" i="14"/>
  <c r="F203" i="14"/>
  <c r="F204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8" i="14"/>
  <c r="F249" i="14"/>
  <c r="F250" i="14"/>
  <c r="F251" i="14"/>
  <c r="F252" i="14"/>
  <c r="F253" i="14"/>
  <c r="F254" i="14"/>
  <c r="F255" i="14"/>
  <c r="F256" i="14"/>
  <c r="F257" i="14"/>
  <c r="F258" i="14"/>
  <c r="F260" i="14"/>
  <c r="F261" i="14"/>
  <c r="F262" i="14"/>
  <c r="F263" i="14"/>
  <c r="F264" i="14"/>
  <c r="F265" i="14"/>
  <c r="F266" i="14"/>
  <c r="F267" i="14"/>
  <c r="F268" i="14"/>
  <c r="F269" i="14"/>
  <c r="F271" i="14"/>
  <c r="F272" i="14"/>
  <c r="F273" i="14"/>
  <c r="F274" i="14"/>
  <c r="F275" i="14"/>
  <c r="F276" i="14"/>
  <c r="F277" i="14"/>
  <c r="F278" i="14"/>
  <c r="F279" i="14"/>
  <c r="F280" i="14"/>
  <c r="C226" i="13"/>
  <c r="C225" i="13"/>
  <c r="C224" i="13"/>
  <c r="C216" i="13"/>
  <c r="C215" i="13"/>
  <c r="C214" i="13"/>
  <c r="C206" i="13"/>
  <c r="C205" i="13"/>
  <c r="C204" i="13"/>
  <c r="C195" i="13"/>
  <c r="C194" i="13"/>
  <c r="C193" i="13"/>
  <c r="C185" i="13"/>
  <c r="C184" i="13"/>
  <c r="C183" i="13"/>
  <c r="C175" i="13"/>
  <c r="C174" i="13"/>
  <c r="C173" i="13"/>
  <c r="C163" i="13"/>
  <c r="C162" i="13"/>
  <c r="C161" i="13"/>
  <c r="C149" i="13"/>
  <c r="C148" i="13"/>
  <c r="C147" i="13"/>
  <c r="C141" i="13"/>
  <c r="C140" i="13"/>
  <c r="C139" i="13"/>
  <c r="C130" i="13"/>
  <c r="C129" i="13"/>
  <c r="C128" i="13"/>
  <c r="C120" i="13"/>
  <c r="C119" i="13"/>
  <c r="C118" i="13"/>
  <c r="C110" i="13"/>
  <c r="C109" i="13"/>
  <c r="C108" i="13"/>
  <c r="C99" i="13"/>
  <c r="C98" i="13"/>
  <c r="C97" i="13"/>
  <c r="C89" i="13"/>
  <c r="C88" i="13"/>
  <c r="C87" i="13"/>
  <c r="C77" i="13"/>
  <c r="C76" i="13"/>
  <c r="C75" i="13"/>
  <c r="C64" i="13"/>
  <c r="C63" i="13"/>
  <c r="C62" i="13"/>
  <c r="C54" i="13"/>
  <c r="C53" i="13"/>
  <c r="C52" i="13"/>
  <c r="C39" i="13"/>
  <c r="C38" i="13"/>
  <c r="C30" i="13"/>
  <c r="C29" i="13"/>
  <c r="C28" i="13"/>
  <c r="C21" i="13"/>
  <c r="C20" i="13"/>
  <c r="C19" i="13"/>
  <c r="C9" i="13"/>
  <c r="C8" i="13"/>
  <c r="C7" i="13"/>
  <c r="G7" i="13"/>
  <c r="G8" i="13"/>
  <c r="G9" i="13"/>
  <c r="G10" i="13"/>
  <c r="G11" i="13"/>
  <c r="G12" i="13"/>
  <c r="G13" i="13"/>
  <c r="G14" i="13"/>
  <c r="G15" i="13"/>
  <c r="G16" i="13"/>
  <c r="G17" i="13"/>
  <c r="G19" i="13"/>
  <c r="G20" i="13"/>
  <c r="G21" i="13"/>
  <c r="G22" i="13"/>
  <c r="G23" i="13"/>
  <c r="G24" i="13"/>
  <c r="G25" i="13"/>
  <c r="G26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2" i="13"/>
  <c r="G53" i="13"/>
  <c r="G54" i="13"/>
  <c r="G55" i="13"/>
  <c r="G56" i="13"/>
  <c r="G57" i="13"/>
  <c r="G58" i="13"/>
  <c r="G59" i="13"/>
  <c r="G60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4" i="13"/>
  <c r="G85" i="13"/>
  <c r="G87" i="13"/>
  <c r="G88" i="13"/>
  <c r="G89" i="13"/>
  <c r="G90" i="13"/>
  <c r="G91" i="13"/>
  <c r="G92" i="13"/>
  <c r="G93" i="13"/>
  <c r="G94" i="13"/>
  <c r="G95" i="13"/>
  <c r="G97" i="13"/>
  <c r="G98" i="13"/>
  <c r="G99" i="13"/>
  <c r="G100" i="13"/>
  <c r="G101" i="13"/>
  <c r="G102" i="13"/>
  <c r="G103" i="13"/>
  <c r="G104" i="13"/>
  <c r="G105" i="13"/>
  <c r="G106" i="13"/>
  <c r="G108" i="13"/>
  <c r="G109" i="13"/>
  <c r="G110" i="13"/>
  <c r="G111" i="13"/>
  <c r="G112" i="13"/>
  <c r="G113" i="13"/>
  <c r="G114" i="13"/>
  <c r="G115" i="13"/>
  <c r="G116" i="13"/>
  <c r="G118" i="13"/>
  <c r="G119" i="13"/>
  <c r="G120" i="13"/>
  <c r="G121" i="13"/>
  <c r="G122" i="13"/>
  <c r="G123" i="13"/>
  <c r="G124" i="13"/>
  <c r="G125" i="13"/>
  <c r="G126" i="13"/>
  <c r="G128" i="13"/>
  <c r="G129" i="13"/>
  <c r="G130" i="13"/>
  <c r="G131" i="13"/>
  <c r="G132" i="13"/>
  <c r="G133" i="13"/>
  <c r="G134" i="13"/>
  <c r="G135" i="13"/>
  <c r="G136" i="13"/>
  <c r="G137" i="13"/>
  <c r="G139" i="13"/>
  <c r="G140" i="13"/>
  <c r="G141" i="13"/>
  <c r="G142" i="13"/>
  <c r="G143" i="13"/>
  <c r="G144" i="13"/>
  <c r="G145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1" i="13"/>
  <c r="G162" i="13"/>
  <c r="G163" i="13"/>
  <c r="G164" i="13"/>
  <c r="G165" i="13"/>
  <c r="G166" i="13"/>
  <c r="G167" i="13"/>
  <c r="G168" i="13"/>
  <c r="G169" i="13"/>
  <c r="G170" i="13"/>
  <c r="G171" i="13"/>
  <c r="G173" i="13"/>
  <c r="G174" i="13"/>
  <c r="G175" i="13"/>
  <c r="G176" i="13"/>
  <c r="G177" i="13"/>
  <c r="G178" i="13"/>
  <c r="G179" i="13"/>
  <c r="G180" i="13"/>
  <c r="G181" i="13"/>
  <c r="G183" i="13"/>
  <c r="G184" i="13"/>
  <c r="G185" i="13"/>
  <c r="G186" i="13"/>
  <c r="G187" i="13"/>
  <c r="G188" i="13"/>
  <c r="G189" i="13"/>
  <c r="G190" i="13"/>
  <c r="G191" i="13"/>
  <c r="G193" i="13"/>
  <c r="G194" i="13"/>
  <c r="G195" i="13"/>
  <c r="G196" i="13"/>
  <c r="G197" i="13"/>
  <c r="G198" i="13"/>
  <c r="G199" i="13"/>
  <c r="G200" i="13"/>
  <c r="G201" i="13"/>
  <c r="G202" i="13"/>
  <c r="G204" i="13"/>
  <c r="G205" i="13"/>
  <c r="G206" i="13"/>
  <c r="G207" i="13"/>
  <c r="G208" i="13"/>
  <c r="G209" i="13"/>
  <c r="G210" i="13"/>
  <c r="G211" i="13"/>
  <c r="G212" i="13"/>
  <c r="G214" i="13"/>
  <c r="G215" i="13"/>
  <c r="G216" i="13"/>
  <c r="G217" i="13"/>
  <c r="G218" i="13"/>
  <c r="G219" i="13"/>
  <c r="G220" i="13"/>
  <c r="G221" i="13"/>
  <c r="G222" i="13"/>
  <c r="G224" i="13"/>
  <c r="G225" i="13"/>
  <c r="G226" i="13"/>
  <c r="G227" i="13"/>
  <c r="G228" i="13"/>
  <c r="G229" i="13"/>
  <c r="G230" i="13"/>
  <c r="G231" i="13"/>
  <c r="G232" i="13"/>
  <c r="F8" i="13"/>
  <c r="F9" i="13"/>
  <c r="F10" i="13"/>
  <c r="F11" i="13"/>
  <c r="F12" i="13"/>
  <c r="F13" i="13"/>
  <c r="F14" i="13"/>
  <c r="F15" i="13"/>
  <c r="F16" i="13"/>
  <c r="F17" i="13"/>
  <c r="F19" i="13"/>
  <c r="F20" i="13"/>
  <c r="F21" i="13"/>
  <c r="F22" i="13"/>
  <c r="F23" i="13"/>
  <c r="F24" i="13"/>
  <c r="F25" i="13"/>
  <c r="F26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2" i="13"/>
  <c r="F53" i="13"/>
  <c r="F54" i="13"/>
  <c r="F55" i="13"/>
  <c r="F56" i="13"/>
  <c r="F57" i="13"/>
  <c r="F58" i="13"/>
  <c r="F59" i="13"/>
  <c r="F60" i="13"/>
  <c r="F63" i="13"/>
  <c r="F64" i="13"/>
  <c r="F65" i="13"/>
  <c r="F66" i="13"/>
  <c r="F67" i="13"/>
  <c r="F68" i="13"/>
  <c r="F69" i="13"/>
  <c r="F70" i="13"/>
  <c r="F71" i="13"/>
  <c r="F72" i="13"/>
  <c r="F73" i="13"/>
  <c r="F75" i="13"/>
  <c r="F76" i="13"/>
  <c r="F77" i="13"/>
  <c r="F78" i="13"/>
  <c r="F79" i="13"/>
  <c r="F80" i="13"/>
  <c r="F81" i="13"/>
  <c r="F82" i="13"/>
  <c r="F83" i="13"/>
  <c r="F84" i="13"/>
  <c r="F85" i="13"/>
  <c r="F87" i="13"/>
  <c r="F88" i="13"/>
  <c r="F89" i="13"/>
  <c r="F90" i="13"/>
  <c r="F91" i="13"/>
  <c r="F92" i="13"/>
  <c r="F93" i="13"/>
  <c r="F94" i="13"/>
  <c r="F95" i="13"/>
  <c r="F97" i="13"/>
  <c r="F98" i="13"/>
  <c r="F99" i="13"/>
  <c r="F100" i="13"/>
  <c r="F101" i="13"/>
  <c r="F102" i="13"/>
  <c r="F103" i="13"/>
  <c r="F104" i="13"/>
  <c r="F105" i="13"/>
  <c r="F106" i="13"/>
  <c r="F108" i="13"/>
  <c r="F109" i="13"/>
  <c r="F110" i="13"/>
  <c r="F111" i="13"/>
  <c r="F112" i="13"/>
  <c r="F113" i="13"/>
  <c r="F114" i="13"/>
  <c r="F115" i="13"/>
  <c r="F116" i="13"/>
  <c r="F118" i="13"/>
  <c r="F119" i="13"/>
  <c r="F120" i="13"/>
  <c r="F121" i="13"/>
  <c r="F122" i="13"/>
  <c r="F123" i="13"/>
  <c r="F124" i="13"/>
  <c r="F125" i="13"/>
  <c r="F126" i="13"/>
  <c r="F129" i="13"/>
  <c r="F130" i="13"/>
  <c r="F131" i="13"/>
  <c r="F132" i="13"/>
  <c r="F133" i="13"/>
  <c r="F134" i="13"/>
  <c r="F135" i="13"/>
  <c r="F136" i="13"/>
  <c r="F137" i="13"/>
  <c r="F139" i="13"/>
  <c r="F140" i="13"/>
  <c r="F141" i="13"/>
  <c r="F142" i="13"/>
  <c r="F143" i="13"/>
  <c r="F144" i="13"/>
  <c r="F145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1" i="13"/>
  <c r="F162" i="13"/>
  <c r="F163" i="13"/>
  <c r="F164" i="13"/>
  <c r="F165" i="13"/>
  <c r="F166" i="13"/>
  <c r="F167" i="13"/>
  <c r="F168" i="13"/>
  <c r="F169" i="13"/>
  <c r="F170" i="13"/>
  <c r="F171" i="13"/>
  <c r="F173" i="13"/>
  <c r="F174" i="13"/>
  <c r="F175" i="13"/>
  <c r="F176" i="13"/>
  <c r="F177" i="13"/>
  <c r="F178" i="13"/>
  <c r="F179" i="13"/>
  <c r="F180" i="13"/>
  <c r="F181" i="13"/>
  <c r="F183" i="13"/>
  <c r="F184" i="13"/>
  <c r="F185" i="13"/>
  <c r="F186" i="13"/>
  <c r="F187" i="13"/>
  <c r="F188" i="13"/>
  <c r="F189" i="13"/>
  <c r="F190" i="13"/>
  <c r="F191" i="13"/>
  <c r="F193" i="13"/>
  <c r="F194" i="13"/>
  <c r="F195" i="13"/>
  <c r="F196" i="13"/>
  <c r="F197" i="13"/>
  <c r="F198" i="13"/>
  <c r="F199" i="13"/>
  <c r="F200" i="13"/>
  <c r="F201" i="13"/>
  <c r="F202" i="13"/>
  <c r="F205" i="13"/>
  <c r="F206" i="13"/>
  <c r="F207" i="13"/>
  <c r="F208" i="13"/>
  <c r="F209" i="13"/>
  <c r="F210" i="13"/>
  <c r="F211" i="13"/>
  <c r="F212" i="13"/>
  <c r="F214" i="13"/>
  <c r="F215" i="13"/>
  <c r="F216" i="13"/>
  <c r="F217" i="13"/>
  <c r="F218" i="13"/>
  <c r="F219" i="13"/>
  <c r="F220" i="13"/>
  <c r="F221" i="13"/>
  <c r="F222" i="13"/>
  <c r="F224" i="13"/>
  <c r="F225" i="13"/>
  <c r="F226" i="13"/>
  <c r="F227" i="13"/>
  <c r="F228" i="13"/>
  <c r="F229" i="13"/>
  <c r="F230" i="13"/>
  <c r="F231" i="13"/>
  <c r="F232" i="13"/>
  <c r="C260" i="12"/>
  <c r="C259" i="12"/>
  <c r="C258" i="12"/>
  <c r="C257" i="12"/>
  <c r="C256" i="12"/>
  <c r="C247" i="12"/>
  <c r="C246" i="12"/>
  <c r="C245" i="12"/>
  <c r="C244" i="12"/>
  <c r="C233" i="12"/>
  <c r="C232" i="12"/>
  <c r="C231" i="12"/>
  <c r="C220" i="12"/>
  <c r="C219" i="12"/>
  <c r="C218" i="12"/>
  <c r="C205" i="12"/>
  <c r="C204" i="12"/>
  <c r="C203" i="12"/>
  <c r="C202" i="12"/>
  <c r="C193" i="12"/>
  <c r="C192" i="12"/>
  <c r="C191" i="12"/>
  <c r="C190" i="12"/>
  <c r="C189" i="12"/>
  <c r="C177" i="12"/>
  <c r="C176" i="12"/>
  <c r="C175" i="12"/>
  <c r="C167" i="12"/>
  <c r="C166" i="12"/>
  <c r="C165" i="12"/>
  <c r="C164" i="12"/>
  <c r="C161" i="12"/>
  <c r="C160" i="12"/>
  <c r="C159" i="12"/>
  <c r="C158" i="12"/>
  <c r="C157" i="12"/>
  <c r="C156" i="12"/>
  <c r="C147" i="12"/>
  <c r="C146" i="12"/>
  <c r="C145" i="12"/>
  <c r="C144" i="12"/>
  <c r="C143" i="12"/>
  <c r="C134" i="12"/>
  <c r="C133" i="12"/>
  <c r="C132" i="12"/>
  <c r="C121" i="12"/>
  <c r="C120" i="12"/>
  <c r="C119" i="12"/>
  <c r="C118" i="12"/>
  <c r="C109" i="12"/>
  <c r="C108" i="12"/>
  <c r="C107" i="12"/>
  <c r="C98" i="12"/>
  <c r="C97" i="12"/>
  <c r="C96" i="12"/>
  <c r="C95" i="12"/>
  <c r="C82" i="12"/>
  <c r="C81" i="12"/>
  <c r="C80" i="12"/>
  <c r="C68" i="12"/>
  <c r="C67" i="12"/>
  <c r="C66" i="12"/>
  <c r="C65" i="12"/>
  <c r="C57" i="12"/>
  <c r="C56" i="12"/>
  <c r="C55" i="12"/>
  <c r="C54" i="12"/>
  <c r="C43" i="12"/>
  <c r="C42" i="12"/>
  <c r="C41" i="12"/>
  <c r="C40" i="12"/>
  <c r="C30" i="12"/>
  <c r="C29" i="12"/>
  <c r="C28" i="12"/>
  <c r="C19" i="12"/>
  <c r="C18" i="12"/>
  <c r="C17" i="12"/>
  <c r="C16" i="12"/>
  <c r="C15" i="12"/>
  <c r="C6" i="12"/>
  <c r="C5" i="12"/>
  <c r="C4" i="12"/>
  <c r="C171" i="11"/>
  <c r="C170" i="11"/>
  <c r="C169" i="11"/>
  <c r="C163" i="11"/>
  <c r="C162" i="11"/>
  <c r="C161" i="11"/>
  <c r="C155" i="11"/>
  <c r="C154" i="11"/>
  <c r="C153" i="11"/>
  <c r="C152" i="11"/>
  <c r="C145" i="11"/>
  <c r="C144" i="11"/>
  <c r="C143" i="11"/>
  <c r="C142" i="11"/>
  <c r="C137" i="11"/>
  <c r="C136" i="11"/>
  <c r="C135" i="11"/>
  <c r="C131" i="11"/>
  <c r="C130" i="11"/>
  <c r="C129" i="11"/>
  <c r="C128" i="11"/>
  <c r="C120" i="11"/>
  <c r="C119" i="11"/>
  <c r="C118" i="11"/>
  <c r="C117" i="11"/>
  <c r="C111" i="11"/>
  <c r="C110" i="11"/>
  <c r="C109" i="11"/>
  <c r="C108" i="11"/>
  <c r="C103" i="11"/>
  <c r="C102" i="11"/>
  <c r="C101" i="11"/>
  <c r="C99" i="11"/>
  <c r="C98" i="11"/>
  <c r="C97" i="11"/>
  <c r="C96" i="11"/>
  <c r="C91" i="11"/>
  <c r="C90" i="11"/>
  <c r="C89" i="11"/>
  <c r="C83" i="11"/>
  <c r="C82" i="11"/>
  <c r="C76" i="11"/>
  <c r="C75" i="11"/>
  <c r="C74" i="11"/>
  <c r="C68" i="11"/>
  <c r="C67" i="11"/>
  <c r="C66" i="11"/>
  <c r="C60" i="11"/>
  <c r="C59" i="11"/>
  <c r="C58" i="11"/>
  <c r="C51" i="11"/>
  <c r="C50" i="11"/>
  <c r="C49" i="11"/>
  <c r="C48" i="11"/>
  <c r="C40" i="11"/>
  <c r="C39" i="11"/>
  <c r="C38" i="11"/>
  <c r="C37" i="11"/>
  <c r="C31" i="11"/>
  <c r="C30" i="11"/>
  <c r="C29" i="11"/>
  <c r="C23" i="11"/>
  <c r="C22" i="11"/>
  <c r="C21" i="11"/>
  <c r="C20" i="11"/>
  <c r="C13" i="11"/>
  <c r="C12" i="11"/>
  <c r="C11" i="11"/>
  <c r="C199" i="9"/>
  <c r="C198" i="9"/>
  <c r="C197" i="9"/>
  <c r="C189" i="9"/>
  <c r="C188" i="9"/>
  <c r="C187" i="9"/>
  <c r="C179" i="9"/>
  <c r="C178" i="9"/>
  <c r="C177" i="9"/>
  <c r="C168" i="9"/>
  <c r="C167" i="9"/>
  <c r="C166" i="9"/>
  <c r="C161" i="9"/>
  <c r="C160" i="9"/>
  <c r="C159" i="9"/>
  <c r="C152" i="9"/>
  <c r="C151" i="9"/>
  <c r="C143" i="9"/>
  <c r="C142" i="9"/>
  <c r="C141" i="9"/>
  <c r="C134" i="9"/>
  <c r="C133" i="9"/>
  <c r="C132" i="9"/>
  <c r="C125" i="9"/>
  <c r="C124" i="9"/>
  <c r="C123" i="9"/>
  <c r="C122" i="9"/>
  <c r="C121" i="9"/>
  <c r="C120" i="9"/>
  <c r="C112" i="9"/>
  <c r="C111" i="9"/>
  <c r="C110" i="9"/>
  <c r="C103" i="9"/>
  <c r="C102" i="9"/>
  <c r="C101" i="9"/>
  <c r="C91" i="9"/>
  <c r="C90" i="9"/>
  <c r="C89" i="9"/>
  <c r="C80" i="9"/>
  <c r="C79" i="9"/>
  <c r="C72" i="9"/>
  <c r="C71" i="9"/>
  <c r="C70" i="9"/>
  <c r="C61" i="9"/>
  <c r="C60" i="9"/>
  <c r="C53" i="9"/>
  <c r="C52" i="9"/>
  <c r="C51" i="9"/>
  <c r="C43" i="9"/>
  <c r="C42" i="9"/>
  <c r="C41" i="9"/>
  <c r="C34" i="9"/>
  <c r="C33" i="9"/>
  <c r="C32" i="9"/>
  <c r="C24" i="9"/>
  <c r="C23" i="9"/>
  <c r="C22" i="9"/>
  <c r="C13" i="9"/>
  <c r="C12" i="9"/>
  <c r="C11" i="9"/>
  <c r="C166" i="8"/>
  <c r="C165" i="8"/>
  <c r="C158" i="8"/>
  <c r="C157" i="8"/>
  <c r="C151" i="8"/>
  <c r="C150" i="8"/>
  <c r="C149" i="8"/>
  <c r="C148" i="8"/>
  <c r="C141" i="8"/>
  <c r="C140" i="8"/>
  <c r="C139" i="8"/>
  <c r="C136" i="8"/>
  <c r="C135" i="8"/>
  <c r="C127" i="8"/>
  <c r="C126" i="8"/>
  <c r="C121" i="8"/>
  <c r="C120" i="8"/>
  <c r="C119" i="8"/>
  <c r="C110" i="8"/>
  <c r="C109" i="8"/>
  <c r="C108" i="8"/>
  <c r="C103" i="8"/>
  <c r="C102" i="8"/>
  <c r="C101" i="8"/>
  <c r="C98" i="8"/>
  <c r="C97" i="8"/>
  <c r="C96" i="8"/>
  <c r="C91" i="8"/>
  <c r="C90" i="8"/>
  <c r="C89" i="8"/>
  <c r="C82" i="8"/>
  <c r="C81" i="8"/>
  <c r="C74" i="8"/>
  <c r="C68" i="8"/>
  <c r="C67" i="8"/>
  <c r="C66" i="8"/>
  <c r="C59" i="8"/>
  <c r="C58" i="8"/>
  <c r="C51" i="8"/>
  <c r="C50" i="8"/>
  <c r="C44" i="8"/>
  <c r="C43" i="8"/>
  <c r="C35" i="8"/>
  <c r="C34" i="8"/>
  <c r="C26" i="8"/>
  <c r="C25" i="8"/>
  <c r="C18" i="8"/>
  <c r="C17" i="8"/>
  <c r="C12" i="8"/>
  <c r="C11" i="8"/>
  <c r="C10" i="8"/>
  <c r="F97" i="7"/>
  <c r="F13" i="7"/>
  <c r="C152" i="7"/>
  <c r="C151" i="7"/>
  <c r="C150" i="7"/>
  <c r="C143" i="7"/>
  <c r="C142" i="7"/>
  <c r="C141" i="7"/>
  <c r="C134" i="7"/>
  <c r="C133" i="7"/>
  <c r="C130" i="7"/>
  <c r="C129" i="7"/>
  <c r="C120" i="7"/>
  <c r="C119" i="7"/>
  <c r="C118" i="7"/>
  <c r="C112" i="7"/>
  <c r="C111" i="7"/>
  <c r="C107" i="7"/>
  <c r="C106" i="7"/>
  <c r="C105" i="7"/>
  <c r="C98" i="7"/>
  <c r="C97" i="7"/>
  <c r="C96" i="7"/>
  <c r="C89" i="7"/>
  <c r="C88" i="7"/>
  <c r="C87" i="7"/>
  <c r="C86" i="7"/>
  <c r="C81" i="7"/>
  <c r="C80" i="7"/>
  <c r="C79" i="7"/>
  <c r="C78" i="7"/>
  <c r="C74" i="7"/>
  <c r="C73" i="7"/>
  <c r="C72" i="7"/>
  <c r="C68" i="7"/>
  <c r="C67" i="7"/>
  <c r="C66" i="7"/>
  <c r="C60" i="7"/>
  <c r="C59" i="7"/>
  <c r="C58" i="7"/>
  <c r="C53" i="7"/>
  <c r="C52" i="7"/>
  <c r="C51" i="7"/>
  <c r="C47" i="7"/>
  <c r="C46" i="7"/>
  <c r="C45" i="7"/>
  <c r="C40" i="7"/>
  <c r="C39" i="7"/>
  <c r="C38" i="7"/>
  <c r="C37" i="7"/>
  <c r="C33" i="7"/>
  <c r="C32" i="7"/>
  <c r="C27" i="7"/>
  <c r="C26" i="7"/>
  <c r="C21" i="7"/>
  <c r="C20" i="7"/>
  <c r="C19" i="7"/>
  <c r="C14" i="7"/>
  <c r="C13" i="7"/>
  <c r="C12" i="7"/>
  <c r="C9" i="7"/>
  <c r="C8" i="7"/>
  <c r="C7" i="7"/>
  <c r="C95" i="5"/>
  <c r="C92" i="5"/>
  <c r="C89" i="5"/>
  <c r="C86" i="5"/>
  <c r="C85" i="5"/>
  <c r="C84" i="5"/>
  <c r="C80" i="5"/>
  <c r="C79" i="5"/>
  <c r="C78" i="5"/>
  <c r="C76" i="5"/>
  <c r="C75" i="5"/>
  <c r="C74" i="5"/>
  <c r="C71" i="5"/>
  <c r="C70" i="5"/>
  <c r="C69" i="5"/>
  <c r="C63" i="5"/>
  <c r="C62" i="5"/>
  <c r="C61" i="5"/>
  <c r="C58" i="5"/>
  <c r="C57" i="5"/>
  <c r="C53" i="5"/>
  <c r="C52" i="5"/>
  <c r="C51" i="5"/>
  <c r="C48" i="5"/>
  <c r="C47" i="5"/>
  <c r="C46" i="5"/>
  <c r="C44" i="5"/>
  <c r="C43" i="5"/>
  <c r="C42" i="5"/>
  <c r="C38" i="5"/>
  <c r="C37" i="5"/>
  <c r="C36" i="5"/>
  <c r="C34" i="5"/>
  <c r="C33" i="5"/>
  <c r="C32" i="5"/>
  <c r="C30" i="5"/>
  <c r="C26" i="5"/>
  <c r="C25" i="5"/>
  <c r="C24" i="5"/>
  <c r="C20" i="5"/>
  <c r="C19" i="5"/>
  <c r="C15" i="5"/>
  <c r="C12" i="5"/>
  <c r="C8" i="5"/>
  <c r="C7" i="5"/>
  <c r="C6" i="5"/>
  <c r="C124" i="4"/>
  <c r="C123" i="4"/>
  <c r="C122" i="4"/>
  <c r="C121" i="4"/>
  <c r="C117" i="4"/>
  <c r="C116" i="4"/>
  <c r="C115" i="4"/>
  <c r="C111" i="4"/>
  <c r="C110" i="4"/>
  <c r="C109" i="4"/>
  <c r="C105" i="4"/>
  <c r="C104" i="4"/>
  <c r="C99" i="4"/>
  <c r="C98" i="4"/>
  <c r="C97" i="4"/>
  <c r="C96" i="4"/>
  <c r="C94" i="4"/>
  <c r="C93" i="4"/>
  <c r="C92" i="4"/>
  <c r="C87" i="4"/>
  <c r="C86" i="4"/>
  <c r="C81" i="4"/>
  <c r="C80" i="4"/>
  <c r="C79" i="4"/>
  <c r="C78" i="4"/>
  <c r="C75" i="4"/>
  <c r="C74" i="4"/>
  <c r="C73" i="4"/>
  <c r="C72" i="4"/>
  <c r="C69" i="4"/>
  <c r="C65" i="4"/>
  <c r="C61" i="4"/>
  <c r="C60" i="4"/>
  <c r="C56" i="4"/>
  <c r="C55" i="4"/>
  <c r="C54" i="4"/>
  <c r="C51" i="4"/>
  <c r="C50" i="4"/>
  <c r="C46" i="4"/>
  <c r="C41" i="4"/>
  <c r="C35" i="4"/>
  <c r="C32" i="4"/>
  <c r="C31" i="4"/>
  <c r="C28" i="4"/>
  <c r="C27" i="4"/>
  <c r="C23" i="4"/>
  <c r="C22" i="4"/>
  <c r="C21" i="4"/>
  <c r="C20" i="4"/>
  <c r="C17" i="4"/>
  <c r="C16" i="4"/>
  <c r="C15" i="4"/>
  <c r="C14" i="4"/>
  <c r="C12" i="4"/>
  <c r="C11" i="4"/>
  <c r="C10" i="4"/>
  <c r="C282" i="2"/>
  <c r="C281" i="2"/>
  <c r="C280" i="2"/>
  <c r="C268" i="2"/>
  <c r="C267" i="2"/>
  <c r="C266" i="2"/>
  <c r="C254" i="2"/>
  <c r="C253" i="2"/>
  <c r="C252" i="2"/>
  <c r="C243" i="2"/>
  <c r="C242" i="2"/>
  <c r="C241" i="2"/>
  <c r="C233" i="2"/>
  <c r="C232" i="2"/>
  <c r="C221" i="2"/>
  <c r="C220" i="2"/>
  <c r="C219" i="2"/>
  <c r="C209" i="2"/>
  <c r="C208" i="2"/>
  <c r="C207" i="2"/>
  <c r="C196" i="2"/>
  <c r="C195" i="2"/>
  <c r="C194" i="2"/>
  <c r="C180" i="2"/>
  <c r="C179" i="2"/>
  <c r="C178" i="2"/>
  <c r="C168" i="2"/>
  <c r="C167" i="2"/>
  <c r="C166" i="2"/>
  <c r="C153" i="2"/>
  <c r="C152" i="2"/>
  <c r="C151" i="2"/>
  <c r="C140" i="2"/>
  <c r="C139" i="2"/>
  <c r="C138" i="2"/>
  <c r="C128" i="2"/>
  <c r="C127" i="2"/>
  <c r="C126" i="2"/>
  <c r="C113" i="2"/>
  <c r="C112" i="2"/>
  <c r="C111" i="2"/>
  <c r="C102" i="2"/>
  <c r="C101" i="2"/>
  <c r="C100" i="2"/>
  <c r="C90" i="2"/>
  <c r="C89" i="2"/>
  <c r="C76" i="2"/>
  <c r="C75" i="2"/>
  <c r="C74" i="2"/>
  <c r="C63" i="2"/>
  <c r="C62" i="2"/>
  <c r="C61" i="2"/>
  <c r="C50" i="2"/>
  <c r="C49" i="2"/>
  <c r="C48" i="2"/>
  <c r="C39" i="2"/>
  <c r="C38" i="2"/>
  <c r="C25" i="2"/>
  <c r="C24" i="2"/>
  <c r="C23" i="2"/>
  <c r="C14" i="2"/>
  <c r="C13" i="2"/>
</calcChain>
</file>

<file path=xl/sharedStrings.xml><?xml version="1.0" encoding="utf-8"?>
<sst xmlns="http://schemas.openxmlformats.org/spreadsheetml/2006/main" count="9533" uniqueCount="297">
  <si>
    <t>Mã công đoạn</t>
  </si>
  <si>
    <t>NVL/TP2</t>
  </si>
  <si>
    <t>Đặng văn Luân</t>
  </si>
  <si>
    <t>DS.E.08.01</t>
  </si>
  <si>
    <t>Phân bò 3dm3</t>
  </si>
  <si>
    <t>DS.E.08.02</t>
  </si>
  <si>
    <t>Phân bò 10dm3</t>
  </si>
  <si>
    <t xml:space="preserve">DS.E.08.03 </t>
  </si>
  <si>
    <t>Đất mai 20dm3</t>
  </si>
  <si>
    <t>Đất sạch 20dm3</t>
  </si>
  <si>
    <t>Đất sạch Hà Nội 20dm3</t>
  </si>
  <si>
    <t>DS.E.08.04</t>
  </si>
  <si>
    <t>Đất sạch 50dm3</t>
  </si>
  <si>
    <t>DS.E.08.05</t>
  </si>
  <si>
    <t>Đất Công Trình 50dm3</t>
  </si>
  <si>
    <t>DS.E.09</t>
  </si>
  <si>
    <t>XLB.A1.15.1</t>
  </si>
  <si>
    <t>Dương Tấn Đạt</t>
  </si>
  <si>
    <t>Đất sạch 5dm3</t>
  </si>
  <si>
    <t>Giá thể trồng lan</t>
  </si>
  <si>
    <t>Đất Việt 50dm3</t>
  </si>
  <si>
    <t>XLB.A1.15.2</t>
  </si>
  <si>
    <t>Huỳnh Huy Phụng</t>
  </si>
  <si>
    <t>Đất rau 10dm3</t>
  </si>
  <si>
    <t>Làm Ngoài</t>
  </si>
  <si>
    <t>Lâm Văn Thương</t>
  </si>
  <si>
    <t>Lê Hiệp</t>
  </si>
  <si>
    <t>Lê Minh Nghĩa</t>
  </si>
  <si>
    <t>Lê Nhật Trường Giang</t>
  </si>
  <si>
    <t>Lê Phi Trung</t>
  </si>
  <si>
    <t>Lê Văn Bi</t>
  </si>
  <si>
    <t>Ngô Văn Thanh</t>
  </si>
  <si>
    <t>DS.E.08.06</t>
  </si>
  <si>
    <t>Đá Scoria 5 - 10mm</t>
  </si>
  <si>
    <t>Đá Scoria 2 - 5mm</t>
  </si>
  <si>
    <t>Nguyễn Thanh Hùng</t>
  </si>
  <si>
    <t>Nguyễn Tuấn Vinh</t>
  </si>
  <si>
    <t>Đất Việt 20dm3</t>
  </si>
  <si>
    <t>Promix 20dm3</t>
  </si>
  <si>
    <t>Nguyễn Văn Chiến</t>
  </si>
  <si>
    <t>Phan Thanh Minh</t>
  </si>
  <si>
    <t>Thạch Ngọc Thắng</t>
  </si>
  <si>
    <t>Thạch Ngọc Tiến</t>
  </si>
  <si>
    <t>Trần Anh Dũ</t>
  </si>
  <si>
    <t>Trần Thanh Nguyên</t>
  </si>
  <si>
    <t>Trần Văn Tây</t>
  </si>
  <si>
    <t>Võ Quang Tuấn</t>
  </si>
  <si>
    <t>Võ Văn Có</t>
  </si>
  <si>
    <t>Võ Văn Giàu</t>
  </si>
  <si>
    <t>Mở bạt</t>
  </si>
  <si>
    <t>Đậy bạt</t>
  </si>
  <si>
    <t>Dọn vệ sinh…</t>
  </si>
  <si>
    <t>Đá Scoria 10 - 20mm</t>
  </si>
  <si>
    <t>Đất rau 20dm3</t>
  </si>
  <si>
    <t>Thạch Phương</t>
  </si>
  <si>
    <t>ĐG.HC (7h30-16h30)</t>
  </si>
  <si>
    <t>ĐG.TC (từ 16h30…)</t>
  </si>
  <si>
    <t>LN.HC (7h30-16h30)</t>
  </si>
  <si>
    <t>LN.TC (từ 16h30…)</t>
  </si>
  <si>
    <t>XÁC NHẬN KẾT QUẢ TỔ  ĐÓNG GÓI ( 26.05 ĐẾN 13.06.2019 )</t>
  </si>
  <si>
    <t>SẢN LƯỢNG ĐÓNG GÓI ( GÓI )</t>
  </si>
  <si>
    <t>CÔNG TÁC LÀM NGOÀI ( GIỜ )</t>
  </si>
  <si>
    <t>BP THỐNG KÊ</t>
  </si>
  <si>
    <t>TP.QTSX</t>
  </si>
  <si>
    <t>BP. VẬN HÀNH MÁY</t>
  </si>
  <si>
    <t>BP. HCNS</t>
  </si>
  <si>
    <t>* Ghi chú: Tất cả công tác làm ngày củ nhật được tính vào tăng ca.</t>
  </si>
  <si>
    <t>Tên công nhân</t>
  </si>
  <si>
    <t>Tên công nhận</t>
  </si>
  <si>
    <t>XLB.A1.05</t>
  </si>
  <si>
    <t>Vc phụ liệu..</t>
  </si>
  <si>
    <t>XÁC NHẬN KẾT QUẢ TỔ  ĐÓNG GÓI ( 14.06 ĐẾN 20.06.2019 )</t>
  </si>
  <si>
    <t>ĐG.TC
 (từ 16h30…)</t>
  </si>
  <si>
    <t>LN.HC
 (7h30-16h30)</t>
  </si>
  <si>
    <t>LN.TC 
(từ 16h30…)</t>
  </si>
  <si>
    <t>CÔNG TÁC LÀM NGOÀI 
( GIỜ )</t>
  </si>
  <si>
    <t>SẢN LƯỢNG ĐÓNG GÓI
( GÓI )</t>
  </si>
  <si>
    <t>TÊN THÀNH PHẨM/CV</t>
  </si>
  <si>
    <t>XÁC NHẬN KẾT QUẢ TỔ  ĐÓNG GÓI ( 21.06 ĐẾN 25.06.2019 )</t>
  </si>
  <si>
    <t>XÁC NHẬN KẾT QUẢ TỔ  ĐÓNG GÓI ( 26.06 ĐẾN 04.07.2019 )</t>
  </si>
  <si>
    <t>Đất sạch 40 Lít</t>
  </si>
  <si>
    <t xml:space="preserve">Triệu Bô Na </t>
  </si>
  <si>
    <t>XÁC NHẬN KẾT QUẢ TỔ  ĐÓNG GÓI (05.07 ĐẾN 12.07.2019 )</t>
  </si>
  <si>
    <t>Lê Văn Triệu</t>
  </si>
  <si>
    <t>XÁC NHẬN KẾT QUẢ TỔ  ĐÓNG GÓI (13.07 ĐẾN 25.07.2019 )</t>
  </si>
  <si>
    <t>Phân hữu cơ vi sinh T-MB (bao cám)</t>
  </si>
  <si>
    <t>XLB.B.01.2</t>
  </si>
  <si>
    <t>Đậy hồ</t>
  </si>
  <si>
    <t>XÁC NHẬN KẾT QUẢ TỔ  ĐÓNG GÓI (26.07 ĐẾN 02.08.2019 )</t>
  </si>
  <si>
    <t>A2.15.01</t>
  </si>
  <si>
    <t>A2.15.02</t>
  </si>
  <si>
    <t>B.01.02</t>
  </si>
  <si>
    <t>CV Khac</t>
  </si>
  <si>
    <t>C1.01.01</t>
  </si>
  <si>
    <t>Đặng Văn Luân</t>
  </si>
  <si>
    <t>E.08.01</t>
  </si>
  <si>
    <t>Đóng gói đất sạch 5dm3</t>
  </si>
  <si>
    <t>E.08.05</t>
  </si>
  <si>
    <t>Đóng gói phân bò 10dm3</t>
  </si>
  <si>
    <t>E.08.06</t>
  </si>
  <si>
    <t>Đóng gói đất sạch 20dm3</t>
  </si>
  <si>
    <t>E.08.11</t>
  </si>
  <si>
    <t>Đóng gói đất sạch 50dm3 (thủ công)</t>
  </si>
  <si>
    <t>E.08.13</t>
  </si>
  <si>
    <t>Đóng gói đất công trình 50dm3</t>
  </si>
  <si>
    <t>E.08.15</t>
  </si>
  <si>
    <t>Đóng gói Scoria 2-5mm</t>
  </si>
  <si>
    <t>E.08.18</t>
  </si>
  <si>
    <t>Đóng gói đất sạch 50dm3 (bằng máy)</t>
  </si>
  <si>
    <t>B.01.01</t>
  </si>
  <si>
    <t>E.08.03</t>
  </si>
  <si>
    <t>Đóng gói phân bò 3dm3</t>
  </si>
  <si>
    <t>E.08.12</t>
  </si>
  <si>
    <t>Đóng gói đất việt 50dm3</t>
  </si>
  <si>
    <t>E.08.08</t>
  </si>
  <si>
    <t>Đóng gói đất rau 20dm3</t>
  </si>
  <si>
    <t>E.08.09</t>
  </si>
  <si>
    <t>Đóng gói Promix 20dm3</t>
  </si>
  <si>
    <t>E.08.10</t>
  </si>
  <si>
    <t>Đóng gói đất sạch HN 20dm3</t>
  </si>
  <si>
    <t>PB.08.25</t>
  </si>
  <si>
    <t>Đóng gói TMB 30kg</t>
  </si>
  <si>
    <t>E.08.14</t>
  </si>
  <si>
    <t>Đóng gói GTTL</t>
  </si>
  <si>
    <t>E.08.02</t>
  </si>
  <si>
    <t>Đóng gói đất rau 5dm3</t>
  </si>
  <si>
    <t>E.08.07</t>
  </si>
  <si>
    <t>Đóng gói đất việt 20dm3</t>
  </si>
  <si>
    <t>Lê Nhật Trường giang</t>
  </si>
  <si>
    <t>Nguyễn Tuấn vinh</t>
  </si>
  <si>
    <t>E.08.04</t>
  </si>
  <si>
    <t>Đóng gói đất rau 10dm3</t>
  </si>
  <si>
    <t>đậy bạt hồ</t>
  </si>
  <si>
    <t>mở bạt hồ</t>
  </si>
  <si>
    <t>làm ngoài</t>
  </si>
  <si>
    <t>đậy bạt đống ủ</t>
  </si>
  <si>
    <t>mở  bạt đống ủ</t>
  </si>
  <si>
    <t>XÁC NHẬN KẾT QUẢ TỔ  ĐÓNG GÓI (03.08 ĐẾN 15.08.2019 )</t>
  </si>
  <si>
    <t xml:space="preserve"> Thời gian làm việc</t>
  </si>
  <si>
    <t>LN.HC</t>
  </si>
  <si>
    <t>LN.TC</t>
  </si>
  <si>
    <t>MB.HC</t>
  </si>
  <si>
    <t>E.08.19</t>
  </si>
  <si>
    <t>Đóng gói đất mai 20dm3</t>
  </si>
  <si>
    <t>E.08.17</t>
  </si>
  <si>
    <t>Đóng gói Scoria 10-20mm</t>
  </si>
  <si>
    <t>E.08.16</t>
  </si>
  <si>
    <t>Đóng gói Scoria 5-10mm</t>
  </si>
  <si>
    <t>XÁC NHẬN KẾT QUẢ TỔ  ĐÓNG GÓI (16.08 ĐẾN 25.08.2019 )</t>
  </si>
  <si>
    <t>MB.TC</t>
  </si>
  <si>
    <t>PB.08.23</t>
  </si>
  <si>
    <t>Đóng gói TMB 25kg</t>
  </si>
  <si>
    <t>E.08.20</t>
  </si>
  <si>
    <t>Đóng gói đất sạch 40l (đất xuất khẩu)</t>
  </si>
  <si>
    <t>XÁC NHẬN KẾT QUẢ TỔ  ĐÓNG GÓI (26.08 ĐẾN 05.09.2019 )</t>
  </si>
  <si>
    <t>A2.05</t>
  </si>
  <si>
    <t>Đóng gói đất XK Đỏ 20dm3</t>
  </si>
  <si>
    <t>E.08.22</t>
  </si>
  <si>
    <t>Đóng gói đất XK Vàng 20dm3</t>
  </si>
  <si>
    <t>E.08.21</t>
  </si>
  <si>
    <t>Vc Vôi, lân..</t>
  </si>
  <si>
    <t>XÁC NHẬN KẾT QUẢ TỔ  ĐÓNG GÓI (06.09 ĐẾN 17.09.2019 )</t>
  </si>
  <si>
    <t>Phạm Thành Nhân</t>
  </si>
  <si>
    <t>Nguyễn Hữu Thái</t>
  </si>
  <si>
    <t>Nguyễn Lê Tân</t>
  </si>
  <si>
    <t>Nguyễn Thị Hồng Ánh</t>
  </si>
  <si>
    <t>PB.08.24</t>
  </si>
  <si>
    <t>Đóng gói TMB 40kg</t>
  </si>
  <si>
    <t>XÁC NHẬN KẾT QUẢ TỔ  ĐÓNG GÓI (18.09 ĐẾN 25.09.2019 )</t>
  </si>
  <si>
    <t>ĐG.HC</t>
  </si>
  <si>
    <t>ĐG.TC</t>
  </si>
  <si>
    <t>Lê Tấn Hùng</t>
  </si>
  <si>
    <t>XÁC NHẬN KẾT QUẢ TỔ  ĐÓNG GÓI (26.09 ĐẾN 03.10.2019 )</t>
  </si>
  <si>
    <t>Đóng gói đất XK 40L</t>
  </si>
  <si>
    <t>PBO.09.12</t>
  </si>
  <si>
    <t>PBO.09.11</t>
  </si>
  <si>
    <t>XÁC NHẬN KẾT QUẢ TỔ  ĐÓNG GÓI (04.10 ĐẾN 14.10.2019 )</t>
  </si>
  <si>
    <t>Tên</t>
  </si>
  <si>
    <t>Mã</t>
  </si>
  <si>
    <t>Đóng gói</t>
  </si>
  <si>
    <t>HC</t>
  </si>
  <si>
    <t>TC</t>
  </si>
  <si>
    <t>HC N</t>
  </si>
  <si>
    <t>TC N</t>
  </si>
  <si>
    <t>Đất sạch lẻ</t>
  </si>
  <si>
    <t>Đất trộn m3</t>
  </si>
  <si>
    <t>Đất mai</t>
  </si>
  <si>
    <t>Đất rau 5dm3</t>
  </si>
  <si>
    <t>Đất rau m3</t>
  </si>
  <si>
    <t>Đất XK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</si>
  <si>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</si>
  <si>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</si>
  <si>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</si>
  <si>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</si>
  <si>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XK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</si>
  <si>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</si>
  <si>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</si>
  <si>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</si>
  <si>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</si>
  <si>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</si>
  <si>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</si>
  <si>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</si>
  <si>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</si>
  <si>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</si>
  <si>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</si>
  <si>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</si>
  <si>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</si>
  <si>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</si>
  <si>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</si>
  <si>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</si>
  <si>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</si>
  <si>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</si>
  <si>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</si>
  <si>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</si>
  <si>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</si>
  <si>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</si>
  <si>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</si>
  <si>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</si>
  <si>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</si>
  <si>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</si>
  <si>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</si>
  <si>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</si>
  <si>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</si>
  <si>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</si>
  <si>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Chỉ dừa 50 dm</t>
  </si>
  <si>
    <t>Hàng rào 4</t>
  </si>
  <si>
    <t>Hàng rào 2</t>
  </si>
  <si>
    <t>Tro Loại 1</t>
  </si>
  <si>
    <t>Tro trộn</t>
  </si>
  <si>
    <t>Làm vườn rau</t>
  </si>
  <si>
    <t>Làm ngoài (Việc linh tinh khác)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</si>
  <si>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</si>
  <si>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</si>
  <si>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</si>
  <si>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</si>
  <si>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</si>
  <si>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</si>
  <si>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</si>
  <si>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</si>
  <si>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</si>
  <si>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</si>
  <si>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</si>
  <si>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</si>
  <si>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</si>
  <si>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</si>
  <si>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</si>
  <si>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</si>
  <si>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</si>
  <si>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</si>
  <si>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</si>
  <si>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</si>
  <si>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</si>
  <si>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</si>
  <si>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</si>
  <si>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</si>
  <si>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</si>
  <si>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</si>
  <si>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</si>
  <si>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</si>
  <si>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</si>
  <si>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</si>
  <si>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</si>
  <si>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</si>
  <si>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</si>
  <si>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</si>
  <si>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</si>
  <si>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</si>
  <si>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</si>
  <si>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</si>
  <si>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</si>
  <si>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</si>
  <si>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</si>
  <si>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</si>
  <si>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</si>
  <si>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</si>
  <si>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</si>
  <si>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</si>
  <si>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</si>
  <si>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</si>
  <si>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</si>
  <si>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</si>
  <si>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</si>
  <si>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</si>
  <si>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</si>
  <si>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</si>
  <si>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</si>
  <si>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NH0025A</t>
  </si>
  <si>
    <t>NH0005</t>
  </si>
  <si>
    <t>NH0007</t>
  </si>
  <si>
    <t>TROH01</t>
  </si>
  <si>
    <t>TROH02</t>
  </si>
  <si>
    <t>Đât Công Trình 16 (50dm3)</t>
  </si>
  <si>
    <t>Đất Công Trình Xá 16</t>
  </si>
  <si>
    <t>Đất Việt 20dm3</t>
  </si>
  <si>
    <t>Đất Việt 50dm3</t>
  </si>
  <si>
    <t>Đất công trình sau xử lý loại 02 (m3)</t>
  </si>
  <si>
    <t>Đất trồng 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</si>
</sst>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.00\ &quot;₫&quot;_-;\-* #,##0.00\ &quot;₫&quot;_-;_-* &quot;-&quot;??\ &quot;₫&quot;_-;_-@_-"/>
    <numFmt numFmtId="166" formatCode="_-* #,##0_-;\-* #,##0_-;_-* &quot;-&quot;??_-;_-@_-"/>
    <numFmt numFmtId="167" formatCode="0.0"/>
    <numFmt numFmtId="168" formatCode="#,##0.0;[Red]#,##0.0"/>
    <numFmt numFmtId="169" formatCode="#,##0.00;[Red]#,##0.00"/>
    <numFmt numFmtId="170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6" fontId="0" fillId="0" borderId="4" xfId="48" applyNumberFormat="1" applyFont="1" applyBorder="1" applyAlignment="1">
      <alignment horizontal="center"/>
    </xf>
    <xf numFmtId="166" fontId="0" fillId="0" borderId="0" xfId="48" applyNumberFormat="1" applyFont="1"/>
    <xf numFmtId="0" fontId="5" fillId="0" borderId="4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/>
    <xf numFmtId="0" fontId="5" fillId="2" borderId="4" xfId="0" applyFont="1" applyFill="1" applyBorder="1" applyAlignment="1">
      <alignment horizontal="center" vertical="center" wrapText="1"/>
    </xf>
    <xf numFmtId="166" fontId="5" fillId="2" borderId="4" xfId="48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/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0" fillId="0" borderId="0" xfId="48" applyNumberFormat="1" applyFont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2" fontId="6" fillId="4" borderId="4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2" fontId="6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168" fontId="5" fillId="5" borderId="4" xfId="9" applyNumberFormat="1" applyFont="1" applyFill="1" applyBorder="1" applyAlignment="1">
      <alignment horizontal="center" vertical="center" wrapText="1"/>
    </xf>
    <xf numFmtId="169" fontId="5" fillId="5" borderId="4" xfId="9" applyNumberFormat="1" applyFont="1" applyFill="1" applyBorder="1" applyAlignment="1">
      <alignment horizontal="center" vertical="center" wrapText="1"/>
    </xf>
    <xf numFmtId="168" fontId="5" fillId="3" borderId="4" xfId="9" applyNumberFormat="1" applyFont="1" applyFill="1" applyBorder="1" applyAlignment="1">
      <alignment horizontal="center" vertical="center" wrapText="1"/>
    </xf>
    <xf numFmtId="168" fontId="5" fillId="6" borderId="6" xfId="0" applyNumberFormat="1" applyFont="1" applyFill="1" applyBorder="1" applyAlignment="1">
      <alignment vertical="center" wrapText="1"/>
    </xf>
    <xf numFmtId="168" fontId="5" fillId="7" borderId="4" xfId="0" applyNumberFormat="1" applyFont="1" applyFill="1" applyBorder="1" applyAlignment="1">
      <alignment wrapText="1"/>
    </xf>
    <xf numFmtId="169" fontId="11" fillId="7" borderId="4" xfId="0" applyNumberFormat="1" applyFont="1" applyFill="1" applyBorder="1" applyAlignment="1">
      <alignment wrapText="1"/>
    </xf>
    <xf numFmtId="168" fontId="11" fillId="7" borderId="4" xfId="0" applyNumberFormat="1" applyFont="1" applyFill="1" applyBorder="1" applyAlignment="1">
      <alignment wrapText="1"/>
    </xf>
    <xf numFmtId="168" fontId="11" fillId="7" borderId="4" xfId="0" applyNumberFormat="1" applyFont="1" applyFill="1" applyBorder="1" applyAlignment="1">
      <alignment horizontal="center" vertical="center" wrapText="1"/>
    </xf>
    <xf numFmtId="168" fontId="5" fillId="5" borderId="4" xfId="9" applyNumberFormat="1" applyFont="1" applyFill="1" applyBorder="1" applyAlignment="1">
      <alignment vertical="center"/>
    </xf>
    <xf numFmtId="169" fontId="5" fillId="5" borderId="4" xfId="9" applyNumberFormat="1" applyFont="1" applyFill="1" applyBorder="1" applyAlignment="1">
      <alignment vertical="center"/>
    </xf>
    <xf numFmtId="168" fontId="5" fillId="3" borderId="4" xfId="9" applyNumberFormat="1" applyFont="1" applyFill="1" applyBorder="1" applyAlignment="1">
      <alignment vertical="center"/>
    </xf>
    <xf numFmtId="168" fontId="5" fillId="6" borderId="2" xfId="0" applyNumberFormat="1" applyFont="1" applyFill="1" applyBorder="1" applyAlignment="1">
      <alignment vertical="center" wrapText="1"/>
    </xf>
    <xf numFmtId="168" fontId="2" fillId="7" borderId="4" xfId="0" applyNumberFormat="1" applyFont="1" applyFill="1" applyBorder="1"/>
    <xf numFmtId="169" fontId="12" fillId="7" borderId="4" xfId="0" applyNumberFormat="1" applyFont="1" applyFill="1" applyBorder="1"/>
    <xf numFmtId="168" fontId="12" fillId="7" borderId="4" xfId="0" applyNumberFormat="1" applyFont="1" applyFill="1" applyBorder="1" applyAlignment="1">
      <alignment horizontal="center" vertical="center"/>
    </xf>
    <xf numFmtId="170" fontId="5" fillId="5" borderId="4" xfId="9" applyNumberFormat="1" applyFont="1" applyFill="1" applyBorder="1" applyAlignment="1">
      <alignment vertical="center" wrapText="1"/>
    </xf>
    <xf numFmtId="170" fontId="5" fillId="3" borderId="4" xfId="9" applyNumberFormat="1" applyFont="1" applyFill="1" applyBorder="1" applyAlignment="1">
      <alignment vertical="center" wrapText="1"/>
    </xf>
    <xf numFmtId="170" fontId="5" fillId="7" borderId="4" xfId="9" applyNumberFormat="1" applyFont="1" applyFill="1" applyBorder="1" applyAlignment="1">
      <alignment vertical="center" wrapText="1"/>
    </xf>
    <xf numFmtId="170" fontId="11" fillId="7" borderId="4" xfId="9" applyNumberFormat="1" applyFont="1" applyFill="1" applyBorder="1" applyAlignment="1">
      <alignment vertical="center" wrapText="1"/>
    </xf>
    <xf numFmtId="164" fontId="0" fillId="0" borderId="0" xfId="48" applyFont="1"/>
    <xf numFmtId="166" fontId="0" fillId="3" borderId="0" xfId="48" applyNumberFormat="1" applyFont="1" applyFill="1"/>
    <xf numFmtId="166" fontId="0" fillId="0" borderId="0" xfId="0" applyNumberFormat="1"/>
    <xf numFmtId="164" fontId="0" fillId="3" borderId="0" xfId="48" applyFont="1" applyFill="1"/>
    <xf numFmtId="166" fontId="5" fillId="5" borderId="4" xfId="48" applyNumberFormat="1" applyFont="1" applyFill="1" applyBorder="1" applyAlignment="1">
      <alignment horizontal="center" vertical="center" wrapText="1"/>
    </xf>
    <xf numFmtId="166" fontId="5" fillId="5" borderId="4" xfId="48" applyNumberFormat="1" applyFont="1" applyFill="1" applyBorder="1" applyAlignment="1">
      <alignment vertical="center"/>
    </xf>
    <xf numFmtId="166" fontId="5" fillId="5" borderId="4" xfId="48" applyNumberFormat="1" applyFont="1" applyFill="1" applyBorder="1" applyAlignment="1">
      <alignment vertical="center" wrapText="1"/>
    </xf>
    <xf numFmtId="166" fontId="0" fillId="8" borderId="0" xfId="48" applyNumberFormat="1" applyFont="1" applyFill="1"/>
    <xf numFmtId="166" fontId="13" fillId="0" borderId="0" xfId="48" applyNumberFormat="1" applyFont="1"/>
    <xf numFmtId="166" fontId="13" fillId="3" borderId="0" xfId="48" applyNumberFormat="1" applyFont="1" applyFill="1"/>
    <xf numFmtId="0" fontId="0" fillId="8" borderId="0" xfId="0" applyFill="1"/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7" fontId="5" fillId="2" borderId="5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 wrapText="1"/>
    </xf>
    <xf numFmtId="167" fontId="9" fillId="2" borderId="4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7" fontId="9" fillId="2" borderId="5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0" fontId="0" fillId="3" borderId="0" xfId="0" applyFill="1"/>
  </cellXfs>
  <cellStyles count="49">
    <cellStyle name="Comma" xfId="48" builtinId="3"/>
    <cellStyle name="Comma [0] 2" xfId="14"/>
    <cellStyle name="Comma [0] 2 2" xfId="30"/>
    <cellStyle name="Comma [0] 3" xfId="17"/>
    <cellStyle name="Comma 10" xfId="2"/>
    <cellStyle name="Comma 2" xfId="9"/>
    <cellStyle name="Comma 2 2" xfId="26"/>
    <cellStyle name="Comma 2 2 2" xfId="46"/>
    <cellStyle name="Comma 2 3" xfId="40"/>
    <cellStyle name="Comma 2 3 2" xfId="7"/>
    <cellStyle name="Comma 2 6" xfId="6"/>
    <cellStyle name="Comma 2 6 2" xfId="24"/>
    <cellStyle name="Comma 2 6 2 2" xfId="45"/>
    <cellStyle name="Comma 2 6 3" xfId="39"/>
    <cellStyle name="Comma 3" xfId="13"/>
    <cellStyle name="Comma 3 2" xfId="19"/>
    <cellStyle name="Comma 4" xfId="20"/>
    <cellStyle name="Comma 5" xfId="29"/>
    <cellStyle name="Comma 6" xfId="5"/>
    <cellStyle name="Comma 6 2" xfId="23"/>
    <cellStyle name="Comma 6 2 2" xfId="44"/>
    <cellStyle name="Comma 6 3" xfId="38"/>
    <cellStyle name="Comma 7" xfId="33"/>
    <cellStyle name="Comma 8" xfId="34"/>
    <cellStyle name="Comma 9" xfId="35"/>
    <cellStyle name="Currency 2" xfId="32"/>
    <cellStyle name="Currency 3" xfId="16"/>
    <cellStyle name="Normal" xfId="0" builtinId="0"/>
    <cellStyle name="Normal 2" xfId="3"/>
    <cellStyle name="Normal 2 2" xfId="10"/>
    <cellStyle name="Normal 2 2 2" xfId="27"/>
    <cellStyle name="Normal 2 2 2 2" xfId="47"/>
    <cellStyle name="Normal 2 2 3" xfId="41"/>
    <cellStyle name="Normal 2 3" xfId="21"/>
    <cellStyle name="Normal 2 3 2" xfId="42"/>
    <cellStyle name="Normal 2 4" xfId="36"/>
    <cellStyle name="Normal 2 5" xfId="4"/>
    <cellStyle name="Normal 2 5 2" xfId="22"/>
    <cellStyle name="Normal 2 5 2 2" xfId="43"/>
    <cellStyle name="Normal 2 5 3" xfId="37"/>
    <cellStyle name="Normal 3" xfId="12"/>
    <cellStyle name="Normal 3 2" xfId="18"/>
    <cellStyle name="Normal 4" xfId="11"/>
    <cellStyle name="Normal 4 2" xfId="28"/>
    <cellStyle name="Normal 5" xfId="1"/>
    <cellStyle name="Percent 2" xfId="15"/>
    <cellStyle name="Percent 2 2" xfId="31"/>
    <cellStyle name="Percent 3" xfId="25"/>
    <cellStyle name="Percent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workbookViewId="0">
      <selection activeCell="K12" sqref="K12:K14"/>
    </sheetView>
  </sheetViews>
  <sheetFormatPr defaultRowHeight="15" x14ac:dyDescent="0.25"/>
  <cols>
    <col min="1" max="1" width="16" customWidth="1"/>
    <col min="2" max="2" width="14.7109375" customWidth="1"/>
    <col min="3" max="3" width="20.42578125" bestFit="1" customWidth="1"/>
    <col min="4" max="4" width="13.7109375" style="7" customWidth="1"/>
    <col min="5" max="7" width="13.7109375" customWidth="1"/>
    <col min="11" max="11" width="12.42578125" bestFit="1" customWidth="1"/>
  </cols>
  <sheetData>
    <row r="1" spans="1:11" ht="15.75" x14ac:dyDescent="0.25">
      <c r="A1" s="135" t="s">
        <v>59</v>
      </c>
      <c r="B1" s="136"/>
      <c r="C1" s="136"/>
      <c r="D1" s="136"/>
      <c r="E1" s="136"/>
      <c r="F1" s="136"/>
      <c r="G1" s="137"/>
    </row>
    <row r="2" spans="1:11" ht="31.5" customHeight="1" x14ac:dyDescent="0.25">
      <c r="A2" s="3"/>
      <c r="B2" s="3"/>
      <c r="C2" s="3"/>
      <c r="D2" s="134" t="s">
        <v>60</v>
      </c>
      <c r="E2" s="134"/>
      <c r="F2" s="134" t="s">
        <v>61</v>
      </c>
      <c r="G2" s="134"/>
    </row>
    <row r="3" spans="1:11" ht="47.25" x14ac:dyDescent="0.25">
      <c r="A3" s="16" t="s">
        <v>67</v>
      </c>
      <c r="B3" s="17" t="s">
        <v>0</v>
      </c>
      <c r="C3" s="13" t="s">
        <v>1</v>
      </c>
      <c r="D3" s="14" t="s">
        <v>55</v>
      </c>
      <c r="E3" s="15" t="s">
        <v>56</v>
      </c>
      <c r="F3" s="15" t="s">
        <v>57</v>
      </c>
      <c r="G3" s="15" t="s">
        <v>58</v>
      </c>
    </row>
    <row r="4" spans="1:11" ht="15.75" x14ac:dyDescent="0.25">
      <c r="A4" s="129" t="s">
        <v>2</v>
      </c>
      <c r="B4" s="4" t="s">
        <v>3</v>
      </c>
      <c r="C4" s="5" t="s">
        <v>18</v>
      </c>
      <c r="D4" s="6">
        <v>810</v>
      </c>
      <c r="E4" s="2"/>
      <c r="F4" s="2"/>
      <c r="G4" s="2"/>
      <c r="J4" s="1" t="s">
        <v>16</v>
      </c>
      <c r="K4" s="1" t="s">
        <v>50</v>
      </c>
    </row>
    <row r="5" spans="1:11" ht="15.75" x14ac:dyDescent="0.25">
      <c r="A5" s="130"/>
      <c r="B5" s="4" t="s">
        <v>3</v>
      </c>
      <c r="C5" s="5" t="s">
        <v>4</v>
      </c>
      <c r="D5" s="6">
        <v>354</v>
      </c>
      <c r="E5" s="2"/>
      <c r="F5" s="2"/>
      <c r="G5" s="2"/>
      <c r="J5" s="1" t="s">
        <v>21</v>
      </c>
      <c r="K5" s="1" t="s">
        <v>49</v>
      </c>
    </row>
    <row r="6" spans="1:11" ht="15.75" x14ac:dyDescent="0.25">
      <c r="A6" s="130"/>
      <c r="B6" s="4" t="s">
        <v>5</v>
      </c>
      <c r="C6" s="5" t="s">
        <v>6</v>
      </c>
      <c r="D6" s="6">
        <v>384</v>
      </c>
      <c r="E6" s="2"/>
      <c r="F6" s="2"/>
      <c r="G6" s="2"/>
      <c r="J6" s="1" t="s">
        <v>24</v>
      </c>
      <c r="K6" s="1" t="s">
        <v>51</v>
      </c>
    </row>
    <row r="7" spans="1:11" ht="15.75" x14ac:dyDescent="0.25">
      <c r="A7" s="130"/>
      <c r="B7" s="4" t="s">
        <v>7</v>
      </c>
      <c r="C7" s="5" t="s">
        <v>8</v>
      </c>
      <c r="D7" s="6">
        <v>357.5</v>
      </c>
      <c r="E7" s="2"/>
      <c r="F7" s="2"/>
      <c r="G7" s="2"/>
    </row>
    <row r="8" spans="1:11" ht="15.75" x14ac:dyDescent="0.25">
      <c r="A8" s="130"/>
      <c r="B8" s="4" t="s">
        <v>7</v>
      </c>
      <c r="C8" s="5" t="s">
        <v>9</v>
      </c>
      <c r="D8" s="6">
        <v>1700</v>
      </c>
      <c r="E8" s="2"/>
      <c r="F8" s="2"/>
      <c r="G8" s="2"/>
    </row>
    <row r="9" spans="1:11" ht="15.75" x14ac:dyDescent="0.25">
      <c r="A9" s="130"/>
      <c r="B9" s="4" t="s">
        <v>7</v>
      </c>
      <c r="C9" s="5" t="s">
        <v>10</v>
      </c>
      <c r="D9" s="6">
        <v>150</v>
      </c>
      <c r="E9" s="2"/>
      <c r="F9" s="2"/>
      <c r="G9" s="2"/>
    </row>
    <row r="10" spans="1:11" ht="15.75" x14ac:dyDescent="0.25">
      <c r="A10" s="130"/>
      <c r="B10" s="4" t="s">
        <v>11</v>
      </c>
      <c r="C10" s="5" t="s">
        <v>12</v>
      </c>
      <c r="D10" s="6">
        <v>983.33333333333337</v>
      </c>
      <c r="E10" s="2"/>
      <c r="F10" s="2"/>
      <c r="G10" s="2"/>
    </row>
    <row r="11" spans="1:11" ht="15.75" x14ac:dyDescent="0.25">
      <c r="A11" s="130"/>
      <c r="B11" s="4" t="s">
        <v>13</v>
      </c>
      <c r="C11" s="5" t="s">
        <v>14</v>
      </c>
      <c r="D11" s="6">
        <v>300</v>
      </c>
      <c r="E11" s="2"/>
      <c r="F11" s="2"/>
      <c r="G11" s="2"/>
    </row>
    <row r="12" spans="1:11" ht="15.75" x14ac:dyDescent="0.25">
      <c r="A12" s="130"/>
      <c r="B12" s="4" t="s">
        <v>15</v>
      </c>
      <c r="C12" s="5" t="s">
        <v>12</v>
      </c>
      <c r="D12" s="6">
        <v>943.33333333333337</v>
      </c>
      <c r="E12" s="2"/>
      <c r="F12" s="2"/>
      <c r="G12" s="2"/>
    </row>
    <row r="13" spans="1:11" ht="15.75" x14ac:dyDescent="0.25">
      <c r="A13" s="130"/>
      <c r="B13" s="4" t="s">
        <v>21</v>
      </c>
      <c r="C13" s="5" t="str">
        <f>VLOOKUP(B13,$J$3:$K$39,2,0)</f>
        <v>Mở bạt</v>
      </c>
      <c r="D13" s="6"/>
      <c r="E13" s="2"/>
      <c r="F13" s="2">
        <v>0.49999999999999956</v>
      </c>
      <c r="G13" s="2"/>
    </row>
    <row r="14" spans="1:11" ht="15.75" x14ac:dyDescent="0.25">
      <c r="A14" s="131"/>
      <c r="B14" s="4" t="s">
        <v>16</v>
      </c>
      <c r="C14" s="5" t="str">
        <f t="shared" ref="C14" si="0">VLOOKUP(B14,$J$3:$K$39,2,0)</f>
        <v>Đậy bạt</v>
      </c>
      <c r="D14" s="6"/>
      <c r="E14" s="2"/>
      <c r="F14" s="2">
        <v>9</v>
      </c>
      <c r="G14" s="2">
        <v>1.9999999999999982</v>
      </c>
    </row>
    <row r="15" spans="1:11" ht="15.75" x14ac:dyDescent="0.25">
      <c r="A15" s="129" t="s">
        <v>17</v>
      </c>
      <c r="B15" s="4" t="s">
        <v>3</v>
      </c>
      <c r="C15" s="5" t="s">
        <v>18</v>
      </c>
      <c r="D15" s="6">
        <v>880</v>
      </c>
      <c r="E15" s="2"/>
      <c r="F15" s="2"/>
      <c r="G15" s="2"/>
    </row>
    <row r="16" spans="1:11" ht="15.75" x14ac:dyDescent="0.25">
      <c r="A16" s="130"/>
      <c r="B16" s="4" t="s">
        <v>3</v>
      </c>
      <c r="C16" s="5" t="s">
        <v>19</v>
      </c>
      <c r="D16" s="6">
        <v>1190</v>
      </c>
      <c r="E16" s="2"/>
      <c r="F16" s="2"/>
      <c r="G16" s="2"/>
    </row>
    <row r="17" spans="1:7" ht="15.75" x14ac:dyDescent="0.25">
      <c r="A17" s="130"/>
      <c r="B17" s="4" t="s">
        <v>3</v>
      </c>
      <c r="C17" s="5" t="s">
        <v>4</v>
      </c>
      <c r="D17" s="6">
        <v>555</v>
      </c>
      <c r="E17" s="2"/>
      <c r="F17" s="2"/>
      <c r="G17" s="2"/>
    </row>
    <row r="18" spans="1:7" ht="15.75" x14ac:dyDescent="0.25">
      <c r="A18" s="130"/>
      <c r="B18" s="4" t="s">
        <v>7</v>
      </c>
      <c r="C18" s="5" t="s">
        <v>9</v>
      </c>
      <c r="D18" s="6">
        <v>575</v>
      </c>
      <c r="E18" s="2"/>
      <c r="F18" s="2"/>
      <c r="G18" s="2"/>
    </row>
    <row r="19" spans="1:7" ht="15.75" x14ac:dyDescent="0.25">
      <c r="A19" s="130"/>
      <c r="B19" s="4" t="s">
        <v>11</v>
      </c>
      <c r="C19" s="5" t="s">
        <v>12</v>
      </c>
      <c r="D19" s="6">
        <v>800</v>
      </c>
      <c r="E19" s="2"/>
      <c r="F19" s="2"/>
      <c r="G19" s="2"/>
    </row>
    <row r="20" spans="1:7" ht="15.75" x14ac:dyDescent="0.25">
      <c r="A20" s="130"/>
      <c r="B20" s="4" t="s">
        <v>11</v>
      </c>
      <c r="C20" s="5" t="s">
        <v>20</v>
      </c>
      <c r="D20" s="6">
        <v>483.33333333333331</v>
      </c>
      <c r="E20" s="2"/>
      <c r="F20" s="2"/>
      <c r="G20" s="2"/>
    </row>
    <row r="21" spans="1:7" ht="15.75" x14ac:dyDescent="0.25">
      <c r="A21" s="130"/>
      <c r="B21" s="4" t="s">
        <v>13</v>
      </c>
      <c r="C21" s="5" t="s">
        <v>14</v>
      </c>
      <c r="D21" s="6">
        <v>468.33333333333331</v>
      </c>
      <c r="E21" s="2"/>
      <c r="F21" s="2"/>
      <c r="G21" s="2"/>
    </row>
    <row r="22" spans="1:7" ht="15.75" x14ac:dyDescent="0.25">
      <c r="A22" s="130"/>
      <c r="B22" s="4" t="s">
        <v>15</v>
      </c>
      <c r="C22" s="5" t="s">
        <v>12</v>
      </c>
      <c r="D22" s="6">
        <v>543.33333333333326</v>
      </c>
      <c r="E22" s="2"/>
      <c r="F22" s="2"/>
      <c r="G22" s="2"/>
    </row>
    <row r="23" spans="1:7" ht="15.75" x14ac:dyDescent="0.25">
      <c r="A23" s="130"/>
      <c r="B23" s="4" t="s">
        <v>24</v>
      </c>
      <c r="C23" s="5" t="str">
        <f t="shared" ref="C23:C25" si="1">VLOOKUP(B23,$J$3:$K$39,2,0)</f>
        <v>Dọn vệ sinh…</v>
      </c>
      <c r="D23" s="6"/>
      <c r="E23" s="2"/>
      <c r="F23" s="2">
        <v>4</v>
      </c>
      <c r="G23" s="2"/>
    </row>
    <row r="24" spans="1:7" ht="15.75" x14ac:dyDescent="0.25">
      <c r="A24" s="130"/>
      <c r="B24" s="4" t="s">
        <v>21</v>
      </c>
      <c r="C24" s="5" t="str">
        <f t="shared" si="1"/>
        <v>Mở bạt</v>
      </c>
      <c r="D24" s="6"/>
      <c r="E24" s="2"/>
      <c r="F24" s="2">
        <v>0.83333333333333304</v>
      </c>
      <c r="G24" s="2"/>
    </row>
    <row r="25" spans="1:7" ht="15.75" x14ac:dyDescent="0.25">
      <c r="A25" s="131"/>
      <c r="B25" s="4" t="s">
        <v>16</v>
      </c>
      <c r="C25" s="5" t="str">
        <f t="shared" si="1"/>
        <v>Đậy bạt</v>
      </c>
      <c r="D25" s="6"/>
      <c r="E25" s="2"/>
      <c r="F25" s="2">
        <v>8</v>
      </c>
      <c r="G25" s="2">
        <v>1.9999999999999982</v>
      </c>
    </row>
    <row r="26" spans="1:7" ht="15.75" x14ac:dyDescent="0.25">
      <c r="A26" s="129" t="s">
        <v>22</v>
      </c>
      <c r="B26" s="4" t="s">
        <v>3</v>
      </c>
      <c r="C26" s="5" t="s">
        <v>18</v>
      </c>
      <c r="D26" s="6">
        <v>560</v>
      </c>
      <c r="E26" s="2"/>
      <c r="F26" s="2"/>
      <c r="G26" s="2"/>
    </row>
    <row r="27" spans="1:7" ht="15.75" x14ac:dyDescent="0.25">
      <c r="A27" s="130"/>
      <c r="B27" s="4" t="s">
        <v>5</v>
      </c>
      <c r="C27" s="5" t="s">
        <v>23</v>
      </c>
      <c r="D27" s="6">
        <v>127.5</v>
      </c>
      <c r="E27" s="2"/>
      <c r="F27" s="2"/>
      <c r="G27" s="2"/>
    </row>
    <row r="28" spans="1:7" ht="15.75" x14ac:dyDescent="0.25">
      <c r="A28" s="130"/>
      <c r="B28" s="4" t="s">
        <v>5</v>
      </c>
      <c r="C28" s="5" t="s">
        <v>6</v>
      </c>
      <c r="D28" s="6">
        <v>150</v>
      </c>
      <c r="E28" s="2"/>
      <c r="F28" s="2"/>
      <c r="G28" s="2"/>
    </row>
    <row r="29" spans="1:7" ht="15.75" x14ac:dyDescent="0.25">
      <c r="A29" s="130"/>
      <c r="B29" s="4" t="s">
        <v>7</v>
      </c>
      <c r="C29" s="5" t="s">
        <v>8</v>
      </c>
      <c r="D29" s="6">
        <v>312.5</v>
      </c>
      <c r="E29" s="2"/>
      <c r="F29" s="2"/>
      <c r="G29" s="2"/>
    </row>
    <row r="30" spans="1:7" ht="15.75" x14ac:dyDescent="0.25">
      <c r="A30" s="130"/>
      <c r="B30" s="4" t="s">
        <v>7</v>
      </c>
      <c r="C30" s="5" t="s">
        <v>9</v>
      </c>
      <c r="D30" s="6">
        <v>2100</v>
      </c>
      <c r="E30" s="2"/>
      <c r="F30" s="2"/>
      <c r="G30" s="2"/>
    </row>
    <row r="31" spans="1:7" ht="15.75" x14ac:dyDescent="0.25">
      <c r="A31" s="130"/>
      <c r="B31" s="4" t="s">
        <v>7</v>
      </c>
      <c r="C31" s="5" t="s">
        <v>10</v>
      </c>
      <c r="D31" s="6">
        <v>200</v>
      </c>
      <c r="E31" s="2"/>
      <c r="F31" s="2"/>
      <c r="G31" s="2"/>
    </row>
    <row r="32" spans="1:7" ht="15.75" x14ac:dyDescent="0.25">
      <c r="A32" s="130"/>
      <c r="B32" s="4" t="s">
        <v>7</v>
      </c>
      <c r="C32" s="5" t="s">
        <v>37</v>
      </c>
      <c r="D32" s="6">
        <v>100</v>
      </c>
      <c r="E32" s="2"/>
      <c r="F32" s="2"/>
      <c r="G32" s="2"/>
    </row>
    <row r="33" spans="1:7" ht="15.75" x14ac:dyDescent="0.25">
      <c r="A33" s="130"/>
      <c r="B33" s="4" t="s">
        <v>7</v>
      </c>
      <c r="C33" s="5" t="s">
        <v>38</v>
      </c>
      <c r="D33" s="6">
        <v>312.5</v>
      </c>
      <c r="E33" s="2"/>
      <c r="F33" s="2"/>
      <c r="G33" s="2"/>
    </row>
    <row r="34" spans="1:7" ht="15.75" x14ac:dyDescent="0.25">
      <c r="A34" s="130"/>
      <c r="B34" s="4" t="s">
        <v>11</v>
      </c>
      <c r="C34" s="5" t="s">
        <v>12</v>
      </c>
      <c r="D34" s="6">
        <v>673.33333333333337</v>
      </c>
      <c r="E34" s="2"/>
      <c r="F34" s="2"/>
      <c r="G34" s="2"/>
    </row>
    <row r="35" spans="1:7" ht="15.75" x14ac:dyDescent="0.25">
      <c r="A35" s="130"/>
      <c r="B35" s="4" t="s">
        <v>13</v>
      </c>
      <c r="C35" s="5" t="s">
        <v>14</v>
      </c>
      <c r="D35" s="6">
        <v>466.66666666666669</v>
      </c>
      <c r="E35" s="2"/>
      <c r="F35" s="2"/>
      <c r="G35" s="2"/>
    </row>
    <row r="36" spans="1:7" ht="15.75" x14ac:dyDescent="0.25">
      <c r="A36" s="130"/>
      <c r="B36" s="4" t="s">
        <v>32</v>
      </c>
      <c r="C36" s="5" t="s">
        <v>52</v>
      </c>
      <c r="D36" s="6">
        <v>62.5</v>
      </c>
      <c r="E36" s="2"/>
      <c r="F36" s="2"/>
      <c r="G36" s="2"/>
    </row>
    <row r="37" spans="1:7" ht="15.75" x14ac:dyDescent="0.25">
      <c r="A37" s="130"/>
      <c r="B37" s="4" t="s">
        <v>15</v>
      </c>
      <c r="C37" s="5" t="s">
        <v>12</v>
      </c>
      <c r="D37" s="6">
        <v>826.66666666666663</v>
      </c>
      <c r="E37" s="2"/>
      <c r="F37" s="2"/>
      <c r="G37" s="2"/>
    </row>
    <row r="38" spans="1:7" ht="15.75" x14ac:dyDescent="0.25">
      <c r="A38" s="130"/>
      <c r="B38" s="4" t="s">
        <v>24</v>
      </c>
      <c r="C38" s="5" t="str">
        <f t="shared" ref="C38:C39" si="2">VLOOKUP(B38,$J$3:$K$39,2,0)</f>
        <v>Dọn vệ sinh…</v>
      </c>
      <c r="D38" s="6"/>
      <c r="E38" s="2"/>
      <c r="F38" s="2">
        <v>5.5</v>
      </c>
      <c r="G38" s="2">
        <v>1.5</v>
      </c>
    </row>
    <row r="39" spans="1:7" ht="15.75" x14ac:dyDescent="0.25">
      <c r="A39" s="131"/>
      <c r="B39" s="4" t="s">
        <v>16</v>
      </c>
      <c r="C39" s="5" t="str">
        <f t="shared" si="2"/>
        <v>Đậy bạt</v>
      </c>
      <c r="D39" s="6"/>
      <c r="E39" s="2"/>
      <c r="F39" s="2">
        <v>7.5</v>
      </c>
      <c r="G39" s="2">
        <v>1.9999999999999982</v>
      </c>
    </row>
    <row r="40" spans="1:7" ht="15.75" x14ac:dyDescent="0.25">
      <c r="A40" s="129" t="s">
        <v>25</v>
      </c>
      <c r="B40" s="4" t="s">
        <v>3</v>
      </c>
      <c r="C40" s="5" t="s">
        <v>4</v>
      </c>
      <c r="D40" s="6">
        <v>270</v>
      </c>
      <c r="E40" s="2"/>
      <c r="F40" s="2"/>
      <c r="G40" s="2"/>
    </row>
    <row r="41" spans="1:7" ht="15.75" x14ac:dyDescent="0.25">
      <c r="A41" s="130"/>
      <c r="B41" s="4" t="s">
        <v>5</v>
      </c>
      <c r="C41" s="5" t="s">
        <v>6</v>
      </c>
      <c r="D41" s="6">
        <v>410</v>
      </c>
      <c r="E41" s="2"/>
      <c r="F41" s="2"/>
      <c r="G41" s="2"/>
    </row>
    <row r="42" spans="1:7" ht="15.75" x14ac:dyDescent="0.25">
      <c r="A42" s="130"/>
      <c r="B42" s="4" t="s">
        <v>7</v>
      </c>
      <c r="C42" s="5" t="s">
        <v>8</v>
      </c>
      <c r="D42" s="6">
        <v>357.5</v>
      </c>
      <c r="E42" s="2"/>
      <c r="F42" s="2"/>
      <c r="G42" s="2"/>
    </row>
    <row r="43" spans="1:7" ht="15.75" x14ac:dyDescent="0.25">
      <c r="A43" s="130"/>
      <c r="B43" s="4" t="s">
        <v>7</v>
      </c>
      <c r="C43" s="5" t="s">
        <v>9</v>
      </c>
      <c r="D43" s="6">
        <v>1275</v>
      </c>
      <c r="E43" s="2"/>
      <c r="F43" s="2"/>
      <c r="G43" s="2"/>
    </row>
    <row r="44" spans="1:7" ht="15.75" x14ac:dyDescent="0.25">
      <c r="A44" s="130"/>
      <c r="B44" s="4" t="s">
        <v>7</v>
      </c>
      <c r="C44" s="5" t="s">
        <v>10</v>
      </c>
      <c r="D44" s="6">
        <v>150</v>
      </c>
      <c r="E44" s="2"/>
      <c r="F44" s="2"/>
      <c r="G44" s="2"/>
    </row>
    <row r="45" spans="1:7" ht="15.75" x14ac:dyDescent="0.25">
      <c r="A45" s="130"/>
      <c r="B45" s="4" t="s">
        <v>11</v>
      </c>
      <c r="C45" s="5" t="s">
        <v>12</v>
      </c>
      <c r="D45" s="6">
        <v>666.66666666666663</v>
      </c>
      <c r="E45" s="2"/>
      <c r="F45" s="2"/>
      <c r="G45" s="2"/>
    </row>
    <row r="46" spans="1:7" ht="15.75" x14ac:dyDescent="0.25">
      <c r="A46" s="130"/>
      <c r="B46" s="4" t="s">
        <v>13</v>
      </c>
      <c r="C46" s="5" t="s">
        <v>14</v>
      </c>
      <c r="D46" s="6">
        <v>435</v>
      </c>
      <c r="E46" s="2"/>
      <c r="F46" s="2"/>
      <c r="G46" s="2"/>
    </row>
    <row r="47" spans="1:7" ht="15.75" x14ac:dyDescent="0.25">
      <c r="A47" s="130"/>
      <c r="B47" s="4" t="s">
        <v>15</v>
      </c>
      <c r="C47" s="5" t="s">
        <v>12</v>
      </c>
      <c r="D47" s="6">
        <v>1216.6666666666667</v>
      </c>
      <c r="E47" s="2"/>
      <c r="F47" s="2"/>
      <c r="G47" s="2"/>
    </row>
    <row r="48" spans="1:7" ht="15.75" x14ac:dyDescent="0.25">
      <c r="A48" s="130"/>
      <c r="B48" s="4" t="s">
        <v>24</v>
      </c>
      <c r="C48" s="5" t="str">
        <f t="shared" ref="C48:C50" si="3">VLOOKUP(B48,$J$3:$K$39,2,0)</f>
        <v>Dọn vệ sinh…</v>
      </c>
      <c r="D48" s="6"/>
      <c r="E48" s="2"/>
      <c r="F48" s="2">
        <v>2.5000000000000004</v>
      </c>
      <c r="G48" s="2"/>
    </row>
    <row r="49" spans="1:7" ht="15.75" x14ac:dyDescent="0.25">
      <c r="A49" s="130"/>
      <c r="B49" s="4" t="s">
        <v>21</v>
      </c>
      <c r="C49" s="5" t="str">
        <f t="shared" si="3"/>
        <v>Mở bạt</v>
      </c>
      <c r="D49" s="6"/>
      <c r="E49" s="2"/>
      <c r="F49" s="2">
        <v>2.4999999999999991</v>
      </c>
      <c r="G49" s="2"/>
    </row>
    <row r="50" spans="1:7" ht="15.75" x14ac:dyDescent="0.25">
      <c r="A50" s="131"/>
      <c r="B50" s="4" t="s">
        <v>16</v>
      </c>
      <c r="C50" s="5" t="str">
        <f t="shared" si="3"/>
        <v>Đậy bạt</v>
      </c>
      <c r="D50" s="6"/>
      <c r="E50" s="2"/>
      <c r="F50" s="2">
        <v>8</v>
      </c>
      <c r="G50" s="2">
        <v>1.9999999999999982</v>
      </c>
    </row>
    <row r="51" spans="1:7" ht="15.75" x14ac:dyDescent="0.25">
      <c r="A51" s="129" t="s">
        <v>26</v>
      </c>
      <c r="B51" s="4" t="s">
        <v>3</v>
      </c>
      <c r="C51" s="5" t="s">
        <v>18</v>
      </c>
      <c r="D51" s="6">
        <v>800</v>
      </c>
      <c r="E51" s="2"/>
      <c r="F51" s="2"/>
      <c r="G51" s="2"/>
    </row>
    <row r="52" spans="1:7" ht="15.75" x14ac:dyDescent="0.25">
      <c r="A52" s="130"/>
      <c r="B52" s="4" t="s">
        <v>3</v>
      </c>
      <c r="C52" s="5" t="s">
        <v>4</v>
      </c>
      <c r="D52" s="6">
        <v>84</v>
      </c>
      <c r="E52" s="2"/>
      <c r="F52" s="2"/>
      <c r="G52" s="2"/>
    </row>
    <row r="53" spans="1:7" ht="15.75" x14ac:dyDescent="0.25">
      <c r="A53" s="130"/>
      <c r="B53" s="4" t="s">
        <v>5</v>
      </c>
      <c r="C53" s="5" t="s">
        <v>6</v>
      </c>
      <c r="D53" s="6">
        <v>284</v>
      </c>
      <c r="E53" s="2"/>
      <c r="F53" s="2"/>
      <c r="G53" s="2"/>
    </row>
    <row r="54" spans="1:7" ht="15.75" x14ac:dyDescent="0.25">
      <c r="A54" s="130"/>
      <c r="B54" s="4" t="s">
        <v>7</v>
      </c>
      <c r="C54" s="5" t="s">
        <v>53</v>
      </c>
      <c r="D54" s="6">
        <v>312.5</v>
      </c>
      <c r="E54" s="2"/>
      <c r="F54" s="2"/>
      <c r="G54" s="2"/>
    </row>
    <row r="55" spans="1:7" ht="15.75" x14ac:dyDescent="0.25">
      <c r="A55" s="130"/>
      <c r="B55" s="4" t="s">
        <v>7</v>
      </c>
      <c r="C55" s="5" t="s">
        <v>9</v>
      </c>
      <c r="D55" s="6">
        <v>2825</v>
      </c>
      <c r="E55" s="2"/>
      <c r="F55" s="2"/>
      <c r="G55" s="2"/>
    </row>
    <row r="56" spans="1:7" ht="15.75" x14ac:dyDescent="0.25">
      <c r="A56" s="130"/>
      <c r="B56" s="4" t="s">
        <v>7</v>
      </c>
      <c r="C56" s="5" t="s">
        <v>10</v>
      </c>
      <c r="D56" s="6">
        <v>375</v>
      </c>
      <c r="E56" s="2"/>
      <c r="F56" s="2"/>
      <c r="G56" s="2"/>
    </row>
    <row r="57" spans="1:7" ht="15.75" x14ac:dyDescent="0.25">
      <c r="A57" s="130"/>
      <c r="B57" s="4" t="s">
        <v>7</v>
      </c>
      <c r="C57" s="5" t="s">
        <v>38</v>
      </c>
      <c r="D57" s="6">
        <v>312.5</v>
      </c>
      <c r="E57" s="2"/>
      <c r="F57" s="2"/>
      <c r="G57" s="2"/>
    </row>
    <row r="58" spans="1:7" ht="15.75" x14ac:dyDescent="0.25">
      <c r="A58" s="130"/>
      <c r="B58" s="4" t="s">
        <v>11</v>
      </c>
      <c r="C58" s="5" t="s">
        <v>12</v>
      </c>
      <c r="D58" s="6">
        <v>983.33333333333337</v>
      </c>
      <c r="E58" s="2"/>
      <c r="F58" s="2"/>
      <c r="G58" s="2"/>
    </row>
    <row r="59" spans="1:7" ht="15.75" x14ac:dyDescent="0.25">
      <c r="A59" s="130"/>
      <c r="B59" s="4" t="s">
        <v>13</v>
      </c>
      <c r="C59" s="5" t="s">
        <v>14</v>
      </c>
      <c r="D59" s="6">
        <v>341.66666666666663</v>
      </c>
      <c r="E59" s="2"/>
      <c r="F59" s="2"/>
      <c r="G59" s="2"/>
    </row>
    <row r="60" spans="1:7" ht="15.75" x14ac:dyDescent="0.25">
      <c r="A60" s="130"/>
      <c r="B60" s="4" t="s">
        <v>15</v>
      </c>
      <c r="C60" s="5" t="s">
        <v>12</v>
      </c>
      <c r="D60" s="6">
        <v>610</v>
      </c>
      <c r="E60" s="2"/>
      <c r="F60" s="2"/>
      <c r="G60" s="2"/>
    </row>
    <row r="61" spans="1:7" ht="15.75" x14ac:dyDescent="0.25">
      <c r="A61" s="130"/>
      <c r="B61" s="4" t="s">
        <v>24</v>
      </c>
      <c r="C61" s="5" t="str">
        <f t="shared" ref="C61:C63" si="4">VLOOKUP(B61,$J$3:$K$39,2,0)</f>
        <v>Dọn vệ sinh…</v>
      </c>
      <c r="D61" s="6"/>
      <c r="E61" s="2"/>
      <c r="F61" s="2">
        <v>2.5000000000000004</v>
      </c>
      <c r="G61" s="2"/>
    </row>
    <row r="62" spans="1:7" ht="15.75" x14ac:dyDescent="0.25">
      <c r="A62" s="130"/>
      <c r="B62" s="4" t="s">
        <v>21</v>
      </c>
      <c r="C62" s="5" t="str">
        <f t="shared" si="4"/>
        <v>Mở bạt</v>
      </c>
      <c r="D62" s="6"/>
      <c r="E62" s="2"/>
      <c r="F62" s="2">
        <v>0.83333333333333304</v>
      </c>
      <c r="G62" s="2"/>
    </row>
    <row r="63" spans="1:7" ht="15.75" x14ac:dyDescent="0.25">
      <c r="A63" s="131"/>
      <c r="B63" s="4" t="s">
        <v>16</v>
      </c>
      <c r="C63" s="5" t="str">
        <f t="shared" si="4"/>
        <v>Đậy bạt</v>
      </c>
      <c r="D63" s="6"/>
      <c r="E63" s="2"/>
      <c r="F63" s="2">
        <v>5.4999999999999991</v>
      </c>
      <c r="G63" s="2">
        <v>1.9999999999999982</v>
      </c>
    </row>
    <row r="64" spans="1:7" ht="15.75" x14ac:dyDescent="0.25">
      <c r="A64" s="129" t="s">
        <v>27</v>
      </c>
      <c r="B64" s="4" t="s">
        <v>3</v>
      </c>
      <c r="C64" s="5" t="s">
        <v>18</v>
      </c>
      <c r="D64" s="6">
        <v>820</v>
      </c>
      <c r="E64" s="2"/>
      <c r="F64" s="2"/>
      <c r="G64" s="2"/>
    </row>
    <row r="65" spans="1:7" ht="15.75" x14ac:dyDescent="0.25">
      <c r="A65" s="130"/>
      <c r="B65" s="4" t="s">
        <v>3</v>
      </c>
      <c r="C65" s="5" t="s">
        <v>4</v>
      </c>
      <c r="D65" s="6">
        <v>157.5</v>
      </c>
      <c r="E65" s="2"/>
      <c r="F65" s="2"/>
      <c r="G65" s="2"/>
    </row>
    <row r="66" spans="1:7" ht="15.75" x14ac:dyDescent="0.25">
      <c r="A66" s="130"/>
      <c r="B66" s="4" t="s">
        <v>5</v>
      </c>
      <c r="C66" s="5" t="s">
        <v>6</v>
      </c>
      <c r="D66" s="6">
        <v>1258.3333333333333</v>
      </c>
      <c r="E66" s="2"/>
      <c r="F66" s="2"/>
      <c r="G66" s="2"/>
    </row>
    <row r="67" spans="1:7" ht="15.75" x14ac:dyDescent="0.25">
      <c r="A67" s="130"/>
      <c r="B67" s="4" t="s">
        <v>7</v>
      </c>
      <c r="C67" s="5" t="s">
        <v>53</v>
      </c>
      <c r="D67" s="6">
        <v>312.5</v>
      </c>
      <c r="E67" s="2"/>
      <c r="F67" s="2"/>
      <c r="G67" s="2"/>
    </row>
    <row r="68" spans="1:7" ht="15.75" x14ac:dyDescent="0.25">
      <c r="A68" s="130"/>
      <c r="B68" s="4" t="s">
        <v>7</v>
      </c>
      <c r="C68" s="5" t="s">
        <v>9</v>
      </c>
      <c r="D68" s="6">
        <v>1400</v>
      </c>
      <c r="E68" s="2"/>
      <c r="F68" s="2"/>
      <c r="G68" s="2"/>
    </row>
    <row r="69" spans="1:7" ht="15.75" x14ac:dyDescent="0.25">
      <c r="A69" s="130"/>
      <c r="B69" s="4" t="s">
        <v>7</v>
      </c>
      <c r="C69" s="5" t="s">
        <v>10</v>
      </c>
      <c r="D69" s="6">
        <v>75</v>
      </c>
      <c r="E69" s="2"/>
      <c r="F69" s="2"/>
      <c r="G69" s="2"/>
    </row>
    <row r="70" spans="1:7" ht="15.75" x14ac:dyDescent="0.25">
      <c r="A70" s="130"/>
      <c r="B70" s="4" t="s">
        <v>11</v>
      </c>
      <c r="C70" s="5" t="s">
        <v>12</v>
      </c>
      <c r="D70" s="6">
        <v>333.33333333333337</v>
      </c>
      <c r="E70" s="2"/>
      <c r="F70" s="2"/>
      <c r="G70" s="2"/>
    </row>
    <row r="71" spans="1:7" ht="15.75" x14ac:dyDescent="0.25">
      <c r="A71" s="130"/>
      <c r="B71" s="4" t="s">
        <v>11</v>
      </c>
      <c r="C71" s="5" t="s">
        <v>20</v>
      </c>
      <c r="D71" s="6">
        <v>483.33333333333331</v>
      </c>
      <c r="E71" s="2"/>
      <c r="F71" s="2"/>
      <c r="G71" s="2"/>
    </row>
    <row r="72" spans="1:7" ht="15.75" x14ac:dyDescent="0.25">
      <c r="A72" s="130"/>
      <c r="B72" s="4" t="s">
        <v>13</v>
      </c>
      <c r="C72" s="5" t="s">
        <v>14</v>
      </c>
      <c r="D72" s="6">
        <v>576.66666666666674</v>
      </c>
      <c r="E72" s="2"/>
      <c r="F72" s="2"/>
      <c r="G72" s="2"/>
    </row>
    <row r="73" spans="1:7" ht="15.75" x14ac:dyDescent="0.25">
      <c r="A73" s="130"/>
      <c r="B73" s="4" t="s">
        <v>15</v>
      </c>
      <c r="C73" s="5" t="s">
        <v>12</v>
      </c>
      <c r="D73" s="6">
        <v>816.66666666666663</v>
      </c>
      <c r="E73" s="2"/>
      <c r="F73" s="2"/>
      <c r="G73" s="2"/>
    </row>
    <row r="74" spans="1:7" ht="15.75" x14ac:dyDescent="0.25">
      <c r="A74" s="130"/>
      <c r="B74" s="4" t="s">
        <v>24</v>
      </c>
      <c r="C74" s="5" t="str">
        <f t="shared" ref="C74:C76" si="5">VLOOKUP(B74,$J$3:$K$39,2,0)</f>
        <v>Dọn vệ sinh…</v>
      </c>
      <c r="D74" s="6"/>
      <c r="E74" s="2"/>
      <c r="F74" s="2">
        <v>2.5000000000000004</v>
      </c>
      <c r="G74" s="2"/>
    </row>
    <row r="75" spans="1:7" ht="15.75" x14ac:dyDescent="0.25">
      <c r="A75" s="130"/>
      <c r="B75" s="4" t="s">
        <v>21</v>
      </c>
      <c r="C75" s="5" t="str">
        <f t="shared" si="5"/>
        <v>Mở bạt</v>
      </c>
      <c r="D75" s="6"/>
      <c r="E75" s="2"/>
      <c r="F75" s="2">
        <v>0.99999999999999911</v>
      </c>
      <c r="G75" s="2"/>
    </row>
    <row r="76" spans="1:7" ht="15.75" x14ac:dyDescent="0.25">
      <c r="A76" s="131"/>
      <c r="B76" s="4" t="s">
        <v>16</v>
      </c>
      <c r="C76" s="5" t="str">
        <f t="shared" si="5"/>
        <v>Đậy bạt</v>
      </c>
      <c r="D76" s="6"/>
      <c r="E76" s="2"/>
      <c r="F76" s="2">
        <v>5.0000000000000009</v>
      </c>
      <c r="G76" s="2">
        <v>1.9999999999999982</v>
      </c>
    </row>
    <row r="77" spans="1:7" ht="15.75" x14ac:dyDescent="0.25">
      <c r="A77" s="129" t="s">
        <v>28</v>
      </c>
      <c r="B77" s="4" t="s">
        <v>3</v>
      </c>
      <c r="C77" s="5" t="s">
        <v>18</v>
      </c>
      <c r="D77" s="6">
        <v>560</v>
      </c>
      <c r="E77" s="2"/>
      <c r="F77" s="2"/>
      <c r="G77" s="2"/>
    </row>
    <row r="78" spans="1:7" ht="15.75" x14ac:dyDescent="0.25">
      <c r="A78" s="130"/>
      <c r="B78" s="4" t="s">
        <v>3</v>
      </c>
      <c r="C78" s="5" t="s">
        <v>19</v>
      </c>
      <c r="D78" s="6">
        <v>500</v>
      </c>
      <c r="E78" s="2"/>
      <c r="F78" s="2"/>
      <c r="G78" s="2"/>
    </row>
    <row r="79" spans="1:7" ht="15.75" x14ac:dyDescent="0.25">
      <c r="A79" s="130"/>
      <c r="B79" s="4" t="s">
        <v>5</v>
      </c>
      <c r="C79" s="5" t="s">
        <v>23</v>
      </c>
      <c r="D79" s="6">
        <v>127.5</v>
      </c>
      <c r="E79" s="2"/>
      <c r="F79" s="2"/>
      <c r="G79" s="2"/>
    </row>
    <row r="80" spans="1:7" ht="15.75" x14ac:dyDescent="0.25">
      <c r="A80" s="130"/>
      <c r="B80" s="4" t="s">
        <v>5</v>
      </c>
      <c r="C80" s="5" t="s">
        <v>6</v>
      </c>
      <c r="D80" s="6">
        <v>250</v>
      </c>
      <c r="E80" s="2"/>
      <c r="F80" s="2"/>
      <c r="G80" s="2"/>
    </row>
    <row r="81" spans="1:7" ht="15.75" x14ac:dyDescent="0.25">
      <c r="A81" s="130"/>
      <c r="B81" s="4" t="s">
        <v>7</v>
      </c>
      <c r="C81" s="5" t="s">
        <v>53</v>
      </c>
      <c r="D81" s="6">
        <v>312.5</v>
      </c>
      <c r="E81" s="2"/>
      <c r="F81" s="2"/>
      <c r="G81" s="2"/>
    </row>
    <row r="82" spans="1:7" ht="15.75" x14ac:dyDescent="0.25">
      <c r="A82" s="130"/>
      <c r="B82" s="4" t="s">
        <v>7</v>
      </c>
      <c r="C82" s="5" t="s">
        <v>9</v>
      </c>
      <c r="D82" s="6">
        <v>1800</v>
      </c>
      <c r="E82" s="2"/>
      <c r="F82" s="2"/>
      <c r="G82" s="2"/>
    </row>
    <row r="83" spans="1:7" ht="15.75" x14ac:dyDescent="0.25">
      <c r="A83" s="130"/>
      <c r="B83" s="4" t="s">
        <v>7</v>
      </c>
      <c r="C83" s="5" t="s">
        <v>10</v>
      </c>
      <c r="D83" s="6">
        <v>200</v>
      </c>
      <c r="E83" s="2"/>
      <c r="F83" s="2"/>
      <c r="G83" s="2"/>
    </row>
    <row r="84" spans="1:7" ht="15.75" x14ac:dyDescent="0.25">
      <c r="A84" s="130"/>
      <c r="B84" s="4" t="s">
        <v>7</v>
      </c>
      <c r="C84" s="5" t="s">
        <v>38</v>
      </c>
      <c r="D84" s="6">
        <v>312.5</v>
      </c>
      <c r="E84" s="2"/>
      <c r="F84" s="2"/>
      <c r="G84" s="2"/>
    </row>
    <row r="85" spans="1:7" ht="15.75" x14ac:dyDescent="0.25">
      <c r="A85" s="130"/>
      <c r="B85" s="4" t="s">
        <v>11</v>
      </c>
      <c r="C85" s="5" t="s">
        <v>12</v>
      </c>
      <c r="D85" s="6">
        <v>723.33333333333326</v>
      </c>
      <c r="E85" s="2"/>
      <c r="F85" s="2"/>
      <c r="G85" s="2"/>
    </row>
    <row r="86" spans="1:7" ht="15.75" x14ac:dyDescent="0.25">
      <c r="A86" s="130"/>
      <c r="B86" s="4" t="s">
        <v>11</v>
      </c>
      <c r="C86" s="5" t="s">
        <v>20</v>
      </c>
      <c r="D86" s="6">
        <v>283.33333333333331</v>
      </c>
      <c r="E86" s="2"/>
      <c r="F86" s="2"/>
      <c r="G86" s="2"/>
    </row>
    <row r="87" spans="1:7" ht="15.75" x14ac:dyDescent="0.25">
      <c r="A87" s="130"/>
      <c r="B87" s="4" t="s">
        <v>13</v>
      </c>
      <c r="C87" s="5" t="s">
        <v>14</v>
      </c>
      <c r="D87" s="6">
        <v>308.33333333333331</v>
      </c>
      <c r="E87" s="2"/>
      <c r="F87" s="2"/>
      <c r="G87" s="2"/>
    </row>
    <row r="88" spans="1:7" ht="15.75" x14ac:dyDescent="0.25">
      <c r="A88" s="130"/>
      <c r="B88" s="4" t="s">
        <v>15</v>
      </c>
      <c r="C88" s="5" t="s">
        <v>12</v>
      </c>
      <c r="D88" s="6">
        <v>860</v>
      </c>
      <c r="E88" s="2"/>
      <c r="F88" s="2"/>
      <c r="G88" s="2"/>
    </row>
    <row r="89" spans="1:7" ht="15.75" x14ac:dyDescent="0.25">
      <c r="A89" s="130"/>
      <c r="B89" s="4" t="s">
        <v>24</v>
      </c>
      <c r="C89" s="5" t="str">
        <f t="shared" ref="C89:C90" si="6">VLOOKUP(B89,$J$3:$K$39,2,0)</f>
        <v>Dọn vệ sinh…</v>
      </c>
      <c r="D89" s="6"/>
      <c r="E89" s="2"/>
      <c r="F89" s="2">
        <v>5.5</v>
      </c>
      <c r="G89" s="2">
        <v>1.5</v>
      </c>
    </row>
    <row r="90" spans="1:7" ht="15.75" x14ac:dyDescent="0.25">
      <c r="A90" s="131"/>
      <c r="B90" s="4" t="s">
        <v>16</v>
      </c>
      <c r="C90" s="5" t="str">
        <f t="shared" si="6"/>
        <v>Đậy bạt</v>
      </c>
      <c r="D90" s="6"/>
      <c r="E90" s="2"/>
      <c r="F90" s="2">
        <v>5.0000000000000009</v>
      </c>
      <c r="G90" s="2">
        <v>1.9999999999999982</v>
      </c>
    </row>
    <row r="91" spans="1:7" ht="15.75" x14ac:dyDescent="0.25">
      <c r="A91" s="129" t="s">
        <v>29</v>
      </c>
      <c r="B91" s="4" t="s">
        <v>3</v>
      </c>
      <c r="C91" s="5" t="s">
        <v>4</v>
      </c>
      <c r="D91" s="6">
        <v>157.5</v>
      </c>
      <c r="E91" s="2"/>
      <c r="F91" s="2"/>
      <c r="G91" s="2"/>
    </row>
    <row r="92" spans="1:7" ht="15.75" x14ac:dyDescent="0.25">
      <c r="A92" s="130"/>
      <c r="B92" s="4" t="s">
        <v>5</v>
      </c>
      <c r="C92" s="5" t="s">
        <v>6</v>
      </c>
      <c r="D92" s="6">
        <v>625</v>
      </c>
      <c r="E92" s="2"/>
      <c r="F92" s="2"/>
      <c r="G92" s="2"/>
    </row>
    <row r="93" spans="1:7" ht="15.75" x14ac:dyDescent="0.25">
      <c r="A93" s="130"/>
      <c r="B93" s="4" t="s">
        <v>7</v>
      </c>
      <c r="C93" s="5" t="s">
        <v>53</v>
      </c>
      <c r="D93" s="6">
        <v>312.5</v>
      </c>
      <c r="E93" s="2"/>
      <c r="F93" s="2"/>
      <c r="G93" s="2"/>
    </row>
    <row r="94" spans="1:7" ht="15.75" x14ac:dyDescent="0.25">
      <c r="A94" s="130"/>
      <c r="B94" s="4" t="s">
        <v>7</v>
      </c>
      <c r="C94" s="5" t="s">
        <v>9</v>
      </c>
      <c r="D94" s="6">
        <v>1750</v>
      </c>
      <c r="E94" s="2"/>
      <c r="F94" s="2"/>
      <c r="G94" s="2"/>
    </row>
    <row r="95" spans="1:7" ht="15.75" x14ac:dyDescent="0.25">
      <c r="A95" s="130"/>
      <c r="B95" s="4" t="s">
        <v>7</v>
      </c>
      <c r="C95" s="5" t="s">
        <v>10</v>
      </c>
      <c r="D95" s="6">
        <v>450</v>
      </c>
      <c r="E95" s="2"/>
      <c r="F95" s="2"/>
      <c r="G95" s="2"/>
    </row>
    <row r="96" spans="1:7" ht="15.75" x14ac:dyDescent="0.25">
      <c r="A96" s="130"/>
      <c r="B96" s="4" t="s">
        <v>11</v>
      </c>
      <c r="C96" s="5" t="s">
        <v>12</v>
      </c>
      <c r="D96" s="6">
        <v>533.33333333333326</v>
      </c>
      <c r="E96" s="2"/>
      <c r="F96" s="2"/>
      <c r="G96" s="2"/>
    </row>
    <row r="97" spans="1:7" ht="15.75" x14ac:dyDescent="0.25">
      <c r="A97" s="130"/>
      <c r="B97" s="4" t="s">
        <v>11</v>
      </c>
      <c r="C97" s="5" t="s">
        <v>20</v>
      </c>
      <c r="D97" s="6">
        <v>200</v>
      </c>
      <c r="E97" s="2"/>
      <c r="F97" s="2"/>
      <c r="G97" s="2"/>
    </row>
    <row r="98" spans="1:7" ht="15.75" x14ac:dyDescent="0.25">
      <c r="A98" s="130"/>
      <c r="B98" s="4" t="s">
        <v>13</v>
      </c>
      <c r="C98" s="5" t="s">
        <v>14</v>
      </c>
      <c r="D98" s="6">
        <v>651.66666666666674</v>
      </c>
      <c r="E98" s="2"/>
      <c r="F98" s="2"/>
      <c r="G98" s="2"/>
    </row>
    <row r="99" spans="1:7" ht="15.75" x14ac:dyDescent="0.25">
      <c r="A99" s="130"/>
      <c r="B99" s="4" t="s">
        <v>15</v>
      </c>
      <c r="C99" s="5" t="s">
        <v>12</v>
      </c>
      <c r="D99" s="6">
        <v>1016.6666666666665</v>
      </c>
      <c r="E99" s="2"/>
      <c r="F99" s="2"/>
      <c r="G99" s="2"/>
    </row>
    <row r="100" spans="1:7" ht="15.75" x14ac:dyDescent="0.25">
      <c r="A100" s="130"/>
      <c r="B100" s="4" t="s">
        <v>24</v>
      </c>
      <c r="C100" s="5" t="str">
        <f t="shared" ref="C100:C102" si="7">VLOOKUP(B100,$J$3:$K$39,2,0)</f>
        <v>Dọn vệ sinh…</v>
      </c>
      <c r="D100" s="6"/>
      <c r="E100" s="2"/>
      <c r="F100" s="2">
        <v>6.5</v>
      </c>
      <c r="G100" s="2">
        <v>3</v>
      </c>
    </row>
    <row r="101" spans="1:7" ht="15.75" x14ac:dyDescent="0.25">
      <c r="A101" s="130"/>
      <c r="B101" s="4" t="s">
        <v>21</v>
      </c>
      <c r="C101" s="5" t="str">
        <f t="shared" si="7"/>
        <v>Mở bạt</v>
      </c>
      <c r="D101" s="6"/>
      <c r="E101" s="2"/>
      <c r="F101" s="2">
        <v>0.49999999999999956</v>
      </c>
      <c r="G101" s="2"/>
    </row>
    <row r="102" spans="1:7" ht="15.75" x14ac:dyDescent="0.25">
      <c r="A102" s="131"/>
      <c r="B102" s="4" t="s">
        <v>16</v>
      </c>
      <c r="C102" s="5" t="str">
        <f t="shared" si="7"/>
        <v>Đậy bạt</v>
      </c>
      <c r="D102" s="6"/>
      <c r="E102" s="2"/>
      <c r="F102" s="2">
        <v>4.0000000000000018</v>
      </c>
      <c r="G102" s="2">
        <v>0.99999999999999911</v>
      </c>
    </row>
    <row r="103" spans="1:7" ht="15.75" x14ac:dyDescent="0.25">
      <c r="A103" s="129" t="s">
        <v>30</v>
      </c>
      <c r="B103" s="4" t="s">
        <v>5</v>
      </c>
      <c r="C103" s="5" t="s">
        <v>6</v>
      </c>
      <c r="D103" s="6">
        <v>100</v>
      </c>
      <c r="E103" s="2"/>
      <c r="F103" s="2"/>
      <c r="G103" s="2"/>
    </row>
    <row r="104" spans="1:7" ht="15.75" x14ac:dyDescent="0.25">
      <c r="A104" s="130"/>
      <c r="B104" s="4" t="s">
        <v>7</v>
      </c>
      <c r="C104" s="5" t="s">
        <v>53</v>
      </c>
      <c r="D104" s="6">
        <v>312.5</v>
      </c>
      <c r="E104" s="2"/>
      <c r="F104" s="2"/>
      <c r="G104" s="2"/>
    </row>
    <row r="105" spans="1:7" ht="15.75" x14ac:dyDescent="0.25">
      <c r="A105" s="130"/>
      <c r="B105" s="4" t="s">
        <v>7</v>
      </c>
      <c r="C105" s="5" t="s">
        <v>9</v>
      </c>
      <c r="D105" s="6">
        <v>3525</v>
      </c>
      <c r="E105" s="2"/>
      <c r="F105" s="2"/>
      <c r="G105" s="2"/>
    </row>
    <row r="106" spans="1:7" ht="15.75" x14ac:dyDescent="0.25">
      <c r="A106" s="130"/>
      <c r="B106" s="4" t="s">
        <v>7</v>
      </c>
      <c r="C106" s="5" t="s">
        <v>10</v>
      </c>
      <c r="D106" s="6">
        <v>375</v>
      </c>
      <c r="E106" s="2"/>
      <c r="F106" s="2"/>
      <c r="G106" s="2"/>
    </row>
    <row r="107" spans="1:7" ht="15.75" x14ac:dyDescent="0.25">
      <c r="A107" s="130"/>
      <c r="B107" s="4" t="s">
        <v>7</v>
      </c>
      <c r="C107" s="5" t="s">
        <v>38</v>
      </c>
      <c r="D107" s="6">
        <v>312.5</v>
      </c>
      <c r="E107" s="2"/>
      <c r="F107" s="2"/>
      <c r="G107" s="2"/>
    </row>
    <row r="108" spans="1:7" ht="15.75" x14ac:dyDescent="0.25">
      <c r="A108" s="130"/>
      <c r="B108" s="4" t="s">
        <v>11</v>
      </c>
      <c r="C108" s="5" t="s">
        <v>12</v>
      </c>
      <c r="D108" s="6">
        <v>983.33333333333337</v>
      </c>
      <c r="E108" s="2"/>
      <c r="F108" s="2"/>
      <c r="G108" s="2"/>
    </row>
    <row r="109" spans="1:7" ht="15.75" x14ac:dyDescent="0.25">
      <c r="A109" s="130"/>
      <c r="B109" s="4" t="s">
        <v>13</v>
      </c>
      <c r="C109" s="5" t="s">
        <v>14</v>
      </c>
      <c r="D109" s="6">
        <v>341.66666666666663</v>
      </c>
      <c r="E109" s="2"/>
      <c r="F109" s="2"/>
      <c r="G109" s="2"/>
    </row>
    <row r="110" spans="1:7" ht="15.75" x14ac:dyDescent="0.25">
      <c r="A110" s="130"/>
      <c r="B110" s="4" t="s">
        <v>15</v>
      </c>
      <c r="C110" s="5" t="s">
        <v>12</v>
      </c>
      <c r="D110" s="6">
        <v>610</v>
      </c>
      <c r="E110" s="2"/>
      <c r="F110" s="2"/>
      <c r="G110" s="2"/>
    </row>
    <row r="111" spans="1:7" ht="15.75" x14ac:dyDescent="0.25">
      <c r="A111" s="130"/>
      <c r="B111" s="4" t="s">
        <v>24</v>
      </c>
      <c r="C111" s="5" t="str">
        <f t="shared" ref="C111:C113" si="8">VLOOKUP(B111,$J$3:$K$39,2,0)</f>
        <v>Dọn vệ sinh…</v>
      </c>
      <c r="D111" s="6"/>
      <c r="E111" s="2"/>
      <c r="F111" s="2">
        <v>2.5000000000000004</v>
      </c>
      <c r="G111" s="2"/>
    </row>
    <row r="112" spans="1:7" ht="15.75" x14ac:dyDescent="0.25">
      <c r="A112" s="130"/>
      <c r="B112" s="4" t="s">
        <v>21</v>
      </c>
      <c r="C112" s="5" t="str">
        <f t="shared" si="8"/>
        <v>Mở bạt</v>
      </c>
      <c r="D112" s="6"/>
      <c r="E112" s="2"/>
      <c r="F112" s="2">
        <v>0.83333333333333304</v>
      </c>
      <c r="G112" s="2"/>
    </row>
    <row r="113" spans="1:7" ht="15.75" x14ac:dyDescent="0.25">
      <c r="A113" s="131"/>
      <c r="B113" s="4" t="s">
        <v>16</v>
      </c>
      <c r="C113" s="5" t="str">
        <f t="shared" si="8"/>
        <v>Đậy bạt</v>
      </c>
      <c r="D113" s="6"/>
      <c r="E113" s="2"/>
      <c r="F113" s="2">
        <v>5.4999999999999991</v>
      </c>
      <c r="G113" s="2">
        <v>0.99999999999999911</v>
      </c>
    </row>
    <row r="114" spans="1:7" ht="15.75" x14ac:dyDescent="0.25">
      <c r="A114" s="129" t="s">
        <v>31</v>
      </c>
      <c r="B114" s="4" t="s">
        <v>3</v>
      </c>
      <c r="C114" s="5" t="s">
        <v>18</v>
      </c>
      <c r="D114" s="6">
        <v>800</v>
      </c>
      <c r="E114" s="2"/>
      <c r="F114" s="2"/>
      <c r="G114" s="2"/>
    </row>
    <row r="115" spans="1:7" ht="15.75" x14ac:dyDescent="0.25">
      <c r="A115" s="130"/>
      <c r="B115" s="4" t="s">
        <v>3</v>
      </c>
      <c r="C115" s="5" t="s">
        <v>4</v>
      </c>
      <c r="D115" s="6">
        <v>270</v>
      </c>
      <c r="E115" s="2"/>
      <c r="F115" s="2"/>
      <c r="G115" s="2"/>
    </row>
    <row r="116" spans="1:7" ht="15.75" x14ac:dyDescent="0.25">
      <c r="A116" s="130"/>
      <c r="B116" s="4" t="s">
        <v>5</v>
      </c>
      <c r="C116" s="5" t="s">
        <v>23</v>
      </c>
      <c r="D116" s="6">
        <v>127.5</v>
      </c>
      <c r="E116" s="2"/>
      <c r="F116" s="2"/>
      <c r="G116" s="2"/>
    </row>
    <row r="117" spans="1:7" ht="15.75" x14ac:dyDescent="0.25">
      <c r="A117" s="130"/>
      <c r="B117" s="4" t="s">
        <v>5</v>
      </c>
      <c r="C117" s="5" t="s">
        <v>6</v>
      </c>
      <c r="D117" s="6">
        <v>150</v>
      </c>
      <c r="E117" s="2"/>
      <c r="F117" s="2"/>
      <c r="G117" s="2"/>
    </row>
    <row r="118" spans="1:7" ht="15.75" x14ac:dyDescent="0.25">
      <c r="A118" s="130"/>
      <c r="B118" s="4" t="s">
        <v>7</v>
      </c>
      <c r="C118" s="5" t="s">
        <v>8</v>
      </c>
      <c r="D118" s="6">
        <v>357.5</v>
      </c>
      <c r="E118" s="2"/>
      <c r="F118" s="2"/>
      <c r="G118" s="2"/>
    </row>
    <row r="119" spans="1:7" ht="15.75" x14ac:dyDescent="0.25">
      <c r="A119" s="130"/>
      <c r="B119" s="4" t="s">
        <v>7</v>
      </c>
      <c r="C119" s="5" t="s">
        <v>9</v>
      </c>
      <c r="D119" s="6">
        <v>2275</v>
      </c>
      <c r="E119" s="2"/>
      <c r="F119" s="2"/>
      <c r="G119" s="2"/>
    </row>
    <row r="120" spans="1:7" ht="15.75" x14ac:dyDescent="0.25">
      <c r="A120" s="130"/>
      <c r="B120" s="4" t="s">
        <v>7</v>
      </c>
      <c r="C120" s="5" t="s">
        <v>10</v>
      </c>
      <c r="D120" s="6">
        <v>150</v>
      </c>
      <c r="E120" s="2"/>
      <c r="F120" s="2"/>
      <c r="G120" s="2"/>
    </row>
    <row r="121" spans="1:7" ht="15.75" x14ac:dyDescent="0.25">
      <c r="A121" s="130"/>
      <c r="B121" s="4" t="s">
        <v>11</v>
      </c>
      <c r="C121" s="5" t="s">
        <v>12</v>
      </c>
      <c r="D121" s="6">
        <v>523.33333333333326</v>
      </c>
      <c r="E121" s="2"/>
      <c r="F121" s="2"/>
      <c r="G121" s="2"/>
    </row>
    <row r="122" spans="1:7" ht="15.75" x14ac:dyDescent="0.25">
      <c r="A122" s="130"/>
      <c r="B122" s="4" t="s">
        <v>13</v>
      </c>
      <c r="C122" s="5" t="s">
        <v>14</v>
      </c>
      <c r="D122" s="6">
        <v>166.66666666666666</v>
      </c>
      <c r="E122" s="2"/>
      <c r="F122" s="2"/>
      <c r="G122" s="2"/>
    </row>
    <row r="123" spans="1:7" ht="15.75" x14ac:dyDescent="0.25">
      <c r="A123" s="130"/>
      <c r="B123" s="4" t="s">
        <v>32</v>
      </c>
      <c r="C123" s="5" t="s">
        <v>33</v>
      </c>
      <c r="D123" s="6">
        <v>37.5</v>
      </c>
      <c r="E123" s="2"/>
      <c r="F123" s="2"/>
      <c r="G123" s="2"/>
    </row>
    <row r="124" spans="1:7" ht="15.75" x14ac:dyDescent="0.25">
      <c r="A124" s="130"/>
      <c r="B124" s="4" t="s">
        <v>32</v>
      </c>
      <c r="C124" s="5" t="s">
        <v>34</v>
      </c>
      <c r="D124" s="6">
        <v>25</v>
      </c>
      <c r="E124" s="2"/>
      <c r="F124" s="2"/>
      <c r="G124" s="2"/>
    </row>
    <row r="125" spans="1:7" ht="15.75" x14ac:dyDescent="0.25">
      <c r="A125" s="130"/>
      <c r="B125" s="4" t="s">
        <v>15</v>
      </c>
      <c r="C125" s="5" t="s">
        <v>12</v>
      </c>
      <c r="D125" s="6">
        <v>699.99999999999989</v>
      </c>
      <c r="E125" s="2"/>
      <c r="F125" s="2"/>
      <c r="G125" s="2"/>
    </row>
    <row r="126" spans="1:7" ht="15.75" x14ac:dyDescent="0.25">
      <c r="A126" s="130"/>
      <c r="B126" s="4" t="s">
        <v>24</v>
      </c>
      <c r="C126" s="5" t="str">
        <f t="shared" ref="C126:C128" si="9">VLOOKUP(B126,$J$3:$K$39,2,0)</f>
        <v>Dọn vệ sinh…</v>
      </c>
      <c r="D126" s="6"/>
      <c r="E126" s="2"/>
      <c r="F126" s="2">
        <v>2.5</v>
      </c>
      <c r="G126" s="2">
        <v>1.5</v>
      </c>
    </row>
    <row r="127" spans="1:7" ht="15.75" x14ac:dyDescent="0.25">
      <c r="A127" s="130"/>
      <c r="B127" s="4" t="s">
        <v>21</v>
      </c>
      <c r="C127" s="5" t="str">
        <f t="shared" si="9"/>
        <v>Mở bạt</v>
      </c>
      <c r="D127" s="6"/>
      <c r="E127" s="2"/>
      <c r="F127" s="2">
        <v>3.9999999999999978</v>
      </c>
      <c r="G127" s="2"/>
    </row>
    <row r="128" spans="1:7" ht="15.75" x14ac:dyDescent="0.25">
      <c r="A128" s="131"/>
      <c r="B128" s="4" t="s">
        <v>16</v>
      </c>
      <c r="C128" s="5" t="str">
        <f t="shared" si="9"/>
        <v>Đậy bạt</v>
      </c>
      <c r="D128" s="6"/>
      <c r="E128" s="2"/>
      <c r="F128" s="2">
        <v>6.666666666666667</v>
      </c>
      <c r="G128" s="2">
        <v>1.9999999999999982</v>
      </c>
    </row>
    <row r="129" spans="1:7" ht="15.75" x14ac:dyDescent="0.25">
      <c r="A129" s="129" t="s">
        <v>35</v>
      </c>
      <c r="B129" s="4" t="s">
        <v>3</v>
      </c>
      <c r="C129" s="5" t="s">
        <v>4</v>
      </c>
      <c r="D129" s="6">
        <v>157.5</v>
      </c>
      <c r="E129" s="2"/>
      <c r="F129" s="2"/>
      <c r="G129" s="2"/>
    </row>
    <row r="130" spans="1:7" ht="15.75" x14ac:dyDescent="0.25">
      <c r="A130" s="130"/>
      <c r="B130" s="4" t="s">
        <v>5</v>
      </c>
      <c r="C130" s="5" t="s">
        <v>6</v>
      </c>
      <c r="D130" s="6">
        <v>625</v>
      </c>
      <c r="E130" s="2"/>
      <c r="F130" s="2"/>
      <c r="G130" s="2"/>
    </row>
    <row r="131" spans="1:7" ht="15.75" x14ac:dyDescent="0.25">
      <c r="A131" s="130"/>
      <c r="B131" s="4" t="s">
        <v>7</v>
      </c>
      <c r="C131" s="5" t="s">
        <v>53</v>
      </c>
      <c r="D131" s="6">
        <v>312.5</v>
      </c>
      <c r="E131" s="2"/>
      <c r="F131" s="2"/>
      <c r="G131" s="2"/>
    </row>
    <row r="132" spans="1:7" ht="15.75" x14ac:dyDescent="0.25">
      <c r="A132" s="130"/>
      <c r="B132" s="4" t="s">
        <v>7</v>
      </c>
      <c r="C132" s="5" t="s">
        <v>9</v>
      </c>
      <c r="D132" s="6">
        <v>1750</v>
      </c>
      <c r="E132" s="2"/>
      <c r="F132" s="2"/>
      <c r="G132" s="2"/>
    </row>
    <row r="133" spans="1:7" ht="15.75" x14ac:dyDescent="0.25">
      <c r="A133" s="130"/>
      <c r="B133" s="4" t="s">
        <v>7</v>
      </c>
      <c r="C133" s="5" t="s">
        <v>10</v>
      </c>
      <c r="D133" s="6">
        <v>450</v>
      </c>
      <c r="E133" s="2"/>
      <c r="F133" s="2"/>
      <c r="G133" s="2"/>
    </row>
    <row r="134" spans="1:7" ht="15.75" x14ac:dyDescent="0.25">
      <c r="A134" s="130"/>
      <c r="B134" s="4" t="s">
        <v>11</v>
      </c>
      <c r="C134" s="5" t="s">
        <v>12</v>
      </c>
      <c r="D134" s="6">
        <v>533.33333333333326</v>
      </c>
      <c r="E134" s="2"/>
      <c r="F134" s="2"/>
      <c r="G134" s="2"/>
    </row>
    <row r="135" spans="1:7" ht="15.75" x14ac:dyDescent="0.25">
      <c r="A135" s="130"/>
      <c r="B135" s="4" t="s">
        <v>11</v>
      </c>
      <c r="C135" s="5" t="s">
        <v>20</v>
      </c>
      <c r="D135" s="6">
        <v>200</v>
      </c>
      <c r="E135" s="2"/>
      <c r="F135" s="2"/>
      <c r="G135" s="2"/>
    </row>
    <row r="136" spans="1:7" ht="15.75" x14ac:dyDescent="0.25">
      <c r="A136" s="130"/>
      <c r="B136" s="4" t="s">
        <v>13</v>
      </c>
      <c r="C136" s="5" t="s">
        <v>14</v>
      </c>
      <c r="D136" s="6">
        <v>651.66666666666674</v>
      </c>
      <c r="E136" s="2"/>
      <c r="F136" s="2"/>
      <c r="G136" s="2"/>
    </row>
    <row r="137" spans="1:7" ht="15.75" x14ac:dyDescent="0.25">
      <c r="A137" s="130"/>
      <c r="B137" s="4" t="s">
        <v>15</v>
      </c>
      <c r="C137" s="5" t="s">
        <v>12</v>
      </c>
      <c r="D137" s="6">
        <v>1016.6666666666665</v>
      </c>
      <c r="E137" s="2"/>
      <c r="F137" s="2"/>
      <c r="G137" s="2"/>
    </row>
    <row r="138" spans="1:7" ht="15.75" x14ac:dyDescent="0.25">
      <c r="A138" s="130"/>
      <c r="B138" s="4" t="s">
        <v>24</v>
      </c>
      <c r="C138" s="5" t="str">
        <f t="shared" ref="C138:C140" si="10">VLOOKUP(B138,$J$3:$K$39,2,0)</f>
        <v>Dọn vệ sinh…</v>
      </c>
      <c r="D138" s="6"/>
      <c r="E138" s="2"/>
      <c r="F138" s="2">
        <v>6.5</v>
      </c>
      <c r="G138" s="2">
        <v>2.0000000000000009</v>
      </c>
    </row>
    <row r="139" spans="1:7" ht="15.75" x14ac:dyDescent="0.25">
      <c r="A139" s="130"/>
      <c r="B139" s="4" t="s">
        <v>21</v>
      </c>
      <c r="C139" s="5" t="str">
        <f t="shared" si="10"/>
        <v>Mở bạt</v>
      </c>
      <c r="D139" s="6"/>
      <c r="E139" s="2"/>
      <c r="F139" s="2">
        <v>0.49999999999999956</v>
      </c>
      <c r="G139" s="2"/>
    </row>
    <row r="140" spans="1:7" ht="15.75" x14ac:dyDescent="0.25">
      <c r="A140" s="131"/>
      <c r="B140" s="4" t="s">
        <v>16</v>
      </c>
      <c r="C140" s="5" t="str">
        <f t="shared" si="10"/>
        <v>Đậy bạt</v>
      </c>
      <c r="D140" s="6"/>
      <c r="E140" s="2"/>
      <c r="F140" s="2">
        <v>4.0000000000000018</v>
      </c>
      <c r="G140" s="2">
        <v>1.9999999999999982</v>
      </c>
    </row>
    <row r="141" spans="1:7" ht="15.75" x14ac:dyDescent="0.25">
      <c r="A141" s="129" t="s">
        <v>36</v>
      </c>
      <c r="B141" s="4" t="s">
        <v>3</v>
      </c>
      <c r="C141" s="5" t="s">
        <v>18</v>
      </c>
      <c r="D141" s="6">
        <v>320</v>
      </c>
      <c r="E141" s="2"/>
      <c r="F141" s="2"/>
      <c r="G141" s="2"/>
    </row>
    <row r="142" spans="1:7" ht="15.75" x14ac:dyDescent="0.25">
      <c r="A142" s="130"/>
      <c r="B142" s="4" t="s">
        <v>3</v>
      </c>
      <c r="C142" s="5" t="s">
        <v>19</v>
      </c>
      <c r="D142" s="6">
        <v>520</v>
      </c>
      <c r="E142" s="2"/>
      <c r="F142" s="2"/>
      <c r="G142" s="2"/>
    </row>
    <row r="143" spans="1:7" ht="15.75" x14ac:dyDescent="0.25">
      <c r="A143" s="130"/>
      <c r="B143" s="4" t="s">
        <v>7</v>
      </c>
      <c r="C143" s="5" t="s">
        <v>9</v>
      </c>
      <c r="D143" s="6">
        <v>1425</v>
      </c>
      <c r="E143" s="2"/>
      <c r="F143" s="2"/>
      <c r="G143" s="2"/>
    </row>
    <row r="144" spans="1:7" ht="15.75" x14ac:dyDescent="0.25">
      <c r="A144" s="130"/>
      <c r="B144" s="4" t="s">
        <v>7</v>
      </c>
      <c r="C144" s="5" t="s">
        <v>37</v>
      </c>
      <c r="D144" s="6">
        <v>315</v>
      </c>
      <c r="E144" s="2"/>
      <c r="F144" s="2"/>
      <c r="G144" s="2"/>
    </row>
    <row r="145" spans="1:7" ht="15.75" x14ac:dyDescent="0.25">
      <c r="A145" s="130"/>
      <c r="B145" s="4" t="s">
        <v>7</v>
      </c>
      <c r="C145" s="5" t="s">
        <v>38</v>
      </c>
      <c r="D145" s="6">
        <v>130</v>
      </c>
      <c r="E145" s="2"/>
      <c r="F145" s="2"/>
      <c r="G145" s="2"/>
    </row>
    <row r="146" spans="1:7" ht="15.75" x14ac:dyDescent="0.25">
      <c r="A146" s="130"/>
      <c r="B146" s="4" t="s">
        <v>11</v>
      </c>
      <c r="C146" s="5" t="s">
        <v>12</v>
      </c>
      <c r="D146" s="6">
        <v>783.33333333333337</v>
      </c>
      <c r="E146" s="2"/>
      <c r="F146" s="2"/>
      <c r="G146" s="2"/>
    </row>
    <row r="147" spans="1:7" ht="15.75" x14ac:dyDescent="0.25">
      <c r="A147" s="130"/>
      <c r="B147" s="4" t="s">
        <v>13</v>
      </c>
      <c r="C147" s="5" t="s">
        <v>14</v>
      </c>
      <c r="D147" s="6">
        <v>550</v>
      </c>
      <c r="E147" s="2"/>
      <c r="F147" s="2"/>
      <c r="G147" s="2"/>
    </row>
    <row r="148" spans="1:7" ht="15.75" x14ac:dyDescent="0.25">
      <c r="A148" s="130"/>
      <c r="B148" s="4" t="s">
        <v>32</v>
      </c>
      <c r="C148" s="5" t="s">
        <v>33</v>
      </c>
      <c r="D148" s="6">
        <v>37.5</v>
      </c>
      <c r="E148" s="2"/>
      <c r="F148" s="2"/>
      <c r="G148" s="2"/>
    </row>
    <row r="149" spans="1:7" ht="15.75" x14ac:dyDescent="0.25">
      <c r="A149" s="130"/>
      <c r="B149" s="4" t="s">
        <v>32</v>
      </c>
      <c r="C149" s="5" t="s">
        <v>34</v>
      </c>
      <c r="D149" s="6">
        <v>25</v>
      </c>
      <c r="E149" s="2"/>
      <c r="F149" s="2"/>
      <c r="G149" s="2"/>
    </row>
    <row r="150" spans="1:7" ht="15.75" x14ac:dyDescent="0.25">
      <c r="A150" s="130"/>
      <c r="B150" s="4" t="s">
        <v>15</v>
      </c>
      <c r="C150" s="5" t="s">
        <v>12</v>
      </c>
      <c r="D150" s="6">
        <v>841.66666666666663</v>
      </c>
      <c r="E150" s="2"/>
      <c r="F150" s="2"/>
      <c r="G150" s="2"/>
    </row>
    <row r="151" spans="1:7" ht="15.75" x14ac:dyDescent="0.25">
      <c r="A151" s="130"/>
      <c r="B151" s="4" t="s">
        <v>24</v>
      </c>
      <c r="C151" s="5" t="str">
        <f t="shared" ref="C151:C153" si="11">VLOOKUP(B151,$J$3:$K$39,2,0)</f>
        <v>Dọn vệ sinh…</v>
      </c>
      <c r="D151" s="6"/>
      <c r="E151" s="2"/>
      <c r="F151" s="2">
        <v>6.4999999999999982</v>
      </c>
      <c r="G151" s="2"/>
    </row>
    <row r="152" spans="1:7" ht="15.75" x14ac:dyDescent="0.25">
      <c r="A152" s="130"/>
      <c r="B152" s="4" t="s">
        <v>21</v>
      </c>
      <c r="C152" s="5" t="str">
        <f t="shared" si="11"/>
        <v>Mở bạt</v>
      </c>
      <c r="D152" s="6"/>
      <c r="E152" s="2"/>
      <c r="F152" s="2">
        <v>3.8333333333333317</v>
      </c>
      <c r="G152" s="2"/>
    </row>
    <row r="153" spans="1:7" ht="15.75" x14ac:dyDescent="0.25">
      <c r="A153" s="131"/>
      <c r="B153" s="4" t="s">
        <v>16</v>
      </c>
      <c r="C153" s="5" t="str">
        <f t="shared" si="11"/>
        <v>Đậy bạt</v>
      </c>
      <c r="D153" s="6"/>
      <c r="E153" s="2"/>
      <c r="F153" s="2">
        <v>6.5000000000000009</v>
      </c>
      <c r="G153" s="2">
        <v>1.9999999999999982</v>
      </c>
    </row>
    <row r="154" spans="1:7" ht="15.75" x14ac:dyDescent="0.25">
      <c r="A154" s="129" t="s">
        <v>39</v>
      </c>
      <c r="B154" s="4" t="s">
        <v>3</v>
      </c>
      <c r="C154" s="5" t="s">
        <v>18</v>
      </c>
      <c r="D154" s="6">
        <v>1220</v>
      </c>
      <c r="E154" s="2"/>
      <c r="F154" s="2"/>
      <c r="G154" s="2"/>
    </row>
    <row r="155" spans="1:7" ht="15.75" x14ac:dyDescent="0.25">
      <c r="A155" s="130"/>
      <c r="B155" s="4" t="s">
        <v>3</v>
      </c>
      <c r="C155" s="5" t="s">
        <v>4</v>
      </c>
      <c r="D155" s="6">
        <v>270</v>
      </c>
      <c r="E155" s="2"/>
      <c r="F155" s="2"/>
      <c r="G155" s="2"/>
    </row>
    <row r="156" spans="1:7" ht="15.75" x14ac:dyDescent="0.25">
      <c r="A156" s="130"/>
      <c r="B156" s="4" t="s">
        <v>5</v>
      </c>
      <c r="C156" s="5" t="s">
        <v>23</v>
      </c>
      <c r="D156" s="6">
        <v>127.5</v>
      </c>
      <c r="E156" s="2"/>
      <c r="F156" s="2"/>
      <c r="G156" s="2"/>
    </row>
    <row r="157" spans="1:7" ht="15.75" x14ac:dyDescent="0.25">
      <c r="A157" s="130"/>
      <c r="B157" s="4" t="s">
        <v>5</v>
      </c>
      <c r="C157" s="5" t="s">
        <v>6</v>
      </c>
      <c r="D157" s="6">
        <v>250</v>
      </c>
      <c r="E157" s="2"/>
      <c r="F157" s="2"/>
      <c r="G157" s="2"/>
    </row>
    <row r="158" spans="1:7" ht="15.75" x14ac:dyDescent="0.25">
      <c r="A158" s="130"/>
      <c r="B158" s="4" t="s">
        <v>7</v>
      </c>
      <c r="C158" s="5" t="s">
        <v>8</v>
      </c>
      <c r="D158" s="6">
        <v>357.5</v>
      </c>
      <c r="E158" s="2"/>
      <c r="F158" s="2"/>
      <c r="G158" s="2"/>
    </row>
    <row r="159" spans="1:7" ht="15.75" x14ac:dyDescent="0.25">
      <c r="A159" s="130"/>
      <c r="B159" s="4" t="s">
        <v>7</v>
      </c>
      <c r="C159" s="5" t="s">
        <v>9</v>
      </c>
      <c r="D159" s="6">
        <v>1350</v>
      </c>
      <c r="E159" s="2"/>
      <c r="F159" s="2"/>
      <c r="G159" s="2"/>
    </row>
    <row r="160" spans="1:7" ht="15.75" x14ac:dyDescent="0.25">
      <c r="A160" s="130"/>
      <c r="B160" s="4" t="s">
        <v>7</v>
      </c>
      <c r="C160" s="5" t="s">
        <v>10</v>
      </c>
      <c r="D160" s="6">
        <v>350</v>
      </c>
      <c r="E160" s="2"/>
      <c r="F160" s="2"/>
      <c r="G160" s="2"/>
    </row>
    <row r="161" spans="1:7" ht="15.75" x14ac:dyDescent="0.25">
      <c r="A161" s="130"/>
      <c r="B161" s="4" t="s">
        <v>11</v>
      </c>
      <c r="C161" s="5" t="s">
        <v>12</v>
      </c>
      <c r="D161" s="6">
        <v>823.33333333333326</v>
      </c>
      <c r="E161" s="2"/>
      <c r="F161" s="2"/>
      <c r="G161" s="2"/>
    </row>
    <row r="162" spans="1:7" ht="15.75" x14ac:dyDescent="0.25">
      <c r="A162" s="130"/>
      <c r="B162" s="4" t="s">
        <v>13</v>
      </c>
      <c r="C162" s="5" t="s">
        <v>14</v>
      </c>
      <c r="D162" s="6">
        <v>166.66666666666666</v>
      </c>
      <c r="E162" s="2"/>
      <c r="F162" s="2"/>
      <c r="G162" s="2"/>
    </row>
    <row r="163" spans="1:7" ht="15.75" x14ac:dyDescent="0.25">
      <c r="A163" s="130"/>
      <c r="B163" s="4" t="s">
        <v>32</v>
      </c>
      <c r="C163" s="5" t="s">
        <v>33</v>
      </c>
      <c r="D163" s="6">
        <v>37.5</v>
      </c>
      <c r="E163" s="2"/>
      <c r="F163" s="2"/>
      <c r="G163" s="2"/>
    </row>
    <row r="164" spans="1:7" ht="15.75" x14ac:dyDescent="0.25">
      <c r="A164" s="130"/>
      <c r="B164" s="4" t="s">
        <v>32</v>
      </c>
      <c r="C164" s="5" t="s">
        <v>34</v>
      </c>
      <c r="D164" s="6">
        <v>25</v>
      </c>
      <c r="E164" s="2"/>
      <c r="F164" s="2"/>
      <c r="G164" s="2"/>
    </row>
    <row r="165" spans="1:7" ht="15.75" x14ac:dyDescent="0.25">
      <c r="A165" s="130"/>
      <c r="B165" s="4" t="s">
        <v>15</v>
      </c>
      <c r="C165" s="5" t="s">
        <v>12</v>
      </c>
      <c r="D165" s="6">
        <v>700</v>
      </c>
      <c r="E165" s="2"/>
      <c r="F165" s="2"/>
      <c r="G165" s="2"/>
    </row>
    <row r="166" spans="1:7" ht="15.75" x14ac:dyDescent="0.25">
      <c r="A166" s="130"/>
      <c r="B166" s="4" t="s">
        <v>24</v>
      </c>
      <c r="C166" s="5" t="str">
        <f t="shared" ref="C166:C168" si="12">VLOOKUP(B166,$J$3:$K$39,2,0)</f>
        <v>Dọn vệ sinh…</v>
      </c>
      <c r="D166" s="6"/>
      <c r="E166" s="2"/>
      <c r="F166" s="2">
        <v>3.4999999999999996</v>
      </c>
      <c r="G166" s="2">
        <v>1.5</v>
      </c>
    </row>
    <row r="167" spans="1:7" ht="15.75" x14ac:dyDescent="0.25">
      <c r="A167" s="130"/>
      <c r="B167" s="4" t="s">
        <v>21</v>
      </c>
      <c r="C167" s="5" t="str">
        <f t="shared" si="12"/>
        <v>Mở bạt</v>
      </c>
      <c r="D167" s="6"/>
      <c r="E167" s="2"/>
      <c r="F167" s="2">
        <v>2.9999999999999987</v>
      </c>
      <c r="G167" s="2"/>
    </row>
    <row r="168" spans="1:7" ht="15.75" x14ac:dyDescent="0.25">
      <c r="A168" s="131"/>
      <c r="B168" s="4" t="s">
        <v>16</v>
      </c>
      <c r="C168" s="5" t="str">
        <f t="shared" si="12"/>
        <v>Đậy bạt</v>
      </c>
      <c r="D168" s="6"/>
      <c r="E168" s="2"/>
      <c r="F168" s="2">
        <v>8.5</v>
      </c>
      <c r="G168" s="2">
        <v>1.9999999999999982</v>
      </c>
    </row>
    <row r="169" spans="1:7" ht="15.75" x14ac:dyDescent="0.25">
      <c r="A169" s="129" t="s">
        <v>40</v>
      </c>
      <c r="B169" s="4" t="s">
        <v>3</v>
      </c>
      <c r="C169" s="5" t="s">
        <v>18</v>
      </c>
      <c r="D169" s="6">
        <v>560</v>
      </c>
      <c r="E169" s="2"/>
      <c r="F169" s="2"/>
      <c r="G169" s="2"/>
    </row>
    <row r="170" spans="1:7" ht="15.75" x14ac:dyDescent="0.25">
      <c r="A170" s="130"/>
      <c r="B170" s="4" t="s">
        <v>3</v>
      </c>
      <c r="C170" s="5" t="s">
        <v>19</v>
      </c>
      <c r="D170" s="6">
        <v>670</v>
      </c>
      <c r="E170" s="2"/>
      <c r="F170" s="2"/>
      <c r="G170" s="2"/>
    </row>
    <row r="171" spans="1:7" ht="15.75" x14ac:dyDescent="0.25">
      <c r="A171" s="130"/>
      <c r="B171" s="4" t="s">
        <v>3</v>
      </c>
      <c r="C171" s="5" t="s">
        <v>4</v>
      </c>
      <c r="D171" s="6">
        <v>84</v>
      </c>
      <c r="E171" s="2"/>
      <c r="F171" s="2"/>
      <c r="G171" s="2"/>
    </row>
    <row r="172" spans="1:7" ht="15.75" x14ac:dyDescent="0.25">
      <c r="A172" s="130"/>
      <c r="B172" s="4" t="s">
        <v>5</v>
      </c>
      <c r="C172" s="5" t="s">
        <v>6</v>
      </c>
      <c r="D172" s="6">
        <v>284</v>
      </c>
      <c r="E172" s="2"/>
      <c r="F172" s="2"/>
      <c r="G172" s="2"/>
    </row>
    <row r="173" spans="1:7" ht="15.75" x14ac:dyDescent="0.25">
      <c r="A173" s="130"/>
      <c r="B173" s="4" t="s">
        <v>7</v>
      </c>
      <c r="C173" s="5" t="s">
        <v>9</v>
      </c>
      <c r="D173" s="6">
        <v>1150</v>
      </c>
      <c r="E173" s="2"/>
      <c r="F173" s="2"/>
      <c r="G173" s="2"/>
    </row>
    <row r="174" spans="1:7" ht="15.75" x14ac:dyDescent="0.25">
      <c r="A174" s="130"/>
      <c r="B174" s="4" t="s">
        <v>11</v>
      </c>
      <c r="C174" s="5" t="s">
        <v>12</v>
      </c>
      <c r="D174" s="6">
        <v>983.33333333333337</v>
      </c>
      <c r="E174" s="2"/>
      <c r="F174" s="2"/>
      <c r="G174" s="2"/>
    </row>
    <row r="175" spans="1:7" ht="15.75" x14ac:dyDescent="0.25">
      <c r="A175" s="130"/>
      <c r="B175" s="4" t="s">
        <v>11</v>
      </c>
      <c r="C175" s="5" t="s">
        <v>20</v>
      </c>
      <c r="D175" s="6">
        <v>283.33333333333331</v>
      </c>
      <c r="E175" s="2"/>
      <c r="F175" s="2"/>
      <c r="G175" s="2"/>
    </row>
    <row r="176" spans="1:7" ht="15.75" x14ac:dyDescent="0.25">
      <c r="A176" s="130"/>
      <c r="B176" s="4" t="s">
        <v>13</v>
      </c>
      <c r="C176" s="5" t="s">
        <v>14</v>
      </c>
      <c r="D176" s="6">
        <v>508.33333333333331</v>
      </c>
      <c r="E176" s="2"/>
      <c r="F176" s="2"/>
      <c r="G176" s="2"/>
    </row>
    <row r="177" spans="1:7" ht="15.75" x14ac:dyDescent="0.25">
      <c r="A177" s="130"/>
      <c r="B177" s="4" t="s">
        <v>15</v>
      </c>
      <c r="C177" s="5" t="s">
        <v>12</v>
      </c>
      <c r="D177" s="6">
        <v>258.33333333333331</v>
      </c>
      <c r="E177" s="2"/>
      <c r="F177" s="2"/>
      <c r="G177" s="2"/>
    </row>
    <row r="178" spans="1:7" ht="15.75" x14ac:dyDescent="0.25">
      <c r="A178" s="130"/>
      <c r="B178" s="4" t="s">
        <v>24</v>
      </c>
      <c r="C178" s="5" t="str">
        <f t="shared" ref="C178:C180" si="13">VLOOKUP(B178,$J$3:$K$39,2,0)</f>
        <v>Dọn vệ sinh…</v>
      </c>
      <c r="D178" s="6"/>
      <c r="E178" s="2"/>
      <c r="F178" s="2">
        <v>5.4999999999999991</v>
      </c>
      <c r="G178" s="2"/>
    </row>
    <row r="179" spans="1:7" ht="15.75" x14ac:dyDescent="0.25">
      <c r="A179" s="130"/>
      <c r="B179" s="4" t="s">
        <v>21</v>
      </c>
      <c r="C179" s="5" t="str">
        <f t="shared" si="13"/>
        <v>Mở bạt</v>
      </c>
      <c r="D179" s="6"/>
      <c r="E179" s="2"/>
      <c r="F179" s="2">
        <v>0.33333333333333348</v>
      </c>
      <c r="G179" s="2"/>
    </row>
    <row r="180" spans="1:7" ht="15.75" x14ac:dyDescent="0.25">
      <c r="A180" s="131"/>
      <c r="B180" s="4" t="s">
        <v>16</v>
      </c>
      <c r="C180" s="5" t="str">
        <f t="shared" si="13"/>
        <v>Đậy bạt</v>
      </c>
      <c r="D180" s="6"/>
      <c r="E180" s="2"/>
      <c r="F180" s="2">
        <v>6.5000000000000009</v>
      </c>
      <c r="G180" s="2">
        <v>1.9999999999999982</v>
      </c>
    </row>
    <row r="181" spans="1:7" ht="15.75" x14ac:dyDescent="0.25">
      <c r="A181" s="129" t="s">
        <v>41</v>
      </c>
      <c r="B181" s="4" t="s">
        <v>3</v>
      </c>
      <c r="C181" s="5" t="s">
        <v>18</v>
      </c>
      <c r="D181" s="6">
        <v>320</v>
      </c>
      <c r="E181" s="2"/>
      <c r="F181" s="2"/>
      <c r="G181" s="2"/>
    </row>
    <row r="182" spans="1:7" ht="15.75" x14ac:dyDescent="0.25">
      <c r="A182" s="130"/>
      <c r="B182" s="4" t="s">
        <v>3</v>
      </c>
      <c r="C182" s="5" t="s">
        <v>19</v>
      </c>
      <c r="D182" s="6">
        <v>520</v>
      </c>
      <c r="E182" s="2"/>
      <c r="F182" s="2"/>
      <c r="G182" s="2"/>
    </row>
    <row r="183" spans="1:7" ht="15.75" x14ac:dyDescent="0.25">
      <c r="A183" s="130"/>
      <c r="B183" s="4" t="s">
        <v>7</v>
      </c>
      <c r="C183" s="5" t="s">
        <v>53</v>
      </c>
      <c r="D183" s="6">
        <v>312.5</v>
      </c>
      <c r="E183" s="2"/>
      <c r="F183" s="2"/>
      <c r="G183" s="2"/>
    </row>
    <row r="184" spans="1:7" ht="15.75" x14ac:dyDescent="0.25">
      <c r="A184" s="130"/>
      <c r="B184" s="4" t="s">
        <v>7</v>
      </c>
      <c r="C184" s="5" t="s">
        <v>9</v>
      </c>
      <c r="D184" s="6">
        <v>1750</v>
      </c>
      <c r="E184" s="2"/>
      <c r="F184" s="2"/>
      <c r="G184" s="2"/>
    </row>
    <row r="185" spans="1:7" ht="15.75" x14ac:dyDescent="0.25">
      <c r="A185" s="130"/>
      <c r="B185" s="4" t="s">
        <v>7</v>
      </c>
      <c r="C185" s="5" t="s">
        <v>10</v>
      </c>
      <c r="D185" s="6">
        <v>375</v>
      </c>
      <c r="E185" s="2"/>
      <c r="F185" s="2"/>
      <c r="G185" s="2"/>
    </row>
    <row r="186" spans="1:7" ht="15.75" x14ac:dyDescent="0.25">
      <c r="A186" s="130"/>
      <c r="B186" s="4" t="s">
        <v>7</v>
      </c>
      <c r="C186" s="5" t="s">
        <v>37</v>
      </c>
      <c r="D186" s="6">
        <v>315</v>
      </c>
      <c r="E186" s="2"/>
      <c r="F186" s="2"/>
      <c r="G186" s="2"/>
    </row>
    <row r="187" spans="1:7" ht="15.75" x14ac:dyDescent="0.25">
      <c r="A187" s="130"/>
      <c r="B187" s="4" t="s">
        <v>7</v>
      </c>
      <c r="C187" s="5" t="s">
        <v>38</v>
      </c>
      <c r="D187" s="6">
        <v>312.5</v>
      </c>
      <c r="E187" s="2"/>
      <c r="F187" s="2"/>
      <c r="G187" s="2"/>
    </row>
    <row r="188" spans="1:7" ht="15.75" x14ac:dyDescent="0.25">
      <c r="A188" s="130"/>
      <c r="B188" s="4" t="s">
        <v>11</v>
      </c>
      <c r="C188" s="5" t="s">
        <v>12</v>
      </c>
      <c r="D188" s="6">
        <v>983.33333333333337</v>
      </c>
      <c r="E188" s="2"/>
      <c r="F188" s="2"/>
      <c r="G188" s="2"/>
    </row>
    <row r="189" spans="1:7" ht="15.75" x14ac:dyDescent="0.25">
      <c r="A189" s="130"/>
      <c r="B189" s="4" t="s">
        <v>11</v>
      </c>
      <c r="C189" s="5" t="s">
        <v>20</v>
      </c>
      <c r="D189" s="6">
        <v>283.33333333333331</v>
      </c>
      <c r="E189" s="2"/>
      <c r="F189" s="2"/>
      <c r="G189" s="2"/>
    </row>
    <row r="190" spans="1:7" ht="15.75" x14ac:dyDescent="0.25">
      <c r="A190" s="130"/>
      <c r="B190" s="4" t="s">
        <v>13</v>
      </c>
      <c r="C190" s="5" t="s">
        <v>14</v>
      </c>
      <c r="D190" s="6">
        <v>225</v>
      </c>
      <c r="E190" s="2"/>
      <c r="F190" s="2"/>
      <c r="G190" s="2"/>
    </row>
    <row r="191" spans="1:7" ht="15.75" x14ac:dyDescent="0.25">
      <c r="A191" s="130"/>
      <c r="B191" s="4" t="s">
        <v>32</v>
      </c>
      <c r="C191" s="5" t="s">
        <v>33</v>
      </c>
      <c r="D191" s="6">
        <v>37.5</v>
      </c>
      <c r="E191" s="2"/>
      <c r="F191" s="2"/>
      <c r="G191" s="2"/>
    </row>
    <row r="192" spans="1:7" ht="15.75" x14ac:dyDescent="0.25">
      <c r="A192" s="130"/>
      <c r="B192" s="4" t="s">
        <v>32</v>
      </c>
      <c r="C192" s="5" t="s">
        <v>34</v>
      </c>
      <c r="D192" s="6">
        <v>25</v>
      </c>
      <c r="E192" s="2"/>
      <c r="F192" s="2"/>
      <c r="G192" s="2"/>
    </row>
    <row r="193" spans="1:7" ht="15.75" x14ac:dyDescent="0.25">
      <c r="A193" s="130"/>
      <c r="B193" s="4" t="s">
        <v>15</v>
      </c>
      <c r="C193" s="5" t="s">
        <v>12</v>
      </c>
      <c r="D193" s="6">
        <v>508.33333333333331</v>
      </c>
      <c r="E193" s="2"/>
      <c r="F193" s="2"/>
      <c r="G193" s="2"/>
    </row>
    <row r="194" spans="1:7" ht="15.75" x14ac:dyDescent="0.25">
      <c r="A194" s="130"/>
      <c r="B194" s="4" t="s">
        <v>24</v>
      </c>
      <c r="C194" s="5" t="str">
        <f t="shared" ref="C194:C196" si="14">VLOOKUP(B194,$J$3:$K$39,2,0)</f>
        <v>Dọn vệ sinh…</v>
      </c>
      <c r="D194" s="6"/>
      <c r="E194" s="2"/>
      <c r="F194" s="2">
        <v>3.4999999999999996</v>
      </c>
      <c r="G194" s="2"/>
    </row>
    <row r="195" spans="1:7" ht="15.75" x14ac:dyDescent="0.25">
      <c r="A195" s="130"/>
      <c r="B195" s="4" t="s">
        <v>21</v>
      </c>
      <c r="C195" s="5" t="str">
        <f t="shared" si="14"/>
        <v>Mở bạt</v>
      </c>
      <c r="D195" s="6"/>
      <c r="E195" s="2"/>
      <c r="F195" s="2">
        <v>1.8333333333333321</v>
      </c>
      <c r="G195" s="2"/>
    </row>
    <row r="196" spans="1:7" ht="15.75" x14ac:dyDescent="0.25">
      <c r="A196" s="131"/>
      <c r="B196" s="4" t="s">
        <v>16</v>
      </c>
      <c r="C196" s="5" t="str">
        <f t="shared" si="14"/>
        <v>Đậy bạt</v>
      </c>
      <c r="D196" s="6"/>
      <c r="E196" s="2"/>
      <c r="F196" s="2">
        <v>7.1666666666666679</v>
      </c>
      <c r="G196" s="2">
        <v>1.9999999999999982</v>
      </c>
    </row>
    <row r="197" spans="1:7" ht="15.75" x14ac:dyDescent="0.25">
      <c r="A197" s="129" t="s">
        <v>42</v>
      </c>
      <c r="B197" s="4" t="s">
        <v>3</v>
      </c>
      <c r="C197" s="5" t="s">
        <v>18</v>
      </c>
      <c r="D197" s="6">
        <v>750</v>
      </c>
      <c r="E197" s="2"/>
      <c r="F197" s="2"/>
      <c r="G197" s="2"/>
    </row>
    <row r="198" spans="1:7" ht="15.75" x14ac:dyDescent="0.25">
      <c r="A198" s="130"/>
      <c r="B198" s="4" t="s">
        <v>5</v>
      </c>
      <c r="C198" s="5" t="s">
        <v>6</v>
      </c>
      <c r="D198" s="6">
        <v>483.33333333333331</v>
      </c>
      <c r="E198" s="2"/>
      <c r="F198" s="2"/>
      <c r="G198" s="2"/>
    </row>
    <row r="199" spans="1:7" ht="15.75" x14ac:dyDescent="0.25">
      <c r="A199" s="130"/>
      <c r="B199" s="4" t="s">
        <v>7</v>
      </c>
      <c r="C199" s="5" t="s">
        <v>8</v>
      </c>
      <c r="D199" s="6">
        <v>312.5</v>
      </c>
      <c r="E199" s="2"/>
      <c r="F199" s="2"/>
      <c r="G199" s="2"/>
    </row>
    <row r="200" spans="1:7" ht="15.75" x14ac:dyDescent="0.25">
      <c r="A200" s="130"/>
      <c r="B200" s="4" t="s">
        <v>7</v>
      </c>
      <c r="C200" s="5" t="s">
        <v>9</v>
      </c>
      <c r="D200" s="6">
        <v>1025</v>
      </c>
      <c r="E200" s="2"/>
      <c r="F200" s="2"/>
      <c r="G200" s="2"/>
    </row>
    <row r="201" spans="1:7" ht="15.75" x14ac:dyDescent="0.25">
      <c r="A201" s="130"/>
      <c r="B201" s="4" t="s">
        <v>7</v>
      </c>
      <c r="C201" s="5" t="s">
        <v>37</v>
      </c>
      <c r="D201" s="6">
        <v>100</v>
      </c>
      <c r="E201" s="2"/>
      <c r="F201" s="2"/>
      <c r="G201" s="2"/>
    </row>
    <row r="202" spans="1:7" ht="15.75" x14ac:dyDescent="0.25">
      <c r="A202" s="130"/>
      <c r="B202" s="4" t="s">
        <v>7</v>
      </c>
      <c r="C202" s="5" t="s">
        <v>38</v>
      </c>
      <c r="D202" s="6">
        <v>312.5</v>
      </c>
      <c r="E202" s="2"/>
      <c r="F202" s="2"/>
      <c r="G202" s="2"/>
    </row>
    <row r="203" spans="1:7" ht="15.75" x14ac:dyDescent="0.25">
      <c r="A203" s="130"/>
      <c r="B203" s="4" t="s">
        <v>11</v>
      </c>
      <c r="C203" s="5" t="s">
        <v>12</v>
      </c>
      <c r="D203" s="6">
        <v>590</v>
      </c>
      <c r="E203" s="2"/>
      <c r="F203" s="2"/>
      <c r="G203" s="2"/>
    </row>
    <row r="204" spans="1:7" ht="15.75" x14ac:dyDescent="0.25">
      <c r="A204" s="130"/>
      <c r="B204" s="4" t="s">
        <v>13</v>
      </c>
      <c r="C204" s="5" t="s">
        <v>14</v>
      </c>
      <c r="D204" s="6">
        <v>333.33333333333337</v>
      </c>
      <c r="E204" s="2"/>
      <c r="F204" s="2"/>
      <c r="G204" s="2"/>
    </row>
    <row r="205" spans="1:7" ht="15.75" x14ac:dyDescent="0.25">
      <c r="A205" s="130"/>
      <c r="B205" s="4" t="s">
        <v>32</v>
      </c>
      <c r="C205" s="5" t="s">
        <v>52</v>
      </c>
      <c r="D205" s="6">
        <v>62.5</v>
      </c>
      <c r="E205" s="2"/>
      <c r="F205" s="2"/>
      <c r="G205" s="2"/>
    </row>
    <row r="206" spans="1:7" ht="15.75" x14ac:dyDescent="0.25">
      <c r="A206" s="130"/>
      <c r="B206" s="4" t="s">
        <v>15</v>
      </c>
      <c r="C206" s="5" t="s">
        <v>12</v>
      </c>
      <c r="D206" s="6">
        <v>1266.6666666666667</v>
      </c>
      <c r="E206" s="2"/>
      <c r="F206" s="2"/>
      <c r="G206" s="2"/>
    </row>
    <row r="207" spans="1:7" ht="15.75" x14ac:dyDescent="0.25">
      <c r="A207" s="130"/>
      <c r="B207" s="4" t="s">
        <v>24</v>
      </c>
      <c r="C207" s="5" t="str">
        <f t="shared" ref="C207:C209" si="15">VLOOKUP(B207,$J$3:$K$39,2,0)</f>
        <v>Dọn vệ sinh…</v>
      </c>
      <c r="D207" s="6"/>
      <c r="E207" s="2"/>
      <c r="F207" s="2">
        <v>8</v>
      </c>
      <c r="G207" s="2">
        <v>2.4999999999999991</v>
      </c>
    </row>
    <row r="208" spans="1:7" ht="15.75" x14ac:dyDescent="0.25">
      <c r="A208" s="130"/>
      <c r="B208" s="4" t="s">
        <v>21</v>
      </c>
      <c r="C208" s="5" t="str">
        <f t="shared" si="15"/>
        <v>Mở bạt</v>
      </c>
      <c r="D208" s="6"/>
      <c r="E208" s="2"/>
      <c r="F208" s="2">
        <v>0.49999999999999956</v>
      </c>
      <c r="G208" s="2"/>
    </row>
    <row r="209" spans="1:7" ht="15.75" x14ac:dyDescent="0.25">
      <c r="A209" s="131"/>
      <c r="B209" s="4" t="s">
        <v>16</v>
      </c>
      <c r="C209" s="5" t="str">
        <f t="shared" si="15"/>
        <v>Đậy bạt</v>
      </c>
      <c r="D209" s="6"/>
      <c r="E209" s="2"/>
      <c r="F209" s="2">
        <v>1.5</v>
      </c>
      <c r="G209" s="2"/>
    </row>
    <row r="210" spans="1:7" ht="15.75" x14ac:dyDescent="0.25">
      <c r="A210" s="8" t="s">
        <v>54</v>
      </c>
      <c r="B210" s="4" t="s">
        <v>5</v>
      </c>
      <c r="C210" s="5" t="s">
        <v>6</v>
      </c>
      <c r="D210" s="6">
        <v>410</v>
      </c>
      <c r="E210" s="2"/>
      <c r="F210" s="2"/>
      <c r="G210" s="2"/>
    </row>
    <row r="211" spans="1:7" ht="15.75" x14ac:dyDescent="0.25">
      <c r="A211" s="129" t="s">
        <v>43</v>
      </c>
      <c r="B211" s="4" t="s">
        <v>3</v>
      </c>
      <c r="C211" s="5" t="s">
        <v>4</v>
      </c>
      <c r="D211" s="6">
        <v>84</v>
      </c>
      <c r="E211" s="2"/>
      <c r="F211" s="2"/>
      <c r="G211" s="2"/>
    </row>
    <row r="212" spans="1:7" ht="15.75" x14ac:dyDescent="0.25">
      <c r="A212" s="130"/>
      <c r="B212" s="4" t="s">
        <v>5</v>
      </c>
      <c r="C212" s="5" t="s">
        <v>6</v>
      </c>
      <c r="D212" s="6">
        <v>284</v>
      </c>
      <c r="E212" s="2"/>
      <c r="F212" s="2"/>
      <c r="G212" s="2"/>
    </row>
    <row r="213" spans="1:7" ht="15.75" x14ac:dyDescent="0.25">
      <c r="A213" s="130"/>
      <c r="B213" s="4" t="s">
        <v>7</v>
      </c>
      <c r="C213" s="5" t="s">
        <v>9</v>
      </c>
      <c r="D213" s="6">
        <v>2850</v>
      </c>
      <c r="E213" s="2"/>
      <c r="F213" s="2"/>
      <c r="G213" s="2"/>
    </row>
    <row r="214" spans="1:7" ht="15.75" x14ac:dyDescent="0.25">
      <c r="A214" s="130"/>
      <c r="B214" s="4" t="s">
        <v>7</v>
      </c>
      <c r="C214" s="5" t="s">
        <v>10</v>
      </c>
      <c r="D214" s="6">
        <v>750</v>
      </c>
      <c r="E214" s="2"/>
      <c r="F214" s="2"/>
      <c r="G214" s="2"/>
    </row>
    <row r="215" spans="1:7" ht="15.75" x14ac:dyDescent="0.25">
      <c r="A215" s="130"/>
      <c r="B215" s="4" t="s">
        <v>11</v>
      </c>
      <c r="C215" s="5" t="s">
        <v>12</v>
      </c>
      <c r="D215" s="6">
        <v>383.33333333333331</v>
      </c>
      <c r="E215" s="2"/>
      <c r="F215" s="2"/>
      <c r="G215" s="2"/>
    </row>
    <row r="216" spans="1:7" ht="15.75" x14ac:dyDescent="0.25">
      <c r="A216" s="130"/>
      <c r="B216" s="4" t="s">
        <v>11</v>
      </c>
      <c r="C216" s="5" t="s">
        <v>20</v>
      </c>
      <c r="D216" s="6">
        <v>200</v>
      </c>
      <c r="E216" s="2"/>
      <c r="F216" s="2"/>
      <c r="G216" s="2"/>
    </row>
    <row r="217" spans="1:7" ht="15.75" x14ac:dyDescent="0.25">
      <c r="A217" s="130"/>
      <c r="B217" s="4" t="s">
        <v>13</v>
      </c>
      <c r="C217" s="5" t="s">
        <v>14</v>
      </c>
      <c r="D217" s="6">
        <v>416.66666666666663</v>
      </c>
      <c r="E217" s="2"/>
      <c r="F217" s="2"/>
      <c r="G217" s="2"/>
    </row>
    <row r="218" spans="1:7" ht="15.75" x14ac:dyDescent="0.25">
      <c r="A218" s="130"/>
      <c r="B218" s="4" t="s">
        <v>15</v>
      </c>
      <c r="C218" s="5" t="s">
        <v>12</v>
      </c>
      <c r="D218" s="6">
        <v>933.33333333333326</v>
      </c>
      <c r="E218" s="2"/>
      <c r="F218" s="2"/>
      <c r="G218" s="2"/>
    </row>
    <row r="219" spans="1:7" ht="15.75" x14ac:dyDescent="0.25">
      <c r="A219" s="130"/>
      <c r="B219" s="4" t="s">
        <v>24</v>
      </c>
      <c r="C219" s="5" t="str">
        <f t="shared" ref="C219:C221" si="16">VLOOKUP(B219,$J$3:$K$39,2,0)</f>
        <v>Dọn vệ sinh…</v>
      </c>
      <c r="D219" s="6"/>
      <c r="E219" s="2"/>
      <c r="F219" s="2">
        <v>1.5</v>
      </c>
      <c r="G219" s="2">
        <v>1.5</v>
      </c>
    </row>
    <row r="220" spans="1:7" ht="15.75" x14ac:dyDescent="0.25">
      <c r="A220" s="130"/>
      <c r="B220" s="4" t="s">
        <v>21</v>
      </c>
      <c r="C220" s="5" t="str">
        <f t="shared" si="16"/>
        <v>Mở bạt</v>
      </c>
      <c r="D220" s="6"/>
      <c r="E220" s="2"/>
      <c r="F220" s="2">
        <v>2.4999999999999991</v>
      </c>
      <c r="G220" s="2"/>
    </row>
    <row r="221" spans="1:7" ht="15.75" x14ac:dyDescent="0.25">
      <c r="A221" s="131"/>
      <c r="B221" s="4" t="s">
        <v>16</v>
      </c>
      <c r="C221" s="5" t="str">
        <f t="shared" si="16"/>
        <v>Đậy bạt</v>
      </c>
      <c r="D221" s="6"/>
      <c r="E221" s="2"/>
      <c r="F221" s="2">
        <v>10.499999999999996</v>
      </c>
      <c r="G221" s="2">
        <v>1.9999999999999982</v>
      </c>
    </row>
    <row r="222" spans="1:7" ht="15.75" x14ac:dyDescent="0.25">
      <c r="A222" s="129" t="s">
        <v>44</v>
      </c>
      <c r="B222" s="4" t="s">
        <v>3</v>
      </c>
      <c r="C222" s="5" t="s">
        <v>18</v>
      </c>
      <c r="D222" s="6">
        <v>800</v>
      </c>
      <c r="E222" s="2"/>
      <c r="F222" s="2"/>
      <c r="G222" s="2"/>
    </row>
    <row r="223" spans="1:7" ht="15.75" x14ac:dyDescent="0.25">
      <c r="A223" s="130"/>
      <c r="B223" s="4" t="s">
        <v>3</v>
      </c>
      <c r="C223" s="5" t="s">
        <v>4</v>
      </c>
      <c r="D223" s="6">
        <v>241.5</v>
      </c>
      <c r="E223" s="2"/>
      <c r="F223" s="2"/>
      <c r="G223" s="2"/>
    </row>
    <row r="224" spans="1:7" ht="15.75" x14ac:dyDescent="0.25">
      <c r="A224" s="130"/>
      <c r="B224" s="4" t="s">
        <v>5</v>
      </c>
      <c r="C224" s="5" t="s">
        <v>6</v>
      </c>
      <c r="D224" s="6">
        <v>409</v>
      </c>
      <c r="E224" s="2"/>
      <c r="F224" s="2"/>
      <c r="G224" s="2"/>
    </row>
    <row r="225" spans="1:7" ht="15.75" x14ac:dyDescent="0.25">
      <c r="A225" s="130"/>
      <c r="B225" s="4" t="s">
        <v>7</v>
      </c>
      <c r="C225" s="5" t="s">
        <v>53</v>
      </c>
      <c r="D225" s="6">
        <v>312.5</v>
      </c>
      <c r="E225" s="2"/>
      <c r="F225" s="2"/>
      <c r="G225" s="2"/>
    </row>
    <row r="226" spans="1:7" ht="15.75" x14ac:dyDescent="0.25">
      <c r="A226" s="130"/>
      <c r="B226" s="4" t="s">
        <v>7</v>
      </c>
      <c r="C226" s="5" t="s">
        <v>9</v>
      </c>
      <c r="D226" s="6">
        <v>2575</v>
      </c>
      <c r="E226" s="2"/>
      <c r="F226" s="2"/>
      <c r="G226" s="2"/>
    </row>
    <row r="227" spans="1:7" ht="15.75" x14ac:dyDescent="0.25">
      <c r="A227" s="130"/>
      <c r="B227" s="4" t="s">
        <v>7</v>
      </c>
      <c r="C227" s="5" t="s">
        <v>10</v>
      </c>
      <c r="D227" s="6">
        <v>300</v>
      </c>
      <c r="E227" s="2"/>
      <c r="F227" s="2"/>
      <c r="G227" s="2"/>
    </row>
    <row r="228" spans="1:7" ht="15.75" x14ac:dyDescent="0.25">
      <c r="A228" s="130"/>
      <c r="B228" s="4" t="s">
        <v>7</v>
      </c>
      <c r="C228" s="5" t="s">
        <v>38</v>
      </c>
      <c r="D228" s="6">
        <v>130</v>
      </c>
      <c r="E228" s="2"/>
      <c r="F228" s="2"/>
      <c r="G228" s="2"/>
    </row>
    <row r="229" spans="1:7" ht="15.75" x14ac:dyDescent="0.25">
      <c r="A229" s="130"/>
      <c r="B229" s="4" t="s">
        <v>11</v>
      </c>
      <c r="C229" s="5" t="s">
        <v>12</v>
      </c>
      <c r="D229" s="6">
        <v>533.33333333333337</v>
      </c>
      <c r="E229" s="2"/>
      <c r="F229" s="2"/>
      <c r="G229" s="2"/>
    </row>
    <row r="230" spans="1:7" ht="15.75" x14ac:dyDescent="0.25">
      <c r="A230" s="130"/>
      <c r="B230" s="4" t="s">
        <v>13</v>
      </c>
      <c r="C230" s="5" t="s">
        <v>14</v>
      </c>
      <c r="D230" s="6">
        <v>400</v>
      </c>
      <c r="E230" s="2"/>
      <c r="F230" s="2"/>
      <c r="G230" s="2"/>
    </row>
    <row r="231" spans="1:7" ht="15.75" x14ac:dyDescent="0.25">
      <c r="A231" s="130"/>
      <c r="B231" s="4" t="s">
        <v>15</v>
      </c>
      <c r="C231" s="5" t="s">
        <v>12</v>
      </c>
      <c r="D231" s="6">
        <v>808.33333333333337</v>
      </c>
      <c r="E231" s="2"/>
      <c r="F231" s="2"/>
      <c r="G231" s="2"/>
    </row>
    <row r="232" spans="1:7" ht="15.75" x14ac:dyDescent="0.25">
      <c r="A232" s="130"/>
      <c r="B232" s="4" t="s">
        <v>21</v>
      </c>
      <c r="C232" s="5" t="str">
        <f t="shared" ref="C232:C233" si="17">VLOOKUP(B232,$J$3:$K$39,2,0)</f>
        <v>Mở bạt</v>
      </c>
      <c r="D232" s="6"/>
      <c r="E232" s="2"/>
      <c r="F232" s="2">
        <v>2.9999999999999987</v>
      </c>
      <c r="G232" s="2"/>
    </row>
    <row r="233" spans="1:7" ht="15.75" x14ac:dyDescent="0.25">
      <c r="A233" s="131"/>
      <c r="B233" s="4" t="s">
        <v>16</v>
      </c>
      <c r="C233" s="5" t="str">
        <f t="shared" si="17"/>
        <v>Đậy bạt</v>
      </c>
      <c r="D233" s="6"/>
      <c r="E233" s="2"/>
      <c r="F233" s="2">
        <v>12.499999999999998</v>
      </c>
      <c r="G233" s="2">
        <v>1.9999999999999982</v>
      </c>
    </row>
    <row r="234" spans="1:7" ht="15.75" x14ac:dyDescent="0.25">
      <c r="A234" s="129" t="s">
        <v>45</v>
      </c>
      <c r="B234" s="4" t="s">
        <v>3</v>
      </c>
      <c r="C234" s="5" t="s">
        <v>4</v>
      </c>
      <c r="D234" s="6">
        <v>555</v>
      </c>
      <c r="E234" s="2"/>
      <c r="F234" s="2"/>
      <c r="G234" s="2"/>
    </row>
    <row r="235" spans="1:7" ht="15.75" x14ac:dyDescent="0.25">
      <c r="A235" s="130"/>
      <c r="B235" s="4" t="s">
        <v>7</v>
      </c>
      <c r="C235" s="5" t="s">
        <v>9</v>
      </c>
      <c r="D235" s="6">
        <v>2450</v>
      </c>
      <c r="E235" s="2"/>
      <c r="F235" s="2"/>
      <c r="G235" s="2"/>
    </row>
    <row r="236" spans="1:7" ht="15.75" x14ac:dyDescent="0.25">
      <c r="A236" s="130"/>
      <c r="B236" s="4" t="s">
        <v>7</v>
      </c>
      <c r="C236" s="5" t="s">
        <v>10</v>
      </c>
      <c r="D236" s="6">
        <v>525</v>
      </c>
      <c r="E236" s="2"/>
      <c r="F236" s="2"/>
      <c r="G236" s="2"/>
    </row>
    <row r="237" spans="1:7" ht="15.75" x14ac:dyDescent="0.25">
      <c r="A237" s="130"/>
      <c r="B237" s="4" t="s">
        <v>11</v>
      </c>
      <c r="C237" s="5" t="s">
        <v>12</v>
      </c>
      <c r="D237" s="6">
        <v>516.66666666666663</v>
      </c>
      <c r="E237" s="2"/>
      <c r="F237" s="2"/>
      <c r="G237" s="2"/>
    </row>
    <row r="238" spans="1:7" ht="15.75" x14ac:dyDescent="0.25">
      <c r="A238" s="130"/>
      <c r="B238" s="4" t="s">
        <v>11</v>
      </c>
      <c r="C238" s="5" t="s">
        <v>20</v>
      </c>
      <c r="D238" s="6">
        <v>483.33333333333331</v>
      </c>
      <c r="E238" s="2"/>
      <c r="F238" s="2"/>
      <c r="G238" s="2"/>
    </row>
    <row r="239" spans="1:7" ht="15.75" x14ac:dyDescent="0.25">
      <c r="A239" s="130"/>
      <c r="B239" s="4" t="s">
        <v>13</v>
      </c>
      <c r="C239" s="5" t="s">
        <v>14</v>
      </c>
      <c r="D239" s="6">
        <v>501.66666666666669</v>
      </c>
      <c r="E239" s="2"/>
      <c r="F239" s="2"/>
      <c r="G239" s="2"/>
    </row>
    <row r="240" spans="1:7" ht="15.75" x14ac:dyDescent="0.25">
      <c r="A240" s="130"/>
      <c r="B240" s="4" t="s">
        <v>15</v>
      </c>
      <c r="C240" s="5" t="s">
        <v>12</v>
      </c>
      <c r="D240" s="6">
        <v>466.66666666666663</v>
      </c>
      <c r="E240" s="2"/>
      <c r="F240" s="2"/>
      <c r="G240" s="2"/>
    </row>
    <row r="241" spans="1:7" ht="15.75" x14ac:dyDescent="0.25">
      <c r="A241" s="130"/>
      <c r="B241" s="4" t="s">
        <v>24</v>
      </c>
      <c r="C241" s="5" t="str">
        <f t="shared" ref="C241:C243" si="18">VLOOKUP(B241,$J$3:$K$39,2,0)</f>
        <v>Dọn vệ sinh…</v>
      </c>
      <c r="D241" s="6"/>
      <c r="E241" s="2"/>
      <c r="F241" s="2">
        <v>2.5000000000000004</v>
      </c>
      <c r="G241" s="2"/>
    </row>
    <row r="242" spans="1:7" ht="15.75" x14ac:dyDescent="0.25">
      <c r="A242" s="130"/>
      <c r="B242" s="4" t="s">
        <v>21</v>
      </c>
      <c r="C242" s="5" t="str">
        <f t="shared" si="18"/>
        <v>Mở bạt</v>
      </c>
      <c r="D242" s="6"/>
      <c r="E242" s="2"/>
      <c r="F242" s="2">
        <v>0.99999999999999911</v>
      </c>
      <c r="G242" s="2"/>
    </row>
    <row r="243" spans="1:7" ht="15.75" x14ac:dyDescent="0.25">
      <c r="A243" s="131"/>
      <c r="B243" s="4" t="s">
        <v>16</v>
      </c>
      <c r="C243" s="5" t="str">
        <f t="shared" si="18"/>
        <v>Đậy bạt</v>
      </c>
      <c r="D243" s="6"/>
      <c r="E243" s="2"/>
      <c r="F243" s="2">
        <v>16.166666666666668</v>
      </c>
      <c r="G243" s="2">
        <v>1.9999999999999982</v>
      </c>
    </row>
    <row r="244" spans="1:7" ht="15.75" x14ac:dyDescent="0.25">
      <c r="A244" s="129" t="s">
        <v>46</v>
      </c>
      <c r="B244" s="4" t="s">
        <v>3</v>
      </c>
      <c r="C244" s="5" t="s">
        <v>18</v>
      </c>
      <c r="D244" s="6">
        <v>900</v>
      </c>
      <c r="E244" s="2"/>
      <c r="F244" s="2"/>
      <c r="G244" s="2"/>
    </row>
    <row r="245" spans="1:7" ht="15.75" x14ac:dyDescent="0.25">
      <c r="A245" s="130"/>
      <c r="B245" s="4" t="s">
        <v>3</v>
      </c>
      <c r="C245" s="5" t="s">
        <v>19</v>
      </c>
      <c r="D245" s="6">
        <v>500</v>
      </c>
      <c r="E245" s="2"/>
      <c r="F245" s="2"/>
      <c r="G245" s="2"/>
    </row>
    <row r="246" spans="1:7" ht="15.75" x14ac:dyDescent="0.25">
      <c r="A246" s="130"/>
      <c r="B246" s="4" t="s">
        <v>5</v>
      </c>
      <c r="C246" s="5" t="s">
        <v>6</v>
      </c>
      <c r="D246" s="6">
        <v>383.33333333333331</v>
      </c>
      <c r="E246" s="2"/>
      <c r="F246" s="2"/>
      <c r="G246" s="2"/>
    </row>
    <row r="247" spans="1:7" ht="15.75" x14ac:dyDescent="0.25">
      <c r="A247" s="130"/>
      <c r="B247" s="4" t="s">
        <v>7</v>
      </c>
      <c r="C247" s="5" t="s">
        <v>9</v>
      </c>
      <c r="D247" s="6">
        <v>1675</v>
      </c>
      <c r="E247" s="2"/>
      <c r="F247" s="2"/>
      <c r="G247" s="2"/>
    </row>
    <row r="248" spans="1:7" ht="15.75" x14ac:dyDescent="0.25">
      <c r="A248" s="130"/>
      <c r="B248" s="4" t="s">
        <v>7</v>
      </c>
      <c r="C248" s="5" t="s">
        <v>10</v>
      </c>
      <c r="D248" s="6">
        <v>375</v>
      </c>
      <c r="E248" s="2"/>
      <c r="F248" s="2"/>
      <c r="G248" s="2"/>
    </row>
    <row r="249" spans="1:7" ht="15.75" x14ac:dyDescent="0.25">
      <c r="A249" s="130"/>
      <c r="B249" s="4" t="s">
        <v>11</v>
      </c>
      <c r="C249" s="5" t="s">
        <v>12</v>
      </c>
      <c r="D249" s="6">
        <v>640</v>
      </c>
      <c r="E249" s="2"/>
      <c r="F249" s="2"/>
      <c r="G249" s="2"/>
    </row>
    <row r="250" spans="1:7" ht="15.75" x14ac:dyDescent="0.25">
      <c r="A250" s="130"/>
      <c r="B250" s="4" t="s">
        <v>13</v>
      </c>
      <c r="C250" s="5" t="s">
        <v>14</v>
      </c>
      <c r="D250" s="6">
        <v>483.33333333333337</v>
      </c>
      <c r="E250" s="2"/>
      <c r="F250" s="2"/>
      <c r="G250" s="2"/>
    </row>
    <row r="251" spans="1:7" ht="15.75" x14ac:dyDescent="0.25">
      <c r="A251" s="130"/>
      <c r="B251" s="4" t="s">
        <v>15</v>
      </c>
      <c r="C251" s="5" t="s">
        <v>12</v>
      </c>
      <c r="D251" s="6">
        <v>1050</v>
      </c>
      <c r="E251" s="2"/>
      <c r="F251" s="2"/>
      <c r="G251" s="2"/>
    </row>
    <row r="252" spans="1:7" ht="15.75" x14ac:dyDescent="0.25">
      <c r="A252" s="130"/>
      <c r="B252" s="4" t="s">
        <v>24</v>
      </c>
      <c r="C252" s="5" t="str">
        <f t="shared" ref="C252:C254" si="19">VLOOKUP(B252,$J$3:$K$39,2,0)</f>
        <v>Dọn vệ sinh…</v>
      </c>
      <c r="D252" s="6"/>
      <c r="E252" s="2"/>
      <c r="F252" s="2">
        <v>7</v>
      </c>
      <c r="G252" s="2"/>
    </row>
    <row r="253" spans="1:7" ht="15.75" x14ac:dyDescent="0.25">
      <c r="A253" s="130"/>
      <c r="B253" s="4" t="s">
        <v>21</v>
      </c>
      <c r="C253" s="5" t="str">
        <f t="shared" si="19"/>
        <v>Mở bạt</v>
      </c>
      <c r="D253" s="6"/>
      <c r="E253" s="2"/>
      <c r="F253" s="2">
        <v>0.99999999999999911</v>
      </c>
      <c r="G253" s="2"/>
    </row>
    <row r="254" spans="1:7" ht="15.75" x14ac:dyDescent="0.25">
      <c r="A254" s="131"/>
      <c r="B254" s="4" t="s">
        <v>16</v>
      </c>
      <c r="C254" s="5" t="str">
        <f t="shared" si="19"/>
        <v>Đậy bạt</v>
      </c>
      <c r="D254" s="6"/>
      <c r="E254" s="2"/>
      <c r="F254" s="2">
        <v>1.1666666666666679</v>
      </c>
      <c r="G254" s="2">
        <v>0.99999999999999911</v>
      </c>
    </row>
    <row r="255" spans="1:7" ht="15.75" x14ac:dyDescent="0.25">
      <c r="A255" s="129" t="s">
        <v>47</v>
      </c>
      <c r="B255" s="4" t="s">
        <v>3</v>
      </c>
      <c r="C255" s="5" t="s">
        <v>18</v>
      </c>
      <c r="D255" s="6">
        <v>320</v>
      </c>
      <c r="E255" s="2"/>
      <c r="F255" s="2"/>
      <c r="G255" s="2"/>
    </row>
    <row r="256" spans="1:7" ht="15.75" x14ac:dyDescent="0.25">
      <c r="A256" s="130"/>
      <c r="B256" s="4" t="s">
        <v>5</v>
      </c>
      <c r="C256" s="5" t="s">
        <v>6</v>
      </c>
      <c r="D256" s="6">
        <v>160</v>
      </c>
      <c r="E256" s="2"/>
      <c r="F256" s="2"/>
      <c r="G256" s="2"/>
    </row>
    <row r="257" spans="1:7" ht="15.75" x14ac:dyDescent="0.25">
      <c r="A257" s="130"/>
      <c r="B257" s="4" t="s">
        <v>7</v>
      </c>
      <c r="C257" s="5" t="s">
        <v>8</v>
      </c>
      <c r="D257" s="6">
        <v>312.5</v>
      </c>
      <c r="E257" s="2"/>
      <c r="F257" s="2"/>
      <c r="G257" s="2"/>
    </row>
    <row r="258" spans="1:7" ht="15.75" x14ac:dyDescent="0.25">
      <c r="A258" s="130"/>
      <c r="B258" s="4" t="s">
        <v>7</v>
      </c>
      <c r="C258" s="5" t="s">
        <v>9</v>
      </c>
      <c r="D258" s="6">
        <v>2775</v>
      </c>
      <c r="E258" s="2"/>
      <c r="F258" s="2"/>
      <c r="G258" s="2"/>
    </row>
    <row r="259" spans="1:7" ht="15.75" x14ac:dyDescent="0.25">
      <c r="A259" s="130"/>
      <c r="B259" s="4" t="s">
        <v>7</v>
      </c>
      <c r="C259" s="5" t="s">
        <v>10</v>
      </c>
      <c r="D259" s="6">
        <v>425</v>
      </c>
      <c r="E259" s="2"/>
      <c r="F259" s="2"/>
      <c r="G259" s="2"/>
    </row>
    <row r="260" spans="1:7" ht="15.75" x14ac:dyDescent="0.25">
      <c r="A260" s="130"/>
      <c r="B260" s="4" t="s">
        <v>7</v>
      </c>
      <c r="C260" s="5" t="s">
        <v>37</v>
      </c>
      <c r="D260" s="6">
        <v>415</v>
      </c>
      <c r="E260" s="2"/>
      <c r="F260" s="2"/>
      <c r="G260" s="2"/>
    </row>
    <row r="261" spans="1:7" ht="15.75" x14ac:dyDescent="0.25">
      <c r="A261" s="130"/>
      <c r="B261" s="4" t="s">
        <v>7</v>
      </c>
      <c r="C261" s="5" t="s">
        <v>38</v>
      </c>
      <c r="D261" s="6">
        <v>442.5</v>
      </c>
      <c r="E261" s="2"/>
      <c r="F261" s="2"/>
      <c r="G261" s="2"/>
    </row>
    <row r="262" spans="1:7" ht="15.75" x14ac:dyDescent="0.25">
      <c r="A262" s="130"/>
      <c r="B262" s="4" t="s">
        <v>11</v>
      </c>
      <c r="C262" s="5" t="s">
        <v>12</v>
      </c>
      <c r="D262" s="6">
        <v>533.33333333333337</v>
      </c>
      <c r="E262" s="2"/>
      <c r="F262" s="2"/>
      <c r="G262" s="2"/>
    </row>
    <row r="263" spans="1:7" ht="15.75" x14ac:dyDescent="0.25">
      <c r="A263" s="130"/>
      <c r="B263" s="4" t="s">
        <v>13</v>
      </c>
      <c r="C263" s="5" t="s">
        <v>14</v>
      </c>
      <c r="D263" s="6">
        <v>383.33333333333337</v>
      </c>
      <c r="E263" s="2"/>
      <c r="F263" s="2"/>
      <c r="G263" s="2"/>
    </row>
    <row r="264" spans="1:7" ht="15.75" x14ac:dyDescent="0.25">
      <c r="A264" s="130"/>
      <c r="B264" s="4" t="s">
        <v>32</v>
      </c>
      <c r="C264" s="5" t="s">
        <v>52</v>
      </c>
      <c r="D264" s="6">
        <v>62.5</v>
      </c>
      <c r="E264" s="2"/>
      <c r="F264" s="2"/>
      <c r="G264" s="2"/>
    </row>
    <row r="265" spans="1:7" ht="15.75" x14ac:dyDescent="0.25">
      <c r="A265" s="130"/>
      <c r="B265" s="4" t="s">
        <v>15</v>
      </c>
      <c r="C265" s="5" t="s">
        <v>12</v>
      </c>
      <c r="D265" s="6">
        <v>808.33333333333337</v>
      </c>
      <c r="E265" s="2"/>
      <c r="F265" s="2"/>
      <c r="G265" s="2"/>
    </row>
    <row r="266" spans="1:7" ht="15.75" x14ac:dyDescent="0.25">
      <c r="A266" s="130"/>
      <c r="B266" s="4" t="s">
        <v>24</v>
      </c>
      <c r="C266" s="5" t="str">
        <f t="shared" ref="C266:C268" si="20">VLOOKUP(B266,$J$3:$K$39,2,0)</f>
        <v>Dọn vệ sinh…</v>
      </c>
      <c r="D266" s="6"/>
      <c r="E266" s="2"/>
      <c r="F266" s="2">
        <v>4</v>
      </c>
      <c r="G266" s="2">
        <v>1.5</v>
      </c>
    </row>
    <row r="267" spans="1:7" ht="15.75" x14ac:dyDescent="0.25">
      <c r="A267" s="130"/>
      <c r="B267" s="4" t="s">
        <v>21</v>
      </c>
      <c r="C267" s="5" t="str">
        <f t="shared" si="20"/>
        <v>Mở bạt</v>
      </c>
      <c r="D267" s="6"/>
      <c r="E267" s="2"/>
      <c r="F267" s="2">
        <v>0.49999999999999956</v>
      </c>
      <c r="G267" s="2"/>
    </row>
    <row r="268" spans="1:7" ht="15.75" x14ac:dyDescent="0.25">
      <c r="A268" s="18"/>
      <c r="B268" s="4" t="s">
        <v>16</v>
      </c>
      <c r="C268" s="5" t="str">
        <f t="shared" si="20"/>
        <v>Đậy bạt</v>
      </c>
      <c r="D268" s="6"/>
      <c r="E268" s="2"/>
      <c r="F268" s="2">
        <v>9.5</v>
      </c>
      <c r="G268" s="2">
        <v>1.9999999999999982</v>
      </c>
    </row>
    <row r="269" spans="1:7" ht="15.75" x14ac:dyDescent="0.25">
      <c r="A269" s="129" t="s">
        <v>48</v>
      </c>
      <c r="B269" s="4" t="s">
        <v>3</v>
      </c>
      <c r="C269" s="5" t="s">
        <v>18</v>
      </c>
      <c r="D269" s="6">
        <v>320</v>
      </c>
      <c r="E269" s="2"/>
      <c r="F269" s="2"/>
      <c r="G269" s="2"/>
    </row>
    <row r="270" spans="1:7" ht="15.75" x14ac:dyDescent="0.25">
      <c r="A270" s="130"/>
      <c r="B270" s="4" t="s">
        <v>5</v>
      </c>
      <c r="C270" s="5" t="s">
        <v>6</v>
      </c>
      <c r="D270" s="6">
        <v>160</v>
      </c>
      <c r="E270" s="2"/>
      <c r="F270" s="2"/>
      <c r="G270" s="2"/>
    </row>
    <row r="271" spans="1:7" ht="15.75" x14ac:dyDescent="0.25">
      <c r="A271" s="130"/>
      <c r="B271" s="4" t="s">
        <v>7</v>
      </c>
      <c r="C271" s="5" t="s">
        <v>8</v>
      </c>
      <c r="D271" s="6">
        <v>312.5</v>
      </c>
      <c r="E271" s="2"/>
      <c r="F271" s="2"/>
      <c r="G271" s="2"/>
    </row>
    <row r="272" spans="1:7" ht="15.75" x14ac:dyDescent="0.25">
      <c r="A272" s="130"/>
      <c r="B272" s="4" t="s">
        <v>7</v>
      </c>
      <c r="C272" s="5" t="s">
        <v>9</v>
      </c>
      <c r="D272" s="6">
        <v>2600</v>
      </c>
      <c r="E272" s="2"/>
      <c r="F272" s="2"/>
      <c r="G272" s="2"/>
    </row>
    <row r="273" spans="1:7" ht="15.75" x14ac:dyDescent="0.25">
      <c r="A273" s="130"/>
      <c r="B273" s="4" t="s">
        <v>7</v>
      </c>
      <c r="C273" s="5" t="s">
        <v>10</v>
      </c>
      <c r="D273" s="6">
        <v>225</v>
      </c>
      <c r="E273" s="2"/>
      <c r="F273" s="2"/>
      <c r="G273" s="2"/>
    </row>
    <row r="274" spans="1:7" ht="15.75" x14ac:dyDescent="0.25">
      <c r="A274" s="130"/>
      <c r="B274" s="4" t="s">
        <v>7</v>
      </c>
      <c r="C274" s="5" t="s">
        <v>37</v>
      </c>
      <c r="D274" s="6">
        <v>415</v>
      </c>
      <c r="E274" s="2"/>
      <c r="F274" s="2"/>
      <c r="G274" s="2"/>
    </row>
    <row r="275" spans="1:7" ht="15.75" x14ac:dyDescent="0.25">
      <c r="A275" s="130"/>
      <c r="B275" s="4" t="s">
        <v>7</v>
      </c>
      <c r="C275" s="5" t="s">
        <v>38</v>
      </c>
      <c r="D275" s="6">
        <v>442.5</v>
      </c>
      <c r="E275" s="2"/>
      <c r="F275" s="2"/>
      <c r="G275" s="2"/>
    </row>
    <row r="276" spans="1:7" ht="15.75" x14ac:dyDescent="0.25">
      <c r="A276" s="130"/>
      <c r="B276" s="4" t="s">
        <v>11</v>
      </c>
      <c r="C276" s="5" t="s">
        <v>12</v>
      </c>
      <c r="D276" s="6">
        <v>533.33333333333337</v>
      </c>
      <c r="E276" s="2"/>
      <c r="F276" s="2"/>
      <c r="G276" s="2"/>
    </row>
    <row r="277" spans="1:7" ht="15.75" x14ac:dyDescent="0.25">
      <c r="A277" s="130"/>
      <c r="B277" s="4" t="s">
        <v>13</v>
      </c>
      <c r="C277" s="5" t="s">
        <v>14</v>
      </c>
      <c r="D277" s="6">
        <v>383.33333333333337</v>
      </c>
      <c r="E277" s="2"/>
      <c r="F277" s="2"/>
      <c r="G277" s="2"/>
    </row>
    <row r="278" spans="1:7" ht="15.75" x14ac:dyDescent="0.25">
      <c r="A278" s="130"/>
      <c r="B278" s="4" t="s">
        <v>32</v>
      </c>
      <c r="C278" s="5" t="s">
        <v>52</v>
      </c>
      <c r="D278" s="6">
        <v>62.5</v>
      </c>
      <c r="E278" s="2"/>
      <c r="F278" s="2"/>
      <c r="G278" s="2"/>
    </row>
    <row r="279" spans="1:7" ht="15.75" x14ac:dyDescent="0.25">
      <c r="A279" s="130"/>
      <c r="B279" s="4" t="s">
        <v>15</v>
      </c>
      <c r="C279" s="5" t="s">
        <v>12</v>
      </c>
      <c r="D279" s="6">
        <v>808.33333333333337</v>
      </c>
      <c r="E279" s="2"/>
      <c r="F279" s="2"/>
      <c r="G279" s="2"/>
    </row>
    <row r="280" spans="1:7" ht="15.75" x14ac:dyDescent="0.25">
      <c r="A280" s="130"/>
      <c r="B280" s="4" t="s">
        <v>24</v>
      </c>
      <c r="C280" s="5" t="str">
        <f t="shared" ref="C280:C282" si="21">VLOOKUP(B280,$J$3:$K$39,2,0)</f>
        <v>Dọn vệ sinh…</v>
      </c>
      <c r="D280" s="6"/>
      <c r="E280" s="2"/>
      <c r="F280" s="2">
        <v>1.5</v>
      </c>
      <c r="G280" s="2">
        <v>1.5</v>
      </c>
    </row>
    <row r="281" spans="1:7" ht="15.75" x14ac:dyDescent="0.25">
      <c r="A281" s="130"/>
      <c r="B281" s="4" t="s">
        <v>21</v>
      </c>
      <c r="C281" s="5" t="str">
        <f t="shared" si="21"/>
        <v>Mở bạt</v>
      </c>
      <c r="D281" s="6"/>
      <c r="E281" s="2"/>
      <c r="F281" s="2">
        <v>0.49999999999999956</v>
      </c>
      <c r="G281" s="2"/>
    </row>
    <row r="282" spans="1:7" ht="15.75" x14ac:dyDescent="0.25">
      <c r="A282" s="131"/>
      <c r="B282" s="4" t="s">
        <v>16</v>
      </c>
      <c r="C282" s="5" t="str">
        <f t="shared" si="21"/>
        <v>Đậy bạt</v>
      </c>
      <c r="D282" s="6"/>
      <c r="E282" s="2"/>
      <c r="F282" s="2">
        <v>12</v>
      </c>
      <c r="G282" s="2">
        <v>0.99999999999999911</v>
      </c>
    </row>
    <row r="283" spans="1:7" s="9" customFormat="1" x14ac:dyDescent="0.25">
      <c r="A283" s="9" t="s">
        <v>66</v>
      </c>
      <c r="D283" s="12"/>
    </row>
    <row r="285" spans="1:7" x14ac:dyDescent="0.25">
      <c r="A285" s="9" t="s">
        <v>62</v>
      </c>
      <c r="B285" s="9"/>
      <c r="C285" s="10" t="s">
        <v>63</v>
      </c>
      <c r="D285" s="132" t="s">
        <v>64</v>
      </c>
      <c r="E285" s="132"/>
      <c r="F285" s="133" t="s">
        <v>65</v>
      </c>
      <c r="G285" s="133"/>
    </row>
  </sheetData>
  <mergeCells count="27">
    <mergeCell ref="A64:A76"/>
    <mergeCell ref="D2:E2"/>
    <mergeCell ref="F2:G2"/>
    <mergeCell ref="A1:G1"/>
    <mergeCell ref="A4:A14"/>
    <mergeCell ref="A15:A25"/>
    <mergeCell ref="A26:A39"/>
    <mergeCell ref="A40:A50"/>
    <mergeCell ref="A51:A63"/>
    <mergeCell ref="A222:A233"/>
    <mergeCell ref="A77:A90"/>
    <mergeCell ref="A91:A102"/>
    <mergeCell ref="A103:A113"/>
    <mergeCell ref="A114:A128"/>
    <mergeCell ref="A129:A140"/>
    <mergeCell ref="A141:A153"/>
    <mergeCell ref="A154:A168"/>
    <mergeCell ref="A169:A180"/>
    <mergeCell ref="A181:A196"/>
    <mergeCell ref="A197:A209"/>
    <mergeCell ref="A211:A221"/>
    <mergeCell ref="A234:A243"/>
    <mergeCell ref="A244:A254"/>
    <mergeCell ref="A269:A282"/>
    <mergeCell ref="D285:E285"/>
    <mergeCell ref="F285:G285"/>
    <mergeCell ref="A255:A267"/>
  </mergeCells>
  <pageMargins left="0.2" right="0.2" top="0.2" bottom="0.2" header="0.2" footer="0.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6"/>
  <sheetViews>
    <sheetView topLeftCell="A10" workbookViewId="0">
      <selection activeCell="C33" sqref="C33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4" max="7" width="10.140625" customWidth="1"/>
    <col min="8" max="11" width="0" hidden="1" customWidth="1"/>
  </cols>
  <sheetData>
    <row r="1" spans="1:14" ht="24" customHeight="1" x14ac:dyDescent="0.25"/>
    <row r="2" spans="1:14" ht="21" x14ac:dyDescent="0.25">
      <c r="A2" s="163" t="s">
        <v>154</v>
      </c>
      <c r="B2" s="164"/>
      <c r="C2" s="164"/>
      <c r="D2" s="164"/>
      <c r="E2" s="164"/>
      <c r="F2" s="164"/>
      <c r="G2" s="165"/>
    </row>
    <row r="3" spans="1:14" ht="48.75" customHeight="1" x14ac:dyDescent="0.25">
      <c r="A3" s="166" t="s">
        <v>68</v>
      </c>
      <c r="B3" s="161" t="s">
        <v>0</v>
      </c>
      <c r="C3" s="161" t="s">
        <v>77</v>
      </c>
      <c r="D3" s="168" t="s">
        <v>76</v>
      </c>
      <c r="E3" s="169"/>
      <c r="F3" s="170" t="s">
        <v>75</v>
      </c>
      <c r="G3" s="171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47.25" x14ac:dyDescent="0.25">
      <c r="A4" s="167"/>
      <c r="B4" s="162"/>
      <c r="C4" s="162"/>
      <c r="D4" s="71" t="s">
        <v>55</v>
      </c>
      <c r="E4" s="71" t="s">
        <v>72</v>
      </c>
      <c r="F4" s="71" t="s">
        <v>73</v>
      </c>
      <c r="G4" s="71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x14ac:dyDescent="0.25">
      <c r="A5" s="73"/>
      <c r="B5" s="72"/>
      <c r="C5" s="72"/>
      <c r="D5" s="71"/>
      <c r="E5" s="71"/>
      <c r="F5" s="71"/>
      <c r="G5" s="71"/>
      <c r="H5" s="5"/>
      <c r="I5" s="5"/>
      <c r="J5" s="5"/>
      <c r="K5" s="5"/>
    </row>
    <row r="6" spans="1:14" x14ac:dyDescent="0.25">
      <c r="A6" s="75" t="s">
        <v>94</v>
      </c>
      <c r="B6" s="75" t="s">
        <v>89</v>
      </c>
      <c r="C6" s="75" t="str">
        <f>VLOOKUP(B6,$M$6:$N$46,2,0)</f>
        <v>đậy bạt đống ủ</v>
      </c>
      <c r="D6" s="76"/>
      <c r="E6" s="76"/>
      <c r="F6" s="76">
        <f t="shared" ref="F6:F69" si="0">H6+J6</f>
        <v>3.4999999999999982</v>
      </c>
      <c r="G6" s="76">
        <f t="shared" ref="G6:G69" si="1">+I6+K6</f>
        <v>0</v>
      </c>
      <c r="H6" s="2"/>
      <c r="I6" s="2"/>
      <c r="J6" s="2">
        <v>3.4999999999999982</v>
      </c>
      <c r="K6" s="2"/>
    </row>
    <row r="7" spans="1:14" x14ac:dyDescent="0.25">
      <c r="A7" s="75" t="s">
        <v>94</v>
      </c>
      <c r="B7" s="75" t="s">
        <v>90</v>
      </c>
      <c r="C7" s="75" t="str">
        <f t="shared" ref="C7:C8" si="2">VLOOKUP(B7,$M$6:$N$46,2,0)</f>
        <v>mở  bạt đống ủ</v>
      </c>
      <c r="D7" s="76"/>
      <c r="E7" s="76"/>
      <c r="F7" s="76">
        <f t="shared" si="0"/>
        <v>2.4999999999999991</v>
      </c>
      <c r="G7" s="76">
        <f t="shared" si="1"/>
        <v>0</v>
      </c>
      <c r="H7" s="2"/>
      <c r="I7" s="2"/>
      <c r="J7" s="2">
        <v>2.4999999999999991</v>
      </c>
      <c r="K7" s="2"/>
      <c r="M7" t="s">
        <v>89</v>
      </c>
      <c r="N7" t="s">
        <v>135</v>
      </c>
    </row>
    <row r="8" spans="1:14" x14ac:dyDescent="0.25">
      <c r="A8" s="75" t="s">
        <v>94</v>
      </c>
      <c r="B8" s="75" t="s">
        <v>92</v>
      </c>
      <c r="C8" s="75" t="str">
        <f t="shared" si="2"/>
        <v>làm ngoài</v>
      </c>
      <c r="D8" s="76"/>
      <c r="E8" s="76"/>
      <c r="F8" s="76">
        <f t="shared" si="0"/>
        <v>6.9999999999999991</v>
      </c>
      <c r="G8" s="76">
        <f t="shared" si="1"/>
        <v>0</v>
      </c>
      <c r="H8" s="2">
        <v>6.9999999999999991</v>
      </c>
      <c r="I8" s="2"/>
      <c r="J8" s="2"/>
      <c r="K8" s="2"/>
      <c r="M8" t="s">
        <v>90</v>
      </c>
      <c r="N8" t="s">
        <v>136</v>
      </c>
    </row>
    <row r="9" spans="1:14" x14ac:dyDescent="0.25">
      <c r="A9" s="75" t="s">
        <v>94</v>
      </c>
      <c r="B9" s="75" t="s">
        <v>95</v>
      </c>
      <c r="C9" s="75" t="s">
        <v>96</v>
      </c>
      <c r="D9" s="76">
        <v>730</v>
      </c>
      <c r="E9" s="76"/>
      <c r="F9" s="76">
        <f t="shared" si="0"/>
        <v>0</v>
      </c>
      <c r="G9" s="76">
        <f t="shared" si="1"/>
        <v>0</v>
      </c>
      <c r="H9" s="2"/>
      <c r="I9" s="2"/>
      <c r="J9" s="2"/>
      <c r="K9" s="2"/>
      <c r="M9" t="s">
        <v>92</v>
      </c>
      <c r="N9" t="s">
        <v>134</v>
      </c>
    </row>
    <row r="10" spans="1:14" x14ac:dyDescent="0.25">
      <c r="A10" s="75" t="s">
        <v>94</v>
      </c>
      <c r="B10" s="75" t="s">
        <v>97</v>
      </c>
      <c r="C10" s="75" t="s">
        <v>98</v>
      </c>
      <c r="D10" s="76">
        <v>380</v>
      </c>
      <c r="E10" s="76"/>
      <c r="F10" s="76">
        <f t="shared" si="0"/>
        <v>0</v>
      </c>
      <c r="G10" s="76">
        <f t="shared" si="1"/>
        <v>0</v>
      </c>
      <c r="H10" s="2"/>
      <c r="I10" s="2"/>
      <c r="J10" s="2"/>
      <c r="K10" s="2"/>
      <c r="M10" t="s">
        <v>109</v>
      </c>
      <c r="N10" t="s">
        <v>132</v>
      </c>
    </row>
    <row r="11" spans="1:14" x14ac:dyDescent="0.25">
      <c r="A11" s="75" t="s">
        <v>94</v>
      </c>
      <c r="B11" s="75" t="s">
        <v>99</v>
      </c>
      <c r="C11" s="75" t="s">
        <v>100</v>
      </c>
      <c r="D11" s="76">
        <v>1800</v>
      </c>
      <c r="E11" s="76"/>
      <c r="F11" s="76">
        <f t="shared" si="0"/>
        <v>0</v>
      </c>
      <c r="G11" s="76">
        <f t="shared" si="1"/>
        <v>0</v>
      </c>
      <c r="H11" s="2"/>
      <c r="I11" s="2"/>
      <c r="J11" s="2"/>
      <c r="K11" s="2"/>
      <c r="M11" t="s">
        <v>93</v>
      </c>
      <c r="N11" t="s">
        <v>132</v>
      </c>
    </row>
    <row r="12" spans="1:14" x14ac:dyDescent="0.25">
      <c r="A12" s="75" t="s">
        <v>94</v>
      </c>
      <c r="B12" s="75" t="s">
        <v>116</v>
      </c>
      <c r="C12" s="75" t="s">
        <v>117</v>
      </c>
      <c r="D12" s="76">
        <v>175</v>
      </c>
      <c r="E12" s="76"/>
      <c r="F12" s="76">
        <f t="shared" si="0"/>
        <v>0</v>
      </c>
      <c r="G12" s="76">
        <f t="shared" si="1"/>
        <v>0</v>
      </c>
      <c r="H12" s="2"/>
      <c r="I12" s="2"/>
      <c r="J12" s="2"/>
      <c r="K12" s="2"/>
      <c r="M12" t="s">
        <v>91</v>
      </c>
      <c r="N12" t="s">
        <v>133</v>
      </c>
    </row>
    <row r="13" spans="1:14" x14ac:dyDescent="0.25">
      <c r="A13" s="75" t="s">
        <v>94</v>
      </c>
      <c r="B13" s="75" t="s">
        <v>101</v>
      </c>
      <c r="C13" s="75" t="s">
        <v>102</v>
      </c>
      <c r="D13" s="76">
        <v>733.33333333333337</v>
      </c>
      <c r="E13" s="76"/>
      <c r="F13" s="76">
        <f t="shared" si="0"/>
        <v>0</v>
      </c>
      <c r="G13" s="76">
        <f t="shared" si="1"/>
        <v>0</v>
      </c>
      <c r="H13" s="2"/>
      <c r="I13" s="2"/>
      <c r="J13" s="2"/>
      <c r="K13" s="2"/>
    </row>
    <row r="14" spans="1:14" x14ac:dyDescent="0.25">
      <c r="A14" s="75" t="s">
        <v>94</v>
      </c>
      <c r="B14" s="75" t="s">
        <v>112</v>
      </c>
      <c r="C14" s="75" t="s">
        <v>113</v>
      </c>
      <c r="D14" s="76">
        <v>333.33333333333331</v>
      </c>
      <c r="E14" s="76"/>
      <c r="F14" s="76">
        <f t="shared" si="0"/>
        <v>0</v>
      </c>
      <c r="G14" s="76">
        <f t="shared" si="1"/>
        <v>0</v>
      </c>
      <c r="H14" s="2"/>
      <c r="I14" s="2"/>
      <c r="J14" s="2"/>
      <c r="K14" s="2"/>
    </row>
    <row r="15" spans="1:14" x14ac:dyDescent="0.25">
      <c r="A15" s="75" t="s">
        <v>94</v>
      </c>
      <c r="B15" s="75" t="s">
        <v>103</v>
      </c>
      <c r="C15" s="75" t="s">
        <v>104</v>
      </c>
      <c r="D15" s="76">
        <v>25</v>
      </c>
      <c r="E15" s="76"/>
      <c r="F15" s="76">
        <f t="shared" si="0"/>
        <v>0</v>
      </c>
      <c r="G15" s="76">
        <f t="shared" si="1"/>
        <v>0</v>
      </c>
      <c r="H15" s="2"/>
      <c r="I15" s="2"/>
      <c r="J15" s="2"/>
      <c r="K15" s="2"/>
    </row>
    <row r="16" spans="1:14" x14ac:dyDescent="0.25">
      <c r="A16" s="75" t="s">
        <v>94</v>
      </c>
      <c r="B16" s="75" t="s">
        <v>107</v>
      </c>
      <c r="C16" s="75" t="s">
        <v>108</v>
      </c>
      <c r="D16" s="76">
        <v>333.33333333333337</v>
      </c>
      <c r="E16" s="76"/>
      <c r="F16" s="76">
        <f t="shared" si="0"/>
        <v>0</v>
      </c>
      <c r="G16" s="76">
        <f t="shared" si="1"/>
        <v>0</v>
      </c>
      <c r="H16" s="2"/>
      <c r="I16" s="2"/>
      <c r="J16" s="2"/>
      <c r="K16" s="2"/>
    </row>
    <row r="17" spans="1:11" x14ac:dyDescent="0.25">
      <c r="A17" s="75"/>
      <c r="B17" s="75"/>
      <c r="C17" s="75"/>
      <c r="D17" s="76"/>
      <c r="E17" s="76"/>
      <c r="F17" s="76"/>
      <c r="G17" s="76"/>
      <c r="H17" s="2"/>
      <c r="I17" s="2"/>
      <c r="J17" s="2"/>
      <c r="K17" s="2"/>
    </row>
    <row r="18" spans="1:11" x14ac:dyDescent="0.25">
      <c r="A18" s="75" t="s">
        <v>17</v>
      </c>
      <c r="B18" s="75" t="s">
        <v>89</v>
      </c>
      <c r="C18" s="75" t="str">
        <f t="shared" ref="C18:C20" si="3">VLOOKUP(B18,$M$6:$N$46,2,0)</f>
        <v>đậy bạt đống ủ</v>
      </c>
      <c r="D18" s="76"/>
      <c r="E18" s="76"/>
      <c r="F18" s="76">
        <f t="shared" si="0"/>
        <v>1.0000000000000018</v>
      </c>
      <c r="G18" s="76">
        <f t="shared" si="1"/>
        <v>0</v>
      </c>
      <c r="H18" s="2"/>
      <c r="I18" s="2"/>
      <c r="J18" s="2">
        <v>1.0000000000000018</v>
      </c>
      <c r="K18" s="2"/>
    </row>
    <row r="19" spans="1:11" x14ac:dyDescent="0.25">
      <c r="A19" s="75" t="s">
        <v>17</v>
      </c>
      <c r="B19" s="75" t="s">
        <v>90</v>
      </c>
      <c r="C19" s="75" t="str">
        <f t="shared" si="3"/>
        <v>mở  bạt đống ủ</v>
      </c>
      <c r="D19" s="76"/>
      <c r="E19" s="76"/>
      <c r="F19" s="76">
        <f t="shared" si="0"/>
        <v>1.5</v>
      </c>
      <c r="G19" s="76">
        <f t="shared" si="1"/>
        <v>0</v>
      </c>
      <c r="H19" s="2"/>
      <c r="I19" s="2"/>
      <c r="J19" s="2">
        <v>1.5</v>
      </c>
      <c r="K19" s="2"/>
    </row>
    <row r="20" spans="1:11" x14ac:dyDescent="0.25">
      <c r="A20" s="75" t="s">
        <v>17</v>
      </c>
      <c r="B20" s="75" t="s">
        <v>92</v>
      </c>
      <c r="C20" s="75" t="str">
        <f t="shared" si="3"/>
        <v>làm ngoài</v>
      </c>
      <c r="D20" s="76"/>
      <c r="E20" s="76"/>
      <c r="F20" s="76">
        <f t="shared" si="0"/>
        <v>16.5</v>
      </c>
      <c r="G20" s="76">
        <f t="shared" si="1"/>
        <v>0</v>
      </c>
      <c r="H20" s="2">
        <v>16.5</v>
      </c>
      <c r="I20" s="2"/>
      <c r="J20" s="2"/>
      <c r="K20" s="2"/>
    </row>
    <row r="21" spans="1:11" x14ac:dyDescent="0.25">
      <c r="A21" s="75" t="s">
        <v>17</v>
      </c>
      <c r="B21" s="75" t="s">
        <v>97</v>
      </c>
      <c r="C21" s="75" t="s">
        <v>98</v>
      </c>
      <c r="D21" s="76">
        <v>375</v>
      </c>
      <c r="E21" s="76"/>
      <c r="F21" s="76">
        <f t="shared" si="0"/>
        <v>0</v>
      </c>
      <c r="G21" s="76">
        <f t="shared" si="1"/>
        <v>0</v>
      </c>
      <c r="H21" s="2"/>
      <c r="I21" s="2"/>
      <c r="J21" s="2"/>
      <c r="K21" s="2"/>
    </row>
    <row r="22" spans="1:11" x14ac:dyDescent="0.25">
      <c r="A22" s="75" t="s">
        <v>17</v>
      </c>
      <c r="B22" s="75" t="s">
        <v>99</v>
      </c>
      <c r="C22" s="75" t="s">
        <v>100</v>
      </c>
      <c r="D22" s="76">
        <v>525</v>
      </c>
      <c r="E22" s="76"/>
      <c r="F22" s="76">
        <f t="shared" si="0"/>
        <v>0</v>
      </c>
      <c r="G22" s="76">
        <f t="shared" si="1"/>
        <v>0</v>
      </c>
      <c r="H22" s="2"/>
      <c r="I22" s="2"/>
      <c r="J22" s="2"/>
      <c r="K22" s="2"/>
    </row>
    <row r="23" spans="1:11" x14ac:dyDescent="0.25">
      <c r="A23" s="75" t="s">
        <v>17</v>
      </c>
      <c r="B23" s="75" t="s">
        <v>114</v>
      </c>
      <c r="C23" s="75" t="s">
        <v>115</v>
      </c>
      <c r="D23" s="76">
        <v>75</v>
      </c>
      <c r="E23" s="76"/>
      <c r="F23" s="76">
        <f t="shared" si="0"/>
        <v>0</v>
      </c>
      <c r="G23" s="76">
        <f t="shared" si="1"/>
        <v>0</v>
      </c>
      <c r="H23" s="2"/>
      <c r="I23" s="2"/>
      <c r="J23" s="2"/>
      <c r="K23" s="2"/>
    </row>
    <row r="24" spans="1:11" x14ac:dyDescent="0.25">
      <c r="A24" s="75" t="s">
        <v>17</v>
      </c>
      <c r="B24" s="75" t="s">
        <v>116</v>
      </c>
      <c r="C24" s="75" t="s">
        <v>117</v>
      </c>
      <c r="D24" s="76">
        <v>180</v>
      </c>
      <c r="E24" s="76"/>
      <c r="F24" s="76">
        <f t="shared" si="0"/>
        <v>0</v>
      </c>
      <c r="G24" s="76">
        <f t="shared" si="1"/>
        <v>0</v>
      </c>
      <c r="H24" s="2"/>
      <c r="I24" s="2"/>
      <c r="J24" s="2"/>
      <c r="K24" s="2"/>
    </row>
    <row r="25" spans="1:11" x14ac:dyDescent="0.25">
      <c r="A25" s="75" t="s">
        <v>17</v>
      </c>
      <c r="B25" s="75" t="s">
        <v>118</v>
      </c>
      <c r="C25" s="75" t="s">
        <v>119</v>
      </c>
      <c r="D25" s="76">
        <v>325</v>
      </c>
      <c r="E25" s="76"/>
      <c r="F25" s="76">
        <f t="shared" si="0"/>
        <v>0</v>
      </c>
      <c r="G25" s="76">
        <f t="shared" si="1"/>
        <v>0</v>
      </c>
      <c r="H25" s="2"/>
      <c r="I25" s="2"/>
      <c r="J25" s="2"/>
      <c r="K25" s="2"/>
    </row>
    <row r="26" spans="1:11" x14ac:dyDescent="0.25">
      <c r="A26" s="75" t="s">
        <v>17</v>
      </c>
      <c r="B26" s="75" t="s">
        <v>103</v>
      </c>
      <c r="C26" s="75" t="s">
        <v>104</v>
      </c>
      <c r="D26" s="76">
        <v>50</v>
      </c>
      <c r="E26" s="76"/>
      <c r="F26" s="76">
        <f t="shared" si="0"/>
        <v>0</v>
      </c>
      <c r="G26" s="76">
        <f t="shared" si="1"/>
        <v>0</v>
      </c>
      <c r="H26" s="2"/>
      <c r="I26" s="2"/>
      <c r="J26" s="2"/>
      <c r="K26" s="2"/>
    </row>
    <row r="27" spans="1:11" x14ac:dyDescent="0.25">
      <c r="A27" s="75" t="s">
        <v>17</v>
      </c>
      <c r="B27" s="75" t="s">
        <v>144</v>
      </c>
      <c r="C27" s="75" t="s">
        <v>145</v>
      </c>
      <c r="D27" s="76">
        <v>62.5</v>
      </c>
      <c r="E27" s="76"/>
      <c r="F27" s="76">
        <f t="shared" si="0"/>
        <v>0</v>
      </c>
      <c r="G27" s="76">
        <f t="shared" si="1"/>
        <v>0</v>
      </c>
      <c r="H27" s="2"/>
      <c r="I27" s="2"/>
      <c r="J27" s="2"/>
      <c r="K27" s="2"/>
    </row>
    <row r="28" spans="1:11" x14ac:dyDescent="0.25">
      <c r="A28" s="75" t="s">
        <v>17</v>
      </c>
      <c r="B28" s="75" t="s">
        <v>107</v>
      </c>
      <c r="C28" s="75" t="s">
        <v>108</v>
      </c>
      <c r="D28" s="76">
        <v>1233.3333333333333</v>
      </c>
      <c r="E28" s="76"/>
      <c r="F28" s="76">
        <f t="shared" si="0"/>
        <v>0</v>
      </c>
      <c r="G28" s="76">
        <f t="shared" si="1"/>
        <v>0</v>
      </c>
      <c r="H28" s="2"/>
      <c r="I28" s="2"/>
      <c r="J28" s="2"/>
      <c r="K28" s="2"/>
    </row>
    <row r="29" spans="1:11" x14ac:dyDescent="0.25">
      <c r="A29" s="75" t="s">
        <v>17</v>
      </c>
      <c r="B29" s="75" t="s">
        <v>150</v>
      </c>
      <c r="C29" s="75" t="s">
        <v>151</v>
      </c>
      <c r="D29" s="76"/>
      <c r="E29" s="76">
        <v>25</v>
      </c>
      <c r="F29" s="76">
        <f t="shared" si="0"/>
        <v>0</v>
      </c>
      <c r="G29" s="76">
        <f t="shared" si="1"/>
        <v>0</v>
      </c>
      <c r="H29" s="2"/>
      <c r="I29" s="2"/>
      <c r="J29" s="2"/>
      <c r="K29" s="2"/>
    </row>
    <row r="30" spans="1:11" x14ac:dyDescent="0.25">
      <c r="A30" s="75"/>
      <c r="B30" s="75"/>
      <c r="C30" s="75"/>
      <c r="D30" s="76"/>
      <c r="E30" s="76"/>
      <c r="F30" s="76"/>
      <c r="G30" s="76"/>
      <c r="H30" s="2"/>
      <c r="I30" s="2"/>
      <c r="J30" s="2"/>
      <c r="K30" s="2"/>
    </row>
    <row r="31" spans="1:11" x14ac:dyDescent="0.25">
      <c r="A31" s="75" t="s">
        <v>22</v>
      </c>
      <c r="B31" s="75" t="s">
        <v>89</v>
      </c>
      <c r="C31" s="75" t="str">
        <f t="shared" ref="C31:C34" si="4">VLOOKUP(B31,$M$6:$N$46,2,0)</f>
        <v>đậy bạt đống ủ</v>
      </c>
      <c r="D31" s="76"/>
      <c r="E31" s="76"/>
      <c r="F31" s="76">
        <f t="shared" si="0"/>
        <v>9</v>
      </c>
      <c r="G31" s="76">
        <f t="shared" si="1"/>
        <v>0.99999999999999911</v>
      </c>
      <c r="H31" s="2"/>
      <c r="I31" s="2"/>
      <c r="J31" s="2">
        <v>9</v>
      </c>
      <c r="K31" s="2">
        <v>0.99999999999999911</v>
      </c>
    </row>
    <row r="32" spans="1:11" x14ac:dyDescent="0.25">
      <c r="A32" s="75" t="s">
        <v>22</v>
      </c>
      <c r="B32" s="75" t="s">
        <v>90</v>
      </c>
      <c r="C32" s="75" t="str">
        <f t="shared" si="4"/>
        <v>mở  bạt đống ủ</v>
      </c>
      <c r="D32" s="76"/>
      <c r="E32" s="76"/>
      <c r="F32" s="76">
        <f t="shared" si="0"/>
        <v>1.5</v>
      </c>
      <c r="G32" s="76">
        <f t="shared" si="1"/>
        <v>0</v>
      </c>
      <c r="H32" s="2"/>
      <c r="I32" s="2"/>
      <c r="J32" s="2">
        <v>1.5</v>
      </c>
      <c r="K32" s="2"/>
    </row>
    <row r="33" spans="1:11" x14ac:dyDescent="0.25">
      <c r="A33" s="75" t="s">
        <v>22</v>
      </c>
      <c r="B33" s="75" t="s">
        <v>91</v>
      </c>
      <c r="C33" s="75" t="str">
        <f t="shared" si="4"/>
        <v>mở bạt hồ</v>
      </c>
      <c r="D33" s="76"/>
      <c r="E33" s="76"/>
      <c r="F33" s="76">
        <f t="shared" si="0"/>
        <v>0.99999999999999911</v>
      </c>
      <c r="G33" s="76">
        <f t="shared" si="1"/>
        <v>0</v>
      </c>
      <c r="H33" s="2"/>
      <c r="I33" s="2"/>
      <c r="J33" s="2">
        <v>0.99999999999999911</v>
      </c>
      <c r="K33" s="2"/>
    </row>
    <row r="34" spans="1:11" x14ac:dyDescent="0.25">
      <c r="A34" s="75" t="s">
        <v>22</v>
      </c>
      <c r="B34" s="75" t="s">
        <v>92</v>
      </c>
      <c r="C34" s="75" t="str">
        <f t="shared" si="4"/>
        <v>làm ngoài</v>
      </c>
      <c r="D34" s="76"/>
      <c r="E34" s="76"/>
      <c r="F34" s="76">
        <f t="shared" si="0"/>
        <v>7.9999999999999982</v>
      </c>
      <c r="G34" s="76">
        <f t="shared" si="1"/>
        <v>0</v>
      </c>
      <c r="H34" s="2">
        <v>7.9999999999999982</v>
      </c>
      <c r="I34" s="2"/>
      <c r="J34" s="2"/>
      <c r="K34" s="2"/>
    </row>
    <row r="35" spans="1:11" x14ac:dyDescent="0.25">
      <c r="A35" s="75" t="s">
        <v>22</v>
      </c>
      <c r="B35" s="75" t="s">
        <v>97</v>
      </c>
      <c r="C35" s="75" t="s">
        <v>98</v>
      </c>
      <c r="D35" s="76">
        <v>375</v>
      </c>
      <c r="E35" s="76"/>
      <c r="F35" s="76">
        <f t="shared" si="0"/>
        <v>0</v>
      </c>
      <c r="G35" s="76">
        <f t="shared" si="1"/>
        <v>0</v>
      </c>
      <c r="H35" s="2"/>
      <c r="I35" s="2"/>
      <c r="J35" s="2"/>
      <c r="K35" s="2"/>
    </row>
    <row r="36" spans="1:11" x14ac:dyDescent="0.25">
      <c r="A36" s="75" t="s">
        <v>22</v>
      </c>
      <c r="B36" s="75" t="s">
        <v>99</v>
      </c>
      <c r="C36" s="75" t="s">
        <v>100</v>
      </c>
      <c r="D36" s="76">
        <v>1625</v>
      </c>
      <c r="E36" s="76"/>
      <c r="F36" s="76">
        <f t="shared" si="0"/>
        <v>0</v>
      </c>
      <c r="G36" s="76">
        <f t="shared" si="1"/>
        <v>0</v>
      </c>
      <c r="H36" s="2"/>
      <c r="I36" s="2"/>
      <c r="J36" s="2"/>
      <c r="K36" s="2"/>
    </row>
    <row r="37" spans="1:11" x14ac:dyDescent="0.25">
      <c r="A37" s="75" t="s">
        <v>22</v>
      </c>
      <c r="B37" s="75" t="s">
        <v>118</v>
      </c>
      <c r="C37" s="75" t="s">
        <v>119</v>
      </c>
      <c r="D37" s="76">
        <v>450</v>
      </c>
      <c r="E37" s="76"/>
      <c r="F37" s="76">
        <f t="shared" si="0"/>
        <v>0</v>
      </c>
      <c r="G37" s="76">
        <f t="shared" si="1"/>
        <v>0</v>
      </c>
      <c r="H37" s="2"/>
      <c r="I37" s="2"/>
      <c r="J37" s="2"/>
      <c r="K37" s="2"/>
    </row>
    <row r="38" spans="1:11" x14ac:dyDescent="0.25">
      <c r="A38" s="75" t="s">
        <v>22</v>
      </c>
      <c r="B38" s="75" t="s">
        <v>101</v>
      </c>
      <c r="C38" s="75" t="s">
        <v>102</v>
      </c>
      <c r="D38" s="76">
        <v>533.33333333333337</v>
      </c>
      <c r="E38" s="76"/>
      <c r="F38" s="76">
        <f t="shared" si="0"/>
        <v>0</v>
      </c>
      <c r="G38" s="76">
        <f t="shared" si="1"/>
        <v>0</v>
      </c>
      <c r="H38" s="2"/>
      <c r="I38" s="2"/>
      <c r="J38" s="2"/>
      <c r="K38" s="2"/>
    </row>
    <row r="39" spans="1:11" x14ac:dyDescent="0.25">
      <c r="A39" s="75" t="s">
        <v>22</v>
      </c>
      <c r="B39" s="75" t="s">
        <v>112</v>
      </c>
      <c r="C39" s="75" t="s">
        <v>113</v>
      </c>
      <c r="D39" s="76">
        <v>166.66666666666666</v>
      </c>
      <c r="E39" s="76"/>
      <c r="F39" s="76">
        <f t="shared" si="0"/>
        <v>0</v>
      </c>
      <c r="G39" s="76">
        <f t="shared" si="1"/>
        <v>0</v>
      </c>
      <c r="H39" s="2"/>
      <c r="I39" s="2"/>
      <c r="J39" s="2"/>
      <c r="K39" s="2"/>
    </row>
    <row r="40" spans="1:11" x14ac:dyDescent="0.25">
      <c r="A40" s="75" t="s">
        <v>22</v>
      </c>
      <c r="B40" s="75" t="s">
        <v>103</v>
      </c>
      <c r="C40" s="75" t="s">
        <v>104</v>
      </c>
      <c r="D40" s="76">
        <v>50</v>
      </c>
      <c r="E40" s="76"/>
      <c r="F40" s="76">
        <f t="shared" si="0"/>
        <v>0</v>
      </c>
      <c r="G40" s="76">
        <f t="shared" si="1"/>
        <v>0</v>
      </c>
      <c r="H40" s="2"/>
      <c r="I40" s="2"/>
      <c r="J40" s="2"/>
      <c r="K40" s="2"/>
    </row>
    <row r="41" spans="1:11" x14ac:dyDescent="0.25">
      <c r="A41" s="75" t="s">
        <v>22</v>
      </c>
      <c r="B41" s="75" t="s">
        <v>107</v>
      </c>
      <c r="C41" s="75" t="s">
        <v>108</v>
      </c>
      <c r="D41" s="76">
        <v>1033.3333333333333</v>
      </c>
      <c r="E41" s="76"/>
      <c r="F41" s="76">
        <f t="shared" si="0"/>
        <v>0</v>
      </c>
      <c r="G41" s="76">
        <f t="shared" si="1"/>
        <v>0</v>
      </c>
      <c r="H41" s="2"/>
      <c r="I41" s="2"/>
      <c r="J41" s="2"/>
      <c r="K41" s="2"/>
    </row>
    <row r="42" spans="1:11" x14ac:dyDescent="0.25">
      <c r="A42" s="75" t="s">
        <v>22</v>
      </c>
      <c r="B42" s="75" t="s">
        <v>150</v>
      </c>
      <c r="C42" s="75" t="s">
        <v>151</v>
      </c>
      <c r="D42" s="76"/>
      <c r="E42" s="76">
        <v>25</v>
      </c>
      <c r="F42" s="76">
        <f t="shared" si="0"/>
        <v>0</v>
      </c>
      <c r="G42" s="76">
        <f t="shared" si="1"/>
        <v>0</v>
      </c>
      <c r="H42" s="2"/>
      <c r="I42" s="2"/>
      <c r="J42" s="2"/>
      <c r="K42" s="2"/>
    </row>
    <row r="43" spans="1:11" x14ac:dyDescent="0.25">
      <c r="A43" s="75"/>
      <c r="B43" s="75"/>
      <c r="C43" s="75"/>
      <c r="D43" s="76"/>
      <c r="E43" s="76"/>
      <c r="F43" s="76"/>
      <c r="G43" s="76"/>
      <c r="H43" s="2"/>
      <c r="I43" s="2"/>
      <c r="J43" s="2"/>
      <c r="K43" s="2"/>
    </row>
    <row r="44" spans="1:11" x14ac:dyDescent="0.25">
      <c r="A44" s="75" t="s">
        <v>25</v>
      </c>
      <c r="B44" s="75" t="s">
        <v>89</v>
      </c>
      <c r="C44" s="75" t="str">
        <f t="shared" ref="C44:C47" si="5">VLOOKUP(B44,$M$6:$N$46,2,0)</f>
        <v>đậy bạt đống ủ</v>
      </c>
      <c r="D44" s="76"/>
      <c r="E44" s="76"/>
      <c r="F44" s="76">
        <f t="shared" si="0"/>
        <v>3.0000000000000027</v>
      </c>
      <c r="G44" s="76">
        <f t="shared" si="1"/>
        <v>0</v>
      </c>
      <c r="H44" s="2"/>
      <c r="I44" s="2"/>
      <c r="J44" s="2">
        <v>3.0000000000000027</v>
      </c>
      <c r="K44" s="2"/>
    </row>
    <row r="45" spans="1:11" x14ac:dyDescent="0.25">
      <c r="A45" s="75" t="s">
        <v>25</v>
      </c>
      <c r="B45" s="75" t="s">
        <v>90</v>
      </c>
      <c r="C45" s="75" t="str">
        <f t="shared" si="5"/>
        <v>mở  bạt đống ủ</v>
      </c>
      <c r="D45" s="76"/>
      <c r="E45" s="76"/>
      <c r="F45" s="76">
        <f t="shared" si="0"/>
        <v>0.49999999999999822</v>
      </c>
      <c r="G45" s="76">
        <f t="shared" si="1"/>
        <v>0</v>
      </c>
      <c r="H45" s="2"/>
      <c r="I45" s="2"/>
      <c r="J45" s="2">
        <v>0.49999999999999822</v>
      </c>
      <c r="K45" s="2"/>
    </row>
    <row r="46" spans="1:11" x14ac:dyDescent="0.25">
      <c r="A46" s="75" t="s">
        <v>25</v>
      </c>
      <c r="B46" s="75" t="s">
        <v>91</v>
      </c>
      <c r="C46" s="75" t="str">
        <f t="shared" si="5"/>
        <v>mở bạt hồ</v>
      </c>
      <c r="D46" s="76"/>
      <c r="E46" s="76"/>
      <c r="F46" s="76">
        <f t="shared" si="0"/>
        <v>4.5</v>
      </c>
      <c r="G46" s="76">
        <f t="shared" si="1"/>
        <v>0</v>
      </c>
      <c r="H46" s="74"/>
      <c r="I46" s="74"/>
      <c r="J46" s="74">
        <v>4.5</v>
      </c>
      <c r="K46" s="74"/>
    </row>
    <row r="47" spans="1:11" x14ac:dyDescent="0.25">
      <c r="A47" s="75" t="s">
        <v>25</v>
      </c>
      <c r="B47" s="75" t="s">
        <v>92</v>
      </c>
      <c r="C47" s="75" t="str">
        <f t="shared" si="5"/>
        <v>làm ngoài</v>
      </c>
      <c r="D47" s="76"/>
      <c r="E47" s="76"/>
      <c r="F47" s="76">
        <f t="shared" si="0"/>
        <v>14</v>
      </c>
      <c r="G47" s="76">
        <f t="shared" si="1"/>
        <v>0</v>
      </c>
      <c r="H47" s="2">
        <v>14</v>
      </c>
      <c r="I47" s="2"/>
      <c r="J47" s="2"/>
      <c r="K47" s="2"/>
    </row>
    <row r="48" spans="1:11" x14ac:dyDescent="0.25">
      <c r="A48" s="75" t="s">
        <v>25</v>
      </c>
      <c r="B48" s="75" t="s">
        <v>97</v>
      </c>
      <c r="C48" s="75" t="s">
        <v>98</v>
      </c>
      <c r="D48" s="76">
        <v>380</v>
      </c>
      <c r="E48" s="76"/>
      <c r="F48" s="76">
        <f t="shared" si="0"/>
        <v>0</v>
      </c>
      <c r="G48" s="76">
        <f t="shared" si="1"/>
        <v>0</v>
      </c>
      <c r="H48" s="2"/>
      <c r="I48" s="2"/>
      <c r="J48" s="2"/>
      <c r="K48" s="2"/>
    </row>
    <row r="49" spans="1:11" x14ac:dyDescent="0.25">
      <c r="A49" s="75" t="s">
        <v>25</v>
      </c>
      <c r="B49" s="75" t="s">
        <v>99</v>
      </c>
      <c r="C49" s="75" t="s">
        <v>100</v>
      </c>
      <c r="D49" s="76">
        <v>675</v>
      </c>
      <c r="E49" s="76"/>
      <c r="F49" s="76">
        <f t="shared" si="0"/>
        <v>0</v>
      </c>
      <c r="G49" s="76">
        <f t="shared" si="1"/>
        <v>0</v>
      </c>
      <c r="H49" s="2"/>
      <c r="I49" s="2"/>
      <c r="J49" s="2"/>
      <c r="K49" s="2"/>
    </row>
    <row r="50" spans="1:11" x14ac:dyDescent="0.25">
      <c r="A50" s="75" t="s">
        <v>25</v>
      </c>
      <c r="B50" s="75" t="s">
        <v>101</v>
      </c>
      <c r="C50" s="75" t="s">
        <v>102</v>
      </c>
      <c r="D50" s="76">
        <v>1266.6666666666667</v>
      </c>
      <c r="E50" s="76"/>
      <c r="F50" s="76">
        <f t="shared" si="0"/>
        <v>0</v>
      </c>
      <c r="G50" s="76">
        <f t="shared" si="1"/>
        <v>0</v>
      </c>
      <c r="H50" s="2"/>
      <c r="I50" s="2"/>
      <c r="J50" s="2"/>
      <c r="K50" s="2"/>
    </row>
    <row r="51" spans="1:11" x14ac:dyDescent="0.25">
      <c r="A51" s="75" t="s">
        <v>25</v>
      </c>
      <c r="B51" s="75" t="s">
        <v>112</v>
      </c>
      <c r="C51" s="75" t="s">
        <v>113</v>
      </c>
      <c r="D51" s="76">
        <v>166.66666666666666</v>
      </c>
      <c r="E51" s="76"/>
      <c r="F51" s="76">
        <f t="shared" si="0"/>
        <v>0</v>
      </c>
      <c r="G51" s="76">
        <f t="shared" si="1"/>
        <v>0</v>
      </c>
      <c r="H51" s="2"/>
      <c r="I51" s="2"/>
      <c r="J51" s="2"/>
      <c r="K51" s="2"/>
    </row>
    <row r="52" spans="1:11" x14ac:dyDescent="0.25">
      <c r="A52" s="75" t="s">
        <v>25</v>
      </c>
      <c r="B52" s="75" t="s">
        <v>103</v>
      </c>
      <c r="C52" s="75" t="s">
        <v>104</v>
      </c>
      <c r="D52" s="76">
        <v>50</v>
      </c>
      <c r="E52" s="76"/>
      <c r="F52" s="76">
        <f t="shared" si="0"/>
        <v>0</v>
      </c>
      <c r="G52" s="76">
        <f t="shared" si="1"/>
        <v>0</v>
      </c>
      <c r="H52" s="2"/>
      <c r="I52" s="2"/>
      <c r="J52" s="2"/>
      <c r="K52" s="2"/>
    </row>
    <row r="53" spans="1:11" x14ac:dyDescent="0.25">
      <c r="A53" s="75" t="s">
        <v>25</v>
      </c>
      <c r="B53" s="75" t="s">
        <v>122</v>
      </c>
      <c r="C53" s="75" t="s">
        <v>123</v>
      </c>
      <c r="D53" s="76">
        <v>170</v>
      </c>
      <c r="E53" s="76"/>
      <c r="F53" s="76">
        <f t="shared" si="0"/>
        <v>0</v>
      </c>
      <c r="G53" s="76">
        <f t="shared" si="1"/>
        <v>0</v>
      </c>
      <c r="H53" s="2"/>
      <c r="I53" s="2"/>
      <c r="J53" s="2"/>
      <c r="K53" s="2"/>
    </row>
    <row r="54" spans="1:11" x14ac:dyDescent="0.25">
      <c r="A54" s="75" t="s">
        <v>25</v>
      </c>
      <c r="B54" s="75" t="s">
        <v>107</v>
      </c>
      <c r="C54" s="75" t="s">
        <v>108</v>
      </c>
      <c r="D54" s="76">
        <v>693.33333333333326</v>
      </c>
      <c r="E54" s="76"/>
      <c r="F54" s="76">
        <f t="shared" si="0"/>
        <v>0</v>
      </c>
      <c r="G54" s="76">
        <f t="shared" si="1"/>
        <v>0</v>
      </c>
      <c r="H54" s="2"/>
      <c r="I54" s="2"/>
      <c r="J54" s="2"/>
      <c r="K54" s="2"/>
    </row>
    <row r="55" spans="1:11" x14ac:dyDescent="0.25">
      <c r="A55" s="75" t="s">
        <v>25</v>
      </c>
      <c r="B55" s="75" t="s">
        <v>150</v>
      </c>
      <c r="C55" s="75" t="s">
        <v>151</v>
      </c>
      <c r="D55" s="76"/>
      <c r="E55" s="76">
        <v>25</v>
      </c>
      <c r="F55" s="76">
        <f t="shared" si="0"/>
        <v>0</v>
      </c>
      <c r="G55" s="76">
        <f t="shared" si="1"/>
        <v>0</v>
      </c>
      <c r="H55" s="2"/>
      <c r="I55" s="2"/>
      <c r="J55" s="2"/>
      <c r="K55" s="2"/>
    </row>
    <row r="56" spans="1:11" x14ac:dyDescent="0.25">
      <c r="A56" s="75"/>
      <c r="B56" s="75"/>
      <c r="C56" s="75"/>
      <c r="D56" s="76"/>
      <c r="E56" s="76"/>
      <c r="F56" s="76"/>
      <c r="G56" s="76"/>
      <c r="H56" s="2"/>
      <c r="I56" s="2"/>
      <c r="J56" s="2"/>
      <c r="K56" s="2"/>
    </row>
    <row r="57" spans="1:11" x14ac:dyDescent="0.25">
      <c r="A57" s="75" t="s">
        <v>26</v>
      </c>
      <c r="B57" s="75" t="s">
        <v>89</v>
      </c>
      <c r="C57" s="75" t="str">
        <f t="shared" ref="C57:C59" si="6">VLOOKUP(B57,$M$6:$N$46,2,0)</f>
        <v>đậy bạt đống ủ</v>
      </c>
      <c r="D57" s="76"/>
      <c r="E57" s="76"/>
      <c r="F57" s="76">
        <f t="shared" si="0"/>
        <v>3.9999999999999991</v>
      </c>
      <c r="G57" s="76">
        <f t="shared" si="1"/>
        <v>0</v>
      </c>
      <c r="H57" s="2"/>
      <c r="I57" s="2"/>
      <c r="J57" s="2">
        <v>3.9999999999999991</v>
      </c>
      <c r="K57" s="2"/>
    </row>
    <row r="58" spans="1:11" x14ac:dyDescent="0.25">
      <c r="A58" s="75" t="s">
        <v>26</v>
      </c>
      <c r="B58" s="75" t="s">
        <v>91</v>
      </c>
      <c r="C58" s="75" t="str">
        <f t="shared" si="6"/>
        <v>mở bạt hồ</v>
      </c>
      <c r="D58" s="76"/>
      <c r="E58" s="76"/>
      <c r="F58" s="76">
        <f t="shared" si="0"/>
        <v>1.5</v>
      </c>
      <c r="G58" s="76">
        <f t="shared" si="1"/>
        <v>0</v>
      </c>
      <c r="H58" s="2"/>
      <c r="I58" s="2"/>
      <c r="J58" s="2">
        <v>1.5</v>
      </c>
      <c r="K58" s="2"/>
    </row>
    <row r="59" spans="1:11" x14ac:dyDescent="0.25">
      <c r="A59" s="75" t="s">
        <v>26</v>
      </c>
      <c r="B59" s="75" t="s">
        <v>92</v>
      </c>
      <c r="C59" s="75" t="str">
        <f t="shared" si="6"/>
        <v>làm ngoài</v>
      </c>
      <c r="D59" s="76"/>
      <c r="E59" s="76"/>
      <c r="F59" s="76">
        <f t="shared" si="0"/>
        <v>10</v>
      </c>
      <c r="G59" s="76">
        <f t="shared" si="1"/>
        <v>0</v>
      </c>
      <c r="H59" s="2">
        <v>10</v>
      </c>
      <c r="I59" s="2"/>
      <c r="J59" s="2"/>
      <c r="K59" s="2"/>
    </row>
    <row r="60" spans="1:11" x14ac:dyDescent="0.25">
      <c r="A60" s="75" t="s">
        <v>26</v>
      </c>
      <c r="B60" s="75" t="s">
        <v>95</v>
      </c>
      <c r="C60" s="75" t="s">
        <v>96</v>
      </c>
      <c r="D60" s="76">
        <v>650</v>
      </c>
      <c r="E60" s="76"/>
      <c r="F60" s="76">
        <f t="shared" si="0"/>
        <v>0</v>
      </c>
      <c r="G60" s="76">
        <f t="shared" si="1"/>
        <v>0</v>
      </c>
      <c r="H60" s="2"/>
      <c r="I60" s="2"/>
      <c r="J60" s="2"/>
      <c r="K60" s="2"/>
    </row>
    <row r="61" spans="1:11" x14ac:dyDescent="0.25">
      <c r="A61" s="75" t="s">
        <v>26</v>
      </c>
      <c r="B61" s="75" t="s">
        <v>130</v>
      </c>
      <c r="C61" s="75" t="s">
        <v>131</v>
      </c>
      <c r="D61" s="76">
        <v>100</v>
      </c>
      <c r="E61" s="76"/>
      <c r="F61" s="76">
        <f t="shared" si="0"/>
        <v>0</v>
      </c>
      <c r="G61" s="76">
        <f t="shared" si="1"/>
        <v>0</v>
      </c>
      <c r="H61" s="2"/>
      <c r="I61" s="2"/>
      <c r="J61" s="2"/>
      <c r="K61" s="2"/>
    </row>
    <row r="62" spans="1:11" x14ac:dyDescent="0.25">
      <c r="A62" s="75" t="s">
        <v>26</v>
      </c>
      <c r="B62" s="75" t="s">
        <v>97</v>
      </c>
      <c r="C62" s="75" t="s">
        <v>98</v>
      </c>
      <c r="D62" s="76">
        <v>375</v>
      </c>
      <c r="E62" s="76"/>
      <c r="F62" s="76">
        <f t="shared" si="0"/>
        <v>0</v>
      </c>
      <c r="G62" s="76">
        <f t="shared" si="1"/>
        <v>0</v>
      </c>
      <c r="H62" s="2"/>
      <c r="I62" s="2"/>
      <c r="J62" s="2"/>
      <c r="K62" s="2"/>
    </row>
    <row r="63" spans="1:11" x14ac:dyDescent="0.25">
      <c r="A63" s="75" t="s">
        <v>26</v>
      </c>
      <c r="B63" s="75" t="s">
        <v>99</v>
      </c>
      <c r="C63" s="75" t="s">
        <v>100</v>
      </c>
      <c r="D63" s="76">
        <v>1150</v>
      </c>
      <c r="E63" s="76"/>
      <c r="F63" s="76">
        <f t="shared" si="0"/>
        <v>0</v>
      </c>
      <c r="G63" s="76">
        <f t="shared" si="1"/>
        <v>0</v>
      </c>
      <c r="H63" s="2"/>
      <c r="I63" s="2"/>
      <c r="J63" s="2"/>
      <c r="K63" s="2"/>
    </row>
    <row r="64" spans="1:11" x14ac:dyDescent="0.25">
      <c r="A64" s="75" t="s">
        <v>26</v>
      </c>
      <c r="B64" s="75" t="s">
        <v>114</v>
      </c>
      <c r="C64" s="75" t="s">
        <v>115</v>
      </c>
      <c r="D64" s="76">
        <v>75</v>
      </c>
      <c r="E64" s="76"/>
      <c r="F64" s="76">
        <f t="shared" si="0"/>
        <v>0</v>
      </c>
      <c r="G64" s="76">
        <f t="shared" si="1"/>
        <v>0</v>
      </c>
      <c r="H64" s="2"/>
      <c r="I64" s="2"/>
      <c r="J64" s="2"/>
      <c r="K64" s="2"/>
    </row>
    <row r="65" spans="1:11" x14ac:dyDescent="0.25">
      <c r="A65" s="75" t="s">
        <v>26</v>
      </c>
      <c r="B65" s="75" t="s">
        <v>118</v>
      </c>
      <c r="C65" s="75" t="s">
        <v>119</v>
      </c>
      <c r="D65" s="76">
        <v>625</v>
      </c>
      <c r="E65" s="76"/>
      <c r="F65" s="76">
        <f t="shared" si="0"/>
        <v>0</v>
      </c>
      <c r="G65" s="76">
        <f t="shared" si="1"/>
        <v>0</v>
      </c>
      <c r="H65" s="2"/>
      <c r="I65" s="2"/>
      <c r="J65" s="2"/>
      <c r="K65" s="2"/>
    </row>
    <row r="66" spans="1:11" x14ac:dyDescent="0.25">
      <c r="A66" s="75" t="s">
        <v>26</v>
      </c>
      <c r="B66" s="75" t="s">
        <v>101</v>
      </c>
      <c r="C66" s="75" t="s">
        <v>102</v>
      </c>
      <c r="D66" s="76">
        <v>700</v>
      </c>
      <c r="E66" s="76"/>
      <c r="F66" s="76">
        <f t="shared" si="0"/>
        <v>0</v>
      </c>
      <c r="G66" s="76">
        <f t="shared" si="1"/>
        <v>0</v>
      </c>
      <c r="H66" s="2"/>
      <c r="I66" s="2"/>
      <c r="J66" s="2"/>
      <c r="K66" s="2"/>
    </row>
    <row r="67" spans="1:11" x14ac:dyDescent="0.25">
      <c r="A67" s="75" t="s">
        <v>26</v>
      </c>
      <c r="B67" s="75" t="s">
        <v>103</v>
      </c>
      <c r="C67" s="75" t="s">
        <v>104</v>
      </c>
      <c r="D67" s="76">
        <v>50</v>
      </c>
      <c r="E67" s="76"/>
      <c r="F67" s="76">
        <f t="shared" si="0"/>
        <v>0</v>
      </c>
      <c r="G67" s="76">
        <f t="shared" si="1"/>
        <v>0</v>
      </c>
      <c r="H67" s="2"/>
      <c r="I67" s="2"/>
      <c r="J67" s="2"/>
      <c r="K67" s="2"/>
    </row>
    <row r="68" spans="1:11" x14ac:dyDescent="0.25">
      <c r="A68" s="75" t="s">
        <v>26</v>
      </c>
      <c r="B68" s="75" t="s">
        <v>122</v>
      </c>
      <c r="C68" s="75" t="s">
        <v>123</v>
      </c>
      <c r="D68" s="76">
        <v>390</v>
      </c>
      <c r="E68" s="76"/>
      <c r="F68" s="76">
        <f t="shared" si="0"/>
        <v>0</v>
      </c>
      <c r="G68" s="76">
        <f t="shared" si="1"/>
        <v>0</v>
      </c>
      <c r="H68" s="2"/>
      <c r="I68" s="2"/>
      <c r="J68" s="2"/>
      <c r="K68" s="2"/>
    </row>
    <row r="69" spans="1:11" x14ac:dyDescent="0.25">
      <c r="A69" s="75" t="s">
        <v>26</v>
      </c>
      <c r="B69" s="75" t="s">
        <v>144</v>
      </c>
      <c r="C69" s="75" t="s">
        <v>145</v>
      </c>
      <c r="D69" s="76">
        <v>62.5</v>
      </c>
      <c r="E69" s="76"/>
      <c r="F69" s="76">
        <f t="shared" si="0"/>
        <v>0</v>
      </c>
      <c r="G69" s="76">
        <f t="shared" si="1"/>
        <v>0</v>
      </c>
      <c r="H69" s="2"/>
      <c r="I69" s="2"/>
      <c r="J69" s="2"/>
      <c r="K69" s="2"/>
    </row>
    <row r="70" spans="1:11" x14ac:dyDescent="0.25">
      <c r="A70" s="75" t="s">
        <v>26</v>
      </c>
      <c r="B70" s="75" t="s">
        <v>107</v>
      </c>
      <c r="C70" s="75" t="s">
        <v>108</v>
      </c>
      <c r="D70" s="76">
        <v>726.66666666666674</v>
      </c>
      <c r="E70" s="76"/>
      <c r="F70" s="76">
        <f t="shared" ref="F70:F133" si="7">H70+J70</f>
        <v>0</v>
      </c>
      <c r="G70" s="76">
        <f t="shared" ref="G70:G133" si="8">+I70+K70</f>
        <v>0</v>
      </c>
      <c r="H70" s="2"/>
      <c r="I70" s="2"/>
      <c r="J70" s="2"/>
      <c r="K70" s="2"/>
    </row>
    <row r="71" spans="1:11" x14ac:dyDescent="0.25">
      <c r="A71" s="75" t="s">
        <v>26</v>
      </c>
      <c r="B71" s="75" t="s">
        <v>150</v>
      </c>
      <c r="C71" s="75" t="s">
        <v>151</v>
      </c>
      <c r="D71" s="76"/>
      <c r="E71" s="76">
        <v>50</v>
      </c>
      <c r="F71" s="76">
        <f t="shared" si="7"/>
        <v>0</v>
      </c>
      <c r="G71" s="76">
        <f t="shared" si="8"/>
        <v>0</v>
      </c>
      <c r="H71" s="2"/>
      <c r="I71" s="2"/>
      <c r="J71" s="2"/>
      <c r="K71" s="2"/>
    </row>
    <row r="72" spans="1:11" x14ac:dyDescent="0.25">
      <c r="A72" s="75"/>
      <c r="B72" s="75"/>
      <c r="C72" s="75"/>
      <c r="D72" s="76"/>
      <c r="E72" s="76"/>
      <c r="F72" s="76"/>
      <c r="G72" s="76"/>
      <c r="H72" s="2"/>
      <c r="I72" s="2"/>
      <c r="J72" s="2"/>
      <c r="K72" s="2"/>
    </row>
    <row r="73" spans="1:11" x14ac:dyDescent="0.25">
      <c r="A73" s="75" t="s">
        <v>27</v>
      </c>
      <c r="B73" s="75" t="s">
        <v>89</v>
      </c>
      <c r="C73" s="75" t="str">
        <f t="shared" ref="C73:C75" si="9">VLOOKUP(B73,$M$6:$N$46,2,0)</f>
        <v>đậy bạt đống ủ</v>
      </c>
      <c r="D73" s="76"/>
      <c r="E73" s="76"/>
      <c r="F73" s="76">
        <f t="shared" si="7"/>
        <v>4.0000000000000018</v>
      </c>
      <c r="G73" s="76">
        <f t="shared" si="8"/>
        <v>0</v>
      </c>
      <c r="H73" s="2"/>
      <c r="I73" s="2"/>
      <c r="J73" s="2">
        <v>4.0000000000000018</v>
      </c>
      <c r="K73" s="2"/>
    </row>
    <row r="74" spans="1:11" x14ac:dyDescent="0.25">
      <c r="A74" s="75" t="s">
        <v>27</v>
      </c>
      <c r="B74" s="75" t="s">
        <v>90</v>
      </c>
      <c r="C74" s="75" t="str">
        <f t="shared" si="9"/>
        <v>mở  bạt đống ủ</v>
      </c>
      <c r="D74" s="76"/>
      <c r="E74" s="76"/>
      <c r="F74" s="76">
        <f t="shared" si="7"/>
        <v>1.9999999999999996</v>
      </c>
      <c r="G74" s="76">
        <f t="shared" si="8"/>
        <v>0</v>
      </c>
      <c r="H74" s="2"/>
      <c r="I74" s="2"/>
      <c r="J74" s="2">
        <v>1.9999999999999996</v>
      </c>
      <c r="K74" s="2"/>
    </row>
    <row r="75" spans="1:11" x14ac:dyDescent="0.25">
      <c r="A75" s="75" t="s">
        <v>27</v>
      </c>
      <c r="B75" s="75" t="s">
        <v>92</v>
      </c>
      <c r="C75" s="75" t="str">
        <f t="shared" si="9"/>
        <v>làm ngoài</v>
      </c>
      <c r="D75" s="76"/>
      <c r="E75" s="76"/>
      <c r="F75" s="76">
        <f t="shared" si="7"/>
        <v>8.9999999999999964</v>
      </c>
      <c r="G75" s="76">
        <f t="shared" si="8"/>
        <v>0</v>
      </c>
      <c r="H75" s="2">
        <v>8.9999999999999964</v>
      </c>
      <c r="I75" s="2"/>
      <c r="J75" s="2"/>
      <c r="K75" s="2"/>
    </row>
    <row r="76" spans="1:11" x14ac:dyDescent="0.25">
      <c r="A76" s="75" t="s">
        <v>27</v>
      </c>
      <c r="B76" s="75" t="s">
        <v>95</v>
      </c>
      <c r="C76" s="75" t="s">
        <v>96</v>
      </c>
      <c r="D76" s="76">
        <v>730</v>
      </c>
      <c r="E76" s="76"/>
      <c r="F76" s="76">
        <f t="shared" si="7"/>
        <v>0</v>
      </c>
      <c r="G76" s="76">
        <f t="shared" si="8"/>
        <v>0</v>
      </c>
      <c r="H76" s="2"/>
      <c r="I76" s="2"/>
      <c r="J76" s="2"/>
      <c r="K76" s="2"/>
    </row>
    <row r="77" spans="1:11" x14ac:dyDescent="0.25">
      <c r="A77" s="75" t="s">
        <v>27</v>
      </c>
      <c r="B77" s="75" t="s">
        <v>99</v>
      </c>
      <c r="C77" s="75" t="s">
        <v>100</v>
      </c>
      <c r="D77" s="76">
        <v>1150</v>
      </c>
      <c r="E77" s="76"/>
      <c r="F77" s="76">
        <f t="shared" si="7"/>
        <v>0</v>
      </c>
      <c r="G77" s="76">
        <f t="shared" si="8"/>
        <v>0</v>
      </c>
      <c r="H77" s="2"/>
      <c r="I77" s="2"/>
      <c r="J77" s="2"/>
      <c r="K77" s="2"/>
    </row>
    <row r="78" spans="1:11" x14ac:dyDescent="0.25">
      <c r="A78" s="75" t="s">
        <v>27</v>
      </c>
      <c r="B78" s="75" t="s">
        <v>116</v>
      </c>
      <c r="C78" s="75" t="s">
        <v>117</v>
      </c>
      <c r="D78" s="76">
        <v>175</v>
      </c>
      <c r="E78" s="76"/>
      <c r="F78" s="76">
        <f t="shared" si="7"/>
        <v>0</v>
      </c>
      <c r="G78" s="76">
        <f t="shared" si="8"/>
        <v>0</v>
      </c>
      <c r="H78" s="2"/>
      <c r="I78" s="2"/>
      <c r="J78" s="2"/>
      <c r="K78" s="2"/>
    </row>
    <row r="79" spans="1:11" x14ac:dyDescent="0.25">
      <c r="A79" s="75" t="s">
        <v>27</v>
      </c>
      <c r="B79" s="75" t="s">
        <v>101</v>
      </c>
      <c r="C79" s="75" t="s">
        <v>102</v>
      </c>
      <c r="D79" s="76">
        <v>533.33333333333337</v>
      </c>
      <c r="E79" s="76"/>
      <c r="F79" s="76">
        <f t="shared" si="7"/>
        <v>0</v>
      </c>
      <c r="G79" s="76">
        <f t="shared" si="8"/>
        <v>0</v>
      </c>
      <c r="H79" s="2"/>
      <c r="I79" s="2"/>
      <c r="J79" s="2"/>
      <c r="K79" s="2"/>
    </row>
    <row r="80" spans="1:11" x14ac:dyDescent="0.25">
      <c r="A80" s="75" t="s">
        <v>27</v>
      </c>
      <c r="B80" s="75" t="s">
        <v>112</v>
      </c>
      <c r="C80" s="75" t="s">
        <v>113</v>
      </c>
      <c r="D80" s="76">
        <v>166.66666666666666</v>
      </c>
      <c r="E80" s="76"/>
      <c r="F80" s="76">
        <f t="shared" si="7"/>
        <v>0</v>
      </c>
      <c r="G80" s="76">
        <f t="shared" si="8"/>
        <v>0</v>
      </c>
      <c r="H80" s="2"/>
      <c r="I80" s="2"/>
      <c r="J80" s="2"/>
      <c r="K80" s="2"/>
    </row>
    <row r="81" spans="1:11" x14ac:dyDescent="0.25">
      <c r="A81" s="75" t="s">
        <v>27</v>
      </c>
      <c r="B81" s="75" t="s">
        <v>103</v>
      </c>
      <c r="C81" s="75" t="s">
        <v>104</v>
      </c>
      <c r="D81" s="76">
        <v>50</v>
      </c>
      <c r="E81" s="76"/>
      <c r="F81" s="76">
        <f t="shared" si="7"/>
        <v>0</v>
      </c>
      <c r="G81" s="76">
        <f t="shared" si="8"/>
        <v>0</v>
      </c>
      <c r="H81" s="2"/>
      <c r="I81" s="2"/>
      <c r="J81" s="2"/>
      <c r="K81" s="2"/>
    </row>
    <row r="82" spans="1:11" x14ac:dyDescent="0.25">
      <c r="A82" s="75" t="s">
        <v>27</v>
      </c>
      <c r="B82" s="75" t="s">
        <v>122</v>
      </c>
      <c r="C82" s="75" t="s">
        <v>123</v>
      </c>
      <c r="D82" s="76">
        <v>1200</v>
      </c>
      <c r="E82" s="76"/>
      <c r="F82" s="76">
        <f t="shared" si="7"/>
        <v>0</v>
      </c>
      <c r="G82" s="76">
        <f t="shared" si="8"/>
        <v>0</v>
      </c>
      <c r="H82" s="2"/>
      <c r="I82" s="2"/>
      <c r="J82" s="2"/>
      <c r="K82" s="2"/>
    </row>
    <row r="83" spans="1:11" x14ac:dyDescent="0.25">
      <c r="A83" s="75" t="s">
        <v>27</v>
      </c>
      <c r="B83" s="75" t="s">
        <v>107</v>
      </c>
      <c r="C83" s="75" t="s">
        <v>108</v>
      </c>
      <c r="D83" s="76">
        <v>666.66666666666674</v>
      </c>
      <c r="E83" s="76"/>
      <c r="F83" s="76">
        <f t="shared" si="7"/>
        <v>0</v>
      </c>
      <c r="G83" s="76">
        <f t="shared" si="8"/>
        <v>0</v>
      </c>
      <c r="H83" s="2"/>
      <c r="I83" s="2"/>
      <c r="J83" s="2"/>
      <c r="K83" s="2"/>
    </row>
    <row r="84" spans="1:11" x14ac:dyDescent="0.25">
      <c r="A84" s="75" t="s">
        <v>27</v>
      </c>
      <c r="B84" s="75" t="s">
        <v>150</v>
      </c>
      <c r="C84" s="75" t="s">
        <v>151</v>
      </c>
      <c r="D84" s="76"/>
      <c r="E84" s="76">
        <v>25</v>
      </c>
      <c r="F84" s="76">
        <f t="shared" si="7"/>
        <v>0</v>
      </c>
      <c r="G84" s="76">
        <f t="shared" si="8"/>
        <v>0</v>
      </c>
      <c r="H84" s="2"/>
      <c r="I84" s="2"/>
      <c r="J84" s="2"/>
      <c r="K84" s="2"/>
    </row>
    <row r="85" spans="1:11" x14ac:dyDescent="0.25">
      <c r="A85" s="75"/>
      <c r="B85" s="75"/>
      <c r="C85" s="75"/>
      <c r="D85" s="76"/>
      <c r="E85" s="76"/>
      <c r="F85" s="76"/>
      <c r="G85" s="76"/>
      <c r="H85" s="2"/>
      <c r="I85" s="2"/>
      <c r="J85" s="2"/>
      <c r="K85" s="2"/>
    </row>
    <row r="86" spans="1:11" x14ac:dyDescent="0.25">
      <c r="A86" s="75" t="s">
        <v>128</v>
      </c>
      <c r="B86" s="75" t="s">
        <v>89</v>
      </c>
      <c r="C86" s="75" t="str">
        <f t="shared" ref="C86:C88" si="10">VLOOKUP(B86,$M$6:$N$46,2,0)</f>
        <v>đậy bạt đống ủ</v>
      </c>
      <c r="D86" s="76"/>
      <c r="E86" s="76"/>
      <c r="F86" s="76">
        <f t="shared" si="7"/>
        <v>1.5</v>
      </c>
      <c r="G86" s="76">
        <f t="shared" si="8"/>
        <v>1.5</v>
      </c>
      <c r="H86" s="2"/>
      <c r="I86" s="2"/>
      <c r="J86" s="2">
        <v>1.5</v>
      </c>
      <c r="K86" s="2">
        <v>1.5</v>
      </c>
    </row>
    <row r="87" spans="1:11" x14ac:dyDescent="0.25">
      <c r="A87" s="75" t="s">
        <v>128</v>
      </c>
      <c r="B87" s="75" t="s">
        <v>90</v>
      </c>
      <c r="C87" s="75" t="str">
        <f t="shared" si="10"/>
        <v>mở  bạt đống ủ</v>
      </c>
      <c r="D87" s="76"/>
      <c r="E87" s="76"/>
      <c r="F87" s="76">
        <f t="shared" si="7"/>
        <v>5</v>
      </c>
      <c r="G87" s="76">
        <f t="shared" si="8"/>
        <v>0</v>
      </c>
      <c r="H87" s="2"/>
      <c r="I87" s="2"/>
      <c r="J87" s="2">
        <v>5</v>
      </c>
      <c r="K87" s="2"/>
    </row>
    <row r="88" spans="1:11" x14ac:dyDescent="0.25">
      <c r="A88" s="75" t="s">
        <v>128</v>
      </c>
      <c r="B88" s="75" t="s">
        <v>92</v>
      </c>
      <c r="C88" s="75" t="str">
        <f t="shared" si="10"/>
        <v>làm ngoài</v>
      </c>
      <c r="D88" s="76"/>
      <c r="E88" s="76"/>
      <c r="F88" s="76">
        <f t="shared" si="7"/>
        <v>10.5</v>
      </c>
      <c r="G88" s="76">
        <f t="shared" si="8"/>
        <v>0</v>
      </c>
      <c r="H88" s="2">
        <v>10.5</v>
      </c>
      <c r="I88" s="2"/>
      <c r="J88" s="2"/>
      <c r="K88" s="2"/>
    </row>
    <row r="89" spans="1:11" x14ac:dyDescent="0.25">
      <c r="A89" s="75" t="s">
        <v>128</v>
      </c>
      <c r="B89" s="75" t="s">
        <v>97</v>
      </c>
      <c r="C89" s="75" t="s">
        <v>98</v>
      </c>
      <c r="D89" s="76">
        <v>375</v>
      </c>
      <c r="E89" s="76"/>
      <c r="F89" s="76">
        <f t="shared" si="7"/>
        <v>0</v>
      </c>
      <c r="G89" s="76">
        <f t="shared" si="8"/>
        <v>0</v>
      </c>
      <c r="H89" s="2"/>
      <c r="I89" s="2"/>
      <c r="J89" s="2"/>
      <c r="K89" s="2"/>
    </row>
    <row r="90" spans="1:11" x14ac:dyDescent="0.25">
      <c r="A90" s="75" t="s">
        <v>128</v>
      </c>
      <c r="B90" s="75" t="s">
        <v>99</v>
      </c>
      <c r="C90" s="75" t="s">
        <v>100</v>
      </c>
      <c r="D90" s="76">
        <v>450</v>
      </c>
      <c r="E90" s="76"/>
      <c r="F90" s="76">
        <f t="shared" si="7"/>
        <v>0</v>
      </c>
      <c r="G90" s="76">
        <f t="shared" si="8"/>
        <v>0</v>
      </c>
      <c r="H90" s="2"/>
      <c r="I90" s="2"/>
      <c r="J90" s="2"/>
      <c r="K90" s="2"/>
    </row>
    <row r="91" spans="1:11" x14ac:dyDescent="0.25">
      <c r="A91" s="75" t="s">
        <v>128</v>
      </c>
      <c r="B91" s="75" t="s">
        <v>116</v>
      </c>
      <c r="C91" s="75" t="s">
        <v>117</v>
      </c>
      <c r="D91" s="76">
        <v>175</v>
      </c>
      <c r="E91" s="76"/>
      <c r="F91" s="76">
        <f t="shared" si="7"/>
        <v>0</v>
      </c>
      <c r="G91" s="76">
        <f t="shared" si="8"/>
        <v>0</v>
      </c>
      <c r="H91" s="2"/>
      <c r="I91" s="2"/>
      <c r="J91" s="2"/>
      <c r="K91" s="2"/>
    </row>
    <row r="92" spans="1:11" x14ac:dyDescent="0.25">
      <c r="A92" s="75" t="s">
        <v>128</v>
      </c>
      <c r="B92" s="75" t="s">
        <v>118</v>
      </c>
      <c r="C92" s="75" t="s">
        <v>119</v>
      </c>
      <c r="D92" s="76">
        <v>625</v>
      </c>
      <c r="E92" s="76"/>
      <c r="F92" s="76">
        <f t="shared" si="7"/>
        <v>0</v>
      </c>
      <c r="G92" s="76">
        <f t="shared" si="8"/>
        <v>0</v>
      </c>
      <c r="H92" s="2"/>
      <c r="I92" s="2"/>
      <c r="J92" s="2"/>
      <c r="K92" s="2"/>
    </row>
    <row r="93" spans="1:11" x14ac:dyDescent="0.25">
      <c r="A93" s="75" t="s">
        <v>128</v>
      </c>
      <c r="B93" s="75" t="s">
        <v>101</v>
      </c>
      <c r="C93" s="75" t="s">
        <v>102</v>
      </c>
      <c r="D93" s="76">
        <v>533.33333333333337</v>
      </c>
      <c r="E93" s="76"/>
      <c r="F93" s="76">
        <f t="shared" si="7"/>
        <v>0</v>
      </c>
      <c r="G93" s="76">
        <f t="shared" si="8"/>
        <v>0</v>
      </c>
      <c r="H93" s="2"/>
      <c r="I93" s="2"/>
      <c r="J93" s="2"/>
      <c r="K93" s="2"/>
    </row>
    <row r="94" spans="1:11" x14ac:dyDescent="0.25">
      <c r="A94" s="75" t="s">
        <v>128</v>
      </c>
      <c r="B94" s="75" t="s">
        <v>112</v>
      </c>
      <c r="C94" s="75" t="s">
        <v>113</v>
      </c>
      <c r="D94" s="76">
        <v>166.66666666666666</v>
      </c>
      <c r="E94" s="76"/>
      <c r="F94" s="76">
        <f t="shared" si="7"/>
        <v>0</v>
      </c>
      <c r="G94" s="76">
        <f t="shared" si="8"/>
        <v>0</v>
      </c>
      <c r="H94" s="2"/>
      <c r="I94" s="2"/>
      <c r="J94" s="2"/>
      <c r="K94" s="2"/>
    </row>
    <row r="95" spans="1:11" x14ac:dyDescent="0.25">
      <c r="A95" s="75" t="s">
        <v>128</v>
      </c>
      <c r="B95" s="75" t="s">
        <v>103</v>
      </c>
      <c r="C95" s="75" t="s">
        <v>104</v>
      </c>
      <c r="D95" s="76">
        <v>25</v>
      </c>
      <c r="E95" s="76"/>
      <c r="F95" s="76">
        <f t="shared" si="7"/>
        <v>0</v>
      </c>
      <c r="G95" s="76">
        <f t="shared" si="8"/>
        <v>0</v>
      </c>
      <c r="H95" s="2"/>
      <c r="I95" s="2"/>
      <c r="J95" s="2"/>
      <c r="K95" s="2"/>
    </row>
    <row r="96" spans="1:11" x14ac:dyDescent="0.25">
      <c r="A96" s="75" t="s">
        <v>128</v>
      </c>
      <c r="B96" s="75" t="s">
        <v>107</v>
      </c>
      <c r="C96" s="75" t="s">
        <v>108</v>
      </c>
      <c r="D96" s="76">
        <v>966.66666666666674</v>
      </c>
      <c r="E96" s="76"/>
      <c r="F96" s="76">
        <f t="shared" si="7"/>
        <v>0</v>
      </c>
      <c r="G96" s="76">
        <f t="shared" si="8"/>
        <v>0</v>
      </c>
      <c r="H96" s="2"/>
      <c r="I96" s="2"/>
      <c r="J96" s="2"/>
      <c r="K96" s="2"/>
    </row>
    <row r="97" spans="1:11" x14ac:dyDescent="0.25">
      <c r="A97" s="75" t="s">
        <v>128</v>
      </c>
      <c r="B97" s="75" t="s">
        <v>152</v>
      </c>
      <c r="C97" s="75" t="s">
        <v>153</v>
      </c>
      <c r="D97" s="76">
        <v>141.66666666666666</v>
      </c>
      <c r="E97" s="76"/>
      <c r="F97" s="76">
        <f t="shared" si="7"/>
        <v>0</v>
      </c>
      <c r="G97" s="76">
        <f t="shared" si="8"/>
        <v>0</v>
      </c>
      <c r="H97" s="2"/>
      <c r="I97" s="2"/>
      <c r="J97" s="2"/>
      <c r="K97" s="2"/>
    </row>
    <row r="98" spans="1:11" x14ac:dyDescent="0.25">
      <c r="A98" s="75"/>
      <c r="B98" s="75"/>
      <c r="C98" s="75"/>
      <c r="D98" s="76"/>
      <c r="E98" s="76"/>
      <c r="F98" s="76"/>
      <c r="G98" s="76"/>
      <c r="H98" s="2"/>
      <c r="I98" s="2"/>
      <c r="J98" s="2"/>
      <c r="K98" s="2"/>
    </row>
    <row r="99" spans="1:11" x14ac:dyDescent="0.25">
      <c r="A99" s="75" t="s">
        <v>29</v>
      </c>
      <c r="B99" s="75" t="s">
        <v>89</v>
      </c>
      <c r="C99" s="75" t="str">
        <f t="shared" ref="C99:C102" si="11">VLOOKUP(B99,$M$6:$N$46,2,0)</f>
        <v>đậy bạt đống ủ</v>
      </c>
      <c r="D99" s="76"/>
      <c r="E99" s="76"/>
      <c r="F99" s="76">
        <f t="shared" si="7"/>
        <v>10.5</v>
      </c>
      <c r="G99" s="76">
        <f t="shared" si="8"/>
        <v>0</v>
      </c>
      <c r="H99" s="2"/>
      <c r="I99" s="2"/>
      <c r="J99" s="2">
        <v>10.5</v>
      </c>
      <c r="K99" s="2"/>
    </row>
    <row r="100" spans="1:11" x14ac:dyDescent="0.25">
      <c r="A100" s="75" t="s">
        <v>29</v>
      </c>
      <c r="B100" s="75" t="s">
        <v>90</v>
      </c>
      <c r="C100" s="75" t="str">
        <f t="shared" si="11"/>
        <v>mở  bạt đống ủ</v>
      </c>
      <c r="D100" s="76"/>
      <c r="E100" s="76"/>
      <c r="F100" s="76">
        <f t="shared" si="7"/>
        <v>1.5</v>
      </c>
      <c r="G100" s="76">
        <f t="shared" si="8"/>
        <v>0</v>
      </c>
      <c r="H100" s="2"/>
      <c r="I100" s="2"/>
      <c r="J100" s="2">
        <v>1.5</v>
      </c>
      <c r="K100" s="2"/>
    </row>
    <row r="101" spans="1:11" x14ac:dyDescent="0.25">
      <c r="A101" s="75" t="s">
        <v>29</v>
      </c>
      <c r="B101" s="75" t="s">
        <v>91</v>
      </c>
      <c r="C101" s="75" t="str">
        <f t="shared" si="11"/>
        <v>mở bạt hồ</v>
      </c>
      <c r="D101" s="76"/>
      <c r="E101" s="76"/>
      <c r="F101" s="76">
        <f t="shared" si="7"/>
        <v>2.0000000000000009</v>
      </c>
      <c r="G101" s="76">
        <f t="shared" si="8"/>
        <v>0</v>
      </c>
      <c r="H101" s="2"/>
      <c r="I101" s="2"/>
      <c r="J101" s="2">
        <v>2.0000000000000009</v>
      </c>
      <c r="K101" s="2"/>
    </row>
    <row r="102" spans="1:11" x14ac:dyDescent="0.25">
      <c r="A102" s="75" t="s">
        <v>29</v>
      </c>
      <c r="B102" s="75" t="s">
        <v>92</v>
      </c>
      <c r="C102" s="75" t="str">
        <f t="shared" si="11"/>
        <v>làm ngoài</v>
      </c>
      <c r="D102" s="76"/>
      <c r="E102" s="76"/>
      <c r="F102" s="76">
        <f t="shared" si="7"/>
        <v>7.9999999999999982</v>
      </c>
      <c r="G102" s="76">
        <f t="shared" si="8"/>
        <v>3.5000000000000009</v>
      </c>
      <c r="H102" s="2">
        <v>7.9999999999999982</v>
      </c>
      <c r="I102" s="2">
        <v>3.5000000000000009</v>
      </c>
      <c r="J102" s="2"/>
      <c r="K102" s="2"/>
    </row>
    <row r="103" spans="1:11" x14ac:dyDescent="0.25">
      <c r="A103" s="75" t="s">
        <v>29</v>
      </c>
      <c r="B103" s="75" t="s">
        <v>95</v>
      </c>
      <c r="C103" s="75" t="s">
        <v>96</v>
      </c>
      <c r="D103" s="76">
        <v>615</v>
      </c>
      <c r="E103" s="76"/>
      <c r="F103" s="76">
        <f t="shared" si="7"/>
        <v>0</v>
      </c>
      <c r="G103" s="76">
        <f t="shared" si="8"/>
        <v>0</v>
      </c>
      <c r="H103" s="2"/>
      <c r="I103" s="2"/>
      <c r="J103" s="2"/>
      <c r="K103" s="2"/>
    </row>
    <row r="104" spans="1:11" x14ac:dyDescent="0.25">
      <c r="A104" s="75" t="s">
        <v>29</v>
      </c>
      <c r="B104" s="75" t="s">
        <v>97</v>
      </c>
      <c r="C104" s="75" t="s">
        <v>98</v>
      </c>
      <c r="D104" s="76">
        <v>187.5</v>
      </c>
      <c r="E104" s="76"/>
      <c r="F104" s="76">
        <f t="shared" si="7"/>
        <v>0</v>
      </c>
      <c r="G104" s="76">
        <f t="shared" si="8"/>
        <v>0</v>
      </c>
      <c r="H104" s="2"/>
      <c r="I104" s="2"/>
      <c r="J104" s="2"/>
      <c r="K104" s="2"/>
    </row>
    <row r="105" spans="1:11" x14ac:dyDescent="0.25">
      <c r="A105" s="75" t="s">
        <v>29</v>
      </c>
      <c r="B105" s="75" t="s">
        <v>99</v>
      </c>
      <c r="C105" s="75" t="s">
        <v>100</v>
      </c>
      <c r="D105" s="76">
        <v>1825</v>
      </c>
      <c r="E105" s="76"/>
      <c r="F105" s="76">
        <f t="shared" si="7"/>
        <v>0</v>
      </c>
      <c r="G105" s="76">
        <f t="shared" si="8"/>
        <v>0</v>
      </c>
      <c r="H105" s="2"/>
      <c r="I105" s="2"/>
      <c r="J105" s="2"/>
      <c r="K105" s="2"/>
    </row>
    <row r="106" spans="1:11" x14ac:dyDescent="0.25">
      <c r="A106" s="75" t="s">
        <v>29</v>
      </c>
      <c r="B106" s="75" t="s">
        <v>126</v>
      </c>
      <c r="C106" s="75" t="s">
        <v>127</v>
      </c>
      <c r="D106" s="76">
        <v>325</v>
      </c>
      <c r="E106" s="76"/>
      <c r="F106" s="76">
        <f t="shared" si="7"/>
        <v>0</v>
      </c>
      <c r="G106" s="76">
        <f t="shared" si="8"/>
        <v>0</v>
      </c>
      <c r="H106" s="2"/>
      <c r="I106" s="2"/>
      <c r="J106" s="2"/>
      <c r="K106" s="2"/>
    </row>
    <row r="107" spans="1:11" x14ac:dyDescent="0.25">
      <c r="A107" s="75" t="s">
        <v>29</v>
      </c>
      <c r="B107" s="75" t="s">
        <v>118</v>
      </c>
      <c r="C107" s="75" t="s">
        <v>119</v>
      </c>
      <c r="D107" s="76">
        <v>300</v>
      </c>
      <c r="E107" s="76"/>
      <c r="F107" s="76">
        <f t="shared" si="7"/>
        <v>0</v>
      </c>
      <c r="G107" s="76">
        <f t="shared" si="8"/>
        <v>0</v>
      </c>
      <c r="H107" s="2"/>
      <c r="I107" s="2"/>
      <c r="J107" s="2"/>
      <c r="K107" s="2"/>
    </row>
    <row r="108" spans="1:11" x14ac:dyDescent="0.25">
      <c r="A108" s="75" t="s">
        <v>29</v>
      </c>
      <c r="B108" s="75" t="s">
        <v>101</v>
      </c>
      <c r="C108" s="75" t="s">
        <v>102</v>
      </c>
      <c r="D108" s="76">
        <v>666.66666666666663</v>
      </c>
      <c r="E108" s="76"/>
      <c r="F108" s="76">
        <f t="shared" si="7"/>
        <v>0</v>
      </c>
      <c r="G108" s="76">
        <f t="shared" si="8"/>
        <v>0</v>
      </c>
      <c r="H108" s="2"/>
      <c r="I108" s="2"/>
      <c r="J108" s="2"/>
      <c r="K108" s="2"/>
    </row>
    <row r="109" spans="1:11" x14ac:dyDescent="0.25">
      <c r="A109" s="75" t="s">
        <v>29</v>
      </c>
      <c r="B109" s="75" t="s">
        <v>103</v>
      </c>
      <c r="C109" s="75" t="s">
        <v>104</v>
      </c>
      <c r="D109" s="76">
        <v>25</v>
      </c>
      <c r="E109" s="76"/>
      <c r="F109" s="76">
        <f t="shared" si="7"/>
        <v>0</v>
      </c>
      <c r="G109" s="76">
        <f t="shared" si="8"/>
        <v>0</v>
      </c>
      <c r="H109" s="2"/>
      <c r="I109" s="2"/>
      <c r="J109" s="2"/>
      <c r="K109" s="2"/>
    </row>
    <row r="110" spans="1:11" x14ac:dyDescent="0.25">
      <c r="A110" s="75" t="s">
        <v>29</v>
      </c>
      <c r="B110" s="75" t="s">
        <v>107</v>
      </c>
      <c r="C110" s="75" t="s">
        <v>108</v>
      </c>
      <c r="D110" s="76">
        <v>733.33333333333326</v>
      </c>
      <c r="E110" s="76"/>
      <c r="F110" s="76">
        <f t="shared" si="7"/>
        <v>0</v>
      </c>
      <c r="G110" s="76">
        <f t="shared" si="8"/>
        <v>0</v>
      </c>
      <c r="H110" s="2"/>
      <c r="I110" s="2"/>
      <c r="J110" s="2"/>
      <c r="K110" s="2"/>
    </row>
    <row r="111" spans="1:11" x14ac:dyDescent="0.25">
      <c r="A111" s="75" t="s">
        <v>29</v>
      </c>
      <c r="B111" s="75" t="s">
        <v>150</v>
      </c>
      <c r="C111" s="75" t="s">
        <v>151</v>
      </c>
      <c r="D111" s="76"/>
      <c r="E111" s="76">
        <v>50</v>
      </c>
      <c r="F111" s="76">
        <f t="shared" si="7"/>
        <v>0</v>
      </c>
      <c r="G111" s="76">
        <f t="shared" si="8"/>
        <v>0</v>
      </c>
      <c r="H111" s="2"/>
      <c r="I111" s="2"/>
      <c r="J111" s="2"/>
      <c r="K111" s="2"/>
    </row>
    <row r="112" spans="1:11" x14ac:dyDescent="0.25">
      <c r="A112" s="75"/>
      <c r="B112" s="75"/>
      <c r="C112" s="75"/>
      <c r="D112" s="76"/>
      <c r="E112" s="76"/>
      <c r="F112" s="76"/>
      <c r="G112" s="76"/>
      <c r="H112" s="2"/>
      <c r="I112" s="2"/>
      <c r="J112" s="2"/>
      <c r="K112" s="2"/>
    </row>
    <row r="113" spans="1:11" x14ac:dyDescent="0.25">
      <c r="A113" s="75" t="s">
        <v>30</v>
      </c>
      <c r="B113" s="75" t="s">
        <v>89</v>
      </c>
      <c r="C113" s="75" t="str">
        <f t="shared" ref="C113:C116" si="12">VLOOKUP(B113,$M$6:$N$46,2,0)</f>
        <v>đậy bạt đống ủ</v>
      </c>
      <c r="D113" s="76"/>
      <c r="E113" s="76"/>
      <c r="F113" s="76">
        <f t="shared" si="7"/>
        <v>3.9999999999999991</v>
      </c>
      <c r="G113" s="76">
        <f t="shared" si="8"/>
        <v>0</v>
      </c>
      <c r="H113" s="2"/>
      <c r="I113" s="2"/>
      <c r="J113" s="2">
        <v>3.9999999999999991</v>
      </c>
      <c r="K113" s="2"/>
    </row>
    <row r="114" spans="1:11" x14ac:dyDescent="0.25">
      <c r="A114" s="75" t="s">
        <v>30</v>
      </c>
      <c r="B114" s="75" t="s">
        <v>90</v>
      </c>
      <c r="C114" s="75" t="str">
        <f t="shared" si="12"/>
        <v>mở  bạt đống ủ</v>
      </c>
      <c r="D114" s="76"/>
      <c r="E114" s="76"/>
      <c r="F114" s="76">
        <f t="shared" si="7"/>
        <v>0.49999999999999956</v>
      </c>
      <c r="G114" s="76">
        <f t="shared" si="8"/>
        <v>0</v>
      </c>
      <c r="H114" s="2"/>
      <c r="I114" s="2"/>
      <c r="J114" s="2">
        <v>0.49999999999999956</v>
      </c>
      <c r="K114" s="2"/>
    </row>
    <row r="115" spans="1:11" x14ac:dyDescent="0.25">
      <c r="A115" s="75" t="s">
        <v>30</v>
      </c>
      <c r="B115" s="75" t="s">
        <v>91</v>
      </c>
      <c r="C115" s="75" t="str">
        <f t="shared" si="12"/>
        <v>mở bạt hồ</v>
      </c>
      <c r="D115" s="76"/>
      <c r="E115" s="76"/>
      <c r="F115" s="76">
        <f t="shared" si="7"/>
        <v>1.5</v>
      </c>
      <c r="G115" s="76">
        <f t="shared" si="8"/>
        <v>0</v>
      </c>
      <c r="H115" s="2"/>
      <c r="I115" s="2"/>
      <c r="J115" s="2">
        <v>1.5</v>
      </c>
      <c r="K115" s="2"/>
    </row>
    <row r="116" spans="1:11" x14ac:dyDescent="0.25">
      <c r="A116" s="75" t="s">
        <v>30</v>
      </c>
      <c r="B116" s="75" t="s">
        <v>92</v>
      </c>
      <c r="C116" s="75" t="str">
        <f t="shared" si="12"/>
        <v>làm ngoài</v>
      </c>
      <c r="D116" s="76"/>
      <c r="E116" s="76"/>
      <c r="F116" s="76">
        <f t="shared" si="7"/>
        <v>11.5</v>
      </c>
      <c r="G116" s="76">
        <f t="shared" si="8"/>
        <v>0</v>
      </c>
      <c r="H116" s="2">
        <v>11.5</v>
      </c>
      <c r="I116" s="2"/>
      <c r="J116" s="2"/>
      <c r="K116" s="2"/>
    </row>
    <row r="117" spans="1:11" x14ac:dyDescent="0.25">
      <c r="A117" s="75" t="s">
        <v>30</v>
      </c>
      <c r="B117" s="75" t="s">
        <v>95</v>
      </c>
      <c r="C117" s="75" t="s">
        <v>96</v>
      </c>
      <c r="D117" s="76">
        <v>1390</v>
      </c>
      <c r="E117" s="76"/>
      <c r="F117" s="76">
        <f t="shared" si="7"/>
        <v>0</v>
      </c>
      <c r="G117" s="76">
        <f t="shared" si="8"/>
        <v>0</v>
      </c>
      <c r="H117" s="2"/>
      <c r="I117" s="2"/>
      <c r="J117" s="2"/>
      <c r="K117" s="2"/>
    </row>
    <row r="118" spans="1:11" x14ac:dyDescent="0.25">
      <c r="A118" s="75" t="s">
        <v>30</v>
      </c>
      <c r="B118" s="75" t="s">
        <v>110</v>
      </c>
      <c r="C118" s="75" t="s">
        <v>111</v>
      </c>
      <c r="D118" s="76">
        <v>750</v>
      </c>
      <c r="E118" s="76"/>
      <c r="F118" s="76">
        <f t="shared" si="7"/>
        <v>0</v>
      </c>
      <c r="G118" s="76">
        <f t="shared" si="8"/>
        <v>0</v>
      </c>
      <c r="H118" s="2"/>
      <c r="I118" s="2"/>
      <c r="J118" s="2"/>
      <c r="K118" s="2"/>
    </row>
    <row r="119" spans="1:11" x14ac:dyDescent="0.25">
      <c r="A119" s="75" t="s">
        <v>30</v>
      </c>
      <c r="B119" s="75" t="s">
        <v>130</v>
      </c>
      <c r="C119" s="75" t="s">
        <v>131</v>
      </c>
      <c r="D119" s="76">
        <v>175</v>
      </c>
      <c r="E119" s="76"/>
      <c r="F119" s="76">
        <f t="shared" si="7"/>
        <v>0</v>
      </c>
      <c r="G119" s="76">
        <f t="shared" si="8"/>
        <v>0</v>
      </c>
      <c r="H119" s="2"/>
      <c r="I119" s="2"/>
      <c r="J119" s="2"/>
      <c r="K119" s="2"/>
    </row>
    <row r="120" spans="1:11" x14ac:dyDescent="0.25">
      <c r="A120" s="75" t="s">
        <v>30</v>
      </c>
      <c r="B120" s="75" t="s">
        <v>99</v>
      </c>
      <c r="C120" s="75" t="s">
        <v>100</v>
      </c>
      <c r="D120" s="76">
        <v>1350</v>
      </c>
      <c r="E120" s="76"/>
      <c r="F120" s="76">
        <f t="shared" si="7"/>
        <v>0</v>
      </c>
      <c r="G120" s="76">
        <f t="shared" si="8"/>
        <v>0</v>
      </c>
      <c r="H120" s="2"/>
      <c r="I120" s="2"/>
      <c r="J120" s="2"/>
      <c r="K120" s="2"/>
    </row>
    <row r="121" spans="1:11" x14ac:dyDescent="0.25">
      <c r="A121" s="75" t="s">
        <v>30</v>
      </c>
      <c r="B121" s="75" t="s">
        <v>114</v>
      </c>
      <c r="C121" s="75" t="s">
        <v>115</v>
      </c>
      <c r="D121" s="76">
        <v>75</v>
      </c>
      <c r="E121" s="76"/>
      <c r="F121" s="76">
        <f t="shared" si="7"/>
        <v>0</v>
      </c>
      <c r="G121" s="76">
        <f t="shared" si="8"/>
        <v>0</v>
      </c>
      <c r="H121" s="2"/>
      <c r="I121" s="2"/>
      <c r="J121" s="2"/>
      <c r="K121" s="2"/>
    </row>
    <row r="122" spans="1:11" x14ac:dyDescent="0.25">
      <c r="A122" s="75" t="s">
        <v>30</v>
      </c>
      <c r="B122" s="75" t="s">
        <v>118</v>
      </c>
      <c r="C122" s="75" t="s">
        <v>119</v>
      </c>
      <c r="D122" s="76">
        <v>325</v>
      </c>
      <c r="E122" s="76"/>
      <c r="F122" s="76">
        <f t="shared" si="7"/>
        <v>0</v>
      </c>
      <c r="G122" s="76">
        <f t="shared" si="8"/>
        <v>0</v>
      </c>
      <c r="H122" s="2"/>
      <c r="I122" s="2"/>
      <c r="J122" s="2"/>
      <c r="K122" s="2"/>
    </row>
    <row r="123" spans="1:11" x14ac:dyDescent="0.25">
      <c r="A123" s="75" t="s">
        <v>30</v>
      </c>
      <c r="B123" s="75" t="s">
        <v>101</v>
      </c>
      <c r="C123" s="75" t="s">
        <v>102</v>
      </c>
      <c r="D123" s="76">
        <v>366.66666666666669</v>
      </c>
      <c r="E123" s="76"/>
      <c r="F123" s="76">
        <f t="shared" si="7"/>
        <v>0</v>
      </c>
      <c r="G123" s="76">
        <f t="shared" si="8"/>
        <v>0</v>
      </c>
      <c r="H123" s="2"/>
      <c r="I123" s="2"/>
      <c r="J123" s="2"/>
      <c r="K123" s="2"/>
    </row>
    <row r="124" spans="1:11" x14ac:dyDescent="0.25">
      <c r="A124" s="75" t="s">
        <v>30</v>
      </c>
      <c r="B124" s="75" t="s">
        <v>103</v>
      </c>
      <c r="C124" s="75" t="s">
        <v>104</v>
      </c>
      <c r="D124" s="76">
        <v>25</v>
      </c>
      <c r="E124" s="76"/>
      <c r="F124" s="76">
        <f t="shared" si="7"/>
        <v>0</v>
      </c>
      <c r="G124" s="76">
        <f t="shared" si="8"/>
        <v>0</v>
      </c>
      <c r="H124" s="2"/>
      <c r="I124" s="2"/>
      <c r="J124" s="2"/>
      <c r="K124" s="2"/>
    </row>
    <row r="125" spans="1:11" x14ac:dyDescent="0.25">
      <c r="A125" s="75" t="s">
        <v>30</v>
      </c>
      <c r="B125" s="75" t="s">
        <v>122</v>
      </c>
      <c r="C125" s="75" t="s">
        <v>123</v>
      </c>
      <c r="D125" s="76">
        <v>390</v>
      </c>
      <c r="E125" s="76"/>
      <c r="F125" s="76">
        <f t="shared" si="7"/>
        <v>0</v>
      </c>
      <c r="G125" s="76">
        <f t="shared" si="8"/>
        <v>0</v>
      </c>
      <c r="H125" s="2"/>
      <c r="I125" s="2"/>
      <c r="J125" s="2"/>
      <c r="K125" s="2"/>
    </row>
    <row r="126" spans="1:11" x14ac:dyDescent="0.25">
      <c r="A126" s="75" t="s">
        <v>30</v>
      </c>
      <c r="B126" s="75" t="s">
        <v>144</v>
      </c>
      <c r="C126" s="75" t="s">
        <v>145</v>
      </c>
      <c r="D126" s="76">
        <v>62.5</v>
      </c>
      <c r="E126" s="76"/>
      <c r="F126" s="76">
        <f t="shared" si="7"/>
        <v>0</v>
      </c>
      <c r="G126" s="76">
        <f t="shared" si="8"/>
        <v>0</v>
      </c>
      <c r="H126" s="2"/>
      <c r="I126" s="2"/>
      <c r="J126" s="2"/>
      <c r="K126" s="2"/>
    </row>
    <row r="127" spans="1:11" x14ac:dyDescent="0.25">
      <c r="A127" s="75" t="s">
        <v>30</v>
      </c>
      <c r="B127" s="75" t="s">
        <v>107</v>
      </c>
      <c r="C127" s="75" t="s">
        <v>108</v>
      </c>
      <c r="D127" s="76">
        <v>726.66666666666674</v>
      </c>
      <c r="E127" s="76"/>
      <c r="F127" s="76">
        <f t="shared" si="7"/>
        <v>0</v>
      </c>
      <c r="G127" s="76">
        <f t="shared" si="8"/>
        <v>0</v>
      </c>
      <c r="H127" s="2"/>
      <c r="I127" s="2"/>
      <c r="J127" s="2"/>
      <c r="K127" s="2"/>
    </row>
    <row r="128" spans="1:11" x14ac:dyDescent="0.25">
      <c r="A128" s="75"/>
      <c r="B128" s="75"/>
      <c r="C128" s="75"/>
      <c r="D128" s="76"/>
      <c r="E128" s="76"/>
      <c r="F128" s="76"/>
      <c r="G128" s="76"/>
      <c r="H128" s="2"/>
      <c r="I128" s="2"/>
      <c r="J128" s="2"/>
      <c r="K128" s="2"/>
    </row>
    <row r="129" spans="1:11" x14ac:dyDescent="0.25">
      <c r="A129" s="75" t="s">
        <v>31</v>
      </c>
      <c r="B129" s="75" t="s">
        <v>89</v>
      </c>
      <c r="C129" s="75" t="str">
        <f t="shared" ref="C129:C132" si="13">VLOOKUP(B129,$M$6:$N$46,2,0)</f>
        <v>đậy bạt đống ủ</v>
      </c>
      <c r="D129" s="76"/>
      <c r="E129" s="76"/>
      <c r="F129" s="76">
        <f t="shared" si="7"/>
        <v>5.4999999999999991</v>
      </c>
      <c r="G129" s="76">
        <f t="shared" si="8"/>
        <v>0</v>
      </c>
      <c r="H129" s="2"/>
      <c r="I129" s="2"/>
      <c r="J129" s="2">
        <v>5.4999999999999991</v>
      </c>
      <c r="K129" s="2"/>
    </row>
    <row r="130" spans="1:11" x14ac:dyDescent="0.25">
      <c r="A130" s="75" t="s">
        <v>31</v>
      </c>
      <c r="B130" s="75" t="s">
        <v>90</v>
      </c>
      <c r="C130" s="75" t="str">
        <f t="shared" si="13"/>
        <v>mở  bạt đống ủ</v>
      </c>
      <c r="D130" s="76"/>
      <c r="E130" s="76"/>
      <c r="F130" s="76">
        <f t="shared" si="7"/>
        <v>1.0000000000000004</v>
      </c>
      <c r="G130" s="76">
        <f t="shared" si="8"/>
        <v>0</v>
      </c>
      <c r="H130" s="2"/>
      <c r="I130" s="2"/>
      <c r="J130" s="2">
        <v>1.0000000000000004</v>
      </c>
      <c r="K130" s="2"/>
    </row>
    <row r="131" spans="1:11" x14ac:dyDescent="0.25">
      <c r="A131" s="75" t="s">
        <v>31</v>
      </c>
      <c r="B131" s="75" t="s">
        <v>91</v>
      </c>
      <c r="C131" s="75" t="str">
        <f t="shared" si="13"/>
        <v>mở bạt hồ</v>
      </c>
      <c r="D131" s="76"/>
      <c r="E131" s="76"/>
      <c r="F131" s="76">
        <f t="shared" si="7"/>
        <v>3</v>
      </c>
      <c r="G131" s="76">
        <f t="shared" si="8"/>
        <v>0</v>
      </c>
      <c r="H131" s="2"/>
      <c r="I131" s="2"/>
      <c r="J131" s="2">
        <v>3</v>
      </c>
      <c r="K131" s="2"/>
    </row>
    <row r="132" spans="1:11" x14ac:dyDescent="0.25">
      <c r="A132" s="75" t="s">
        <v>31</v>
      </c>
      <c r="B132" s="75" t="s">
        <v>92</v>
      </c>
      <c r="C132" s="75" t="str">
        <f t="shared" si="13"/>
        <v>làm ngoài</v>
      </c>
      <c r="D132" s="76"/>
      <c r="E132" s="76"/>
      <c r="F132" s="76">
        <f t="shared" si="7"/>
        <v>6.4999999999999982</v>
      </c>
      <c r="G132" s="76">
        <f t="shared" si="8"/>
        <v>3.5000000000000009</v>
      </c>
      <c r="H132" s="2">
        <v>6.4999999999999982</v>
      </c>
      <c r="I132" s="2">
        <v>3.5000000000000009</v>
      </c>
      <c r="J132" s="2"/>
      <c r="K132" s="2"/>
    </row>
    <row r="133" spans="1:11" x14ac:dyDescent="0.25">
      <c r="A133" s="75" t="s">
        <v>31</v>
      </c>
      <c r="B133" s="75" t="s">
        <v>95</v>
      </c>
      <c r="C133" s="75" t="s">
        <v>96</v>
      </c>
      <c r="D133" s="76">
        <v>265</v>
      </c>
      <c r="E133" s="76"/>
      <c r="F133" s="76">
        <f t="shared" si="7"/>
        <v>0</v>
      </c>
      <c r="G133" s="76">
        <f t="shared" si="8"/>
        <v>0</v>
      </c>
      <c r="H133" s="2"/>
      <c r="I133" s="2"/>
      <c r="J133" s="2"/>
      <c r="K133" s="2"/>
    </row>
    <row r="134" spans="1:11" x14ac:dyDescent="0.25">
      <c r="A134" s="75" t="s">
        <v>31</v>
      </c>
      <c r="B134" s="75" t="s">
        <v>97</v>
      </c>
      <c r="C134" s="75" t="s">
        <v>98</v>
      </c>
      <c r="D134" s="76">
        <v>375</v>
      </c>
      <c r="E134" s="76"/>
      <c r="F134" s="76">
        <f t="shared" ref="F134:F190" si="14">H134+J134</f>
        <v>0</v>
      </c>
      <c r="G134" s="76">
        <f t="shared" ref="G134:G190" si="15">+I134+K134</f>
        <v>0</v>
      </c>
      <c r="H134" s="2"/>
      <c r="I134" s="2"/>
      <c r="J134" s="2"/>
      <c r="K134" s="2"/>
    </row>
    <row r="135" spans="1:11" x14ac:dyDescent="0.25">
      <c r="A135" s="75" t="s">
        <v>31</v>
      </c>
      <c r="B135" s="75" t="s">
        <v>99</v>
      </c>
      <c r="C135" s="75" t="s">
        <v>100</v>
      </c>
      <c r="D135" s="76">
        <v>1200</v>
      </c>
      <c r="E135" s="76"/>
      <c r="F135" s="76">
        <f t="shared" si="14"/>
        <v>0</v>
      </c>
      <c r="G135" s="76">
        <f t="shared" si="15"/>
        <v>0</v>
      </c>
      <c r="H135" s="2"/>
      <c r="I135" s="2"/>
      <c r="J135" s="2"/>
      <c r="K135" s="2"/>
    </row>
    <row r="136" spans="1:11" x14ac:dyDescent="0.25">
      <c r="A136" s="75" t="s">
        <v>31</v>
      </c>
      <c r="B136" s="75" t="s">
        <v>126</v>
      </c>
      <c r="C136" s="75" t="s">
        <v>127</v>
      </c>
      <c r="D136" s="76">
        <v>325</v>
      </c>
      <c r="E136" s="76"/>
      <c r="F136" s="76">
        <f t="shared" si="14"/>
        <v>0</v>
      </c>
      <c r="G136" s="76">
        <f t="shared" si="15"/>
        <v>0</v>
      </c>
      <c r="H136" s="2"/>
      <c r="I136" s="2"/>
      <c r="J136" s="2"/>
      <c r="K136" s="2"/>
    </row>
    <row r="137" spans="1:11" x14ac:dyDescent="0.25">
      <c r="A137" s="75" t="s">
        <v>31</v>
      </c>
      <c r="B137" s="75" t="s">
        <v>116</v>
      </c>
      <c r="C137" s="75" t="s">
        <v>117</v>
      </c>
      <c r="D137" s="76">
        <v>180</v>
      </c>
      <c r="E137" s="76"/>
      <c r="F137" s="76">
        <f t="shared" si="14"/>
        <v>0</v>
      </c>
      <c r="G137" s="76">
        <f t="shared" si="15"/>
        <v>0</v>
      </c>
      <c r="H137" s="2"/>
      <c r="I137" s="2"/>
      <c r="J137" s="2"/>
      <c r="K137" s="2"/>
    </row>
    <row r="138" spans="1:11" x14ac:dyDescent="0.25">
      <c r="A138" s="75" t="s">
        <v>31</v>
      </c>
      <c r="B138" s="75" t="s">
        <v>101</v>
      </c>
      <c r="C138" s="75" t="s">
        <v>102</v>
      </c>
      <c r="D138" s="76">
        <v>1233.3333333333333</v>
      </c>
      <c r="E138" s="76"/>
      <c r="F138" s="76">
        <f t="shared" si="14"/>
        <v>0</v>
      </c>
      <c r="G138" s="76">
        <f t="shared" si="15"/>
        <v>0</v>
      </c>
      <c r="H138" s="2"/>
      <c r="I138" s="2"/>
      <c r="J138" s="2"/>
      <c r="K138" s="2"/>
    </row>
    <row r="139" spans="1:11" x14ac:dyDescent="0.25">
      <c r="A139" s="75" t="s">
        <v>31</v>
      </c>
      <c r="B139" s="75" t="s">
        <v>112</v>
      </c>
      <c r="C139" s="75" t="s">
        <v>113</v>
      </c>
      <c r="D139" s="76">
        <v>166.66666666666666</v>
      </c>
      <c r="E139" s="76"/>
      <c r="F139" s="76">
        <f t="shared" si="14"/>
        <v>0</v>
      </c>
      <c r="G139" s="76">
        <f t="shared" si="15"/>
        <v>0</v>
      </c>
      <c r="H139" s="2"/>
      <c r="I139" s="2"/>
      <c r="J139" s="2"/>
      <c r="K139" s="2"/>
    </row>
    <row r="140" spans="1:11" x14ac:dyDescent="0.25">
      <c r="A140" s="75" t="s">
        <v>31</v>
      </c>
      <c r="B140" s="75" t="s">
        <v>103</v>
      </c>
      <c r="C140" s="75" t="s">
        <v>104</v>
      </c>
      <c r="D140" s="76">
        <v>25</v>
      </c>
      <c r="E140" s="76"/>
      <c r="F140" s="76">
        <f t="shared" si="14"/>
        <v>0</v>
      </c>
      <c r="G140" s="76">
        <f t="shared" si="15"/>
        <v>0</v>
      </c>
      <c r="H140" s="2"/>
      <c r="I140" s="2"/>
      <c r="J140" s="2"/>
      <c r="K140" s="2"/>
    </row>
    <row r="141" spans="1:11" x14ac:dyDescent="0.25">
      <c r="A141" s="75" t="s">
        <v>31</v>
      </c>
      <c r="B141" s="75" t="s">
        <v>107</v>
      </c>
      <c r="C141" s="75" t="s">
        <v>108</v>
      </c>
      <c r="D141" s="76">
        <v>366.66666666666663</v>
      </c>
      <c r="E141" s="76"/>
      <c r="F141" s="76">
        <f t="shared" si="14"/>
        <v>0</v>
      </c>
      <c r="G141" s="76">
        <f t="shared" si="15"/>
        <v>0</v>
      </c>
      <c r="H141" s="2"/>
      <c r="I141" s="2"/>
      <c r="J141" s="2"/>
      <c r="K141" s="2"/>
    </row>
    <row r="142" spans="1:11" x14ac:dyDescent="0.25">
      <c r="A142" s="75" t="s">
        <v>31</v>
      </c>
      <c r="B142" s="75" t="s">
        <v>150</v>
      </c>
      <c r="C142" s="75" t="s">
        <v>151</v>
      </c>
      <c r="D142" s="76"/>
      <c r="E142" s="76">
        <v>50</v>
      </c>
      <c r="F142" s="76">
        <f t="shared" si="14"/>
        <v>0</v>
      </c>
      <c r="G142" s="76">
        <f t="shared" si="15"/>
        <v>0</v>
      </c>
      <c r="H142" s="2"/>
      <c r="I142" s="2"/>
      <c r="J142" s="2"/>
      <c r="K142" s="2"/>
    </row>
    <row r="143" spans="1:11" x14ac:dyDescent="0.25">
      <c r="A143" s="75"/>
      <c r="B143" s="75"/>
      <c r="C143" s="75"/>
      <c r="D143" s="76"/>
      <c r="E143" s="76"/>
      <c r="F143" s="76"/>
      <c r="G143" s="76"/>
      <c r="H143" s="2"/>
      <c r="I143" s="2"/>
      <c r="J143" s="2"/>
      <c r="K143" s="2"/>
    </row>
    <row r="144" spans="1:11" x14ac:dyDescent="0.25">
      <c r="A144" s="75" t="s">
        <v>35</v>
      </c>
      <c r="B144" s="75" t="s">
        <v>89</v>
      </c>
      <c r="C144" s="75" t="str">
        <f t="shared" ref="C144:C147" si="16">VLOOKUP(B144,$M$6:$N$46,2,0)</f>
        <v>đậy bạt đống ủ</v>
      </c>
      <c r="D144" s="76"/>
      <c r="E144" s="76"/>
      <c r="F144" s="76">
        <f t="shared" si="14"/>
        <v>3.9999999999999991</v>
      </c>
      <c r="G144" s="76">
        <f t="shared" si="15"/>
        <v>0</v>
      </c>
      <c r="H144" s="2"/>
      <c r="I144" s="2"/>
      <c r="J144" s="2">
        <v>3.9999999999999991</v>
      </c>
      <c r="K144" s="2"/>
    </row>
    <row r="145" spans="1:11" x14ac:dyDescent="0.25">
      <c r="A145" s="75" t="s">
        <v>35</v>
      </c>
      <c r="B145" s="75" t="s">
        <v>90</v>
      </c>
      <c r="C145" s="75" t="str">
        <f t="shared" si="16"/>
        <v>mở  bạt đống ủ</v>
      </c>
      <c r="D145" s="76"/>
      <c r="E145" s="76"/>
      <c r="F145" s="76">
        <f t="shared" si="14"/>
        <v>0.49999999999999822</v>
      </c>
      <c r="G145" s="76">
        <f t="shared" si="15"/>
        <v>0</v>
      </c>
      <c r="H145" s="2"/>
      <c r="I145" s="2"/>
      <c r="J145" s="2">
        <v>0.49999999999999822</v>
      </c>
      <c r="K145" s="2"/>
    </row>
    <row r="146" spans="1:11" x14ac:dyDescent="0.25">
      <c r="A146" s="75" t="s">
        <v>35</v>
      </c>
      <c r="B146" s="75" t="s">
        <v>91</v>
      </c>
      <c r="C146" s="75" t="str">
        <f t="shared" si="16"/>
        <v>mở bạt hồ</v>
      </c>
      <c r="D146" s="76"/>
      <c r="E146" s="76"/>
      <c r="F146" s="76">
        <f t="shared" si="14"/>
        <v>0.99999999999999911</v>
      </c>
      <c r="G146" s="76">
        <f t="shared" si="15"/>
        <v>0</v>
      </c>
      <c r="H146" s="2"/>
      <c r="I146" s="2"/>
      <c r="J146" s="2">
        <v>0.99999999999999911</v>
      </c>
      <c r="K146" s="2"/>
    </row>
    <row r="147" spans="1:11" x14ac:dyDescent="0.25">
      <c r="A147" s="75" t="s">
        <v>35</v>
      </c>
      <c r="B147" s="75" t="s">
        <v>92</v>
      </c>
      <c r="C147" s="75" t="str">
        <f t="shared" si="16"/>
        <v>làm ngoài</v>
      </c>
      <c r="D147" s="76"/>
      <c r="E147" s="76"/>
      <c r="F147" s="76">
        <f t="shared" si="14"/>
        <v>13</v>
      </c>
      <c r="G147" s="76">
        <f t="shared" si="15"/>
        <v>3.5000000000000009</v>
      </c>
      <c r="H147" s="2">
        <v>13</v>
      </c>
      <c r="I147" s="2">
        <v>3.5000000000000009</v>
      </c>
      <c r="J147" s="2"/>
      <c r="K147" s="2"/>
    </row>
    <row r="148" spans="1:11" x14ac:dyDescent="0.25">
      <c r="A148" s="75" t="s">
        <v>35</v>
      </c>
      <c r="B148" s="75" t="s">
        <v>95</v>
      </c>
      <c r="C148" s="75" t="s">
        <v>96</v>
      </c>
      <c r="D148" s="76">
        <v>265</v>
      </c>
      <c r="E148" s="76"/>
      <c r="F148" s="76">
        <f t="shared" si="14"/>
        <v>0</v>
      </c>
      <c r="G148" s="76">
        <f t="shared" si="15"/>
        <v>0</v>
      </c>
      <c r="H148" s="2"/>
      <c r="I148" s="2"/>
      <c r="J148" s="2"/>
      <c r="K148" s="2"/>
    </row>
    <row r="149" spans="1:11" x14ac:dyDescent="0.25">
      <c r="A149" s="75" t="s">
        <v>35</v>
      </c>
      <c r="B149" s="75" t="s">
        <v>97</v>
      </c>
      <c r="C149" s="75" t="s">
        <v>98</v>
      </c>
      <c r="D149" s="76">
        <v>755</v>
      </c>
      <c r="E149" s="76"/>
      <c r="F149" s="76">
        <f t="shared" si="14"/>
        <v>0</v>
      </c>
      <c r="G149" s="76">
        <f t="shared" si="15"/>
        <v>0</v>
      </c>
      <c r="H149" s="2"/>
      <c r="I149" s="2"/>
      <c r="J149" s="2"/>
      <c r="K149" s="2"/>
    </row>
    <row r="150" spans="1:11" x14ac:dyDescent="0.25">
      <c r="A150" s="75" t="s">
        <v>35</v>
      </c>
      <c r="B150" s="75" t="s">
        <v>99</v>
      </c>
      <c r="C150" s="75" t="s">
        <v>100</v>
      </c>
      <c r="D150" s="76">
        <v>450</v>
      </c>
      <c r="E150" s="76"/>
      <c r="F150" s="76">
        <f t="shared" si="14"/>
        <v>0</v>
      </c>
      <c r="G150" s="76">
        <f t="shared" si="15"/>
        <v>0</v>
      </c>
      <c r="H150" s="2"/>
      <c r="I150" s="2"/>
      <c r="J150" s="2"/>
      <c r="K150" s="2"/>
    </row>
    <row r="151" spans="1:11" x14ac:dyDescent="0.25">
      <c r="A151" s="75" t="s">
        <v>35</v>
      </c>
      <c r="B151" s="75" t="s">
        <v>126</v>
      </c>
      <c r="C151" s="75" t="s">
        <v>127</v>
      </c>
      <c r="D151" s="76">
        <v>325</v>
      </c>
      <c r="E151" s="76"/>
      <c r="F151" s="76">
        <f t="shared" si="14"/>
        <v>0</v>
      </c>
      <c r="G151" s="76">
        <f t="shared" si="15"/>
        <v>0</v>
      </c>
      <c r="H151" s="2"/>
      <c r="I151" s="2"/>
      <c r="J151" s="2"/>
      <c r="K151" s="2"/>
    </row>
    <row r="152" spans="1:11" x14ac:dyDescent="0.25">
      <c r="A152" s="75" t="s">
        <v>35</v>
      </c>
      <c r="B152" s="75" t="s">
        <v>118</v>
      </c>
      <c r="C152" s="75" t="s">
        <v>119</v>
      </c>
      <c r="D152" s="76">
        <v>300</v>
      </c>
      <c r="E152" s="76"/>
      <c r="F152" s="76">
        <f t="shared" si="14"/>
        <v>0</v>
      </c>
      <c r="G152" s="76">
        <f t="shared" si="15"/>
        <v>0</v>
      </c>
      <c r="H152" s="2"/>
      <c r="I152" s="2"/>
      <c r="J152" s="2"/>
      <c r="K152" s="2"/>
    </row>
    <row r="153" spans="1:11" x14ac:dyDescent="0.25">
      <c r="A153" s="75" t="s">
        <v>35</v>
      </c>
      <c r="B153" s="75" t="s">
        <v>101</v>
      </c>
      <c r="C153" s="75" t="s">
        <v>102</v>
      </c>
      <c r="D153" s="76">
        <v>1266.6666666666667</v>
      </c>
      <c r="E153" s="76"/>
      <c r="F153" s="76">
        <f t="shared" si="14"/>
        <v>0</v>
      </c>
      <c r="G153" s="76">
        <f t="shared" si="15"/>
        <v>0</v>
      </c>
      <c r="H153" s="2"/>
      <c r="I153" s="2"/>
      <c r="J153" s="2"/>
      <c r="K153" s="2"/>
    </row>
    <row r="154" spans="1:11" x14ac:dyDescent="0.25">
      <c r="A154" s="75" t="s">
        <v>35</v>
      </c>
      <c r="B154" s="75" t="s">
        <v>112</v>
      </c>
      <c r="C154" s="75" t="s">
        <v>113</v>
      </c>
      <c r="D154" s="76">
        <v>166.66666666666666</v>
      </c>
      <c r="E154" s="76"/>
      <c r="F154" s="76">
        <f t="shared" si="14"/>
        <v>0</v>
      </c>
      <c r="G154" s="76">
        <f t="shared" si="15"/>
        <v>0</v>
      </c>
      <c r="H154" s="2"/>
      <c r="I154" s="2"/>
      <c r="J154" s="2"/>
      <c r="K154" s="2"/>
    </row>
    <row r="155" spans="1:11" x14ac:dyDescent="0.25">
      <c r="A155" s="75" t="s">
        <v>35</v>
      </c>
      <c r="B155" s="75" t="s">
        <v>103</v>
      </c>
      <c r="C155" s="75" t="s">
        <v>104</v>
      </c>
      <c r="D155" s="76">
        <v>25</v>
      </c>
      <c r="E155" s="76"/>
      <c r="F155" s="76">
        <f t="shared" si="14"/>
        <v>0</v>
      </c>
      <c r="G155" s="76">
        <f t="shared" si="15"/>
        <v>0</v>
      </c>
      <c r="H155" s="2"/>
      <c r="I155" s="2"/>
      <c r="J155" s="2"/>
      <c r="K155" s="2"/>
    </row>
    <row r="156" spans="1:11" x14ac:dyDescent="0.25">
      <c r="A156" s="75" t="s">
        <v>35</v>
      </c>
      <c r="B156" s="75" t="s">
        <v>107</v>
      </c>
      <c r="C156" s="75" t="s">
        <v>108</v>
      </c>
      <c r="D156" s="76">
        <v>333.33333333333331</v>
      </c>
      <c r="E156" s="76"/>
      <c r="F156" s="76">
        <f t="shared" si="14"/>
        <v>0</v>
      </c>
      <c r="G156" s="76">
        <f t="shared" si="15"/>
        <v>0</v>
      </c>
      <c r="H156" s="2"/>
      <c r="I156" s="2"/>
      <c r="J156" s="2"/>
      <c r="K156" s="2"/>
    </row>
    <row r="157" spans="1:11" x14ac:dyDescent="0.25">
      <c r="A157" s="75" t="s">
        <v>35</v>
      </c>
      <c r="B157" s="75" t="s">
        <v>150</v>
      </c>
      <c r="C157" s="75" t="s">
        <v>151</v>
      </c>
      <c r="D157" s="76"/>
      <c r="E157" s="76">
        <v>50</v>
      </c>
      <c r="F157" s="76">
        <f t="shared" si="14"/>
        <v>0</v>
      </c>
      <c r="G157" s="76">
        <f t="shared" si="15"/>
        <v>0</v>
      </c>
      <c r="H157" s="2"/>
      <c r="I157" s="2"/>
      <c r="J157" s="2"/>
      <c r="K157" s="2"/>
    </row>
    <row r="158" spans="1:11" x14ac:dyDescent="0.25">
      <c r="A158" s="75"/>
      <c r="B158" s="75"/>
      <c r="C158" s="75"/>
      <c r="D158" s="76"/>
      <c r="E158" s="76"/>
      <c r="F158" s="76"/>
      <c r="G158" s="76"/>
      <c r="H158" s="2"/>
      <c r="I158" s="2"/>
      <c r="J158" s="2"/>
      <c r="K158" s="2"/>
    </row>
    <row r="159" spans="1:11" x14ac:dyDescent="0.25">
      <c r="A159" s="75" t="s">
        <v>129</v>
      </c>
      <c r="B159" s="75" t="s">
        <v>89</v>
      </c>
      <c r="C159" s="75" t="str">
        <f t="shared" ref="C159:C162" si="17">VLOOKUP(B159,$M$6:$N$46,2,0)</f>
        <v>đậy bạt đống ủ</v>
      </c>
      <c r="D159" s="76"/>
      <c r="E159" s="76"/>
      <c r="F159" s="76">
        <f t="shared" si="14"/>
        <v>3.4999999999999982</v>
      </c>
      <c r="G159" s="76">
        <f t="shared" si="15"/>
        <v>0.50000000000000089</v>
      </c>
      <c r="H159" s="2"/>
      <c r="I159" s="2"/>
      <c r="J159" s="2">
        <v>3.4999999999999982</v>
      </c>
      <c r="K159" s="2">
        <v>0.50000000000000089</v>
      </c>
    </row>
    <row r="160" spans="1:11" x14ac:dyDescent="0.25">
      <c r="A160" s="75" t="s">
        <v>129</v>
      </c>
      <c r="B160" s="75" t="s">
        <v>90</v>
      </c>
      <c r="C160" s="75" t="str">
        <f t="shared" si="17"/>
        <v>mở  bạt đống ủ</v>
      </c>
      <c r="D160" s="76"/>
      <c r="E160" s="76"/>
      <c r="F160" s="76">
        <f t="shared" si="14"/>
        <v>1.9999999999999996</v>
      </c>
      <c r="G160" s="76">
        <f t="shared" si="15"/>
        <v>0</v>
      </c>
      <c r="H160" s="2"/>
      <c r="I160" s="2"/>
      <c r="J160" s="2">
        <v>1.9999999999999996</v>
      </c>
      <c r="K160" s="2"/>
    </row>
    <row r="161" spans="1:11" x14ac:dyDescent="0.25">
      <c r="A161" s="75" t="s">
        <v>129</v>
      </c>
      <c r="B161" s="75" t="s">
        <v>91</v>
      </c>
      <c r="C161" s="75" t="str">
        <f t="shared" si="17"/>
        <v>mở bạt hồ</v>
      </c>
      <c r="D161" s="76"/>
      <c r="E161" s="76"/>
      <c r="F161" s="76">
        <f t="shared" si="14"/>
        <v>2.0000000000000009</v>
      </c>
      <c r="G161" s="76">
        <f t="shared" si="15"/>
        <v>0</v>
      </c>
      <c r="H161" s="2"/>
      <c r="I161" s="2"/>
      <c r="J161" s="2">
        <v>2.0000000000000009</v>
      </c>
      <c r="K161" s="2"/>
    </row>
    <row r="162" spans="1:11" x14ac:dyDescent="0.25">
      <c r="A162" s="75" t="s">
        <v>129</v>
      </c>
      <c r="B162" s="75" t="s">
        <v>92</v>
      </c>
      <c r="C162" s="75" t="str">
        <f t="shared" si="17"/>
        <v>làm ngoài</v>
      </c>
      <c r="D162" s="76"/>
      <c r="E162" s="76"/>
      <c r="F162" s="76">
        <f t="shared" si="14"/>
        <v>16</v>
      </c>
      <c r="G162" s="76">
        <f t="shared" si="15"/>
        <v>0</v>
      </c>
      <c r="H162" s="2">
        <v>16</v>
      </c>
      <c r="I162" s="2"/>
      <c r="J162" s="2"/>
      <c r="K162" s="2"/>
    </row>
    <row r="163" spans="1:11" x14ac:dyDescent="0.25">
      <c r="A163" s="75" t="s">
        <v>129</v>
      </c>
      <c r="B163" s="75" t="s">
        <v>95</v>
      </c>
      <c r="C163" s="75" t="s">
        <v>96</v>
      </c>
      <c r="D163" s="76">
        <v>85</v>
      </c>
      <c r="E163" s="76"/>
      <c r="F163" s="76">
        <f t="shared" si="14"/>
        <v>0</v>
      </c>
      <c r="G163" s="76">
        <f t="shared" si="15"/>
        <v>0</v>
      </c>
      <c r="H163" s="2"/>
      <c r="I163" s="2"/>
      <c r="J163" s="2"/>
      <c r="K163" s="2"/>
    </row>
    <row r="164" spans="1:11" x14ac:dyDescent="0.25">
      <c r="A164" s="75" t="s">
        <v>129</v>
      </c>
      <c r="B164" s="75" t="s">
        <v>97</v>
      </c>
      <c r="C164" s="75" t="s">
        <v>98</v>
      </c>
      <c r="D164" s="76">
        <v>375</v>
      </c>
      <c r="E164" s="76"/>
      <c r="F164" s="76">
        <f t="shared" si="14"/>
        <v>0</v>
      </c>
      <c r="G164" s="76">
        <f t="shared" si="15"/>
        <v>0</v>
      </c>
      <c r="H164" s="2"/>
      <c r="I164" s="2"/>
      <c r="J164" s="2"/>
      <c r="K164" s="2"/>
    </row>
    <row r="165" spans="1:11" x14ac:dyDescent="0.25">
      <c r="A165" s="75" t="s">
        <v>129</v>
      </c>
      <c r="B165" s="75" t="s">
        <v>99</v>
      </c>
      <c r="C165" s="75" t="s">
        <v>100</v>
      </c>
      <c r="D165" s="76">
        <v>1100</v>
      </c>
      <c r="E165" s="76"/>
      <c r="F165" s="76">
        <f t="shared" si="14"/>
        <v>0</v>
      </c>
      <c r="G165" s="76">
        <f t="shared" si="15"/>
        <v>0</v>
      </c>
      <c r="H165" s="2"/>
      <c r="I165" s="2"/>
      <c r="J165" s="2"/>
      <c r="K165" s="2"/>
    </row>
    <row r="166" spans="1:11" x14ac:dyDescent="0.25">
      <c r="A166" s="75" t="s">
        <v>129</v>
      </c>
      <c r="B166" s="75" t="s">
        <v>118</v>
      </c>
      <c r="C166" s="75" t="s">
        <v>119</v>
      </c>
      <c r="D166" s="76">
        <v>300</v>
      </c>
      <c r="E166" s="76"/>
      <c r="F166" s="76">
        <f t="shared" si="14"/>
        <v>0</v>
      </c>
      <c r="G166" s="76">
        <f t="shared" si="15"/>
        <v>0</v>
      </c>
      <c r="H166" s="2"/>
      <c r="I166" s="2"/>
      <c r="J166" s="2"/>
      <c r="K166" s="2"/>
    </row>
    <row r="167" spans="1:11" x14ac:dyDescent="0.25">
      <c r="A167" s="75" t="s">
        <v>129</v>
      </c>
      <c r="B167" s="75" t="s">
        <v>101</v>
      </c>
      <c r="C167" s="75" t="s">
        <v>102</v>
      </c>
      <c r="D167" s="76">
        <v>1033.3333333333333</v>
      </c>
      <c r="E167" s="76"/>
      <c r="F167" s="76">
        <f t="shared" si="14"/>
        <v>0</v>
      </c>
      <c r="G167" s="76">
        <f t="shared" si="15"/>
        <v>0</v>
      </c>
      <c r="H167" s="2"/>
      <c r="I167" s="2"/>
      <c r="J167" s="2"/>
      <c r="K167" s="2"/>
    </row>
    <row r="168" spans="1:11" x14ac:dyDescent="0.25">
      <c r="A168" s="75" t="s">
        <v>129</v>
      </c>
      <c r="B168" s="75" t="s">
        <v>103</v>
      </c>
      <c r="C168" s="75" t="s">
        <v>104</v>
      </c>
      <c r="D168" s="76">
        <v>25</v>
      </c>
      <c r="E168" s="76"/>
      <c r="F168" s="76">
        <f t="shared" si="14"/>
        <v>0</v>
      </c>
      <c r="G168" s="76">
        <f t="shared" si="15"/>
        <v>0</v>
      </c>
      <c r="H168" s="2"/>
      <c r="I168" s="2"/>
      <c r="J168" s="2"/>
      <c r="K168" s="2"/>
    </row>
    <row r="169" spans="1:11" x14ac:dyDescent="0.25">
      <c r="A169" s="75" t="s">
        <v>129</v>
      </c>
      <c r="B169" s="75" t="s">
        <v>107</v>
      </c>
      <c r="C169" s="75" t="s">
        <v>108</v>
      </c>
      <c r="D169" s="76">
        <v>733.33333333333326</v>
      </c>
      <c r="E169" s="76"/>
      <c r="F169" s="76">
        <f t="shared" si="14"/>
        <v>0</v>
      </c>
      <c r="G169" s="76">
        <f t="shared" si="15"/>
        <v>0</v>
      </c>
      <c r="H169" s="2"/>
      <c r="I169" s="2"/>
      <c r="J169" s="2"/>
      <c r="K169" s="2"/>
    </row>
    <row r="170" spans="1:11" x14ac:dyDescent="0.25">
      <c r="A170" s="75" t="s">
        <v>129</v>
      </c>
      <c r="B170" s="75" t="s">
        <v>150</v>
      </c>
      <c r="C170" s="75" t="s">
        <v>151</v>
      </c>
      <c r="D170" s="76"/>
      <c r="E170" s="76">
        <v>50</v>
      </c>
      <c r="F170" s="76">
        <f t="shared" si="14"/>
        <v>0</v>
      </c>
      <c r="G170" s="76">
        <f t="shared" si="15"/>
        <v>0</v>
      </c>
      <c r="H170" s="2"/>
      <c r="I170" s="2"/>
      <c r="J170" s="2"/>
      <c r="K170" s="2"/>
    </row>
    <row r="171" spans="1:11" x14ac:dyDescent="0.25">
      <c r="A171" s="75"/>
      <c r="B171" s="75"/>
      <c r="C171" s="75"/>
      <c r="D171" s="76"/>
      <c r="E171" s="76"/>
      <c r="F171" s="76"/>
      <c r="G171" s="76"/>
      <c r="H171" s="2"/>
      <c r="I171" s="2"/>
      <c r="J171" s="2"/>
      <c r="K171" s="2"/>
    </row>
    <row r="172" spans="1:11" x14ac:dyDescent="0.25">
      <c r="A172" s="75" t="s">
        <v>39</v>
      </c>
      <c r="B172" s="75" t="s">
        <v>89</v>
      </c>
      <c r="C172" s="75" t="str">
        <f t="shared" ref="C172:C174" si="18">VLOOKUP(B172,$M$6:$N$46,2,0)</f>
        <v>đậy bạt đống ủ</v>
      </c>
      <c r="D172" s="76"/>
      <c r="E172" s="76"/>
      <c r="F172" s="76">
        <f t="shared" si="14"/>
        <v>6.4999999999999991</v>
      </c>
      <c r="G172" s="76">
        <f t="shared" si="15"/>
        <v>0</v>
      </c>
      <c r="H172" s="2"/>
      <c r="I172" s="2"/>
      <c r="J172" s="2">
        <v>6.4999999999999991</v>
      </c>
      <c r="K172" s="2"/>
    </row>
    <row r="173" spans="1:11" x14ac:dyDescent="0.25">
      <c r="A173" s="75" t="s">
        <v>39</v>
      </c>
      <c r="B173" s="75" t="s">
        <v>90</v>
      </c>
      <c r="C173" s="75" t="str">
        <f t="shared" si="18"/>
        <v>mở  bạt đống ủ</v>
      </c>
      <c r="D173" s="76"/>
      <c r="E173" s="76"/>
      <c r="F173" s="76">
        <f t="shared" si="14"/>
        <v>1.9999999999999982</v>
      </c>
      <c r="G173" s="76">
        <f t="shared" si="15"/>
        <v>0</v>
      </c>
      <c r="H173" s="2"/>
      <c r="I173" s="2"/>
      <c r="J173" s="2">
        <v>1.9999999999999982</v>
      </c>
      <c r="K173" s="2"/>
    </row>
    <row r="174" spans="1:11" x14ac:dyDescent="0.25">
      <c r="A174" s="75" t="s">
        <v>39</v>
      </c>
      <c r="B174" s="75" t="s">
        <v>92</v>
      </c>
      <c r="C174" s="75" t="str">
        <f t="shared" si="18"/>
        <v>làm ngoài</v>
      </c>
      <c r="D174" s="76"/>
      <c r="E174" s="76"/>
      <c r="F174" s="76">
        <f t="shared" si="14"/>
        <v>35.5</v>
      </c>
      <c r="G174" s="76">
        <f t="shared" si="15"/>
        <v>3.5000000000000009</v>
      </c>
      <c r="H174" s="2">
        <v>35.5</v>
      </c>
      <c r="I174" s="2">
        <v>3.5000000000000009</v>
      </c>
      <c r="J174" s="2"/>
      <c r="K174" s="2"/>
    </row>
    <row r="175" spans="1:11" x14ac:dyDescent="0.25">
      <c r="A175" s="75" t="s">
        <v>39</v>
      </c>
      <c r="B175" s="75" t="s">
        <v>97</v>
      </c>
      <c r="C175" s="75" t="s">
        <v>98</v>
      </c>
      <c r="D175" s="76">
        <v>380</v>
      </c>
      <c r="E175" s="76"/>
      <c r="F175" s="76">
        <f t="shared" si="14"/>
        <v>0</v>
      </c>
      <c r="G175" s="76">
        <f t="shared" si="15"/>
        <v>0</v>
      </c>
      <c r="H175" s="2"/>
      <c r="I175" s="2"/>
      <c r="J175" s="2"/>
      <c r="K175" s="2"/>
    </row>
    <row r="176" spans="1:11" x14ac:dyDescent="0.25">
      <c r="A176" s="75" t="s">
        <v>39</v>
      </c>
      <c r="B176" s="75" t="s">
        <v>101</v>
      </c>
      <c r="C176" s="75" t="s">
        <v>102</v>
      </c>
      <c r="D176" s="76">
        <v>200</v>
      </c>
      <c r="E176" s="76"/>
      <c r="F176" s="76">
        <f t="shared" si="14"/>
        <v>0</v>
      </c>
      <c r="G176" s="76">
        <f t="shared" si="15"/>
        <v>0</v>
      </c>
      <c r="H176" s="2"/>
      <c r="I176" s="2"/>
      <c r="J176" s="2"/>
      <c r="K176" s="2"/>
    </row>
    <row r="177" spans="1:11" x14ac:dyDescent="0.25">
      <c r="A177" s="75" t="s">
        <v>39</v>
      </c>
      <c r="B177" s="75" t="s">
        <v>112</v>
      </c>
      <c r="C177" s="75" t="s">
        <v>113</v>
      </c>
      <c r="D177" s="76">
        <v>166.66666666666666</v>
      </c>
      <c r="E177" s="76"/>
      <c r="F177" s="76">
        <f t="shared" si="14"/>
        <v>0</v>
      </c>
      <c r="G177" s="76">
        <f t="shared" si="15"/>
        <v>0</v>
      </c>
      <c r="H177" s="2"/>
      <c r="I177" s="2"/>
      <c r="J177" s="2"/>
      <c r="K177" s="2"/>
    </row>
    <row r="178" spans="1:11" x14ac:dyDescent="0.25">
      <c r="A178" s="75" t="s">
        <v>39</v>
      </c>
      <c r="B178" s="75" t="s">
        <v>107</v>
      </c>
      <c r="C178" s="75" t="s">
        <v>108</v>
      </c>
      <c r="D178" s="76">
        <v>1066.6666666666667</v>
      </c>
      <c r="E178" s="76"/>
      <c r="F178" s="76">
        <f t="shared" si="14"/>
        <v>0</v>
      </c>
      <c r="G178" s="76">
        <f t="shared" si="15"/>
        <v>0</v>
      </c>
      <c r="H178" s="2"/>
      <c r="I178" s="2"/>
      <c r="J178" s="2"/>
      <c r="K178" s="2"/>
    </row>
    <row r="179" spans="1:11" x14ac:dyDescent="0.25">
      <c r="A179" s="75"/>
      <c r="B179" s="75"/>
      <c r="C179" s="75"/>
      <c r="D179" s="76"/>
      <c r="E179" s="76"/>
      <c r="F179" s="76"/>
      <c r="G179" s="76"/>
      <c r="H179" s="2"/>
      <c r="I179" s="2"/>
      <c r="J179" s="2"/>
      <c r="K179" s="2"/>
    </row>
    <row r="180" spans="1:11" x14ac:dyDescent="0.25">
      <c r="A180" s="75" t="s">
        <v>40</v>
      </c>
      <c r="B180" s="75" t="s">
        <v>89</v>
      </c>
      <c r="C180" s="75" t="str">
        <f t="shared" ref="C180:C183" si="19">VLOOKUP(B180,$M$6:$N$46,2,0)</f>
        <v>đậy bạt đống ủ</v>
      </c>
      <c r="D180" s="76"/>
      <c r="E180" s="76"/>
      <c r="F180" s="76">
        <f t="shared" si="14"/>
        <v>5.9999999999999973</v>
      </c>
      <c r="G180" s="76">
        <f t="shared" si="15"/>
        <v>0</v>
      </c>
      <c r="H180" s="2"/>
      <c r="I180" s="2"/>
      <c r="J180" s="2">
        <v>5.9999999999999973</v>
      </c>
      <c r="K180" s="2"/>
    </row>
    <row r="181" spans="1:11" x14ac:dyDescent="0.25">
      <c r="A181" s="75" t="s">
        <v>40</v>
      </c>
      <c r="B181" s="75" t="s">
        <v>90</v>
      </c>
      <c r="C181" s="75" t="str">
        <f t="shared" si="19"/>
        <v>mở  bạt đống ủ</v>
      </c>
      <c r="D181" s="76"/>
      <c r="E181" s="76"/>
      <c r="F181" s="76">
        <f t="shared" si="14"/>
        <v>0.49999999999999822</v>
      </c>
      <c r="G181" s="76">
        <f t="shared" si="15"/>
        <v>0</v>
      </c>
      <c r="H181" s="2"/>
      <c r="I181" s="2"/>
      <c r="J181" s="2">
        <v>0.49999999999999822</v>
      </c>
      <c r="K181" s="2"/>
    </row>
    <row r="182" spans="1:11" x14ac:dyDescent="0.25">
      <c r="A182" s="75" t="s">
        <v>40</v>
      </c>
      <c r="B182" s="75" t="s">
        <v>91</v>
      </c>
      <c r="C182" s="75" t="str">
        <f t="shared" si="19"/>
        <v>mở bạt hồ</v>
      </c>
      <c r="D182" s="76"/>
      <c r="E182" s="76"/>
      <c r="F182" s="76">
        <f t="shared" si="14"/>
        <v>1.5</v>
      </c>
      <c r="G182" s="76">
        <f t="shared" si="15"/>
        <v>0</v>
      </c>
      <c r="H182" s="2"/>
      <c r="I182" s="2"/>
      <c r="J182" s="2">
        <v>1.5</v>
      </c>
      <c r="K182" s="2"/>
    </row>
    <row r="183" spans="1:11" x14ac:dyDescent="0.25">
      <c r="A183" s="75" t="s">
        <v>40</v>
      </c>
      <c r="B183" s="75" t="s">
        <v>92</v>
      </c>
      <c r="C183" s="75" t="str">
        <f t="shared" si="19"/>
        <v>làm ngoài</v>
      </c>
      <c r="D183" s="76"/>
      <c r="E183" s="76"/>
      <c r="F183" s="76">
        <f t="shared" si="14"/>
        <v>10</v>
      </c>
      <c r="G183" s="76">
        <f t="shared" si="15"/>
        <v>0</v>
      </c>
      <c r="H183" s="2">
        <v>10</v>
      </c>
      <c r="I183" s="2"/>
      <c r="J183" s="2"/>
      <c r="K183" s="2"/>
    </row>
    <row r="184" spans="1:11" x14ac:dyDescent="0.25">
      <c r="A184" s="75" t="s">
        <v>40</v>
      </c>
      <c r="B184" s="75" t="s">
        <v>95</v>
      </c>
      <c r="C184" s="75" t="s">
        <v>96</v>
      </c>
      <c r="D184" s="76">
        <v>740</v>
      </c>
      <c r="E184" s="76"/>
      <c r="F184" s="76">
        <f t="shared" si="14"/>
        <v>0</v>
      </c>
      <c r="G184" s="76">
        <f t="shared" si="15"/>
        <v>0</v>
      </c>
      <c r="H184" s="2"/>
      <c r="I184" s="2"/>
      <c r="J184" s="2"/>
      <c r="K184" s="2"/>
    </row>
    <row r="185" spans="1:11" x14ac:dyDescent="0.25">
      <c r="A185" s="75" t="s">
        <v>40</v>
      </c>
      <c r="B185" s="75" t="s">
        <v>130</v>
      </c>
      <c r="C185" s="75" t="s">
        <v>131</v>
      </c>
      <c r="D185" s="76">
        <v>75</v>
      </c>
      <c r="E185" s="76"/>
      <c r="F185" s="76">
        <f t="shared" si="14"/>
        <v>0</v>
      </c>
      <c r="G185" s="76">
        <f t="shared" si="15"/>
        <v>0</v>
      </c>
      <c r="H185" s="2"/>
      <c r="I185" s="2"/>
      <c r="J185" s="2"/>
      <c r="K185" s="2"/>
    </row>
    <row r="186" spans="1:11" x14ac:dyDescent="0.25">
      <c r="A186" s="75" t="s">
        <v>40</v>
      </c>
      <c r="B186" s="75" t="s">
        <v>97</v>
      </c>
      <c r="C186" s="75" t="s">
        <v>98</v>
      </c>
      <c r="D186" s="76">
        <v>375</v>
      </c>
      <c r="E186" s="76"/>
      <c r="F186" s="76">
        <f t="shared" si="14"/>
        <v>0</v>
      </c>
      <c r="G186" s="76">
        <f t="shared" si="15"/>
        <v>0</v>
      </c>
      <c r="H186" s="2"/>
      <c r="I186" s="2"/>
      <c r="J186" s="2"/>
      <c r="K186" s="2"/>
    </row>
    <row r="187" spans="1:11" x14ac:dyDescent="0.25">
      <c r="A187" s="75" t="s">
        <v>40</v>
      </c>
      <c r="B187" s="75" t="s">
        <v>99</v>
      </c>
      <c r="C187" s="75" t="s">
        <v>100</v>
      </c>
      <c r="D187" s="76">
        <v>700</v>
      </c>
      <c r="E187" s="76"/>
      <c r="F187" s="76">
        <f t="shared" si="14"/>
        <v>0</v>
      </c>
      <c r="G187" s="76">
        <f t="shared" si="15"/>
        <v>0</v>
      </c>
      <c r="H187" s="2"/>
      <c r="I187" s="2"/>
      <c r="J187" s="2"/>
      <c r="K187" s="2"/>
    </row>
    <row r="188" spans="1:11" x14ac:dyDescent="0.25">
      <c r="A188" s="75" t="s">
        <v>40</v>
      </c>
      <c r="B188" s="75" t="s">
        <v>101</v>
      </c>
      <c r="C188" s="75" t="s">
        <v>102</v>
      </c>
      <c r="D188" s="76">
        <v>900</v>
      </c>
      <c r="E188" s="76"/>
      <c r="F188" s="76">
        <f t="shared" si="14"/>
        <v>0</v>
      </c>
      <c r="G188" s="76">
        <f t="shared" si="15"/>
        <v>0</v>
      </c>
      <c r="H188" s="2"/>
      <c r="I188" s="2"/>
      <c r="J188" s="2"/>
      <c r="K188" s="2"/>
    </row>
    <row r="189" spans="1:11" x14ac:dyDescent="0.25">
      <c r="A189" s="75" t="s">
        <v>40</v>
      </c>
      <c r="B189" s="75" t="s">
        <v>112</v>
      </c>
      <c r="C189" s="75" t="s">
        <v>113</v>
      </c>
      <c r="D189" s="76">
        <v>166.66666666666666</v>
      </c>
      <c r="E189" s="76"/>
      <c r="F189" s="76">
        <f t="shared" si="14"/>
        <v>0</v>
      </c>
      <c r="G189" s="76">
        <f t="shared" si="15"/>
        <v>0</v>
      </c>
      <c r="H189" s="2"/>
      <c r="I189" s="2"/>
      <c r="J189" s="2"/>
      <c r="K189" s="2"/>
    </row>
    <row r="190" spans="1:11" x14ac:dyDescent="0.25">
      <c r="A190" s="75" t="s">
        <v>40</v>
      </c>
      <c r="B190" s="75" t="s">
        <v>103</v>
      </c>
      <c r="C190" s="75" t="s">
        <v>104</v>
      </c>
      <c r="D190" s="76">
        <v>50</v>
      </c>
      <c r="E190" s="76"/>
      <c r="F190" s="76">
        <f t="shared" si="14"/>
        <v>0</v>
      </c>
      <c r="G190" s="76">
        <f t="shared" si="15"/>
        <v>0</v>
      </c>
      <c r="H190" s="2"/>
      <c r="I190" s="2"/>
      <c r="J190" s="2"/>
      <c r="K190" s="2"/>
    </row>
    <row r="191" spans="1:11" x14ac:dyDescent="0.25">
      <c r="A191" s="75" t="s">
        <v>40</v>
      </c>
      <c r="B191" s="75" t="s">
        <v>122</v>
      </c>
      <c r="C191" s="75" t="s">
        <v>123</v>
      </c>
      <c r="D191" s="76">
        <v>280</v>
      </c>
      <c r="E191" s="76"/>
      <c r="F191" s="76">
        <f t="shared" ref="F191:F249" si="20">H191+J191</f>
        <v>0</v>
      </c>
      <c r="G191" s="76">
        <f t="shared" ref="G191:G249" si="21">+I191+K191</f>
        <v>0</v>
      </c>
      <c r="H191" s="2"/>
      <c r="I191" s="2"/>
      <c r="J191" s="2"/>
      <c r="K191" s="2"/>
    </row>
    <row r="192" spans="1:11" x14ac:dyDescent="0.25">
      <c r="A192" s="75" t="s">
        <v>40</v>
      </c>
      <c r="B192" s="75" t="s">
        <v>107</v>
      </c>
      <c r="C192" s="75" t="s">
        <v>108</v>
      </c>
      <c r="D192" s="76">
        <v>726.66666666666674</v>
      </c>
      <c r="E192" s="76"/>
      <c r="F192" s="76">
        <f t="shared" si="20"/>
        <v>0</v>
      </c>
      <c r="G192" s="76">
        <f t="shared" si="21"/>
        <v>0</v>
      </c>
      <c r="H192" s="2"/>
      <c r="I192" s="2"/>
      <c r="J192" s="2"/>
      <c r="K192" s="2"/>
    </row>
    <row r="193" spans="1:11" x14ac:dyDescent="0.25">
      <c r="A193" s="75" t="s">
        <v>40</v>
      </c>
      <c r="B193" s="75" t="s">
        <v>150</v>
      </c>
      <c r="C193" s="75" t="s">
        <v>151</v>
      </c>
      <c r="D193" s="76"/>
      <c r="E193" s="76">
        <v>50</v>
      </c>
      <c r="F193" s="76">
        <f t="shared" si="20"/>
        <v>0</v>
      </c>
      <c r="G193" s="76">
        <f t="shared" si="21"/>
        <v>0</v>
      </c>
      <c r="H193" s="2"/>
      <c r="I193" s="2"/>
      <c r="J193" s="2"/>
      <c r="K193" s="2"/>
    </row>
    <row r="194" spans="1:11" x14ac:dyDescent="0.25">
      <c r="A194" s="75"/>
      <c r="B194" s="75"/>
      <c r="C194" s="75"/>
      <c r="D194" s="76"/>
      <c r="E194" s="76"/>
      <c r="F194" s="76"/>
      <c r="G194" s="76"/>
      <c r="H194" s="2"/>
      <c r="I194" s="2"/>
      <c r="J194" s="2"/>
      <c r="K194" s="2"/>
    </row>
    <row r="195" spans="1:11" x14ac:dyDescent="0.25">
      <c r="A195" s="75" t="s">
        <v>41</v>
      </c>
      <c r="B195" s="75" t="s">
        <v>89</v>
      </c>
      <c r="C195" s="75" t="str">
        <f t="shared" ref="C195:C197" si="22">VLOOKUP(B195,$M$6:$N$46,2,0)</f>
        <v>đậy bạt đống ủ</v>
      </c>
      <c r="D195" s="76"/>
      <c r="E195" s="76"/>
      <c r="F195" s="76">
        <f t="shared" si="20"/>
        <v>0.99999999999999911</v>
      </c>
      <c r="G195" s="76">
        <f t="shared" si="21"/>
        <v>0</v>
      </c>
      <c r="H195" s="2"/>
      <c r="I195" s="2"/>
      <c r="J195" s="2">
        <v>0.99999999999999911</v>
      </c>
      <c r="K195" s="2"/>
    </row>
    <row r="196" spans="1:11" x14ac:dyDescent="0.25">
      <c r="A196" s="75" t="s">
        <v>41</v>
      </c>
      <c r="B196" s="75" t="s">
        <v>90</v>
      </c>
      <c r="C196" s="75" t="str">
        <f t="shared" si="22"/>
        <v>mở  bạt đống ủ</v>
      </c>
      <c r="D196" s="76"/>
      <c r="E196" s="76"/>
      <c r="F196" s="76">
        <f t="shared" si="20"/>
        <v>0.99999999999999911</v>
      </c>
      <c r="G196" s="76">
        <f t="shared" si="21"/>
        <v>0</v>
      </c>
      <c r="H196" s="2"/>
      <c r="I196" s="2"/>
      <c r="J196" s="2">
        <v>0.99999999999999911</v>
      </c>
      <c r="K196" s="2"/>
    </row>
    <row r="197" spans="1:11" x14ac:dyDescent="0.25">
      <c r="A197" s="75" t="s">
        <v>41</v>
      </c>
      <c r="B197" s="75" t="s">
        <v>92</v>
      </c>
      <c r="C197" s="75" t="str">
        <f t="shared" si="22"/>
        <v>làm ngoài</v>
      </c>
      <c r="D197" s="76"/>
      <c r="E197" s="76"/>
      <c r="F197" s="76">
        <f t="shared" si="20"/>
        <v>9.4999999999999982</v>
      </c>
      <c r="G197" s="76">
        <f t="shared" si="21"/>
        <v>0</v>
      </c>
      <c r="H197" s="2">
        <v>9.4999999999999982</v>
      </c>
      <c r="I197" s="2"/>
      <c r="J197" s="2"/>
      <c r="K197" s="2"/>
    </row>
    <row r="198" spans="1:11" x14ac:dyDescent="0.25">
      <c r="A198" s="75" t="s">
        <v>41</v>
      </c>
      <c r="B198" s="75" t="s">
        <v>97</v>
      </c>
      <c r="C198" s="75" t="s">
        <v>98</v>
      </c>
      <c r="D198" s="76">
        <v>375</v>
      </c>
      <c r="E198" s="76"/>
      <c r="F198" s="76">
        <f t="shared" si="20"/>
        <v>0</v>
      </c>
      <c r="G198" s="76">
        <f t="shared" si="21"/>
        <v>0</v>
      </c>
      <c r="H198" s="2"/>
      <c r="I198" s="2"/>
      <c r="J198" s="2"/>
      <c r="K198" s="2"/>
    </row>
    <row r="199" spans="1:11" x14ac:dyDescent="0.25">
      <c r="A199" s="75" t="s">
        <v>41</v>
      </c>
      <c r="B199" s="75" t="s">
        <v>99</v>
      </c>
      <c r="C199" s="75" t="s">
        <v>100</v>
      </c>
      <c r="D199" s="76">
        <v>2000</v>
      </c>
      <c r="E199" s="76"/>
      <c r="F199" s="76">
        <f t="shared" si="20"/>
        <v>0</v>
      </c>
      <c r="G199" s="76">
        <f t="shared" si="21"/>
        <v>0</v>
      </c>
      <c r="H199" s="2"/>
      <c r="I199" s="2"/>
      <c r="J199" s="2"/>
      <c r="K199" s="2"/>
    </row>
    <row r="200" spans="1:11" x14ac:dyDescent="0.25">
      <c r="A200" s="75" t="s">
        <v>41</v>
      </c>
      <c r="B200" s="75" t="s">
        <v>101</v>
      </c>
      <c r="C200" s="75" t="s">
        <v>102</v>
      </c>
      <c r="D200" s="76">
        <v>166.66666666666666</v>
      </c>
      <c r="E200" s="76"/>
      <c r="F200" s="76">
        <f t="shared" si="20"/>
        <v>0</v>
      </c>
      <c r="G200" s="76">
        <f t="shared" si="21"/>
        <v>0</v>
      </c>
      <c r="H200" s="2"/>
      <c r="I200" s="2"/>
      <c r="J200" s="2"/>
      <c r="K200" s="2"/>
    </row>
    <row r="201" spans="1:11" x14ac:dyDescent="0.25">
      <c r="A201" s="75" t="s">
        <v>41</v>
      </c>
      <c r="B201" s="75" t="s">
        <v>112</v>
      </c>
      <c r="C201" s="75" t="s">
        <v>113</v>
      </c>
      <c r="D201" s="76">
        <v>166.66666666666666</v>
      </c>
      <c r="E201" s="76"/>
      <c r="F201" s="76">
        <f t="shared" si="20"/>
        <v>0</v>
      </c>
      <c r="G201" s="76">
        <f t="shared" si="21"/>
        <v>0</v>
      </c>
      <c r="H201" s="2"/>
      <c r="I201" s="2"/>
      <c r="J201" s="2"/>
      <c r="K201" s="2"/>
    </row>
    <row r="202" spans="1:11" x14ac:dyDescent="0.25">
      <c r="A202" s="75" t="s">
        <v>41</v>
      </c>
      <c r="B202" s="75" t="s">
        <v>103</v>
      </c>
      <c r="C202" s="75" t="s">
        <v>104</v>
      </c>
      <c r="D202" s="76">
        <v>25</v>
      </c>
      <c r="E202" s="76"/>
      <c r="F202" s="76">
        <f t="shared" si="20"/>
        <v>0</v>
      </c>
      <c r="G202" s="76">
        <f t="shared" si="21"/>
        <v>0</v>
      </c>
      <c r="H202" s="2"/>
      <c r="I202" s="2"/>
      <c r="J202" s="2"/>
      <c r="K202" s="2"/>
    </row>
    <row r="203" spans="1:11" x14ac:dyDescent="0.25">
      <c r="A203" s="75" t="s">
        <v>41</v>
      </c>
      <c r="B203" s="75" t="s">
        <v>107</v>
      </c>
      <c r="C203" s="75" t="s">
        <v>108</v>
      </c>
      <c r="D203" s="76">
        <v>966.66666666666674</v>
      </c>
      <c r="E203" s="76"/>
      <c r="F203" s="76">
        <f t="shared" si="20"/>
        <v>0</v>
      </c>
      <c r="G203" s="76">
        <f t="shared" si="21"/>
        <v>0</v>
      </c>
      <c r="H203" s="2"/>
      <c r="I203" s="2"/>
      <c r="J203" s="2"/>
      <c r="K203" s="2"/>
    </row>
    <row r="204" spans="1:11" x14ac:dyDescent="0.25">
      <c r="A204" s="75" t="s">
        <v>41</v>
      </c>
      <c r="B204" s="75" t="s">
        <v>152</v>
      </c>
      <c r="C204" s="75" t="s">
        <v>153</v>
      </c>
      <c r="D204" s="76">
        <v>141.66666666666666</v>
      </c>
      <c r="E204" s="76"/>
      <c r="F204" s="76">
        <f t="shared" si="20"/>
        <v>0</v>
      </c>
      <c r="G204" s="76">
        <f t="shared" si="21"/>
        <v>0</v>
      </c>
      <c r="H204" s="2"/>
      <c r="I204" s="2"/>
      <c r="J204" s="2"/>
      <c r="K204" s="2"/>
    </row>
    <row r="205" spans="1:11" x14ac:dyDescent="0.25">
      <c r="A205" s="75"/>
      <c r="B205" s="75"/>
      <c r="C205" s="75"/>
      <c r="D205" s="76"/>
      <c r="E205" s="76"/>
      <c r="F205" s="76"/>
      <c r="G205" s="76"/>
      <c r="H205" s="2"/>
      <c r="I205" s="2"/>
      <c r="J205" s="2"/>
      <c r="K205" s="2"/>
    </row>
    <row r="206" spans="1:11" x14ac:dyDescent="0.25">
      <c r="A206" s="75" t="s">
        <v>42</v>
      </c>
      <c r="B206" s="75" t="s">
        <v>89</v>
      </c>
      <c r="C206" s="75" t="str">
        <f t="shared" ref="C206:C209" si="23">VLOOKUP(B206,$M$6:$N$46,2,0)</f>
        <v>đậy bạt đống ủ</v>
      </c>
      <c r="D206" s="76"/>
      <c r="E206" s="76"/>
      <c r="F206" s="76">
        <f t="shared" si="20"/>
        <v>8.0000000000000036</v>
      </c>
      <c r="G206" s="76">
        <f t="shared" si="21"/>
        <v>0</v>
      </c>
      <c r="H206" s="2"/>
      <c r="I206" s="2"/>
      <c r="J206" s="2">
        <v>8.0000000000000036</v>
      </c>
      <c r="K206" s="2"/>
    </row>
    <row r="207" spans="1:11" x14ac:dyDescent="0.25">
      <c r="A207" s="75" t="s">
        <v>42</v>
      </c>
      <c r="B207" s="75" t="s">
        <v>90</v>
      </c>
      <c r="C207" s="75" t="str">
        <f t="shared" si="23"/>
        <v>mở  bạt đống ủ</v>
      </c>
      <c r="D207" s="76"/>
      <c r="E207" s="76"/>
      <c r="F207" s="76">
        <f t="shared" si="20"/>
        <v>0.49999999999999956</v>
      </c>
      <c r="G207" s="76">
        <f t="shared" si="21"/>
        <v>0</v>
      </c>
      <c r="H207" s="2"/>
      <c r="I207" s="2"/>
      <c r="J207" s="2">
        <v>0.49999999999999956</v>
      </c>
      <c r="K207" s="2"/>
    </row>
    <row r="208" spans="1:11" x14ac:dyDescent="0.25">
      <c r="A208" s="75" t="s">
        <v>42</v>
      </c>
      <c r="B208" s="75" t="s">
        <v>91</v>
      </c>
      <c r="C208" s="75" t="str">
        <f t="shared" si="23"/>
        <v>mở bạt hồ</v>
      </c>
      <c r="D208" s="76"/>
      <c r="E208" s="76"/>
      <c r="F208" s="76">
        <f t="shared" si="20"/>
        <v>0.99999999999999911</v>
      </c>
      <c r="G208" s="76">
        <f t="shared" si="21"/>
        <v>0</v>
      </c>
      <c r="H208" s="2"/>
      <c r="I208" s="2"/>
      <c r="J208" s="2">
        <v>0.99999999999999911</v>
      </c>
      <c r="K208" s="2"/>
    </row>
    <row r="209" spans="1:11" x14ac:dyDescent="0.25">
      <c r="A209" s="75" t="s">
        <v>42</v>
      </c>
      <c r="B209" s="75" t="s">
        <v>92</v>
      </c>
      <c r="C209" s="75" t="str">
        <f t="shared" si="23"/>
        <v>làm ngoài</v>
      </c>
      <c r="D209" s="76"/>
      <c r="E209" s="76"/>
      <c r="F209" s="76">
        <f t="shared" si="20"/>
        <v>8.5</v>
      </c>
      <c r="G209" s="76">
        <f t="shared" si="21"/>
        <v>0</v>
      </c>
      <c r="H209" s="2">
        <v>8.5</v>
      </c>
      <c r="I209" s="2"/>
      <c r="J209" s="2"/>
      <c r="K209" s="2"/>
    </row>
    <row r="210" spans="1:11" x14ac:dyDescent="0.25">
      <c r="A210" s="75" t="s">
        <v>42</v>
      </c>
      <c r="B210" s="75" t="s">
        <v>95</v>
      </c>
      <c r="C210" s="75" t="s">
        <v>96</v>
      </c>
      <c r="D210" s="76">
        <v>85</v>
      </c>
      <c r="E210" s="76"/>
      <c r="F210" s="76">
        <f t="shared" si="20"/>
        <v>0</v>
      </c>
      <c r="G210" s="76">
        <f t="shared" si="21"/>
        <v>0</v>
      </c>
      <c r="H210" s="2"/>
      <c r="I210" s="2"/>
      <c r="J210" s="2"/>
      <c r="K210" s="2"/>
    </row>
    <row r="211" spans="1:11" x14ac:dyDescent="0.25">
      <c r="A211" s="75" t="s">
        <v>42</v>
      </c>
      <c r="B211" s="75" t="s">
        <v>97</v>
      </c>
      <c r="C211" s="75" t="s">
        <v>98</v>
      </c>
      <c r="D211" s="76">
        <v>375</v>
      </c>
      <c r="E211" s="76"/>
      <c r="F211" s="76">
        <f t="shared" si="20"/>
        <v>0</v>
      </c>
      <c r="G211" s="76">
        <f t="shared" si="21"/>
        <v>0</v>
      </c>
      <c r="H211" s="2"/>
      <c r="I211" s="2"/>
      <c r="J211" s="2"/>
      <c r="K211" s="2"/>
    </row>
    <row r="212" spans="1:11" x14ac:dyDescent="0.25">
      <c r="A212" s="75" t="s">
        <v>42</v>
      </c>
      <c r="B212" s="75" t="s">
        <v>99</v>
      </c>
      <c r="C212" s="75" t="s">
        <v>100</v>
      </c>
      <c r="D212" s="76">
        <v>875</v>
      </c>
      <c r="E212" s="76"/>
      <c r="F212" s="76">
        <f t="shared" si="20"/>
        <v>0</v>
      </c>
      <c r="G212" s="76">
        <f t="shared" si="21"/>
        <v>0</v>
      </c>
      <c r="H212" s="2"/>
      <c r="I212" s="2"/>
      <c r="J212" s="2"/>
      <c r="K212" s="2"/>
    </row>
    <row r="213" spans="1:11" x14ac:dyDescent="0.25">
      <c r="A213" s="75" t="s">
        <v>42</v>
      </c>
      <c r="B213" s="75" t="s">
        <v>114</v>
      </c>
      <c r="C213" s="75" t="s">
        <v>115</v>
      </c>
      <c r="D213" s="76">
        <v>75</v>
      </c>
      <c r="E213" s="76"/>
      <c r="F213" s="76">
        <f t="shared" si="20"/>
        <v>0</v>
      </c>
      <c r="G213" s="76">
        <f t="shared" si="21"/>
        <v>0</v>
      </c>
      <c r="H213" s="2"/>
      <c r="I213" s="2"/>
      <c r="J213" s="2"/>
      <c r="K213" s="2"/>
    </row>
    <row r="214" spans="1:11" x14ac:dyDescent="0.25">
      <c r="A214" s="75" t="s">
        <v>42</v>
      </c>
      <c r="B214" s="75" t="s">
        <v>118</v>
      </c>
      <c r="C214" s="75" t="s">
        <v>119</v>
      </c>
      <c r="D214" s="76">
        <v>775</v>
      </c>
      <c r="E214" s="76"/>
      <c r="F214" s="76">
        <f t="shared" si="20"/>
        <v>0</v>
      </c>
      <c r="G214" s="76">
        <f t="shared" si="21"/>
        <v>0</v>
      </c>
      <c r="H214" s="2"/>
      <c r="I214" s="2"/>
      <c r="J214" s="2"/>
      <c r="K214" s="2"/>
    </row>
    <row r="215" spans="1:11" x14ac:dyDescent="0.25">
      <c r="A215" s="75" t="s">
        <v>42</v>
      </c>
      <c r="B215" s="75" t="s">
        <v>101</v>
      </c>
      <c r="C215" s="75" t="s">
        <v>102</v>
      </c>
      <c r="D215" s="76">
        <v>733.33333333333337</v>
      </c>
      <c r="E215" s="76"/>
      <c r="F215" s="76">
        <f t="shared" si="20"/>
        <v>0</v>
      </c>
      <c r="G215" s="76">
        <f t="shared" si="21"/>
        <v>0</v>
      </c>
      <c r="H215" s="2"/>
      <c r="I215" s="2"/>
      <c r="J215" s="2"/>
      <c r="K215" s="2"/>
    </row>
    <row r="216" spans="1:11" x14ac:dyDescent="0.25">
      <c r="A216" s="75" t="s">
        <v>42</v>
      </c>
      <c r="B216" s="75" t="s">
        <v>103</v>
      </c>
      <c r="C216" s="75" t="s">
        <v>104</v>
      </c>
      <c r="D216" s="76">
        <v>25</v>
      </c>
      <c r="E216" s="76"/>
      <c r="F216" s="76">
        <f t="shared" si="20"/>
        <v>0</v>
      </c>
      <c r="G216" s="76">
        <f t="shared" si="21"/>
        <v>0</v>
      </c>
      <c r="H216" s="2"/>
      <c r="I216" s="2"/>
      <c r="J216" s="2"/>
      <c r="K216" s="2"/>
    </row>
    <row r="217" spans="1:11" x14ac:dyDescent="0.25">
      <c r="A217" s="75" t="s">
        <v>42</v>
      </c>
      <c r="B217" s="75" t="s">
        <v>144</v>
      </c>
      <c r="C217" s="75" t="s">
        <v>145</v>
      </c>
      <c r="D217" s="76">
        <v>62.5</v>
      </c>
      <c r="E217" s="76"/>
      <c r="F217" s="76">
        <f t="shared" si="20"/>
        <v>0</v>
      </c>
      <c r="G217" s="76">
        <f t="shared" si="21"/>
        <v>0</v>
      </c>
      <c r="H217" s="2"/>
      <c r="I217" s="2"/>
      <c r="J217" s="2"/>
      <c r="K217" s="2"/>
    </row>
    <row r="218" spans="1:11" x14ac:dyDescent="0.25">
      <c r="A218" s="75" t="s">
        <v>42</v>
      </c>
      <c r="B218" s="75" t="s">
        <v>107</v>
      </c>
      <c r="C218" s="75" t="s">
        <v>108</v>
      </c>
      <c r="D218" s="76">
        <v>666.66666666666663</v>
      </c>
      <c r="E218" s="76"/>
      <c r="F218" s="76">
        <f t="shared" si="20"/>
        <v>0</v>
      </c>
      <c r="G218" s="76">
        <f t="shared" si="21"/>
        <v>0</v>
      </c>
      <c r="H218" s="2"/>
      <c r="I218" s="2"/>
      <c r="J218" s="2"/>
      <c r="K218" s="2"/>
    </row>
    <row r="219" spans="1:11" x14ac:dyDescent="0.25">
      <c r="A219" s="75" t="s">
        <v>42</v>
      </c>
      <c r="B219" s="75" t="s">
        <v>150</v>
      </c>
      <c r="C219" s="75" t="s">
        <v>151</v>
      </c>
      <c r="D219" s="76"/>
      <c r="E219" s="76">
        <v>25</v>
      </c>
      <c r="F219" s="76">
        <f t="shared" si="20"/>
        <v>0</v>
      </c>
      <c r="G219" s="76">
        <f t="shared" si="21"/>
        <v>0</v>
      </c>
      <c r="H219" s="2"/>
      <c r="I219" s="2"/>
      <c r="J219" s="2"/>
      <c r="K219" s="2"/>
    </row>
    <row r="220" spans="1:11" x14ac:dyDescent="0.25">
      <c r="A220" s="75"/>
      <c r="B220" s="75"/>
      <c r="C220" s="75"/>
      <c r="D220" s="76"/>
      <c r="E220" s="76"/>
      <c r="F220" s="76"/>
      <c r="G220" s="76"/>
      <c r="H220" s="2"/>
      <c r="I220" s="2"/>
      <c r="J220" s="2"/>
      <c r="K220" s="2"/>
    </row>
    <row r="221" spans="1:11" x14ac:dyDescent="0.25">
      <c r="A221" s="75" t="s">
        <v>43</v>
      </c>
      <c r="B221" s="75" t="s">
        <v>89</v>
      </c>
      <c r="C221" s="75" t="str">
        <f t="shared" ref="C221:C224" si="24">VLOOKUP(B221,$M$6:$N$46,2,0)</f>
        <v>đậy bạt đống ủ</v>
      </c>
      <c r="D221" s="76"/>
      <c r="E221" s="76"/>
      <c r="F221" s="76">
        <f t="shared" si="20"/>
        <v>0.99999999999999911</v>
      </c>
      <c r="G221" s="76">
        <f t="shared" si="21"/>
        <v>0.50000000000000089</v>
      </c>
      <c r="H221" s="2"/>
      <c r="I221" s="2"/>
      <c r="J221" s="2">
        <v>0.99999999999999911</v>
      </c>
      <c r="K221" s="2">
        <v>0.50000000000000089</v>
      </c>
    </row>
    <row r="222" spans="1:11" x14ac:dyDescent="0.25">
      <c r="A222" s="75" t="s">
        <v>43</v>
      </c>
      <c r="B222" s="75" t="s">
        <v>90</v>
      </c>
      <c r="C222" s="75" t="str">
        <f t="shared" si="24"/>
        <v>mở  bạt đống ủ</v>
      </c>
      <c r="D222" s="76"/>
      <c r="E222" s="76"/>
      <c r="F222" s="76">
        <f t="shared" si="20"/>
        <v>2.5000000000000004</v>
      </c>
      <c r="G222" s="76">
        <f t="shared" si="21"/>
        <v>0</v>
      </c>
      <c r="H222" s="2"/>
      <c r="I222" s="2"/>
      <c r="J222" s="2">
        <v>2.5000000000000004</v>
      </c>
      <c r="K222" s="2"/>
    </row>
    <row r="223" spans="1:11" x14ac:dyDescent="0.25">
      <c r="A223" s="75" t="s">
        <v>43</v>
      </c>
      <c r="B223" s="75" t="s">
        <v>91</v>
      </c>
      <c r="C223" s="75" t="str">
        <f t="shared" si="24"/>
        <v>mở bạt hồ</v>
      </c>
      <c r="D223" s="76"/>
      <c r="E223" s="76"/>
      <c r="F223" s="76">
        <f t="shared" si="20"/>
        <v>2.0000000000000009</v>
      </c>
      <c r="G223" s="76">
        <f t="shared" si="21"/>
        <v>0</v>
      </c>
      <c r="H223" s="2"/>
      <c r="I223" s="2"/>
      <c r="J223" s="2">
        <v>2.0000000000000009</v>
      </c>
      <c r="K223" s="2"/>
    </row>
    <row r="224" spans="1:11" x14ac:dyDescent="0.25">
      <c r="A224" s="75" t="s">
        <v>43</v>
      </c>
      <c r="B224" s="75" t="s">
        <v>92</v>
      </c>
      <c r="C224" s="75" t="str">
        <f t="shared" si="24"/>
        <v>làm ngoài</v>
      </c>
      <c r="D224" s="76"/>
      <c r="E224" s="76"/>
      <c r="F224" s="76">
        <f t="shared" si="20"/>
        <v>16</v>
      </c>
      <c r="G224" s="76">
        <f t="shared" si="21"/>
        <v>3.5000000000000009</v>
      </c>
      <c r="H224" s="2">
        <v>16</v>
      </c>
      <c r="I224" s="2">
        <v>3.5000000000000009</v>
      </c>
      <c r="J224" s="2"/>
      <c r="K224" s="2"/>
    </row>
    <row r="225" spans="1:11" x14ac:dyDescent="0.25">
      <c r="A225" s="75" t="s">
        <v>43</v>
      </c>
      <c r="B225" s="75" t="s">
        <v>95</v>
      </c>
      <c r="C225" s="75" t="s">
        <v>96</v>
      </c>
      <c r="D225" s="76">
        <v>265</v>
      </c>
      <c r="E225" s="76"/>
      <c r="F225" s="76">
        <f t="shared" si="20"/>
        <v>0</v>
      </c>
      <c r="G225" s="76">
        <f t="shared" si="21"/>
        <v>0</v>
      </c>
      <c r="H225" s="2"/>
      <c r="I225" s="2"/>
      <c r="J225" s="2"/>
      <c r="K225" s="2"/>
    </row>
    <row r="226" spans="1:11" x14ac:dyDescent="0.25">
      <c r="A226" s="75" t="s">
        <v>43</v>
      </c>
      <c r="B226" s="75" t="s">
        <v>97</v>
      </c>
      <c r="C226" s="75" t="s">
        <v>98</v>
      </c>
      <c r="D226" s="76">
        <v>375</v>
      </c>
      <c r="E226" s="76"/>
      <c r="F226" s="76">
        <f t="shared" si="20"/>
        <v>0</v>
      </c>
      <c r="G226" s="76">
        <f t="shared" si="21"/>
        <v>0</v>
      </c>
      <c r="H226" s="2"/>
      <c r="I226" s="2"/>
      <c r="J226" s="2"/>
      <c r="K226" s="2"/>
    </row>
    <row r="227" spans="1:11" x14ac:dyDescent="0.25">
      <c r="A227" s="75" t="s">
        <v>43</v>
      </c>
      <c r="B227" s="75" t="s">
        <v>99</v>
      </c>
      <c r="C227" s="75" t="s">
        <v>100</v>
      </c>
      <c r="D227" s="76">
        <v>650</v>
      </c>
      <c r="E227" s="76"/>
      <c r="F227" s="76">
        <f t="shared" si="20"/>
        <v>0</v>
      </c>
      <c r="G227" s="76">
        <f t="shared" si="21"/>
        <v>0</v>
      </c>
      <c r="H227" s="2"/>
      <c r="I227" s="2"/>
      <c r="J227" s="2"/>
      <c r="K227" s="2"/>
    </row>
    <row r="228" spans="1:11" x14ac:dyDescent="0.25">
      <c r="A228" s="75" t="s">
        <v>43</v>
      </c>
      <c r="B228" s="75" t="s">
        <v>126</v>
      </c>
      <c r="C228" s="75" t="s">
        <v>127</v>
      </c>
      <c r="D228" s="76">
        <v>325</v>
      </c>
      <c r="E228" s="76"/>
      <c r="F228" s="76">
        <f t="shared" si="20"/>
        <v>0</v>
      </c>
      <c r="G228" s="76">
        <f t="shared" si="21"/>
        <v>0</v>
      </c>
      <c r="H228" s="2"/>
      <c r="I228" s="2"/>
      <c r="J228" s="2"/>
      <c r="K228" s="2"/>
    </row>
    <row r="229" spans="1:11" x14ac:dyDescent="0.25">
      <c r="A229" s="75" t="s">
        <v>43</v>
      </c>
      <c r="B229" s="75" t="s">
        <v>118</v>
      </c>
      <c r="C229" s="75" t="s">
        <v>119</v>
      </c>
      <c r="D229" s="76">
        <v>625</v>
      </c>
      <c r="E229" s="76"/>
      <c r="F229" s="76">
        <f t="shared" si="20"/>
        <v>0</v>
      </c>
      <c r="G229" s="76">
        <f t="shared" si="21"/>
        <v>0</v>
      </c>
      <c r="H229" s="2"/>
      <c r="I229" s="2"/>
      <c r="J229" s="2"/>
      <c r="K229" s="2"/>
    </row>
    <row r="230" spans="1:11" x14ac:dyDescent="0.25">
      <c r="A230" s="75" t="s">
        <v>43</v>
      </c>
      <c r="B230" s="75" t="s">
        <v>101</v>
      </c>
      <c r="C230" s="75" t="s">
        <v>102</v>
      </c>
      <c r="D230" s="76">
        <v>700</v>
      </c>
      <c r="E230" s="76"/>
      <c r="F230" s="76">
        <f t="shared" si="20"/>
        <v>0</v>
      </c>
      <c r="G230" s="76">
        <f t="shared" si="21"/>
        <v>0</v>
      </c>
      <c r="H230" s="2"/>
      <c r="I230" s="2"/>
      <c r="J230" s="2"/>
      <c r="K230" s="2"/>
    </row>
    <row r="231" spans="1:11" x14ac:dyDescent="0.25">
      <c r="A231" s="75" t="s">
        <v>43</v>
      </c>
      <c r="B231" s="75" t="s">
        <v>122</v>
      </c>
      <c r="C231" s="75" t="s">
        <v>123</v>
      </c>
      <c r="D231" s="76">
        <v>170</v>
      </c>
      <c r="E231" s="76"/>
      <c r="F231" s="76">
        <f t="shared" si="20"/>
        <v>0</v>
      </c>
      <c r="G231" s="76">
        <f t="shared" si="21"/>
        <v>0</v>
      </c>
      <c r="H231" s="2"/>
      <c r="I231" s="2"/>
      <c r="J231" s="2"/>
      <c r="K231" s="2"/>
    </row>
    <row r="232" spans="1:11" x14ac:dyDescent="0.25">
      <c r="A232" s="75" t="s">
        <v>43</v>
      </c>
      <c r="B232" s="75" t="s">
        <v>107</v>
      </c>
      <c r="C232" s="75" t="s">
        <v>108</v>
      </c>
      <c r="D232" s="76">
        <v>633.33333333333337</v>
      </c>
      <c r="E232" s="76"/>
      <c r="F232" s="76">
        <f t="shared" si="20"/>
        <v>0</v>
      </c>
      <c r="G232" s="76">
        <f t="shared" si="21"/>
        <v>0</v>
      </c>
      <c r="H232" s="2"/>
      <c r="I232" s="2"/>
      <c r="J232" s="2"/>
      <c r="K232" s="2"/>
    </row>
    <row r="233" spans="1:11" x14ac:dyDescent="0.25">
      <c r="A233" s="75" t="s">
        <v>43</v>
      </c>
      <c r="B233" s="75" t="s">
        <v>152</v>
      </c>
      <c r="C233" s="75" t="s">
        <v>153</v>
      </c>
      <c r="D233" s="76">
        <v>141.66666666666666</v>
      </c>
      <c r="E233" s="76"/>
      <c r="F233" s="76">
        <f t="shared" si="20"/>
        <v>0</v>
      </c>
      <c r="G233" s="76">
        <f t="shared" si="21"/>
        <v>0</v>
      </c>
      <c r="H233" s="2"/>
      <c r="I233" s="2"/>
      <c r="J233" s="2"/>
      <c r="K233" s="2"/>
    </row>
    <row r="234" spans="1:11" x14ac:dyDescent="0.25">
      <c r="A234" s="75"/>
      <c r="B234" s="75"/>
      <c r="C234" s="75"/>
      <c r="D234" s="76"/>
      <c r="E234" s="76"/>
      <c r="F234" s="76"/>
      <c r="G234" s="76"/>
      <c r="H234" s="2"/>
      <c r="I234" s="2"/>
      <c r="J234" s="2"/>
      <c r="K234" s="2"/>
    </row>
    <row r="235" spans="1:11" x14ac:dyDescent="0.25">
      <c r="A235" s="75" t="s">
        <v>44</v>
      </c>
      <c r="B235" s="75" t="s">
        <v>89</v>
      </c>
      <c r="C235" s="75" t="str">
        <f t="shared" ref="C235:C238" si="25">VLOOKUP(B235,$M$6:$N$46,2,0)</f>
        <v>đậy bạt đống ủ</v>
      </c>
      <c r="D235" s="76"/>
      <c r="E235" s="76"/>
      <c r="F235" s="76">
        <f t="shared" si="20"/>
        <v>8.0000000000000036</v>
      </c>
      <c r="G235" s="76">
        <f t="shared" si="21"/>
        <v>0</v>
      </c>
      <c r="H235" s="2"/>
      <c r="I235" s="2"/>
      <c r="J235" s="2">
        <v>8.0000000000000036</v>
      </c>
      <c r="K235" s="2"/>
    </row>
    <row r="236" spans="1:11" x14ac:dyDescent="0.25">
      <c r="A236" s="75" t="s">
        <v>44</v>
      </c>
      <c r="B236" s="75" t="s">
        <v>90</v>
      </c>
      <c r="C236" s="75" t="str">
        <f t="shared" si="25"/>
        <v>mở  bạt đống ủ</v>
      </c>
      <c r="D236" s="76"/>
      <c r="E236" s="76"/>
      <c r="F236" s="76">
        <f t="shared" si="20"/>
        <v>1.5</v>
      </c>
      <c r="G236" s="76">
        <f t="shared" si="21"/>
        <v>0</v>
      </c>
      <c r="H236" s="2"/>
      <c r="I236" s="2"/>
      <c r="J236" s="2">
        <v>1.5</v>
      </c>
      <c r="K236" s="2"/>
    </row>
    <row r="237" spans="1:11" x14ac:dyDescent="0.25">
      <c r="A237" s="75" t="s">
        <v>44</v>
      </c>
      <c r="B237" s="75" t="s">
        <v>91</v>
      </c>
      <c r="C237" s="75" t="str">
        <f t="shared" si="25"/>
        <v>mở bạt hồ</v>
      </c>
      <c r="D237" s="76"/>
      <c r="E237" s="76"/>
      <c r="F237" s="76">
        <f t="shared" si="20"/>
        <v>4.5</v>
      </c>
      <c r="G237" s="76">
        <f t="shared" si="21"/>
        <v>0</v>
      </c>
      <c r="H237" s="2"/>
      <c r="I237" s="2"/>
      <c r="J237" s="2">
        <v>4.5</v>
      </c>
      <c r="K237" s="2"/>
    </row>
    <row r="238" spans="1:11" x14ac:dyDescent="0.25">
      <c r="A238" s="75" t="s">
        <v>44</v>
      </c>
      <c r="B238" s="75" t="s">
        <v>92</v>
      </c>
      <c r="C238" s="75" t="str">
        <f t="shared" si="25"/>
        <v>làm ngoài</v>
      </c>
      <c r="D238" s="76"/>
      <c r="E238" s="76"/>
      <c r="F238" s="76">
        <f t="shared" si="20"/>
        <v>7.9999999999999982</v>
      </c>
      <c r="G238" s="76">
        <f t="shared" si="21"/>
        <v>0</v>
      </c>
      <c r="H238" s="2">
        <v>7.9999999999999982</v>
      </c>
      <c r="I238" s="2"/>
      <c r="J238" s="2"/>
      <c r="K238" s="2"/>
    </row>
    <row r="239" spans="1:11" x14ac:dyDescent="0.25">
      <c r="A239" s="75" t="s">
        <v>44</v>
      </c>
      <c r="B239" s="75" t="s">
        <v>95</v>
      </c>
      <c r="C239" s="75" t="s">
        <v>96</v>
      </c>
      <c r="D239" s="76">
        <v>350</v>
      </c>
      <c r="E239" s="76"/>
      <c r="F239" s="76">
        <f t="shared" si="20"/>
        <v>0</v>
      </c>
      <c r="G239" s="76">
        <f t="shared" si="21"/>
        <v>0</v>
      </c>
      <c r="H239" s="2"/>
      <c r="I239" s="2"/>
      <c r="J239" s="2"/>
      <c r="K239" s="2"/>
    </row>
    <row r="240" spans="1:11" x14ac:dyDescent="0.25">
      <c r="A240" s="75" t="s">
        <v>44</v>
      </c>
      <c r="B240" s="75" t="s">
        <v>110</v>
      </c>
      <c r="C240" s="75" t="s">
        <v>111</v>
      </c>
      <c r="D240" s="76">
        <v>750</v>
      </c>
      <c r="E240" s="76"/>
      <c r="F240" s="76">
        <f t="shared" si="20"/>
        <v>0</v>
      </c>
      <c r="G240" s="76">
        <f t="shared" si="21"/>
        <v>0</v>
      </c>
      <c r="H240" s="2"/>
      <c r="I240" s="2"/>
      <c r="J240" s="2"/>
      <c r="K240" s="2"/>
    </row>
    <row r="241" spans="1:11" x14ac:dyDescent="0.25">
      <c r="A241" s="75" t="s">
        <v>44</v>
      </c>
      <c r="B241" s="75" t="s">
        <v>97</v>
      </c>
      <c r="C241" s="75" t="s">
        <v>98</v>
      </c>
      <c r="D241" s="76">
        <v>187.5</v>
      </c>
      <c r="E241" s="76"/>
      <c r="F241" s="76">
        <f t="shared" si="20"/>
        <v>0</v>
      </c>
      <c r="G241" s="76">
        <f t="shared" si="21"/>
        <v>0</v>
      </c>
      <c r="H241" s="2"/>
      <c r="I241" s="2"/>
      <c r="J241" s="2"/>
      <c r="K241" s="2"/>
    </row>
    <row r="242" spans="1:11" x14ac:dyDescent="0.25">
      <c r="A242" s="75" t="s">
        <v>44</v>
      </c>
      <c r="B242" s="75" t="s">
        <v>99</v>
      </c>
      <c r="C242" s="75" t="s">
        <v>100</v>
      </c>
      <c r="D242" s="76">
        <v>1375</v>
      </c>
      <c r="E242" s="76"/>
      <c r="F242" s="76">
        <f t="shared" si="20"/>
        <v>0</v>
      </c>
      <c r="G242" s="76">
        <f t="shared" si="21"/>
        <v>0</v>
      </c>
      <c r="H242" s="2"/>
      <c r="I242" s="2"/>
      <c r="J242" s="2"/>
      <c r="K242" s="2"/>
    </row>
    <row r="243" spans="1:11" x14ac:dyDescent="0.25">
      <c r="A243" s="75" t="s">
        <v>44</v>
      </c>
      <c r="B243" s="75" t="s">
        <v>101</v>
      </c>
      <c r="C243" s="75" t="s">
        <v>102</v>
      </c>
      <c r="D243" s="76">
        <v>700</v>
      </c>
      <c r="E243" s="76"/>
      <c r="F243" s="76">
        <f t="shared" si="20"/>
        <v>0</v>
      </c>
      <c r="G243" s="76">
        <f t="shared" si="21"/>
        <v>0</v>
      </c>
      <c r="H243" s="2"/>
      <c r="I243" s="2"/>
      <c r="J243" s="2"/>
      <c r="K243" s="2"/>
    </row>
    <row r="244" spans="1:11" x14ac:dyDescent="0.25">
      <c r="A244" s="75" t="s">
        <v>44</v>
      </c>
      <c r="B244" s="75" t="s">
        <v>103</v>
      </c>
      <c r="C244" s="75" t="s">
        <v>104</v>
      </c>
      <c r="D244" s="76">
        <v>50</v>
      </c>
      <c r="E244" s="76"/>
      <c r="F244" s="76">
        <f t="shared" si="20"/>
        <v>0</v>
      </c>
      <c r="G244" s="76">
        <f t="shared" si="21"/>
        <v>0</v>
      </c>
      <c r="H244" s="2"/>
      <c r="I244" s="2"/>
      <c r="J244" s="2"/>
      <c r="K244" s="2"/>
    </row>
    <row r="245" spans="1:11" x14ac:dyDescent="0.25">
      <c r="A245" s="75" t="s">
        <v>44</v>
      </c>
      <c r="B245" s="75" t="s">
        <v>107</v>
      </c>
      <c r="C245" s="75" t="s">
        <v>108</v>
      </c>
      <c r="D245" s="76">
        <v>1060</v>
      </c>
      <c r="E245" s="76"/>
      <c r="F245" s="76">
        <f t="shared" si="20"/>
        <v>0</v>
      </c>
      <c r="G245" s="76">
        <f t="shared" si="21"/>
        <v>0</v>
      </c>
      <c r="H245" s="2"/>
      <c r="I245" s="2"/>
      <c r="J245" s="2"/>
      <c r="K245" s="2"/>
    </row>
    <row r="246" spans="1:11" x14ac:dyDescent="0.25">
      <c r="A246" s="75" t="s">
        <v>44</v>
      </c>
      <c r="B246" s="75" t="s">
        <v>150</v>
      </c>
      <c r="C246" s="75" t="s">
        <v>151</v>
      </c>
      <c r="D246" s="76"/>
      <c r="E246" s="76">
        <v>25</v>
      </c>
      <c r="F246" s="76">
        <f t="shared" si="20"/>
        <v>0</v>
      </c>
      <c r="G246" s="76">
        <f t="shared" si="21"/>
        <v>0</v>
      </c>
      <c r="H246" s="2"/>
      <c r="I246" s="2"/>
      <c r="J246" s="2"/>
      <c r="K246" s="2"/>
    </row>
    <row r="247" spans="1:11" x14ac:dyDescent="0.25">
      <c r="A247" s="75"/>
      <c r="B247" s="75"/>
      <c r="C247" s="75"/>
      <c r="D247" s="76"/>
      <c r="E247" s="76"/>
      <c r="F247" s="76"/>
      <c r="G247" s="76"/>
      <c r="H247" s="2"/>
      <c r="I247" s="2"/>
      <c r="J247" s="2"/>
      <c r="K247" s="2"/>
    </row>
    <row r="248" spans="1:11" x14ac:dyDescent="0.25">
      <c r="A248" s="75" t="s">
        <v>45</v>
      </c>
      <c r="B248" s="75" t="s">
        <v>89</v>
      </c>
      <c r="C248" s="75" t="str">
        <f t="shared" ref="C248:C250" si="26">VLOOKUP(B248,$M$6:$N$46,2,0)</f>
        <v>đậy bạt đống ủ</v>
      </c>
      <c r="D248" s="76"/>
      <c r="E248" s="76"/>
      <c r="F248" s="76">
        <f t="shared" si="20"/>
        <v>3</v>
      </c>
      <c r="G248" s="76">
        <f t="shared" si="21"/>
        <v>0</v>
      </c>
      <c r="H248" s="2"/>
      <c r="I248" s="2"/>
      <c r="J248" s="2">
        <v>3</v>
      </c>
      <c r="K248" s="2"/>
    </row>
    <row r="249" spans="1:11" x14ac:dyDescent="0.25">
      <c r="A249" s="75" t="s">
        <v>45</v>
      </c>
      <c r="B249" s="75" t="s">
        <v>90</v>
      </c>
      <c r="C249" s="75" t="str">
        <f t="shared" si="26"/>
        <v>mở  bạt đống ủ</v>
      </c>
      <c r="D249" s="76"/>
      <c r="E249" s="76"/>
      <c r="F249" s="76">
        <f t="shared" si="20"/>
        <v>4.4999999999999982</v>
      </c>
      <c r="G249" s="76">
        <f t="shared" si="21"/>
        <v>0</v>
      </c>
      <c r="H249" s="2"/>
      <c r="I249" s="2"/>
      <c r="J249" s="2">
        <v>4.4999999999999982</v>
      </c>
      <c r="K249" s="2"/>
    </row>
    <row r="250" spans="1:11" x14ac:dyDescent="0.25">
      <c r="A250" s="75" t="s">
        <v>45</v>
      </c>
      <c r="B250" s="75" t="s">
        <v>92</v>
      </c>
      <c r="C250" s="75" t="str">
        <f t="shared" si="26"/>
        <v>làm ngoài</v>
      </c>
      <c r="D250" s="76"/>
      <c r="E250" s="76"/>
      <c r="F250" s="76">
        <f t="shared" ref="F250:F280" si="27">H250+J250</f>
        <v>5.4999999999999991</v>
      </c>
      <c r="G250" s="76">
        <f t="shared" ref="G250:G280" si="28">+I250+K250</f>
        <v>0</v>
      </c>
      <c r="H250" s="2">
        <v>5.4999999999999991</v>
      </c>
      <c r="I250" s="2"/>
      <c r="J250" s="2"/>
      <c r="K250" s="2"/>
    </row>
    <row r="251" spans="1:11" x14ac:dyDescent="0.25">
      <c r="A251" s="75" t="s">
        <v>45</v>
      </c>
      <c r="B251" s="75" t="s">
        <v>97</v>
      </c>
      <c r="C251" s="75" t="s">
        <v>98</v>
      </c>
      <c r="D251" s="76">
        <v>375</v>
      </c>
      <c r="E251" s="76"/>
      <c r="F251" s="76">
        <f t="shared" si="27"/>
        <v>0</v>
      </c>
      <c r="G251" s="76">
        <f t="shared" si="28"/>
        <v>0</v>
      </c>
      <c r="H251" s="2"/>
      <c r="I251" s="2"/>
      <c r="J251" s="2"/>
      <c r="K251" s="2"/>
    </row>
    <row r="252" spans="1:11" x14ac:dyDescent="0.25">
      <c r="A252" s="75" t="s">
        <v>45</v>
      </c>
      <c r="B252" s="75" t="s">
        <v>99</v>
      </c>
      <c r="C252" s="75" t="s">
        <v>100</v>
      </c>
      <c r="D252" s="76">
        <v>2500</v>
      </c>
      <c r="E252" s="76"/>
      <c r="F252" s="76">
        <f t="shared" si="27"/>
        <v>0</v>
      </c>
      <c r="G252" s="76">
        <f t="shared" si="28"/>
        <v>0</v>
      </c>
      <c r="H252" s="2"/>
      <c r="I252" s="2"/>
      <c r="J252" s="2"/>
      <c r="K252" s="2"/>
    </row>
    <row r="253" spans="1:11" x14ac:dyDescent="0.25">
      <c r="A253" s="75" t="s">
        <v>45</v>
      </c>
      <c r="B253" s="75" t="s">
        <v>116</v>
      </c>
      <c r="C253" s="75" t="s">
        <v>117</v>
      </c>
      <c r="D253" s="76">
        <v>175</v>
      </c>
      <c r="E253" s="76"/>
      <c r="F253" s="76">
        <f t="shared" si="27"/>
        <v>0</v>
      </c>
      <c r="G253" s="76">
        <f t="shared" si="28"/>
        <v>0</v>
      </c>
      <c r="H253" s="2"/>
      <c r="I253" s="2"/>
      <c r="J253" s="2"/>
      <c r="K253" s="2"/>
    </row>
    <row r="254" spans="1:11" x14ac:dyDescent="0.25">
      <c r="A254" s="75" t="s">
        <v>45</v>
      </c>
      <c r="B254" s="75" t="s">
        <v>101</v>
      </c>
      <c r="C254" s="75" t="s">
        <v>102</v>
      </c>
      <c r="D254" s="76">
        <v>533.33333333333337</v>
      </c>
      <c r="E254" s="76"/>
      <c r="F254" s="76">
        <f t="shared" si="27"/>
        <v>0</v>
      </c>
      <c r="G254" s="76">
        <f t="shared" si="28"/>
        <v>0</v>
      </c>
      <c r="H254" s="2"/>
      <c r="I254" s="2"/>
      <c r="J254" s="2"/>
      <c r="K254" s="2"/>
    </row>
    <row r="255" spans="1:11" x14ac:dyDescent="0.25">
      <c r="A255" s="75" t="s">
        <v>45</v>
      </c>
      <c r="B255" s="75" t="s">
        <v>112</v>
      </c>
      <c r="C255" s="75" t="s">
        <v>113</v>
      </c>
      <c r="D255" s="76">
        <v>166.66666666666666</v>
      </c>
      <c r="E255" s="76"/>
      <c r="F255" s="76">
        <f t="shared" si="27"/>
        <v>0</v>
      </c>
      <c r="G255" s="76">
        <f t="shared" si="28"/>
        <v>0</v>
      </c>
      <c r="H255" s="2"/>
      <c r="I255" s="2"/>
      <c r="J255" s="2"/>
      <c r="K255" s="2"/>
    </row>
    <row r="256" spans="1:11" x14ac:dyDescent="0.25">
      <c r="A256" s="75" t="s">
        <v>45</v>
      </c>
      <c r="B256" s="75" t="s">
        <v>103</v>
      </c>
      <c r="C256" s="75" t="s">
        <v>104</v>
      </c>
      <c r="D256" s="76">
        <v>25</v>
      </c>
      <c r="E256" s="76"/>
      <c r="F256" s="76">
        <f t="shared" si="27"/>
        <v>0</v>
      </c>
      <c r="G256" s="76">
        <f t="shared" si="28"/>
        <v>0</v>
      </c>
      <c r="H256" s="2"/>
      <c r="I256" s="2"/>
      <c r="J256" s="2"/>
      <c r="K256" s="2"/>
    </row>
    <row r="257" spans="1:11" x14ac:dyDescent="0.25">
      <c r="A257" s="75" t="s">
        <v>45</v>
      </c>
      <c r="B257" s="75" t="s">
        <v>107</v>
      </c>
      <c r="C257" s="75" t="s">
        <v>108</v>
      </c>
      <c r="D257" s="76">
        <v>600.00000000000011</v>
      </c>
      <c r="E257" s="76"/>
      <c r="F257" s="76">
        <f t="shared" si="27"/>
        <v>0</v>
      </c>
      <c r="G257" s="76">
        <f t="shared" si="28"/>
        <v>0</v>
      </c>
      <c r="H257" s="2"/>
      <c r="I257" s="2"/>
      <c r="J257" s="2"/>
      <c r="K257" s="2"/>
    </row>
    <row r="258" spans="1:11" x14ac:dyDescent="0.25">
      <c r="A258" s="75" t="s">
        <v>45</v>
      </c>
      <c r="B258" s="75" t="s">
        <v>152</v>
      </c>
      <c r="C258" s="75" t="s">
        <v>153</v>
      </c>
      <c r="D258" s="76">
        <v>141.66666666666666</v>
      </c>
      <c r="E258" s="76"/>
      <c r="F258" s="76">
        <f t="shared" si="27"/>
        <v>0</v>
      </c>
      <c r="G258" s="76">
        <f t="shared" si="28"/>
        <v>0</v>
      </c>
      <c r="H258" s="2"/>
      <c r="I258" s="2"/>
      <c r="J258" s="2"/>
      <c r="K258" s="2"/>
    </row>
    <row r="259" spans="1:11" x14ac:dyDescent="0.25">
      <c r="A259" s="75"/>
      <c r="B259" s="75"/>
      <c r="C259" s="75"/>
      <c r="D259" s="76"/>
      <c r="E259" s="76"/>
      <c r="F259" s="76"/>
      <c r="G259" s="76"/>
      <c r="H259" s="2"/>
      <c r="I259" s="2"/>
      <c r="J259" s="2"/>
      <c r="K259" s="2"/>
    </row>
    <row r="260" spans="1:11" x14ac:dyDescent="0.25">
      <c r="A260" s="75" t="s">
        <v>47</v>
      </c>
      <c r="B260" s="75" t="s">
        <v>89</v>
      </c>
      <c r="C260" s="75" t="str">
        <f t="shared" ref="C260:C262" si="29">VLOOKUP(B260,$M$6:$N$46,2,0)</f>
        <v>đậy bạt đống ủ</v>
      </c>
      <c r="D260" s="76"/>
      <c r="E260" s="76"/>
      <c r="F260" s="76">
        <f t="shared" si="27"/>
        <v>8.5</v>
      </c>
      <c r="G260" s="76">
        <f t="shared" si="28"/>
        <v>0</v>
      </c>
      <c r="H260" s="2"/>
      <c r="I260" s="2"/>
      <c r="J260" s="2">
        <v>8.5</v>
      </c>
      <c r="K260" s="2"/>
    </row>
    <row r="261" spans="1:11" x14ac:dyDescent="0.25">
      <c r="A261" s="75" t="s">
        <v>47</v>
      </c>
      <c r="B261" s="75" t="s">
        <v>90</v>
      </c>
      <c r="C261" s="75" t="str">
        <f t="shared" si="29"/>
        <v>mở  bạt đống ủ</v>
      </c>
      <c r="D261" s="76"/>
      <c r="E261" s="76"/>
      <c r="F261" s="76">
        <f t="shared" si="27"/>
        <v>2.5000000000000004</v>
      </c>
      <c r="G261" s="76">
        <f t="shared" si="28"/>
        <v>0</v>
      </c>
      <c r="H261" s="2"/>
      <c r="I261" s="2"/>
      <c r="J261" s="2">
        <v>2.5000000000000004</v>
      </c>
      <c r="K261" s="2"/>
    </row>
    <row r="262" spans="1:11" x14ac:dyDescent="0.25">
      <c r="A262" s="75" t="s">
        <v>47</v>
      </c>
      <c r="B262" s="75" t="s">
        <v>92</v>
      </c>
      <c r="C262" s="75" t="str">
        <f t="shared" si="29"/>
        <v>làm ngoài</v>
      </c>
      <c r="D262" s="76"/>
      <c r="E262" s="76"/>
      <c r="F262" s="76">
        <f t="shared" si="27"/>
        <v>7.4999999999999973</v>
      </c>
      <c r="G262" s="76">
        <f t="shared" si="28"/>
        <v>0.50000000000000089</v>
      </c>
      <c r="H262" s="2">
        <v>7.4999999999999973</v>
      </c>
      <c r="I262" s="2">
        <v>0.50000000000000089</v>
      </c>
      <c r="J262" s="2"/>
      <c r="K262" s="2"/>
    </row>
    <row r="263" spans="1:11" x14ac:dyDescent="0.25">
      <c r="A263" s="75" t="s">
        <v>47</v>
      </c>
      <c r="B263" s="75" t="s">
        <v>95</v>
      </c>
      <c r="C263" s="75" t="s">
        <v>96</v>
      </c>
      <c r="D263" s="76">
        <v>435</v>
      </c>
      <c r="E263" s="76"/>
      <c r="F263" s="76">
        <f t="shared" si="27"/>
        <v>0</v>
      </c>
      <c r="G263" s="76">
        <f t="shared" si="28"/>
        <v>0</v>
      </c>
      <c r="H263" s="2"/>
      <c r="I263" s="2"/>
      <c r="J263" s="2"/>
      <c r="K263" s="2"/>
    </row>
    <row r="264" spans="1:11" x14ac:dyDescent="0.25">
      <c r="A264" s="75" t="s">
        <v>47</v>
      </c>
      <c r="B264" s="75" t="s">
        <v>97</v>
      </c>
      <c r="C264" s="75" t="s">
        <v>98</v>
      </c>
      <c r="D264" s="76">
        <v>187.5</v>
      </c>
      <c r="E264" s="76"/>
      <c r="F264" s="76">
        <f t="shared" si="27"/>
        <v>0</v>
      </c>
      <c r="G264" s="76">
        <f t="shared" si="28"/>
        <v>0</v>
      </c>
      <c r="H264" s="2"/>
      <c r="I264" s="2"/>
      <c r="J264" s="2"/>
      <c r="K264" s="2"/>
    </row>
    <row r="265" spans="1:11" x14ac:dyDescent="0.25">
      <c r="A265" s="75" t="s">
        <v>47</v>
      </c>
      <c r="B265" s="75" t="s">
        <v>99</v>
      </c>
      <c r="C265" s="75" t="s">
        <v>100</v>
      </c>
      <c r="D265" s="76">
        <v>2050</v>
      </c>
      <c r="E265" s="76"/>
      <c r="F265" s="76">
        <f t="shared" si="27"/>
        <v>0</v>
      </c>
      <c r="G265" s="76">
        <f t="shared" si="28"/>
        <v>0</v>
      </c>
      <c r="H265" s="2"/>
      <c r="I265" s="2"/>
      <c r="J265" s="2"/>
      <c r="K265" s="2"/>
    </row>
    <row r="266" spans="1:11" x14ac:dyDescent="0.25">
      <c r="A266" s="75" t="s">
        <v>47</v>
      </c>
      <c r="B266" s="75" t="s">
        <v>116</v>
      </c>
      <c r="C266" s="75" t="s">
        <v>117</v>
      </c>
      <c r="D266" s="76">
        <v>180</v>
      </c>
      <c r="E266" s="76"/>
      <c r="F266" s="76">
        <f t="shared" si="27"/>
        <v>0</v>
      </c>
      <c r="G266" s="76">
        <f t="shared" si="28"/>
        <v>0</v>
      </c>
      <c r="H266" s="2"/>
      <c r="I266" s="2"/>
      <c r="J266" s="2"/>
      <c r="K266" s="2"/>
    </row>
    <row r="267" spans="1:11" x14ac:dyDescent="0.25">
      <c r="A267" s="75" t="s">
        <v>47</v>
      </c>
      <c r="B267" s="75" t="s">
        <v>118</v>
      </c>
      <c r="C267" s="75" t="s">
        <v>119</v>
      </c>
      <c r="D267" s="76">
        <v>1075</v>
      </c>
      <c r="E267" s="76"/>
      <c r="F267" s="76">
        <f t="shared" si="27"/>
        <v>0</v>
      </c>
      <c r="G267" s="76">
        <f t="shared" si="28"/>
        <v>0</v>
      </c>
      <c r="H267" s="2"/>
      <c r="I267" s="2"/>
      <c r="J267" s="2"/>
      <c r="K267" s="2"/>
    </row>
    <row r="268" spans="1:11" x14ac:dyDescent="0.25">
      <c r="A268" s="75" t="s">
        <v>47</v>
      </c>
      <c r="B268" s="75" t="s">
        <v>107</v>
      </c>
      <c r="C268" s="75" t="s">
        <v>108</v>
      </c>
      <c r="D268" s="76">
        <v>966.66666666666674</v>
      </c>
      <c r="E268" s="76"/>
      <c r="F268" s="76">
        <f t="shared" si="27"/>
        <v>0</v>
      </c>
      <c r="G268" s="76">
        <f t="shared" si="28"/>
        <v>0</v>
      </c>
      <c r="H268" s="2"/>
      <c r="I268" s="2"/>
      <c r="J268" s="2"/>
      <c r="K268" s="2"/>
    </row>
    <row r="269" spans="1:11" x14ac:dyDescent="0.25">
      <c r="A269" s="75" t="s">
        <v>47</v>
      </c>
      <c r="B269" s="75" t="s">
        <v>152</v>
      </c>
      <c r="C269" s="75" t="s">
        <v>153</v>
      </c>
      <c r="D269" s="76">
        <v>141.66666666666666</v>
      </c>
      <c r="E269" s="76"/>
      <c r="F269" s="76">
        <f t="shared" si="27"/>
        <v>0</v>
      </c>
      <c r="G269" s="76">
        <f t="shared" si="28"/>
        <v>0</v>
      </c>
      <c r="H269" s="2"/>
      <c r="I269" s="2"/>
      <c r="J269" s="2"/>
      <c r="K269" s="2"/>
    </row>
    <row r="270" spans="1:11" x14ac:dyDescent="0.25">
      <c r="A270" s="75"/>
      <c r="B270" s="75"/>
      <c r="C270" s="75"/>
      <c r="D270" s="76"/>
      <c r="E270" s="76"/>
      <c r="F270" s="76"/>
      <c r="G270" s="76"/>
      <c r="H270" s="2"/>
      <c r="I270" s="2"/>
      <c r="J270" s="2"/>
      <c r="K270" s="2"/>
    </row>
    <row r="271" spans="1:11" x14ac:dyDescent="0.25">
      <c r="A271" s="75" t="s">
        <v>48</v>
      </c>
      <c r="B271" s="75" t="s">
        <v>89</v>
      </c>
      <c r="C271" s="75" t="str">
        <f t="shared" ref="C271:C273" si="30">VLOOKUP(B271,$M$6:$N$46,2,0)</f>
        <v>đậy bạt đống ủ</v>
      </c>
      <c r="D271" s="76"/>
      <c r="E271" s="76"/>
      <c r="F271" s="76">
        <f t="shared" si="27"/>
        <v>8.5</v>
      </c>
      <c r="G271" s="76">
        <f t="shared" si="28"/>
        <v>0</v>
      </c>
      <c r="H271" s="2"/>
      <c r="I271" s="2"/>
      <c r="J271" s="2">
        <v>8.5</v>
      </c>
      <c r="K271" s="2"/>
    </row>
    <row r="272" spans="1:11" x14ac:dyDescent="0.25">
      <c r="A272" s="75" t="s">
        <v>48</v>
      </c>
      <c r="B272" s="75" t="s">
        <v>90</v>
      </c>
      <c r="C272" s="75" t="str">
        <f t="shared" si="30"/>
        <v>mở  bạt đống ủ</v>
      </c>
      <c r="D272" s="76"/>
      <c r="E272" s="76"/>
      <c r="F272" s="76">
        <f t="shared" si="27"/>
        <v>2.5000000000000004</v>
      </c>
      <c r="G272" s="76">
        <f t="shared" si="28"/>
        <v>0</v>
      </c>
      <c r="H272" s="2"/>
      <c r="I272" s="2"/>
      <c r="J272" s="2">
        <v>2.5000000000000004</v>
      </c>
      <c r="K272" s="2"/>
    </row>
    <row r="273" spans="1:11" x14ac:dyDescent="0.25">
      <c r="A273" s="75" t="s">
        <v>48</v>
      </c>
      <c r="B273" s="75" t="s">
        <v>92</v>
      </c>
      <c r="C273" s="75" t="str">
        <f t="shared" si="30"/>
        <v>làm ngoài</v>
      </c>
      <c r="D273" s="76"/>
      <c r="E273" s="76"/>
      <c r="F273" s="76">
        <f t="shared" si="27"/>
        <v>7.4999999999999973</v>
      </c>
      <c r="G273" s="76">
        <f t="shared" si="28"/>
        <v>0.50000000000000089</v>
      </c>
      <c r="H273" s="2">
        <v>7.4999999999999973</v>
      </c>
      <c r="I273" s="2">
        <v>0.50000000000000089</v>
      </c>
      <c r="J273" s="2"/>
      <c r="K273" s="2"/>
    </row>
    <row r="274" spans="1:11" x14ac:dyDescent="0.25">
      <c r="A274" s="75" t="s">
        <v>48</v>
      </c>
      <c r="B274" s="75" t="s">
        <v>95</v>
      </c>
      <c r="C274" s="75" t="s">
        <v>96</v>
      </c>
      <c r="D274" s="76">
        <v>435</v>
      </c>
      <c r="E274" s="76"/>
      <c r="F274" s="76">
        <f t="shared" si="27"/>
        <v>0</v>
      </c>
      <c r="G274" s="76">
        <f t="shared" si="28"/>
        <v>0</v>
      </c>
      <c r="H274" s="2"/>
      <c r="I274" s="2"/>
      <c r="J274" s="2"/>
      <c r="K274" s="2"/>
    </row>
    <row r="275" spans="1:11" x14ac:dyDescent="0.25">
      <c r="A275" s="75" t="s">
        <v>48</v>
      </c>
      <c r="B275" s="75" t="s">
        <v>97</v>
      </c>
      <c r="C275" s="75" t="s">
        <v>98</v>
      </c>
      <c r="D275" s="76">
        <v>187.5</v>
      </c>
      <c r="E275" s="76"/>
      <c r="F275" s="76">
        <f t="shared" si="27"/>
        <v>0</v>
      </c>
      <c r="G275" s="76">
        <f t="shared" si="28"/>
        <v>0</v>
      </c>
      <c r="H275" s="2"/>
      <c r="I275" s="2"/>
      <c r="J275" s="2"/>
      <c r="K275" s="2"/>
    </row>
    <row r="276" spans="1:11" x14ac:dyDescent="0.25">
      <c r="A276" s="75" t="s">
        <v>48</v>
      </c>
      <c r="B276" s="75" t="s">
        <v>99</v>
      </c>
      <c r="C276" s="75" t="s">
        <v>100</v>
      </c>
      <c r="D276" s="76">
        <v>2050</v>
      </c>
      <c r="E276" s="76"/>
      <c r="F276" s="76">
        <f t="shared" si="27"/>
        <v>0</v>
      </c>
      <c r="G276" s="76">
        <f t="shared" si="28"/>
        <v>0</v>
      </c>
      <c r="H276" s="2"/>
      <c r="I276" s="2"/>
      <c r="J276" s="2"/>
      <c r="K276" s="2"/>
    </row>
    <row r="277" spans="1:11" x14ac:dyDescent="0.25">
      <c r="A277" s="75" t="s">
        <v>48</v>
      </c>
      <c r="B277" s="75" t="s">
        <v>116</v>
      </c>
      <c r="C277" s="75" t="s">
        <v>117</v>
      </c>
      <c r="D277" s="76">
        <v>180</v>
      </c>
      <c r="E277" s="76"/>
      <c r="F277" s="76">
        <f t="shared" si="27"/>
        <v>0</v>
      </c>
      <c r="G277" s="76">
        <f t="shared" si="28"/>
        <v>0</v>
      </c>
      <c r="H277" s="2"/>
      <c r="I277" s="2"/>
      <c r="J277" s="2"/>
      <c r="K277" s="2"/>
    </row>
    <row r="278" spans="1:11" x14ac:dyDescent="0.25">
      <c r="A278" s="75" t="s">
        <v>48</v>
      </c>
      <c r="B278" s="75" t="s">
        <v>118</v>
      </c>
      <c r="C278" s="75" t="s">
        <v>119</v>
      </c>
      <c r="D278" s="76">
        <v>1075</v>
      </c>
      <c r="E278" s="76"/>
      <c r="F278" s="76">
        <f t="shared" si="27"/>
        <v>0</v>
      </c>
      <c r="G278" s="76">
        <f t="shared" si="28"/>
        <v>0</v>
      </c>
      <c r="H278" s="2"/>
      <c r="I278" s="2"/>
      <c r="J278" s="2"/>
      <c r="K278" s="2"/>
    </row>
    <row r="279" spans="1:11" x14ac:dyDescent="0.25">
      <c r="A279" s="75" t="s">
        <v>48</v>
      </c>
      <c r="B279" s="75" t="s">
        <v>107</v>
      </c>
      <c r="C279" s="75" t="s">
        <v>108</v>
      </c>
      <c r="D279" s="76">
        <v>966.66666666666674</v>
      </c>
      <c r="E279" s="76"/>
      <c r="F279" s="76">
        <f t="shared" si="27"/>
        <v>0</v>
      </c>
      <c r="G279" s="76">
        <f t="shared" si="28"/>
        <v>0</v>
      </c>
      <c r="H279" s="2"/>
      <c r="I279" s="2"/>
      <c r="J279" s="2"/>
      <c r="K279" s="2"/>
    </row>
    <row r="280" spans="1:11" x14ac:dyDescent="0.25">
      <c r="A280" s="75" t="s">
        <v>48</v>
      </c>
      <c r="B280" s="75" t="s">
        <v>152</v>
      </c>
      <c r="C280" s="75" t="s">
        <v>153</v>
      </c>
      <c r="D280" s="76">
        <v>141.66666666666666</v>
      </c>
      <c r="E280" s="76"/>
      <c r="F280" s="76">
        <f t="shared" si="27"/>
        <v>0</v>
      </c>
      <c r="G280" s="76">
        <f t="shared" si="28"/>
        <v>0</v>
      </c>
      <c r="H280" s="2"/>
      <c r="I280" s="2"/>
      <c r="J280" s="2"/>
      <c r="K280" s="2"/>
    </row>
    <row r="281" spans="1:11" x14ac:dyDescent="0.25">
      <c r="A281" s="77"/>
      <c r="B281" s="77"/>
      <c r="C281" s="77"/>
      <c r="D281" s="78"/>
      <c r="E281" s="78"/>
      <c r="F281" s="78"/>
      <c r="G281" s="78"/>
      <c r="H281" s="79"/>
      <c r="I281" s="79"/>
      <c r="J281" s="79"/>
      <c r="K281" s="79"/>
    </row>
    <row r="282" spans="1:11" s="9" customFormat="1" x14ac:dyDescent="0.25">
      <c r="A282" s="9" t="s">
        <v>66</v>
      </c>
      <c r="D282" s="69"/>
      <c r="E282" s="70"/>
      <c r="F282" s="70"/>
      <c r="G282" s="70"/>
    </row>
    <row r="283" spans="1:11" x14ac:dyDescent="0.25">
      <c r="A283" s="9" t="s">
        <v>62</v>
      </c>
      <c r="B283" s="9"/>
      <c r="C283" s="68" t="s">
        <v>63</v>
      </c>
      <c r="D283" s="145" t="s">
        <v>64</v>
      </c>
      <c r="E283" s="145"/>
      <c r="F283" s="146" t="s">
        <v>65</v>
      </c>
      <c r="G283" s="146"/>
    </row>
    <row r="286" spans="1:11" s="9" customFormat="1" x14ac:dyDescent="0.25">
      <c r="A286" s="9" t="s">
        <v>162</v>
      </c>
      <c r="C286" s="9" t="s">
        <v>163</v>
      </c>
      <c r="D286" s="133" t="s">
        <v>164</v>
      </c>
      <c r="E286" s="133"/>
      <c r="F286" s="133" t="s">
        <v>165</v>
      </c>
      <c r="G286" s="133"/>
    </row>
  </sheetData>
  <autoFilter ref="A5:N280"/>
  <mergeCells count="10">
    <mergeCell ref="D286:E286"/>
    <mergeCell ref="F286:G286"/>
    <mergeCell ref="A2:G2"/>
    <mergeCell ref="D283:E283"/>
    <mergeCell ref="F283:G283"/>
    <mergeCell ref="D3:E3"/>
    <mergeCell ref="F3:G3"/>
    <mergeCell ref="A3:A4"/>
    <mergeCell ref="B3:B4"/>
    <mergeCell ref="C3:C4"/>
  </mergeCells>
  <pageMargins left="0.2" right="0.2" top="0.2" bottom="0.2" header="0.2" footer="0.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0"/>
  <sheetViews>
    <sheetView workbookViewId="0">
      <selection activeCell="M6" sqref="M6:M12"/>
    </sheetView>
  </sheetViews>
  <sheetFormatPr defaultRowHeight="15" x14ac:dyDescent="0.25"/>
  <cols>
    <col min="1" max="1" width="19.85546875" customWidth="1"/>
    <col min="2" max="2" width="31.5703125" customWidth="1"/>
    <col min="3" max="3" width="9.28515625" hidden="1" customWidth="1"/>
    <col min="4" max="7" width="9.42578125" customWidth="1"/>
    <col min="8" max="11" width="0" hidden="1" customWidth="1"/>
    <col min="12" max="12" width="9.42578125" customWidth="1"/>
    <col min="14" max="14" width="13.42578125" bestFit="1" customWidth="1"/>
  </cols>
  <sheetData>
    <row r="2" spans="1:14" ht="21" x14ac:dyDescent="0.25">
      <c r="A2" s="163" t="s">
        <v>161</v>
      </c>
      <c r="B2" s="164"/>
      <c r="C2" s="164"/>
      <c r="D2" s="164"/>
      <c r="E2" s="164"/>
      <c r="F2" s="164"/>
      <c r="G2" s="165"/>
      <c r="H2" s="83"/>
      <c r="I2" s="83"/>
      <c r="J2" s="83"/>
      <c r="K2" s="83"/>
    </row>
    <row r="3" spans="1:14" ht="48.75" customHeight="1" x14ac:dyDescent="0.25">
      <c r="A3" s="161" t="s">
        <v>68</v>
      </c>
      <c r="B3" s="161" t="s">
        <v>1</v>
      </c>
      <c r="C3" s="161" t="s">
        <v>0</v>
      </c>
      <c r="D3" s="156" t="s">
        <v>76</v>
      </c>
      <c r="E3" s="156"/>
      <c r="F3" s="157" t="s">
        <v>75</v>
      </c>
      <c r="G3" s="157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54.75" customHeight="1" x14ac:dyDescent="0.25">
      <c r="A4" s="162"/>
      <c r="B4" s="162"/>
      <c r="C4" s="162"/>
      <c r="D4" s="82" t="s">
        <v>55</v>
      </c>
      <c r="E4" s="82" t="s">
        <v>72</v>
      </c>
      <c r="F4" s="82" t="s">
        <v>73</v>
      </c>
      <c r="G4" s="82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hidden="1" x14ac:dyDescent="0.25">
      <c r="A5" s="84"/>
      <c r="B5" s="84"/>
      <c r="C5" s="85"/>
      <c r="D5" s="82"/>
      <c r="E5" s="82"/>
      <c r="F5" s="82"/>
      <c r="G5" s="82"/>
      <c r="H5" s="5"/>
      <c r="I5" s="5"/>
      <c r="J5" s="5"/>
      <c r="K5" s="5"/>
    </row>
    <row r="6" spans="1:14" x14ac:dyDescent="0.25">
      <c r="A6" s="27" t="s">
        <v>94</v>
      </c>
      <c r="B6" s="27" t="str">
        <f>VLOOKUP(C6,$M$6:$N$27,2,0)</f>
        <v>Vc Vôi, lân..</v>
      </c>
      <c r="C6" s="27" t="s">
        <v>155</v>
      </c>
      <c r="D6" s="49"/>
      <c r="E6" s="49"/>
      <c r="F6" s="49">
        <f t="shared" ref="F6:F72" si="0">+H6+J6</f>
        <v>2.333333333333333</v>
      </c>
      <c r="G6" s="49">
        <f t="shared" ref="G6:G72" si="1">+I6+K6</f>
        <v>0</v>
      </c>
      <c r="H6" s="2">
        <v>2.333333333333333</v>
      </c>
      <c r="I6" s="2"/>
      <c r="J6" s="2"/>
      <c r="K6" s="2"/>
      <c r="M6" t="s">
        <v>89</v>
      </c>
      <c r="N6" t="s">
        <v>135</v>
      </c>
    </row>
    <row r="7" spans="1:14" x14ac:dyDescent="0.25">
      <c r="A7" s="27" t="s">
        <v>94</v>
      </c>
      <c r="B7" s="27" t="str">
        <f>VLOOKUP(C7,$M$6:$N$27,2,0)</f>
        <v>đậy bạt đống ủ</v>
      </c>
      <c r="C7" s="27" t="s">
        <v>89</v>
      </c>
      <c r="D7" s="49"/>
      <c r="E7" s="49"/>
      <c r="F7" s="49">
        <f t="shared" si="0"/>
        <v>6.4999999999999982</v>
      </c>
      <c r="G7" s="49">
        <f t="shared" si="1"/>
        <v>0</v>
      </c>
      <c r="H7" s="2"/>
      <c r="I7" s="2"/>
      <c r="J7" s="2">
        <v>6.4999999999999982</v>
      </c>
      <c r="K7" s="2"/>
      <c r="M7" t="s">
        <v>90</v>
      </c>
      <c r="N7" t="s">
        <v>136</v>
      </c>
    </row>
    <row r="8" spans="1:14" x14ac:dyDescent="0.25">
      <c r="A8" s="27" t="s">
        <v>94</v>
      </c>
      <c r="B8" s="27" t="str">
        <f>VLOOKUP(C8,$M$6:$N$27,2,0)</f>
        <v>mở  bạt đống ủ</v>
      </c>
      <c r="C8" s="27" t="s">
        <v>90</v>
      </c>
      <c r="D8" s="49"/>
      <c r="E8" s="49"/>
      <c r="F8" s="49">
        <f t="shared" si="0"/>
        <v>3</v>
      </c>
      <c r="G8" s="49">
        <f t="shared" si="1"/>
        <v>0</v>
      </c>
      <c r="H8" s="2"/>
      <c r="I8" s="2"/>
      <c r="J8" s="2">
        <v>3</v>
      </c>
      <c r="K8" s="2"/>
      <c r="M8" t="s">
        <v>92</v>
      </c>
      <c r="N8" t="s">
        <v>134</v>
      </c>
    </row>
    <row r="9" spans="1:14" x14ac:dyDescent="0.25">
      <c r="A9" s="27" t="s">
        <v>94</v>
      </c>
      <c r="B9" s="27" t="str">
        <f>VLOOKUP(C9,$M$6:$N$27,2,0)</f>
        <v>làm ngoài</v>
      </c>
      <c r="C9" s="27" t="s">
        <v>92</v>
      </c>
      <c r="D9" s="49"/>
      <c r="E9" s="49"/>
      <c r="F9" s="49">
        <f t="shared" si="0"/>
        <v>12.5</v>
      </c>
      <c r="G9" s="49">
        <f t="shared" si="1"/>
        <v>0</v>
      </c>
      <c r="H9" s="2">
        <v>12.5</v>
      </c>
      <c r="I9" s="2"/>
      <c r="J9" s="2"/>
      <c r="K9" s="2"/>
      <c r="M9" t="s">
        <v>109</v>
      </c>
      <c r="N9" t="s">
        <v>132</v>
      </c>
    </row>
    <row r="10" spans="1:14" x14ac:dyDescent="0.25">
      <c r="A10" s="27" t="s">
        <v>94</v>
      </c>
      <c r="B10" s="27" t="s">
        <v>102</v>
      </c>
      <c r="C10" s="27" t="s">
        <v>101</v>
      </c>
      <c r="D10" s="49">
        <v>900</v>
      </c>
      <c r="E10" s="49"/>
      <c r="F10" s="49">
        <f t="shared" si="0"/>
        <v>0</v>
      </c>
      <c r="G10" s="49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27" t="s">
        <v>94</v>
      </c>
      <c r="B11" s="27" t="s">
        <v>108</v>
      </c>
      <c r="C11" s="27" t="s">
        <v>107</v>
      </c>
      <c r="D11" s="49">
        <v>558.66666666666674</v>
      </c>
      <c r="E11" s="49"/>
      <c r="F11" s="49">
        <f t="shared" si="0"/>
        <v>0</v>
      </c>
      <c r="G11" s="49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27" t="s">
        <v>94</v>
      </c>
      <c r="B12" s="27" t="s">
        <v>98</v>
      </c>
      <c r="C12" s="27" t="s">
        <v>97</v>
      </c>
      <c r="D12" s="49">
        <v>400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27" t="s">
        <v>94</v>
      </c>
      <c r="B13" s="27" t="s">
        <v>123</v>
      </c>
      <c r="C13" s="27" t="s">
        <v>122</v>
      </c>
      <c r="D13" s="49">
        <v>700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</row>
    <row r="14" spans="1:14" x14ac:dyDescent="0.25">
      <c r="A14" s="27" t="s">
        <v>94</v>
      </c>
      <c r="B14" s="27" t="s">
        <v>104</v>
      </c>
      <c r="C14" s="27" t="s">
        <v>103</v>
      </c>
      <c r="D14" s="49">
        <v>133.33333333333334</v>
      </c>
      <c r="E14" s="49"/>
      <c r="F14" s="49">
        <f t="shared" si="0"/>
        <v>0</v>
      </c>
      <c r="G14" s="49">
        <f t="shared" si="1"/>
        <v>0</v>
      </c>
      <c r="H14" s="2"/>
      <c r="I14" s="2"/>
      <c r="J14" s="2"/>
      <c r="K14" s="2"/>
    </row>
    <row r="15" spans="1:14" x14ac:dyDescent="0.25">
      <c r="A15" s="27" t="s">
        <v>94</v>
      </c>
      <c r="B15" s="27" t="s">
        <v>117</v>
      </c>
      <c r="C15" s="27" t="s">
        <v>116</v>
      </c>
      <c r="D15" s="49">
        <v>325</v>
      </c>
      <c r="E15" s="49"/>
      <c r="F15" s="49">
        <f t="shared" si="0"/>
        <v>0</v>
      </c>
      <c r="G15" s="49">
        <f t="shared" si="1"/>
        <v>0</v>
      </c>
      <c r="H15" s="2"/>
      <c r="I15" s="2"/>
      <c r="J15" s="2"/>
      <c r="K15" s="2"/>
    </row>
    <row r="16" spans="1:14" x14ac:dyDescent="0.25">
      <c r="A16" s="27" t="s">
        <v>94</v>
      </c>
      <c r="B16" s="27" t="s">
        <v>127</v>
      </c>
      <c r="C16" s="27" t="s">
        <v>126</v>
      </c>
      <c r="D16" s="49">
        <v>325</v>
      </c>
      <c r="E16" s="49"/>
      <c r="F16" s="49">
        <f t="shared" si="0"/>
        <v>0</v>
      </c>
      <c r="G16" s="49">
        <f t="shared" si="1"/>
        <v>0</v>
      </c>
      <c r="H16" s="2"/>
      <c r="I16" s="2"/>
      <c r="J16" s="2"/>
      <c r="K16" s="2"/>
    </row>
    <row r="17" spans="1:11" x14ac:dyDescent="0.25">
      <c r="A17" s="27" t="s">
        <v>94</v>
      </c>
      <c r="B17" s="27" t="s">
        <v>113</v>
      </c>
      <c r="C17" s="27" t="s">
        <v>112</v>
      </c>
      <c r="D17" s="49">
        <v>350</v>
      </c>
      <c r="E17" s="49"/>
      <c r="F17" s="49">
        <f t="shared" si="0"/>
        <v>0</v>
      </c>
      <c r="G17" s="49">
        <f t="shared" si="1"/>
        <v>0</v>
      </c>
      <c r="H17" s="2"/>
      <c r="I17" s="2"/>
      <c r="J17" s="2"/>
      <c r="K17" s="2"/>
    </row>
    <row r="18" spans="1:11" x14ac:dyDescent="0.25">
      <c r="A18" s="27"/>
      <c r="B18" s="27"/>
      <c r="C18" s="27"/>
      <c r="D18" s="49"/>
      <c r="E18" s="49"/>
      <c r="F18" s="49"/>
      <c r="G18" s="49"/>
      <c r="H18" s="2"/>
      <c r="I18" s="2"/>
      <c r="J18" s="2"/>
      <c r="K18" s="2"/>
    </row>
    <row r="19" spans="1:11" x14ac:dyDescent="0.25">
      <c r="A19" s="27" t="s">
        <v>17</v>
      </c>
      <c r="B19" s="27" t="str">
        <f>VLOOKUP(C19,$M$6:$N$27,2,0)</f>
        <v>đậy bạt đống ủ</v>
      </c>
      <c r="C19" s="27" t="s">
        <v>89</v>
      </c>
      <c r="D19" s="49"/>
      <c r="E19" s="49"/>
      <c r="F19" s="49">
        <f t="shared" si="0"/>
        <v>7.4999999999999973</v>
      </c>
      <c r="G19" s="49">
        <f t="shared" si="1"/>
        <v>3</v>
      </c>
      <c r="H19" s="2"/>
      <c r="I19" s="2"/>
      <c r="J19" s="2">
        <v>7.4999999999999973</v>
      </c>
      <c r="K19" s="2">
        <v>3</v>
      </c>
    </row>
    <row r="20" spans="1:11" x14ac:dyDescent="0.25">
      <c r="A20" s="27" t="s">
        <v>17</v>
      </c>
      <c r="B20" s="27" t="str">
        <f>VLOOKUP(C20,$M$6:$N$27,2,0)</f>
        <v>mở  bạt đống ủ</v>
      </c>
      <c r="C20" s="27" t="s">
        <v>90</v>
      </c>
      <c r="D20" s="49"/>
      <c r="E20" s="49"/>
      <c r="F20" s="49">
        <f t="shared" si="0"/>
        <v>7</v>
      </c>
      <c r="G20" s="49">
        <f t="shared" si="1"/>
        <v>5</v>
      </c>
      <c r="H20" s="2"/>
      <c r="I20" s="2"/>
      <c r="J20" s="2">
        <v>7</v>
      </c>
      <c r="K20" s="2">
        <v>5</v>
      </c>
    </row>
    <row r="21" spans="1:11" x14ac:dyDescent="0.25">
      <c r="A21" s="27" t="s">
        <v>17</v>
      </c>
      <c r="B21" s="27" t="str">
        <f>VLOOKUP(C21,$M$6:$N$27,2,0)</f>
        <v>làm ngoài</v>
      </c>
      <c r="C21" s="27" t="s">
        <v>92</v>
      </c>
      <c r="D21" s="49"/>
      <c r="E21" s="49"/>
      <c r="F21" s="49">
        <f t="shared" si="0"/>
        <v>22</v>
      </c>
      <c r="G21" s="49">
        <f t="shared" si="1"/>
        <v>0</v>
      </c>
      <c r="H21" s="2">
        <v>22</v>
      </c>
      <c r="I21" s="2"/>
      <c r="J21" s="2"/>
      <c r="K21" s="2"/>
    </row>
    <row r="22" spans="1:11" x14ac:dyDescent="0.25">
      <c r="A22" s="27" t="s">
        <v>17</v>
      </c>
      <c r="B22" s="27" t="s">
        <v>102</v>
      </c>
      <c r="C22" s="27" t="s">
        <v>101</v>
      </c>
      <c r="D22" s="49">
        <v>366.66666666666669</v>
      </c>
      <c r="E22" s="49"/>
      <c r="F22" s="49">
        <f t="shared" si="0"/>
        <v>0</v>
      </c>
      <c r="G22" s="49">
        <f t="shared" si="1"/>
        <v>0</v>
      </c>
      <c r="H22" s="2"/>
      <c r="I22" s="2"/>
      <c r="J22" s="2"/>
      <c r="K22" s="2"/>
    </row>
    <row r="23" spans="1:11" x14ac:dyDescent="0.25">
      <c r="A23" s="27" t="s">
        <v>17</v>
      </c>
      <c r="B23" s="27" t="s">
        <v>96</v>
      </c>
      <c r="C23" s="27" t="s">
        <v>95</v>
      </c>
      <c r="D23" s="49">
        <v>700</v>
      </c>
      <c r="E23" s="49"/>
      <c r="F23" s="49">
        <f t="shared" si="0"/>
        <v>0</v>
      </c>
      <c r="G23" s="49">
        <f t="shared" si="1"/>
        <v>0</v>
      </c>
      <c r="H23" s="2"/>
      <c r="I23" s="2"/>
      <c r="J23" s="2"/>
      <c r="K23" s="2"/>
    </row>
    <row r="24" spans="1:11" x14ac:dyDescent="0.25">
      <c r="A24" s="27" t="s">
        <v>17</v>
      </c>
      <c r="B24" s="27" t="s">
        <v>108</v>
      </c>
      <c r="C24" s="27" t="s">
        <v>107</v>
      </c>
      <c r="D24" s="49">
        <v>1100.0000000000002</v>
      </c>
      <c r="E24" s="49"/>
      <c r="F24" s="49">
        <f t="shared" si="0"/>
        <v>0</v>
      </c>
      <c r="G24" s="49">
        <f t="shared" si="1"/>
        <v>0</v>
      </c>
      <c r="H24" s="2"/>
      <c r="I24" s="2"/>
      <c r="J24" s="2"/>
      <c r="K24" s="2"/>
    </row>
    <row r="25" spans="1:11" x14ac:dyDescent="0.25">
      <c r="A25" s="27"/>
      <c r="B25" s="27"/>
      <c r="C25" s="27"/>
      <c r="D25" s="49"/>
      <c r="E25" s="49"/>
      <c r="F25" s="49"/>
      <c r="G25" s="49"/>
      <c r="H25" s="2"/>
      <c r="I25" s="2"/>
      <c r="J25" s="2"/>
      <c r="K25" s="2"/>
    </row>
    <row r="26" spans="1:11" x14ac:dyDescent="0.25">
      <c r="A26" s="27" t="s">
        <v>22</v>
      </c>
      <c r="B26" s="27" t="str">
        <f>VLOOKUP(C26,$M$6:$N$27,2,0)</f>
        <v>đậy bạt đống ủ</v>
      </c>
      <c r="C26" s="27" t="s">
        <v>89</v>
      </c>
      <c r="D26" s="49"/>
      <c r="E26" s="49"/>
      <c r="F26" s="49">
        <f t="shared" si="0"/>
        <v>6.4999999999999982</v>
      </c>
      <c r="G26" s="49">
        <f t="shared" si="1"/>
        <v>0</v>
      </c>
      <c r="H26" s="2"/>
      <c r="I26" s="2"/>
      <c r="J26" s="2">
        <v>6.4999999999999982</v>
      </c>
      <c r="K26" s="2"/>
    </row>
    <row r="27" spans="1:11" x14ac:dyDescent="0.25">
      <c r="A27" s="27" t="s">
        <v>22</v>
      </c>
      <c r="B27" s="27" t="str">
        <f>VLOOKUP(C27,$M$6:$N$27,2,0)</f>
        <v>mở  bạt đống ủ</v>
      </c>
      <c r="C27" s="27" t="s">
        <v>90</v>
      </c>
      <c r="D27" s="49"/>
      <c r="E27" s="49"/>
      <c r="F27" s="49">
        <f t="shared" si="0"/>
        <v>3</v>
      </c>
      <c r="G27" s="49">
        <f t="shared" si="1"/>
        <v>0</v>
      </c>
      <c r="H27" s="2"/>
      <c r="I27" s="2"/>
      <c r="J27" s="2">
        <v>3</v>
      </c>
      <c r="K27" s="2"/>
    </row>
    <row r="28" spans="1:11" x14ac:dyDescent="0.25">
      <c r="A28" s="27" t="s">
        <v>22</v>
      </c>
      <c r="B28" s="27" t="str">
        <f>VLOOKUP(C28,$M$6:$N$27,2,0)</f>
        <v>làm ngoài</v>
      </c>
      <c r="C28" s="27" t="s">
        <v>92</v>
      </c>
      <c r="D28" s="49"/>
      <c r="E28" s="49"/>
      <c r="F28" s="49">
        <f t="shared" si="0"/>
        <v>20</v>
      </c>
      <c r="G28" s="49">
        <f t="shared" si="1"/>
        <v>0</v>
      </c>
      <c r="H28" s="2">
        <v>20</v>
      </c>
      <c r="I28" s="2"/>
      <c r="J28" s="2"/>
      <c r="K28" s="2"/>
    </row>
    <row r="29" spans="1:11" x14ac:dyDescent="0.25">
      <c r="A29" s="27" t="s">
        <v>22</v>
      </c>
      <c r="B29" s="27" t="s">
        <v>102</v>
      </c>
      <c r="C29" s="27" t="s">
        <v>101</v>
      </c>
      <c r="D29" s="49">
        <v>166.66666666666666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100</v>
      </c>
      <c r="C30" s="27" t="s">
        <v>99</v>
      </c>
      <c r="D30" s="49">
        <v>1600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108</v>
      </c>
      <c r="C31" s="27" t="s">
        <v>107</v>
      </c>
      <c r="D31" s="49">
        <v>1100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115</v>
      </c>
      <c r="C32" s="27" t="s">
        <v>114</v>
      </c>
      <c r="D32" s="49">
        <v>450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 t="s">
        <v>22</v>
      </c>
      <c r="B33" s="27" t="s">
        <v>98</v>
      </c>
      <c r="C33" s="27" t="s">
        <v>97</v>
      </c>
      <c r="D33" s="49">
        <v>200</v>
      </c>
      <c r="E33" s="49"/>
      <c r="F33" s="49">
        <f t="shared" si="0"/>
        <v>0</v>
      </c>
      <c r="G33" s="49">
        <f t="shared" si="1"/>
        <v>0</v>
      </c>
      <c r="H33" s="2"/>
      <c r="I33" s="2"/>
      <c r="J33" s="2"/>
      <c r="K33" s="2"/>
    </row>
    <row r="34" spans="1:11" x14ac:dyDescent="0.25">
      <c r="A34" s="27" t="s">
        <v>22</v>
      </c>
      <c r="B34" s="27" t="s">
        <v>117</v>
      </c>
      <c r="C34" s="27" t="s">
        <v>116</v>
      </c>
      <c r="D34" s="49">
        <v>325</v>
      </c>
      <c r="E34" s="49"/>
      <c r="F34" s="49">
        <f t="shared" si="0"/>
        <v>0</v>
      </c>
      <c r="G34" s="49">
        <f t="shared" si="1"/>
        <v>0</v>
      </c>
      <c r="H34" s="2"/>
      <c r="I34" s="2"/>
      <c r="J34" s="2"/>
      <c r="K34" s="2"/>
    </row>
    <row r="35" spans="1:11" x14ac:dyDescent="0.25">
      <c r="A35" s="27" t="s">
        <v>22</v>
      </c>
      <c r="B35" s="27" t="s">
        <v>113</v>
      </c>
      <c r="C35" s="27" t="s">
        <v>112</v>
      </c>
      <c r="D35" s="49">
        <v>166.66666666666666</v>
      </c>
      <c r="E35" s="49"/>
      <c r="F35" s="49">
        <f t="shared" si="0"/>
        <v>0</v>
      </c>
      <c r="G35" s="49">
        <f t="shared" si="1"/>
        <v>0</v>
      </c>
      <c r="H35" s="2"/>
      <c r="I35" s="2"/>
      <c r="J35" s="2"/>
      <c r="K35" s="2"/>
    </row>
    <row r="36" spans="1:11" x14ac:dyDescent="0.25">
      <c r="A36" s="27"/>
      <c r="B36" s="27"/>
      <c r="C36" s="27"/>
      <c r="D36" s="49"/>
      <c r="E36" s="49"/>
      <c r="F36" s="49"/>
      <c r="G36" s="49"/>
      <c r="H36" s="2"/>
      <c r="I36" s="2"/>
      <c r="J36" s="2"/>
      <c r="K36" s="2"/>
    </row>
    <row r="37" spans="1:11" x14ac:dyDescent="0.25">
      <c r="A37" s="27" t="s">
        <v>25</v>
      </c>
      <c r="B37" s="27" t="str">
        <f>VLOOKUP(C37,$M$6:$N$27,2,0)</f>
        <v>Vc Vôi, lân..</v>
      </c>
      <c r="C37" s="27" t="s">
        <v>155</v>
      </c>
      <c r="D37" s="49"/>
      <c r="E37" s="49"/>
      <c r="F37" s="49">
        <f t="shared" si="0"/>
        <v>2.333333333333333</v>
      </c>
      <c r="G37" s="49">
        <f t="shared" si="1"/>
        <v>0</v>
      </c>
      <c r="H37" s="2">
        <v>2.333333333333333</v>
      </c>
      <c r="I37" s="2"/>
      <c r="J37" s="2"/>
      <c r="K37" s="2"/>
    </row>
    <row r="38" spans="1:11" x14ac:dyDescent="0.25">
      <c r="A38" s="27" t="s">
        <v>25</v>
      </c>
      <c r="B38" s="27" t="str">
        <f>VLOOKUP(C38,$M$6:$N$27,2,0)</f>
        <v>đậy bạt đống ủ</v>
      </c>
      <c r="C38" s="27" t="s">
        <v>89</v>
      </c>
      <c r="D38" s="49"/>
      <c r="E38" s="49"/>
      <c r="F38" s="49">
        <f t="shared" si="0"/>
        <v>2.4999999999999991</v>
      </c>
      <c r="G38" s="49">
        <f t="shared" si="1"/>
        <v>0</v>
      </c>
      <c r="H38" s="2"/>
      <c r="I38" s="2"/>
      <c r="J38" s="2">
        <v>2.4999999999999991</v>
      </c>
      <c r="K38" s="2"/>
    </row>
    <row r="39" spans="1:11" x14ac:dyDescent="0.25">
      <c r="A39" s="27" t="s">
        <v>25</v>
      </c>
      <c r="B39" s="27" t="str">
        <f>VLOOKUP(C39,$M$6:$N$27,2,0)</f>
        <v>mở  bạt đống ủ</v>
      </c>
      <c r="C39" s="27" t="s">
        <v>90</v>
      </c>
      <c r="D39" s="49"/>
      <c r="E39" s="49"/>
      <c r="F39" s="49">
        <f t="shared" si="0"/>
        <v>4.5</v>
      </c>
      <c r="G39" s="49">
        <f t="shared" si="1"/>
        <v>0</v>
      </c>
      <c r="H39" s="2"/>
      <c r="I39" s="2"/>
      <c r="J39" s="2">
        <v>4.5</v>
      </c>
      <c r="K39" s="2"/>
    </row>
    <row r="40" spans="1:11" x14ac:dyDescent="0.25">
      <c r="A40" s="27" t="s">
        <v>25</v>
      </c>
      <c r="B40" s="27" t="str">
        <f>VLOOKUP(C40,$M$6:$N$27,2,0)</f>
        <v>làm ngoài</v>
      </c>
      <c r="C40" s="27" t="s">
        <v>92</v>
      </c>
      <c r="D40" s="49"/>
      <c r="E40" s="49"/>
      <c r="F40" s="49">
        <f t="shared" si="0"/>
        <v>13.499999999999998</v>
      </c>
      <c r="G40" s="49">
        <f t="shared" si="1"/>
        <v>0</v>
      </c>
      <c r="H40" s="2">
        <v>13.499999999999998</v>
      </c>
      <c r="I40" s="2"/>
      <c r="J40" s="2"/>
      <c r="K40" s="2"/>
    </row>
    <row r="41" spans="1:11" x14ac:dyDescent="0.25">
      <c r="A41" s="27" t="s">
        <v>25</v>
      </c>
      <c r="B41" s="27" t="s">
        <v>102</v>
      </c>
      <c r="C41" s="27" t="s">
        <v>101</v>
      </c>
      <c r="D41" s="49">
        <v>333.33333333333331</v>
      </c>
      <c r="E41" s="49"/>
      <c r="F41" s="49">
        <f t="shared" si="0"/>
        <v>0</v>
      </c>
      <c r="G41" s="49">
        <f t="shared" si="1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100</v>
      </c>
      <c r="C42" s="27" t="s">
        <v>99</v>
      </c>
      <c r="D42" s="49">
        <v>700</v>
      </c>
      <c r="E42" s="49"/>
      <c r="F42" s="49">
        <f t="shared" si="0"/>
        <v>0</v>
      </c>
      <c r="G42" s="49">
        <f t="shared" si="1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108</v>
      </c>
      <c r="C43" s="27" t="s">
        <v>107</v>
      </c>
      <c r="D43" s="49">
        <v>558.66666666666674</v>
      </c>
      <c r="E43" s="49"/>
      <c r="F43" s="49">
        <f t="shared" si="0"/>
        <v>0</v>
      </c>
      <c r="G43" s="49">
        <f t="shared" si="1"/>
        <v>0</v>
      </c>
      <c r="H43" s="2"/>
      <c r="I43" s="2"/>
      <c r="J43" s="2"/>
      <c r="K43" s="2"/>
    </row>
    <row r="44" spans="1:11" x14ac:dyDescent="0.25">
      <c r="A44" s="27" t="s">
        <v>25</v>
      </c>
      <c r="B44" s="27" t="s">
        <v>98</v>
      </c>
      <c r="C44" s="27" t="s">
        <v>97</v>
      </c>
      <c r="D44" s="49">
        <v>400</v>
      </c>
      <c r="E44" s="49"/>
      <c r="F44" s="49">
        <f t="shared" si="0"/>
        <v>0</v>
      </c>
      <c r="G44" s="49">
        <f t="shared" si="1"/>
        <v>0</v>
      </c>
      <c r="H44" s="2"/>
      <c r="I44" s="2"/>
      <c r="J44" s="2"/>
      <c r="K44" s="2"/>
    </row>
    <row r="45" spans="1:11" x14ac:dyDescent="0.25">
      <c r="A45" s="27" t="s">
        <v>25</v>
      </c>
      <c r="B45" s="27" t="s">
        <v>123</v>
      </c>
      <c r="C45" s="27" t="s">
        <v>122</v>
      </c>
      <c r="D45" s="49">
        <v>700</v>
      </c>
      <c r="E45" s="49"/>
      <c r="F45" s="49">
        <f t="shared" si="0"/>
        <v>0</v>
      </c>
      <c r="G45" s="49">
        <f t="shared" si="1"/>
        <v>0</v>
      </c>
      <c r="H45" s="2"/>
      <c r="I45" s="2"/>
      <c r="J45" s="2"/>
      <c r="K45" s="2"/>
    </row>
    <row r="46" spans="1:11" x14ac:dyDescent="0.25">
      <c r="A46" s="27" t="s">
        <v>25</v>
      </c>
      <c r="B46" s="27" t="s">
        <v>104</v>
      </c>
      <c r="C46" s="27" t="s">
        <v>103</v>
      </c>
      <c r="D46" s="49">
        <v>133.33333333333334</v>
      </c>
      <c r="E46" s="49"/>
      <c r="F46" s="49">
        <f t="shared" si="0"/>
        <v>0</v>
      </c>
      <c r="G46" s="49">
        <f t="shared" si="1"/>
        <v>0</v>
      </c>
      <c r="H46" s="2"/>
      <c r="I46" s="2"/>
      <c r="J46" s="2"/>
      <c r="K46" s="2"/>
    </row>
    <row r="47" spans="1:11" x14ac:dyDescent="0.25">
      <c r="A47" s="27" t="s">
        <v>25</v>
      </c>
      <c r="B47" s="27" t="s">
        <v>113</v>
      </c>
      <c r="C47" s="27" t="s">
        <v>112</v>
      </c>
      <c r="D47" s="49">
        <v>183.33333333333334</v>
      </c>
      <c r="E47" s="49"/>
      <c r="F47" s="49">
        <f t="shared" si="0"/>
        <v>0</v>
      </c>
      <c r="G47" s="49">
        <f t="shared" si="1"/>
        <v>0</v>
      </c>
      <c r="H47" s="2"/>
      <c r="I47" s="2"/>
      <c r="J47" s="2"/>
      <c r="K47" s="2"/>
    </row>
    <row r="48" spans="1:11" x14ac:dyDescent="0.25">
      <c r="A48" s="27"/>
      <c r="B48" s="27"/>
      <c r="C48" s="27"/>
      <c r="D48" s="49"/>
      <c r="E48" s="49"/>
      <c r="F48" s="49"/>
      <c r="G48" s="49"/>
      <c r="H48" s="2"/>
      <c r="I48" s="2"/>
      <c r="J48" s="2"/>
      <c r="K48" s="2"/>
    </row>
    <row r="49" spans="1:11" x14ac:dyDescent="0.25">
      <c r="A49" s="27" t="s">
        <v>26</v>
      </c>
      <c r="B49" s="27" t="str">
        <f>VLOOKUP(C49,$M$6:$N$27,2,0)</f>
        <v>đậy bạt đống ủ</v>
      </c>
      <c r="C49" s="27" t="s">
        <v>89</v>
      </c>
      <c r="D49" s="49"/>
      <c r="E49" s="49"/>
      <c r="F49" s="49">
        <f t="shared" si="0"/>
        <v>10.999999999999998</v>
      </c>
      <c r="G49" s="49">
        <f t="shared" si="1"/>
        <v>0</v>
      </c>
      <c r="H49" s="2"/>
      <c r="I49" s="2"/>
      <c r="J49" s="2">
        <v>10.999999999999998</v>
      </c>
      <c r="K49" s="2"/>
    </row>
    <row r="50" spans="1:11" x14ac:dyDescent="0.25">
      <c r="A50" s="27" t="s">
        <v>26</v>
      </c>
      <c r="B50" s="27" t="str">
        <f>VLOOKUP(C50,$M$6:$N$27,2,0)</f>
        <v>mở  bạt đống ủ</v>
      </c>
      <c r="C50" s="27" t="s">
        <v>90</v>
      </c>
      <c r="D50" s="49"/>
      <c r="E50" s="49"/>
      <c r="F50" s="49">
        <f t="shared" si="0"/>
        <v>1.0000000000000004</v>
      </c>
      <c r="G50" s="49">
        <f t="shared" si="1"/>
        <v>0</v>
      </c>
      <c r="H50" s="2"/>
      <c r="I50" s="2"/>
      <c r="J50" s="2">
        <v>1.0000000000000004</v>
      </c>
      <c r="K50" s="2"/>
    </row>
    <row r="51" spans="1:11" x14ac:dyDescent="0.25">
      <c r="A51" s="27" t="s">
        <v>26</v>
      </c>
      <c r="B51" s="27" t="str">
        <f>VLOOKUP(C51,$M$6:$N$27,2,0)</f>
        <v>làm ngoài</v>
      </c>
      <c r="C51" s="27" t="s">
        <v>92</v>
      </c>
      <c r="D51" s="49"/>
      <c r="E51" s="49"/>
      <c r="F51" s="49">
        <f t="shared" si="0"/>
        <v>5.6666666666666661</v>
      </c>
      <c r="G51" s="49">
        <f t="shared" si="1"/>
        <v>0</v>
      </c>
      <c r="H51" s="2">
        <v>5.6666666666666661</v>
      </c>
      <c r="I51" s="2"/>
      <c r="J51" s="2"/>
      <c r="K51" s="2"/>
    </row>
    <row r="52" spans="1:11" x14ac:dyDescent="0.25">
      <c r="A52" s="27" t="s">
        <v>26</v>
      </c>
      <c r="B52" s="27" t="s">
        <v>102</v>
      </c>
      <c r="C52" s="27" t="s">
        <v>101</v>
      </c>
      <c r="D52" s="49">
        <v>700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 t="s">
        <v>26</v>
      </c>
      <c r="B53" s="27" t="s">
        <v>100</v>
      </c>
      <c r="C53" s="27" t="s">
        <v>99</v>
      </c>
      <c r="D53" s="49">
        <v>2675</v>
      </c>
      <c r="E53" s="49"/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x14ac:dyDescent="0.25">
      <c r="A54" s="27" t="s">
        <v>26</v>
      </c>
      <c r="B54" s="27" t="s">
        <v>119</v>
      </c>
      <c r="C54" s="27" t="s">
        <v>118</v>
      </c>
      <c r="D54" s="49">
        <v>550</v>
      </c>
      <c r="E54" s="49"/>
      <c r="F54" s="49">
        <f t="shared" si="0"/>
        <v>0</v>
      </c>
      <c r="G54" s="49">
        <f t="shared" si="1"/>
        <v>0</v>
      </c>
      <c r="H54" s="2"/>
      <c r="I54" s="2"/>
      <c r="J54" s="2"/>
      <c r="K54" s="2"/>
    </row>
    <row r="55" spans="1:11" x14ac:dyDescent="0.25">
      <c r="A55" s="27" t="s">
        <v>26</v>
      </c>
      <c r="B55" s="27" t="s">
        <v>108</v>
      </c>
      <c r="C55" s="27" t="s">
        <v>107</v>
      </c>
      <c r="D55" s="49">
        <v>366.66666666666669</v>
      </c>
      <c r="E55" s="49"/>
      <c r="F55" s="49">
        <f t="shared" si="0"/>
        <v>0</v>
      </c>
      <c r="G55" s="49">
        <f t="shared" si="1"/>
        <v>0</v>
      </c>
      <c r="H55" s="2"/>
      <c r="I55" s="2"/>
      <c r="J55" s="2"/>
      <c r="K55" s="2"/>
    </row>
    <row r="56" spans="1:11" x14ac:dyDescent="0.25">
      <c r="A56" s="27" t="s">
        <v>26</v>
      </c>
      <c r="B56" s="27" t="s">
        <v>111</v>
      </c>
      <c r="C56" s="27" t="s">
        <v>110</v>
      </c>
      <c r="D56" s="49">
        <v>750</v>
      </c>
      <c r="E56" s="49"/>
      <c r="F56" s="49">
        <f t="shared" si="0"/>
        <v>0</v>
      </c>
      <c r="G56" s="49">
        <f t="shared" si="1"/>
        <v>0</v>
      </c>
      <c r="H56" s="2"/>
      <c r="I56" s="2"/>
      <c r="J56" s="2"/>
      <c r="K56" s="2"/>
    </row>
    <row r="57" spans="1:11" x14ac:dyDescent="0.25">
      <c r="A57" s="27" t="s">
        <v>26</v>
      </c>
      <c r="B57" s="27" t="s">
        <v>117</v>
      </c>
      <c r="C57" s="27" t="s">
        <v>116</v>
      </c>
      <c r="D57" s="49">
        <v>325</v>
      </c>
      <c r="E57" s="49"/>
      <c r="F57" s="49">
        <f t="shared" si="0"/>
        <v>0</v>
      </c>
      <c r="G57" s="49">
        <f t="shared" si="1"/>
        <v>0</v>
      </c>
      <c r="H57" s="2"/>
      <c r="I57" s="2"/>
      <c r="J57" s="2"/>
      <c r="K57" s="2"/>
    </row>
    <row r="58" spans="1:11" x14ac:dyDescent="0.25">
      <c r="A58" s="27" t="s">
        <v>26</v>
      </c>
      <c r="B58" s="27" t="s">
        <v>127</v>
      </c>
      <c r="C58" s="27" t="s">
        <v>126</v>
      </c>
      <c r="D58" s="49">
        <v>325</v>
      </c>
      <c r="E58" s="49"/>
      <c r="F58" s="49">
        <f t="shared" si="0"/>
        <v>0</v>
      </c>
      <c r="G58" s="49">
        <f t="shared" si="1"/>
        <v>0</v>
      </c>
      <c r="H58" s="2"/>
      <c r="I58" s="2"/>
      <c r="J58" s="2"/>
      <c r="K58" s="2"/>
    </row>
    <row r="59" spans="1:11" x14ac:dyDescent="0.25">
      <c r="A59" s="27" t="s">
        <v>26</v>
      </c>
      <c r="B59" s="27" t="s">
        <v>156</v>
      </c>
      <c r="C59" s="27" t="s">
        <v>157</v>
      </c>
      <c r="D59" s="49">
        <v>231.25</v>
      </c>
      <c r="E59" s="49"/>
      <c r="F59" s="49">
        <f t="shared" si="0"/>
        <v>0</v>
      </c>
      <c r="G59" s="49">
        <f t="shared" si="1"/>
        <v>0</v>
      </c>
      <c r="H59" s="2"/>
      <c r="I59" s="2"/>
      <c r="J59" s="2"/>
      <c r="K59" s="2"/>
    </row>
    <row r="60" spans="1:11" x14ac:dyDescent="0.25">
      <c r="A60" s="27"/>
      <c r="B60" s="27"/>
      <c r="C60" s="27"/>
      <c r="D60" s="49"/>
      <c r="E60" s="49"/>
      <c r="F60" s="49"/>
      <c r="G60" s="49"/>
      <c r="H60" s="2"/>
      <c r="I60" s="2"/>
      <c r="J60" s="2"/>
      <c r="K60" s="2"/>
    </row>
    <row r="61" spans="1:11" x14ac:dyDescent="0.25">
      <c r="A61" s="27" t="s">
        <v>27</v>
      </c>
      <c r="B61" s="27" t="str">
        <f>VLOOKUP(C61,$M$6:$N$27,2,0)</f>
        <v>Vc Vôi, lân..</v>
      </c>
      <c r="C61" s="27" t="s">
        <v>155</v>
      </c>
      <c r="D61" s="49"/>
      <c r="E61" s="49"/>
      <c r="F61" s="49">
        <f t="shared" si="0"/>
        <v>2.333333333333333</v>
      </c>
      <c r="G61" s="49">
        <f t="shared" si="1"/>
        <v>0</v>
      </c>
      <c r="H61" s="2">
        <v>2.333333333333333</v>
      </c>
      <c r="I61" s="2"/>
      <c r="J61" s="2"/>
      <c r="K61" s="2"/>
    </row>
    <row r="62" spans="1:11" x14ac:dyDescent="0.25">
      <c r="A62" s="27" t="s">
        <v>27</v>
      </c>
      <c r="B62" s="27" t="str">
        <f>VLOOKUP(C62,$M$6:$N$27,2,0)</f>
        <v>đậy bạt đống ủ</v>
      </c>
      <c r="C62" s="27" t="s">
        <v>89</v>
      </c>
      <c r="D62" s="49"/>
      <c r="E62" s="49"/>
      <c r="F62" s="49">
        <f t="shared" si="0"/>
        <v>9.4999999999999964</v>
      </c>
      <c r="G62" s="49">
        <f t="shared" si="1"/>
        <v>2.0000000000000009</v>
      </c>
      <c r="H62" s="2"/>
      <c r="I62" s="2"/>
      <c r="J62" s="2">
        <v>9.4999999999999964</v>
      </c>
      <c r="K62" s="2">
        <v>2.0000000000000009</v>
      </c>
    </row>
    <row r="63" spans="1:11" x14ac:dyDescent="0.25">
      <c r="A63" s="27" t="s">
        <v>27</v>
      </c>
      <c r="B63" s="27" t="str">
        <f>VLOOKUP(C63,$M$6:$N$27,2,0)</f>
        <v>mở  bạt đống ủ</v>
      </c>
      <c r="C63" s="27" t="s">
        <v>90</v>
      </c>
      <c r="D63" s="49"/>
      <c r="E63" s="49"/>
      <c r="F63" s="49">
        <f t="shared" si="0"/>
        <v>4</v>
      </c>
      <c r="G63" s="49">
        <f t="shared" si="1"/>
        <v>0.49999999999999956</v>
      </c>
      <c r="H63" s="2"/>
      <c r="I63" s="2"/>
      <c r="J63" s="2">
        <v>4</v>
      </c>
      <c r="K63" s="2">
        <v>0.49999999999999956</v>
      </c>
    </row>
    <row r="64" spans="1:11" x14ac:dyDescent="0.25">
      <c r="A64" s="27" t="s">
        <v>27</v>
      </c>
      <c r="B64" s="27" t="str">
        <f>VLOOKUP(C64,$M$6:$N$27,2,0)</f>
        <v>làm ngoài</v>
      </c>
      <c r="C64" s="27" t="s">
        <v>92</v>
      </c>
      <c r="D64" s="49"/>
      <c r="E64" s="49"/>
      <c r="F64" s="49">
        <f t="shared" si="0"/>
        <v>10.5</v>
      </c>
      <c r="G64" s="49">
        <f t="shared" si="1"/>
        <v>10.5</v>
      </c>
      <c r="H64" s="2">
        <v>10.5</v>
      </c>
      <c r="I64" s="2">
        <v>10.5</v>
      </c>
      <c r="J64" s="2"/>
      <c r="K64" s="2"/>
    </row>
    <row r="65" spans="1:11" x14ac:dyDescent="0.25">
      <c r="A65" s="27" t="s">
        <v>27</v>
      </c>
      <c r="B65" s="27" t="s">
        <v>102</v>
      </c>
      <c r="C65" s="27" t="s">
        <v>101</v>
      </c>
      <c r="D65" s="49">
        <v>533.33333333333337</v>
      </c>
      <c r="E65" s="49"/>
      <c r="F65" s="49">
        <f t="shared" si="0"/>
        <v>0</v>
      </c>
      <c r="G65" s="49">
        <f t="shared" si="1"/>
        <v>0</v>
      </c>
      <c r="H65" s="2"/>
      <c r="I65" s="2"/>
      <c r="J65" s="2"/>
      <c r="K65" s="2"/>
    </row>
    <row r="66" spans="1:11" x14ac:dyDescent="0.25">
      <c r="A66" s="27" t="s">
        <v>27</v>
      </c>
      <c r="B66" s="27" t="s">
        <v>100</v>
      </c>
      <c r="C66" s="27" t="s">
        <v>99</v>
      </c>
      <c r="D66" s="49">
        <v>1600</v>
      </c>
      <c r="E66" s="49"/>
      <c r="F66" s="49">
        <f t="shared" si="0"/>
        <v>0</v>
      </c>
      <c r="G66" s="49">
        <f t="shared" si="1"/>
        <v>0</v>
      </c>
      <c r="H66" s="2"/>
      <c r="I66" s="2"/>
      <c r="J66" s="2"/>
      <c r="K66" s="2"/>
    </row>
    <row r="67" spans="1:11" x14ac:dyDescent="0.25">
      <c r="A67" s="27" t="s">
        <v>27</v>
      </c>
      <c r="B67" s="27" t="s">
        <v>108</v>
      </c>
      <c r="C67" s="27" t="s">
        <v>107</v>
      </c>
      <c r="D67" s="49">
        <v>506.66666666666669</v>
      </c>
      <c r="E67" s="49"/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 t="s">
        <v>27</v>
      </c>
      <c r="B68" s="27" t="s">
        <v>115</v>
      </c>
      <c r="C68" s="27" t="s">
        <v>114</v>
      </c>
      <c r="D68" s="49">
        <v>450</v>
      </c>
      <c r="E68" s="49"/>
      <c r="F68" s="49">
        <f t="shared" si="0"/>
        <v>0</v>
      </c>
      <c r="G68" s="49">
        <f t="shared" si="1"/>
        <v>0</v>
      </c>
      <c r="H68" s="2"/>
      <c r="I68" s="2"/>
      <c r="J68" s="2"/>
      <c r="K68" s="2"/>
    </row>
    <row r="69" spans="1:11" x14ac:dyDescent="0.25">
      <c r="A69" s="27" t="s">
        <v>27</v>
      </c>
      <c r="B69" s="27" t="s">
        <v>98</v>
      </c>
      <c r="C69" s="27" t="s">
        <v>97</v>
      </c>
      <c r="D69" s="49">
        <v>377.5</v>
      </c>
      <c r="E69" s="49"/>
      <c r="F69" s="49">
        <f t="shared" si="0"/>
        <v>0</v>
      </c>
      <c r="G69" s="49">
        <f t="shared" si="1"/>
        <v>0</v>
      </c>
      <c r="H69" s="2"/>
      <c r="I69" s="2"/>
      <c r="J69" s="2"/>
      <c r="K69" s="2"/>
    </row>
    <row r="70" spans="1:11" x14ac:dyDescent="0.25">
      <c r="A70" s="27" t="s">
        <v>27</v>
      </c>
      <c r="B70" s="27" t="s">
        <v>104</v>
      </c>
      <c r="C70" s="27" t="s">
        <v>103</v>
      </c>
      <c r="D70" s="49">
        <v>133.33333333333334</v>
      </c>
      <c r="E70" s="49"/>
      <c r="F70" s="49">
        <f t="shared" si="0"/>
        <v>0</v>
      </c>
      <c r="G70" s="49">
        <f t="shared" si="1"/>
        <v>0</v>
      </c>
      <c r="H70" s="2"/>
      <c r="I70" s="2"/>
      <c r="J70" s="2"/>
      <c r="K70" s="2"/>
    </row>
    <row r="71" spans="1:11" x14ac:dyDescent="0.25">
      <c r="A71" s="27" t="s">
        <v>27</v>
      </c>
      <c r="B71" s="27" t="s">
        <v>113</v>
      </c>
      <c r="C71" s="27" t="s">
        <v>112</v>
      </c>
      <c r="D71" s="49">
        <v>350</v>
      </c>
      <c r="E71" s="49"/>
      <c r="F71" s="49">
        <f t="shared" si="0"/>
        <v>0</v>
      </c>
      <c r="G71" s="49">
        <f t="shared" si="1"/>
        <v>0</v>
      </c>
      <c r="H71" s="2"/>
      <c r="I71" s="2"/>
      <c r="J71" s="2"/>
      <c r="K71" s="2"/>
    </row>
    <row r="72" spans="1:11" x14ac:dyDescent="0.25">
      <c r="A72" s="27" t="s">
        <v>27</v>
      </c>
      <c r="B72" s="27" t="s">
        <v>145</v>
      </c>
      <c r="C72" s="27" t="s">
        <v>144</v>
      </c>
      <c r="D72" s="49">
        <v>31.25</v>
      </c>
      <c r="E72" s="49"/>
      <c r="F72" s="49">
        <f t="shared" si="0"/>
        <v>0</v>
      </c>
      <c r="G72" s="49">
        <f t="shared" si="1"/>
        <v>0</v>
      </c>
      <c r="H72" s="2"/>
      <c r="I72" s="2"/>
      <c r="J72" s="2"/>
      <c r="K72" s="2"/>
    </row>
    <row r="73" spans="1:11" x14ac:dyDescent="0.25">
      <c r="A73" s="27" t="s">
        <v>27</v>
      </c>
      <c r="B73" s="27" t="s">
        <v>147</v>
      </c>
      <c r="C73" s="27" t="s">
        <v>146</v>
      </c>
      <c r="D73" s="49">
        <v>31.25</v>
      </c>
      <c r="E73" s="49"/>
      <c r="F73" s="49">
        <f t="shared" ref="F73:F136" si="2">+H73+J73</f>
        <v>0</v>
      </c>
      <c r="G73" s="49">
        <f t="shared" ref="G73:G136" si="3">+I73+K73</f>
        <v>0</v>
      </c>
      <c r="H73" s="2"/>
      <c r="I73" s="2"/>
      <c r="J73" s="2"/>
      <c r="K73" s="2"/>
    </row>
    <row r="74" spans="1:11" x14ac:dyDescent="0.25">
      <c r="A74" s="27"/>
      <c r="B74" s="27"/>
      <c r="C74" s="27"/>
      <c r="D74" s="49"/>
      <c r="E74" s="49"/>
      <c r="F74" s="49"/>
      <c r="G74" s="49"/>
      <c r="H74" s="2"/>
      <c r="I74" s="2"/>
      <c r="J74" s="2"/>
      <c r="K74" s="2"/>
    </row>
    <row r="75" spans="1:11" x14ac:dyDescent="0.25">
      <c r="A75" s="27" t="s">
        <v>128</v>
      </c>
      <c r="B75" s="27" t="str">
        <f>VLOOKUP(C75,$M$6:$N$27,2,0)</f>
        <v>đậy bạt đống ủ</v>
      </c>
      <c r="C75" s="27" t="s">
        <v>89</v>
      </c>
      <c r="D75" s="49"/>
      <c r="E75" s="49"/>
      <c r="F75" s="49">
        <f t="shared" si="2"/>
        <v>7.4999999999999973</v>
      </c>
      <c r="G75" s="49">
        <f t="shared" si="3"/>
        <v>0</v>
      </c>
      <c r="H75" s="2"/>
      <c r="I75" s="2"/>
      <c r="J75" s="2">
        <v>7.4999999999999973</v>
      </c>
      <c r="K75" s="2"/>
    </row>
    <row r="76" spans="1:11" x14ac:dyDescent="0.25">
      <c r="A76" s="27" t="s">
        <v>128</v>
      </c>
      <c r="B76" s="27" t="str">
        <f>VLOOKUP(C76,$M$6:$N$27,2,0)</f>
        <v>mở  bạt đống ủ</v>
      </c>
      <c r="C76" s="27" t="s">
        <v>90</v>
      </c>
      <c r="D76" s="49"/>
      <c r="E76" s="49"/>
      <c r="F76" s="49">
        <f t="shared" si="2"/>
        <v>3</v>
      </c>
      <c r="G76" s="49">
        <f t="shared" si="3"/>
        <v>0</v>
      </c>
      <c r="H76" s="2"/>
      <c r="I76" s="2"/>
      <c r="J76" s="2">
        <v>3</v>
      </c>
      <c r="K76" s="2"/>
    </row>
    <row r="77" spans="1:11" x14ac:dyDescent="0.25">
      <c r="A77" s="27" t="s">
        <v>128</v>
      </c>
      <c r="B77" s="27" t="str">
        <f>VLOOKUP(C77,$M$6:$N$27,2,0)</f>
        <v>làm ngoài</v>
      </c>
      <c r="C77" s="27" t="s">
        <v>92</v>
      </c>
      <c r="D77" s="49"/>
      <c r="E77" s="49"/>
      <c r="F77" s="49">
        <f t="shared" si="2"/>
        <v>5</v>
      </c>
      <c r="G77" s="49">
        <f t="shared" si="3"/>
        <v>0</v>
      </c>
      <c r="H77" s="2">
        <v>5</v>
      </c>
      <c r="I77" s="2"/>
      <c r="J77" s="2"/>
      <c r="K77" s="2"/>
    </row>
    <row r="78" spans="1:11" x14ac:dyDescent="0.25">
      <c r="A78" s="27" t="s">
        <v>128</v>
      </c>
      <c r="B78" s="27" t="s">
        <v>102</v>
      </c>
      <c r="C78" s="27" t="s">
        <v>101</v>
      </c>
      <c r="D78" s="49">
        <v>733.33333333333337</v>
      </c>
      <c r="E78" s="49"/>
      <c r="F78" s="49">
        <f t="shared" si="2"/>
        <v>0</v>
      </c>
      <c r="G78" s="49">
        <f t="shared" si="3"/>
        <v>0</v>
      </c>
      <c r="H78" s="2"/>
      <c r="I78" s="2"/>
      <c r="J78" s="2"/>
      <c r="K78" s="2"/>
    </row>
    <row r="79" spans="1:11" x14ac:dyDescent="0.25">
      <c r="A79" s="27" t="s">
        <v>128</v>
      </c>
      <c r="B79" s="27" t="s">
        <v>100</v>
      </c>
      <c r="C79" s="27" t="s">
        <v>99</v>
      </c>
      <c r="D79" s="49">
        <v>2075</v>
      </c>
      <c r="E79" s="49"/>
      <c r="F79" s="49">
        <f t="shared" si="2"/>
        <v>0</v>
      </c>
      <c r="G79" s="49">
        <f t="shared" si="3"/>
        <v>0</v>
      </c>
      <c r="H79" s="2"/>
      <c r="I79" s="2"/>
      <c r="J79" s="2"/>
      <c r="K79" s="2"/>
    </row>
    <row r="80" spans="1:11" x14ac:dyDescent="0.25">
      <c r="A80" s="27" t="s">
        <v>128</v>
      </c>
      <c r="B80" s="27" t="s">
        <v>119</v>
      </c>
      <c r="C80" s="27" t="s">
        <v>118</v>
      </c>
      <c r="D80" s="49">
        <v>450</v>
      </c>
      <c r="E80" s="49"/>
      <c r="F80" s="49">
        <f t="shared" si="2"/>
        <v>0</v>
      </c>
      <c r="G80" s="49">
        <f t="shared" si="3"/>
        <v>0</v>
      </c>
      <c r="H80" s="2"/>
      <c r="I80" s="2"/>
      <c r="J80" s="2"/>
      <c r="K80" s="2"/>
    </row>
    <row r="81" spans="1:11" x14ac:dyDescent="0.25">
      <c r="A81" s="27" t="s">
        <v>128</v>
      </c>
      <c r="B81" s="27" t="s">
        <v>96</v>
      </c>
      <c r="C81" s="27" t="s">
        <v>95</v>
      </c>
      <c r="D81" s="49">
        <v>730</v>
      </c>
      <c r="E81" s="49"/>
      <c r="F81" s="49">
        <f t="shared" si="2"/>
        <v>0</v>
      </c>
      <c r="G81" s="49">
        <f t="shared" si="3"/>
        <v>0</v>
      </c>
      <c r="H81" s="2"/>
      <c r="I81" s="2"/>
      <c r="J81" s="2"/>
      <c r="K81" s="2"/>
    </row>
    <row r="82" spans="1:11" x14ac:dyDescent="0.25">
      <c r="A82" s="27" t="s">
        <v>128</v>
      </c>
      <c r="B82" s="27" t="s">
        <v>108</v>
      </c>
      <c r="C82" s="27" t="s">
        <v>107</v>
      </c>
      <c r="D82" s="49">
        <v>733.33333333333337</v>
      </c>
      <c r="E82" s="49"/>
      <c r="F82" s="49">
        <f t="shared" si="2"/>
        <v>0</v>
      </c>
      <c r="G82" s="49">
        <f t="shared" si="3"/>
        <v>0</v>
      </c>
      <c r="H82" s="2"/>
      <c r="I82" s="2"/>
      <c r="J82" s="2"/>
      <c r="K82" s="2"/>
    </row>
    <row r="83" spans="1:11" x14ac:dyDescent="0.25">
      <c r="A83" s="27" t="s">
        <v>128</v>
      </c>
      <c r="B83" s="27" t="s">
        <v>156</v>
      </c>
      <c r="C83" s="27" t="s">
        <v>157</v>
      </c>
      <c r="D83" s="49">
        <v>231.25</v>
      </c>
      <c r="E83" s="49"/>
      <c r="F83" s="49">
        <f t="shared" si="2"/>
        <v>0</v>
      </c>
      <c r="G83" s="49">
        <f t="shared" si="3"/>
        <v>0</v>
      </c>
      <c r="H83" s="2"/>
      <c r="I83" s="2"/>
      <c r="J83" s="2"/>
      <c r="K83" s="2"/>
    </row>
    <row r="84" spans="1:11" x14ac:dyDescent="0.25">
      <c r="A84" s="27"/>
      <c r="B84" s="27"/>
      <c r="C84" s="27"/>
      <c r="D84" s="49"/>
      <c r="E84" s="49"/>
      <c r="F84" s="49"/>
      <c r="G84" s="49"/>
      <c r="H84" s="2"/>
      <c r="I84" s="2"/>
      <c r="J84" s="2"/>
      <c r="K84" s="2"/>
    </row>
    <row r="85" spans="1:11" x14ac:dyDescent="0.25">
      <c r="A85" s="27" t="s">
        <v>29</v>
      </c>
      <c r="B85" s="27" t="str">
        <f>VLOOKUP(C85,$M$6:$N$27,2,0)</f>
        <v>đậy bạt đống ủ</v>
      </c>
      <c r="C85" s="27" t="s">
        <v>89</v>
      </c>
      <c r="D85" s="49"/>
      <c r="E85" s="49"/>
      <c r="F85" s="49">
        <f t="shared" si="2"/>
        <v>10.999999999999998</v>
      </c>
      <c r="G85" s="49">
        <f t="shared" si="3"/>
        <v>2.0000000000000009</v>
      </c>
      <c r="H85" s="2"/>
      <c r="I85" s="2"/>
      <c r="J85" s="2">
        <v>10.999999999999998</v>
      </c>
      <c r="K85" s="2">
        <v>2.0000000000000009</v>
      </c>
    </row>
    <row r="86" spans="1:11" x14ac:dyDescent="0.25">
      <c r="A86" s="27" t="s">
        <v>29</v>
      </c>
      <c r="B86" s="27" t="str">
        <f>VLOOKUP(C86,$M$6:$N$27,2,0)</f>
        <v>mở  bạt đống ủ</v>
      </c>
      <c r="C86" s="27" t="s">
        <v>90</v>
      </c>
      <c r="D86" s="49"/>
      <c r="E86" s="49"/>
      <c r="F86" s="49">
        <f t="shared" si="2"/>
        <v>4.5</v>
      </c>
      <c r="G86" s="49">
        <f t="shared" si="3"/>
        <v>0.49999999999999956</v>
      </c>
      <c r="H86" s="2"/>
      <c r="I86" s="2"/>
      <c r="J86" s="2">
        <v>4.5</v>
      </c>
      <c r="K86" s="2">
        <v>0.49999999999999956</v>
      </c>
    </row>
    <row r="87" spans="1:11" x14ac:dyDescent="0.25">
      <c r="A87" s="27" t="s">
        <v>29</v>
      </c>
      <c r="B87" s="27" t="str">
        <f>VLOOKUP(C87,$M$6:$N$27,2,0)</f>
        <v>làm ngoài</v>
      </c>
      <c r="C87" s="27" t="s">
        <v>92</v>
      </c>
      <c r="D87" s="49"/>
      <c r="E87" s="49"/>
      <c r="F87" s="49">
        <f t="shared" si="2"/>
        <v>3</v>
      </c>
      <c r="G87" s="49">
        <f t="shared" si="3"/>
        <v>5.5</v>
      </c>
      <c r="H87" s="2">
        <v>3</v>
      </c>
      <c r="I87" s="2">
        <v>5.5</v>
      </c>
      <c r="J87" s="2"/>
      <c r="K87" s="2"/>
    </row>
    <row r="88" spans="1:11" x14ac:dyDescent="0.25">
      <c r="A88" s="27" t="s">
        <v>29</v>
      </c>
      <c r="B88" s="27" t="s">
        <v>102</v>
      </c>
      <c r="C88" s="27" t="s">
        <v>101</v>
      </c>
      <c r="D88" s="49">
        <v>533.33333333333337</v>
      </c>
      <c r="E88" s="49"/>
      <c r="F88" s="49">
        <f t="shared" si="2"/>
        <v>0</v>
      </c>
      <c r="G88" s="49">
        <f t="shared" si="3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100</v>
      </c>
      <c r="C89" s="27" t="s">
        <v>99</v>
      </c>
      <c r="D89" s="49">
        <v>2775</v>
      </c>
      <c r="E89" s="49"/>
      <c r="F89" s="49">
        <f t="shared" si="2"/>
        <v>0</v>
      </c>
      <c r="G89" s="49">
        <f t="shared" si="3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108</v>
      </c>
      <c r="C90" s="27" t="s">
        <v>107</v>
      </c>
      <c r="D90" s="49">
        <v>733.33333333333337</v>
      </c>
      <c r="E90" s="49"/>
      <c r="F90" s="49">
        <f t="shared" si="2"/>
        <v>0</v>
      </c>
      <c r="G90" s="49">
        <f t="shared" si="3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115</v>
      </c>
      <c r="C91" s="27" t="s">
        <v>114</v>
      </c>
      <c r="D91" s="49">
        <v>325</v>
      </c>
      <c r="E91" s="49"/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 t="s">
        <v>29</v>
      </c>
      <c r="B92" s="27" t="s">
        <v>98</v>
      </c>
      <c r="C92" s="27" t="s">
        <v>97</v>
      </c>
      <c r="D92" s="49">
        <v>375</v>
      </c>
      <c r="E92" s="49"/>
      <c r="F92" s="49">
        <f t="shared" si="2"/>
        <v>0</v>
      </c>
      <c r="G92" s="49">
        <f t="shared" si="3"/>
        <v>0</v>
      </c>
      <c r="H92" s="2"/>
      <c r="I92" s="2"/>
      <c r="J92" s="2"/>
      <c r="K92" s="2"/>
    </row>
    <row r="93" spans="1:11" x14ac:dyDescent="0.25">
      <c r="A93" s="27" t="s">
        <v>29</v>
      </c>
      <c r="B93" s="27" t="s">
        <v>113</v>
      </c>
      <c r="C93" s="27" t="s">
        <v>112</v>
      </c>
      <c r="D93" s="49">
        <v>166.66666666666666</v>
      </c>
      <c r="E93" s="49"/>
      <c r="F93" s="49">
        <f t="shared" si="2"/>
        <v>0</v>
      </c>
      <c r="G93" s="49">
        <f t="shared" si="3"/>
        <v>0</v>
      </c>
      <c r="H93" s="2"/>
      <c r="I93" s="2"/>
      <c r="J93" s="2"/>
      <c r="K93" s="2"/>
    </row>
    <row r="94" spans="1:11" x14ac:dyDescent="0.25">
      <c r="A94" s="27" t="s">
        <v>29</v>
      </c>
      <c r="B94" s="27" t="s">
        <v>143</v>
      </c>
      <c r="C94" s="27" t="s">
        <v>142</v>
      </c>
      <c r="D94" s="49">
        <v>325</v>
      </c>
      <c r="E94" s="49"/>
      <c r="F94" s="49">
        <f t="shared" si="2"/>
        <v>0</v>
      </c>
      <c r="G94" s="49">
        <f t="shared" si="3"/>
        <v>0</v>
      </c>
      <c r="H94" s="2"/>
      <c r="I94" s="2"/>
      <c r="J94" s="2"/>
      <c r="K94" s="2"/>
    </row>
    <row r="95" spans="1:11" x14ac:dyDescent="0.25">
      <c r="A95" s="27"/>
      <c r="B95" s="27"/>
      <c r="C95" s="27"/>
      <c r="D95" s="49"/>
      <c r="E95" s="49"/>
      <c r="F95" s="49"/>
      <c r="G95" s="49"/>
      <c r="H95" s="2"/>
      <c r="I95" s="2"/>
      <c r="J95" s="2"/>
      <c r="K95" s="2"/>
    </row>
    <row r="96" spans="1:11" x14ac:dyDescent="0.25">
      <c r="A96" s="27" t="s">
        <v>30</v>
      </c>
      <c r="B96" s="27" t="str">
        <f>VLOOKUP(C96,$M$6:$N$27,2,0)</f>
        <v>đậy bạt đống ủ</v>
      </c>
      <c r="C96" s="27" t="s">
        <v>89</v>
      </c>
      <c r="D96" s="49"/>
      <c r="E96" s="49"/>
      <c r="F96" s="49">
        <f t="shared" si="2"/>
        <v>10.499999999999996</v>
      </c>
      <c r="G96" s="49">
        <f t="shared" si="3"/>
        <v>0</v>
      </c>
      <c r="H96" s="2"/>
      <c r="I96" s="2"/>
      <c r="J96" s="2">
        <v>10.499999999999996</v>
      </c>
      <c r="K96" s="2"/>
    </row>
    <row r="97" spans="1:11" x14ac:dyDescent="0.25">
      <c r="A97" s="27" t="s">
        <v>30</v>
      </c>
      <c r="B97" s="27" t="str">
        <f>VLOOKUP(C97,$M$6:$N$27,2,0)</f>
        <v>mở  bạt đống ủ</v>
      </c>
      <c r="C97" s="27" t="s">
        <v>90</v>
      </c>
      <c r="D97" s="49"/>
      <c r="E97" s="49"/>
      <c r="F97" s="49">
        <f t="shared" si="2"/>
        <v>2.0000000000000009</v>
      </c>
      <c r="G97" s="49">
        <f t="shared" si="3"/>
        <v>0</v>
      </c>
      <c r="H97" s="2"/>
      <c r="I97" s="2"/>
      <c r="J97" s="2">
        <v>2.0000000000000009</v>
      </c>
      <c r="K97" s="2"/>
    </row>
    <row r="98" spans="1:11" x14ac:dyDescent="0.25">
      <c r="A98" s="27" t="s">
        <v>30</v>
      </c>
      <c r="B98" s="27" t="str">
        <f>VLOOKUP(C98,$M$6:$N$27,2,0)</f>
        <v>làm ngoài</v>
      </c>
      <c r="C98" s="27" t="s">
        <v>92</v>
      </c>
      <c r="D98" s="49"/>
      <c r="E98" s="49"/>
      <c r="F98" s="49">
        <f t="shared" si="2"/>
        <v>10.666666666666668</v>
      </c>
      <c r="G98" s="49">
        <f t="shared" si="3"/>
        <v>0</v>
      </c>
      <c r="H98" s="2">
        <v>10.666666666666668</v>
      </c>
      <c r="I98" s="2"/>
      <c r="J98" s="2"/>
      <c r="K98" s="2"/>
    </row>
    <row r="99" spans="1:11" x14ac:dyDescent="0.25">
      <c r="A99" s="27" t="s">
        <v>30</v>
      </c>
      <c r="B99" s="27" t="s">
        <v>102</v>
      </c>
      <c r="C99" s="27" t="s">
        <v>101</v>
      </c>
      <c r="D99" s="49">
        <v>700</v>
      </c>
      <c r="E99" s="49"/>
      <c r="F99" s="49">
        <f t="shared" si="2"/>
        <v>0</v>
      </c>
      <c r="G99" s="49">
        <f t="shared" si="3"/>
        <v>0</v>
      </c>
      <c r="H99" s="2"/>
      <c r="I99" s="2"/>
      <c r="J99" s="2"/>
      <c r="K99" s="2"/>
    </row>
    <row r="100" spans="1:11" x14ac:dyDescent="0.25">
      <c r="A100" s="27" t="s">
        <v>30</v>
      </c>
      <c r="B100" s="27" t="s">
        <v>100</v>
      </c>
      <c r="C100" s="27" t="s">
        <v>99</v>
      </c>
      <c r="D100" s="49">
        <v>1975</v>
      </c>
      <c r="E100" s="49"/>
      <c r="F100" s="49">
        <f t="shared" si="2"/>
        <v>0</v>
      </c>
      <c r="G100" s="49">
        <f t="shared" si="3"/>
        <v>0</v>
      </c>
      <c r="H100" s="2"/>
      <c r="I100" s="2"/>
      <c r="J100" s="2"/>
      <c r="K100" s="2"/>
    </row>
    <row r="101" spans="1:11" x14ac:dyDescent="0.25">
      <c r="A101" s="27" t="s">
        <v>30</v>
      </c>
      <c r="B101" s="27" t="s">
        <v>119</v>
      </c>
      <c r="C101" s="27" t="s">
        <v>118</v>
      </c>
      <c r="D101" s="49">
        <v>100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x14ac:dyDescent="0.25">
      <c r="A102" s="27" t="s">
        <v>30</v>
      </c>
      <c r="B102" s="27" t="s">
        <v>108</v>
      </c>
      <c r="C102" s="27" t="s">
        <v>107</v>
      </c>
      <c r="D102" s="49">
        <v>366.66666666666669</v>
      </c>
      <c r="E102" s="49"/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x14ac:dyDescent="0.25">
      <c r="A103" s="27" t="s">
        <v>30</v>
      </c>
      <c r="B103" s="27" t="s">
        <v>98</v>
      </c>
      <c r="C103" s="27" t="s">
        <v>97</v>
      </c>
      <c r="D103" s="49">
        <v>377.5</v>
      </c>
      <c r="E103" s="49"/>
      <c r="F103" s="49">
        <f t="shared" si="2"/>
        <v>0</v>
      </c>
      <c r="G103" s="49">
        <f t="shared" si="3"/>
        <v>0</v>
      </c>
      <c r="H103" s="2"/>
      <c r="I103" s="2"/>
      <c r="J103" s="2"/>
      <c r="K103" s="2"/>
    </row>
    <row r="104" spans="1:11" x14ac:dyDescent="0.25">
      <c r="A104" s="27" t="s">
        <v>30</v>
      </c>
      <c r="B104" s="27" t="s">
        <v>117</v>
      </c>
      <c r="C104" s="27" t="s">
        <v>116</v>
      </c>
      <c r="D104" s="49">
        <v>325</v>
      </c>
      <c r="E104" s="49"/>
      <c r="F104" s="49">
        <f t="shared" si="2"/>
        <v>0</v>
      </c>
      <c r="G104" s="49">
        <f t="shared" si="3"/>
        <v>0</v>
      </c>
      <c r="H104" s="2"/>
      <c r="I104" s="2"/>
      <c r="J104" s="2"/>
      <c r="K104" s="2"/>
    </row>
    <row r="105" spans="1:11" x14ac:dyDescent="0.25">
      <c r="A105" s="27" t="s">
        <v>30</v>
      </c>
      <c r="B105" s="27" t="s">
        <v>127</v>
      </c>
      <c r="C105" s="27" t="s">
        <v>126</v>
      </c>
      <c r="D105" s="49">
        <v>325</v>
      </c>
      <c r="E105" s="49"/>
      <c r="F105" s="49">
        <f t="shared" si="2"/>
        <v>0</v>
      </c>
      <c r="G105" s="49">
        <f t="shared" si="3"/>
        <v>0</v>
      </c>
      <c r="H105" s="2"/>
      <c r="I105" s="2"/>
      <c r="J105" s="2"/>
      <c r="K105" s="2"/>
    </row>
    <row r="106" spans="1:11" x14ac:dyDescent="0.25">
      <c r="A106" s="27"/>
      <c r="B106" s="27"/>
      <c r="C106" s="27"/>
      <c r="D106" s="49"/>
      <c r="E106" s="49"/>
      <c r="F106" s="49"/>
      <c r="G106" s="49"/>
      <c r="H106" s="2"/>
      <c r="I106" s="2"/>
      <c r="J106" s="2"/>
      <c r="K106" s="2"/>
    </row>
    <row r="107" spans="1:11" x14ac:dyDescent="0.25">
      <c r="A107" s="27" t="s">
        <v>31</v>
      </c>
      <c r="B107" s="27" t="str">
        <f>VLOOKUP(C107,$M$6:$N$27,2,0)</f>
        <v>đậy bạt đống ủ</v>
      </c>
      <c r="C107" s="27" t="s">
        <v>89</v>
      </c>
      <c r="D107" s="49"/>
      <c r="E107" s="49"/>
      <c r="F107" s="49">
        <f t="shared" si="2"/>
        <v>6.4999999999999982</v>
      </c>
      <c r="G107" s="49">
        <f t="shared" si="3"/>
        <v>0</v>
      </c>
      <c r="H107" s="2"/>
      <c r="I107" s="2"/>
      <c r="J107" s="2">
        <v>6.4999999999999982</v>
      </c>
      <c r="K107" s="2"/>
    </row>
    <row r="108" spans="1:11" x14ac:dyDescent="0.25">
      <c r="A108" s="27" t="s">
        <v>31</v>
      </c>
      <c r="B108" s="27" t="str">
        <f>VLOOKUP(C108,$M$6:$N$27,2,0)</f>
        <v>mở  bạt đống ủ</v>
      </c>
      <c r="C108" s="27" t="s">
        <v>90</v>
      </c>
      <c r="D108" s="49"/>
      <c r="E108" s="49"/>
      <c r="F108" s="49">
        <f t="shared" si="2"/>
        <v>8.5</v>
      </c>
      <c r="G108" s="49">
        <f t="shared" si="3"/>
        <v>8</v>
      </c>
      <c r="H108" s="2"/>
      <c r="I108" s="2"/>
      <c r="J108" s="2">
        <v>8.5</v>
      </c>
      <c r="K108" s="2">
        <v>8</v>
      </c>
    </row>
    <row r="109" spans="1:11" x14ac:dyDescent="0.25">
      <c r="A109" s="27" t="s">
        <v>31</v>
      </c>
      <c r="B109" s="27" t="str">
        <f>VLOOKUP(C109,$M$6:$N$27,2,0)</f>
        <v>làm ngoài</v>
      </c>
      <c r="C109" s="27" t="s">
        <v>92</v>
      </c>
      <c r="D109" s="49"/>
      <c r="E109" s="49"/>
      <c r="F109" s="49">
        <f t="shared" si="2"/>
        <v>11.5</v>
      </c>
      <c r="G109" s="49">
        <f t="shared" si="3"/>
        <v>0</v>
      </c>
      <c r="H109" s="2">
        <v>11.5</v>
      </c>
      <c r="I109" s="2"/>
      <c r="J109" s="2"/>
      <c r="K109" s="2"/>
    </row>
    <row r="110" spans="1:11" x14ac:dyDescent="0.25">
      <c r="A110" s="27" t="s">
        <v>31</v>
      </c>
      <c r="B110" s="27" t="s">
        <v>100</v>
      </c>
      <c r="C110" s="27" t="s">
        <v>99</v>
      </c>
      <c r="D110" s="49">
        <v>3125</v>
      </c>
      <c r="E110" s="49"/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x14ac:dyDescent="0.25">
      <c r="A111" s="27" t="s">
        <v>31</v>
      </c>
      <c r="B111" s="27" t="s">
        <v>108</v>
      </c>
      <c r="C111" s="27" t="s">
        <v>107</v>
      </c>
      <c r="D111" s="49">
        <v>366.66666666666669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x14ac:dyDescent="0.25">
      <c r="A112" s="27" t="s">
        <v>31</v>
      </c>
      <c r="B112" s="27" t="s">
        <v>115</v>
      </c>
      <c r="C112" s="27" t="s">
        <v>114</v>
      </c>
      <c r="D112" s="49">
        <v>325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x14ac:dyDescent="0.25">
      <c r="A113" s="27" t="s">
        <v>31</v>
      </c>
      <c r="B113" s="27" t="s">
        <v>98</v>
      </c>
      <c r="C113" s="27" t="s">
        <v>97</v>
      </c>
      <c r="D113" s="49">
        <v>375</v>
      </c>
      <c r="E113" s="49"/>
      <c r="F113" s="49">
        <f t="shared" si="2"/>
        <v>0</v>
      </c>
      <c r="G113" s="49">
        <f t="shared" si="3"/>
        <v>0</v>
      </c>
      <c r="H113" s="2"/>
      <c r="I113" s="2"/>
      <c r="J113" s="2"/>
      <c r="K113" s="2"/>
    </row>
    <row r="114" spans="1:11" x14ac:dyDescent="0.25">
      <c r="A114" s="27" t="s">
        <v>31</v>
      </c>
      <c r="B114" s="27" t="s">
        <v>104</v>
      </c>
      <c r="C114" s="27" t="s">
        <v>103</v>
      </c>
      <c r="D114" s="49">
        <v>66.666666666666671</v>
      </c>
      <c r="E114" s="49"/>
      <c r="F114" s="49">
        <f t="shared" si="2"/>
        <v>0</v>
      </c>
      <c r="G114" s="49">
        <f t="shared" si="3"/>
        <v>0</v>
      </c>
      <c r="H114" s="2"/>
      <c r="I114" s="2"/>
      <c r="J114" s="2"/>
      <c r="K114" s="2"/>
    </row>
    <row r="115" spans="1:11" x14ac:dyDescent="0.25">
      <c r="A115" s="27" t="s">
        <v>31</v>
      </c>
      <c r="B115" s="27" t="s">
        <v>113</v>
      </c>
      <c r="C115" s="27" t="s">
        <v>112</v>
      </c>
      <c r="D115" s="49">
        <v>183.33333333333334</v>
      </c>
      <c r="E115" s="49"/>
      <c r="F115" s="49">
        <f t="shared" si="2"/>
        <v>0</v>
      </c>
      <c r="G115" s="49">
        <f t="shared" si="3"/>
        <v>0</v>
      </c>
      <c r="H115" s="2"/>
      <c r="I115" s="2"/>
      <c r="J115" s="2"/>
      <c r="K115" s="2"/>
    </row>
    <row r="116" spans="1:11" x14ac:dyDescent="0.25">
      <c r="A116" s="27"/>
      <c r="B116" s="27"/>
      <c r="C116" s="27"/>
      <c r="D116" s="49"/>
      <c r="E116" s="49"/>
      <c r="F116" s="49"/>
      <c r="G116" s="49"/>
      <c r="H116" s="2"/>
      <c r="I116" s="2"/>
      <c r="J116" s="2"/>
      <c r="K116" s="2"/>
    </row>
    <row r="117" spans="1:11" x14ac:dyDescent="0.25">
      <c r="A117" s="27" t="s">
        <v>35</v>
      </c>
      <c r="B117" s="27" t="str">
        <f>VLOOKUP(C117,$M$6:$N$27,2,0)</f>
        <v>đậy bạt đống ủ</v>
      </c>
      <c r="C117" s="27" t="s">
        <v>89</v>
      </c>
      <c r="D117" s="49"/>
      <c r="E117" s="49"/>
      <c r="F117" s="49">
        <f t="shared" si="2"/>
        <v>11.5</v>
      </c>
      <c r="G117" s="49">
        <f t="shared" si="3"/>
        <v>0</v>
      </c>
      <c r="H117" s="2"/>
      <c r="I117" s="2"/>
      <c r="J117" s="2">
        <v>11.5</v>
      </c>
      <c r="K117" s="2"/>
    </row>
    <row r="118" spans="1:11" x14ac:dyDescent="0.25">
      <c r="A118" s="27" t="s">
        <v>35</v>
      </c>
      <c r="B118" s="27" t="str">
        <f>VLOOKUP(C118,$M$6:$N$27,2,0)</f>
        <v>mở  bạt đống ủ</v>
      </c>
      <c r="C118" s="27" t="s">
        <v>90</v>
      </c>
      <c r="D118" s="49"/>
      <c r="E118" s="49"/>
      <c r="F118" s="49">
        <f t="shared" si="2"/>
        <v>2.0000000000000009</v>
      </c>
      <c r="G118" s="49">
        <f t="shared" si="3"/>
        <v>0</v>
      </c>
      <c r="H118" s="2"/>
      <c r="I118" s="2"/>
      <c r="J118" s="2">
        <v>2.0000000000000009</v>
      </c>
      <c r="K118" s="2"/>
    </row>
    <row r="119" spans="1:11" x14ac:dyDescent="0.25">
      <c r="A119" s="27" t="s">
        <v>35</v>
      </c>
      <c r="B119" s="27" t="str">
        <f>VLOOKUP(C119,$M$6:$N$27,2,0)</f>
        <v>làm ngoài</v>
      </c>
      <c r="C119" s="27" t="s">
        <v>92</v>
      </c>
      <c r="D119" s="49"/>
      <c r="E119" s="49"/>
      <c r="F119" s="49">
        <f t="shared" si="2"/>
        <v>9.1666666666666679</v>
      </c>
      <c r="G119" s="49">
        <f t="shared" si="3"/>
        <v>0</v>
      </c>
      <c r="H119" s="2">
        <v>9.1666666666666679</v>
      </c>
      <c r="I119" s="2"/>
      <c r="J119" s="2"/>
      <c r="K119" s="2"/>
    </row>
    <row r="120" spans="1:11" x14ac:dyDescent="0.25">
      <c r="A120" s="27" t="s">
        <v>35</v>
      </c>
      <c r="B120" s="27" t="s">
        <v>102</v>
      </c>
      <c r="C120" s="27" t="s">
        <v>101</v>
      </c>
      <c r="D120" s="49">
        <v>366.66666666666669</v>
      </c>
      <c r="E120" s="49"/>
      <c r="F120" s="49">
        <f t="shared" si="2"/>
        <v>0</v>
      </c>
      <c r="G120" s="49">
        <f t="shared" si="3"/>
        <v>0</v>
      </c>
      <c r="H120" s="2"/>
      <c r="I120" s="2"/>
      <c r="J120" s="2"/>
      <c r="K120" s="2"/>
    </row>
    <row r="121" spans="1:11" x14ac:dyDescent="0.25">
      <c r="A121" s="27" t="s">
        <v>35</v>
      </c>
      <c r="B121" s="27" t="s">
        <v>100</v>
      </c>
      <c r="C121" s="27" t="s">
        <v>99</v>
      </c>
      <c r="D121" s="49">
        <v>2325</v>
      </c>
      <c r="E121" s="49"/>
      <c r="F121" s="49">
        <f t="shared" si="2"/>
        <v>0</v>
      </c>
      <c r="G121" s="49">
        <f t="shared" si="3"/>
        <v>0</v>
      </c>
      <c r="H121" s="2"/>
      <c r="I121" s="2"/>
      <c r="J121" s="2"/>
      <c r="K121" s="2"/>
    </row>
    <row r="122" spans="1:11" x14ac:dyDescent="0.25">
      <c r="A122" s="27" t="s">
        <v>35</v>
      </c>
      <c r="B122" s="27" t="s">
        <v>119</v>
      </c>
      <c r="C122" s="27" t="s">
        <v>118</v>
      </c>
      <c r="D122" s="49">
        <v>100</v>
      </c>
      <c r="E122" s="49"/>
      <c r="F122" s="49">
        <f t="shared" si="2"/>
        <v>0</v>
      </c>
      <c r="G122" s="49">
        <f t="shared" si="3"/>
        <v>0</v>
      </c>
      <c r="H122" s="2"/>
      <c r="I122" s="2"/>
      <c r="J122" s="2"/>
      <c r="K122" s="2"/>
    </row>
    <row r="123" spans="1:11" x14ac:dyDescent="0.25">
      <c r="A123" s="27" t="s">
        <v>35</v>
      </c>
      <c r="B123" s="27" t="s">
        <v>96</v>
      </c>
      <c r="C123" s="27" t="s">
        <v>95</v>
      </c>
      <c r="D123" s="49">
        <v>700</v>
      </c>
      <c r="E123" s="49"/>
      <c r="F123" s="49">
        <f t="shared" si="2"/>
        <v>0</v>
      </c>
      <c r="G123" s="49">
        <f t="shared" si="3"/>
        <v>0</v>
      </c>
      <c r="H123" s="2"/>
      <c r="I123" s="2"/>
      <c r="J123" s="2"/>
      <c r="K123" s="2"/>
    </row>
    <row r="124" spans="1:11" x14ac:dyDescent="0.25">
      <c r="A124" s="27" t="s">
        <v>35</v>
      </c>
      <c r="B124" s="27" t="s">
        <v>108</v>
      </c>
      <c r="C124" s="27" t="s">
        <v>107</v>
      </c>
      <c r="D124" s="49">
        <v>1100.0000000000002</v>
      </c>
      <c r="E124" s="49"/>
      <c r="F124" s="49">
        <f t="shared" si="2"/>
        <v>0</v>
      </c>
      <c r="G124" s="49">
        <f t="shared" si="3"/>
        <v>0</v>
      </c>
      <c r="H124" s="2"/>
      <c r="I124" s="2"/>
      <c r="J124" s="2"/>
      <c r="K124" s="2"/>
    </row>
    <row r="125" spans="1:11" x14ac:dyDescent="0.25">
      <c r="A125" s="27" t="s">
        <v>35</v>
      </c>
      <c r="B125" s="27" t="s">
        <v>115</v>
      </c>
      <c r="C125" s="27" t="s">
        <v>114</v>
      </c>
      <c r="D125" s="49">
        <v>325</v>
      </c>
      <c r="E125" s="49"/>
      <c r="F125" s="49">
        <f t="shared" si="2"/>
        <v>0</v>
      </c>
      <c r="G125" s="49">
        <f t="shared" si="3"/>
        <v>0</v>
      </c>
      <c r="H125" s="2"/>
      <c r="I125" s="2"/>
      <c r="J125" s="2"/>
      <c r="K125" s="2"/>
    </row>
    <row r="126" spans="1:11" x14ac:dyDescent="0.25">
      <c r="A126" s="27"/>
      <c r="B126" s="27"/>
      <c r="C126" s="27"/>
      <c r="D126" s="49"/>
      <c r="E126" s="49"/>
      <c r="F126" s="49"/>
      <c r="G126" s="49"/>
      <c r="H126" s="2"/>
      <c r="I126" s="2"/>
      <c r="J126" s="2"/>
      <c r="K126" s="2"/>
    </row>
    <row r="127" spans="1:11" x14ac:dyDescent="0.25">
      <c r="A127" s="27" t="s">
        <v>129</v>
      </c>
      <c r="B127" s="27" t="str">
        <f>VLOOKUP(C127,$M$6:$N$27,2,0)</f>
        <v>đậy bạt đống ủ</v>
      </c>
      <c r="C127" s="27" t="s">
        <v>89</v>
      </c>
      <c r="D127" s="49"/>
      <c r="E127" s="49"/>
      <c r="F127" s="49">
        <f t="shared" si="2"/>
        <v>9.9999999999999964</v>
      </c>
      <c r="G127" s="49">
        <f t="shared" si="3"/>
        <v>0</v>
      </c>
      <c r="H127" s="2"/>
      <c r="I127" s="2"/>
      <c r="J127" s="2">
        <v>9.9999999999999964</v>
      </c>
      <c r="K127" s="2"/>
    </row>
    <row r="128" spans="1:11" x14ac:dyDescent="0.25">
      <c r="A128" s="27" t="s">
        <v>129</v>
      </c>
      <c r="B128" s="27" t="str">
        <f>VLOOKUP(C128,$M$6:$N$27,2,0)</f>
        <v>mở  bạt đống ủ</v>
      </c>
      <c r="C128" s="27" t="s">
        <v>90</v>
      </c>
      <c r="D128" s="49"/>
      <c r="E128" s="49"/>
      <c r="F128" s="49">
        <f t="shared" si="2"/>
        <v>6</v>
      </c>
      <c r="G128" s="49">
        <f t="shared" si="3"/>
        <v>8</v>
      </c>
      <c r="H128" s="2"/>
      <c r="I128" s="2"/>
      <c r="J128" s="2">
        <v>6</v>
      </c>
      <c r="K128" s="2">
        <v>8</v>
      </c>
    </row>
    <row r="129" spans="1:11" x14ac:dyDescent="0.25">
      <c r="A129" s="27" t="s">
        <v>129</v>
      </c>
      <c r="B129" s="27" t="str">
        <f>VLOOKUP(C129,$M$6:$N$27,2,0)</f>
        <v>làm ngoài</v>
      </c>
      <c r="C129" s="27" t="s">
        <v>92</v>
      </c>
      <c r="D129" s="49"/>
      <c r="E129" s="49"/>
      <c r="F129" s="49">
        <f t="shared" si="2"/>
        <v>8.9999999999999982</v>
      </c>
      <c r="G129" s="49">
        <f t="shared" si="3"/>
        <v>0</v>
      </c>
      <c r="H129" s="2">
        <v>8.9999999999999982</v>
      </c>
      <c r="I129" s="2"/>
      <c r="J129" s="2"/>
      <c r="K129" s="2"/>
    </row>
    <row r="130" spans="1:11" x14ac:dyDescent="0.25">
      <c r="A130" s="27" t="s">
        <v>129</v>
      </c>
      <c r="B130" s="27" t="s">
        <v>102</v>
      </c>
      <c r="C130" s="27" t="s">
        <v>101</v>
      </c>
      <c r="D130" s="49">
        <v>733.33333333333337</v>
      </c>
      <c r="E130" s="49"/>
      <c r="F130" s="49">
        <f t="shared" si="2"/>
        <v>0</v>
      </c>
      <c r="G130" s="49">
        <f t="shared" si="3"/>
        <v>0</v>
      </c>
      <c r="H130" s="2"/>
      <c r="I130" s="2"/>
      <c r="J130" s="2"/>
      <c r="K130" s="2"/>
    </row>
    <row r="131" spans="1:11" x14ac:dyDescent="0.25">
      <c r="A131" s="27" t="s">
        <v>129</v>
      </c>
      <c r="B131" s="27" t="s">
        <v>100</v>
      </c>
      <c r="C131" s="27" t="s">
        <v>99</v>
      </c>
      <c r="D131" s="49">
        <v>825</v>
      </c>
      <c r="E131" s="49"/>
      <c r="F131" s="49">
        <f t="shared" si="2"/>
        <v>0</v>
      </c>
      <c r="G131" s="49">
        <f t="shared" si="3"/>
        <v>0</v>
      </c>
      <c r="H131" s="2"/>
      <c r="I131" s="2"/>
      <c r="J131" s="2"/>
      <c r="K131" s="2"/>
    </row>
    <row r="132" spans="1:11" x14ac:dyDescent="0.25">
      <c r="A132" s="27" t="s">
        <v>129</v>
      </c>
      <c r="B132" s="27" t="s">
        <v>108</v>
      </c>
      <c r="C132" s="27" t="s">
        <v>107</v>
      </c>
      <c r="D132" s="49">
        <v>1100.0000000000002</v>
      </c>
      <c r="E132" s="49"/>
      <c r="F132" s="49">
        <f t="shared" si="2"/>
        <v>0</v>
      </c>
      <c r="G132" s="49">
        <f t="shared" si="3"/>
        <v>0</v>
      </c>
      <c r="H132" s="2"/>
      <c r="I132" s="2"/>
      <c r="J132" s="2"/>
      <c r="K132" s="2"/>
    </row>
    <row r="133" spans="1:11" x14ac:dyDescent="0.25">
      <c r="A133" s="27" t="s">
        <v>129</v>
      </c>
      <c r="B133" s="27" t="s">
        <v>115</v>
      </c>
      <c r="C133" s="27" t="s">
        <v>114</v>
      </c>
      <c r="D133" s="49">
        <v>325</v>
      </c>
      <c r="E133" s="49"/>
      <c r="F133" s="49">
        <f t="shared" si="2"/>
        <v>0</v>
      </c>
      <c r="G133" s="49">
        <f t="shared" si="3"/>
        <v>0</v>
      </c>
      <c r="H133" s="2"/>
      <c r="I133" s="2"/>
      <c r="J133" s="2"/>
      <c r="K133" s="2"/>
    </row>
    <row r="134" spans="1:11" x14ac:dyDescent="0.25">
      <c r="A134" s="27" t="s">
        <v>129</v>
      </c>
      <c r="B134" s="27" t="s">
        <v>98</v>
      </c>
      <c r="C134" s="27" t="s">
        <v>97</v>
      </c>
      <c r="D134" s="49">
        <v>200</v>
      </c>
      <c r="E134" s="49"/>
      <c r="F134" s="49">
        <f t="shared" si="2"/>
        <v>0</v>
      </c>
      <c r="G134" s="49">
        <f t="shared" si="3"/>
        <v>0</v>
      </c>
      <c r="H134" s="2"/>
      <c r="I134" s="2"/>
      <c r="J134" s="2"/>
      <c r="K134" s="2"/>
    </row>
    <row r="135" spans="1:11" x14ac:dyDescent="0.25">
      <c r="A135" s="27" t="s">
        <v>129</v>
      </c>
      <c r="B135" s="27" t="s">
        <v>117</v>
      </c>
      <c r="C135" s="27" t="s">
        <v>116</v>
      </c>
      <c r="D135" s="49">
        <v>325</v>
      </c>
      <c r="E135" s="49"/>
      <c r="F135" s="49">
        <f t="shared" si="2"/>
        <v>0</v>
      </c>
      <c r="G135" s="49">
        <f t="shared" si="3"/>
        <v>0</v>
      </c>
      <c r="H135" s="2"/>
      <c r="I135" s="2"/>
      <c r="J135" s="2"/>
      <c r="K135" s="2"/>
    </row>
    <row r="136" spans="1:11" x14ac:dyDescent="0.25">
      <c r="A136" s="27" t="s">
        <v>129</v>
      </c>
      <c r="B136" s="27" t="s">
        <v>158</v>
      </c>
      <c r="C136" s="27" t="s">
        <v>159</v>
      </c>
      <c r="D136" s="49">
        <v>231.25</v>
      </c>
      <c r="E136" s="49"/>
      <c r="F136" s="49">
        <f t="shared" si="2"/>
        <v>0</v>
      </c>
      <c r="G136" s="49">
        <f t="shared" si="3"/>
        <v>0</v>
      </c>
      <c r="H136" s="2"/>
      <c r="I136" s="2"/>
      <c r="J136" s="2"/>
      <c r="K136" s="2"/>
    </row>
    <row r="137" spans="1:11" x14ac:dyDescent="0.25">
      <c r="A137" s="27"/>
      <c r="B137" s="27"/>
      <c r="C137" s="27"/>
      <c r="D137" s="49"/>
      <c r="E137" s="49"/>
      <c r="F137" s="49"/>
      <c r="G137" s="49"/>
      <c r="H137" s="2"/>
      <c r="I137" s="2"/>
      <c r="J137" s="2"/>
      <c r="K137" s="2"/>
    </row>
    <row r="138" spans="1:11" x14ac:dyDescent="0.25">
      <c r="A138" s="27" t="s">
        <v>39</v>
      </c>
      <c r="B138" s="27" t="str">
        <f>VLOOKUP(C138,$M$6:$N$27,2,0)</f>
        <v>đậy bạt đống ủ</v>
      </c>
      <c r="C138" s="27" t="s">
        <v>89</v>
      </c>
      <c r="D138" s="49"/>
      <c r="E138" s="49"/>
      <c r="F138" s="49">
        <f t="shared" ref="F138:F198" si="4">+H138+J138</f>
        <v>4.9999999999999982</v>
      </c>
      <c r="G138" s="49">
        <f t="shared" ref="G138:G198" si="5">+I138+K138</f>
        <v>0</v>
      </c>
      <c r="H138" s="2"/>
      <c r="I138" s="2"/>
      <c r="J138" s="2">
        <v>4.9999999999999982</v>
      </c>
      <c r="K138" s="2"/>
    </row>
    <row r="139" spans="1:11" x14ac:dyDescent="0.25">
      <c r="A139" s="27" t="s">
        <v>39</v>
      </c>
      <c r="B139" s="27" t="str">
        <f>VLOOKUP(C139,$M$6:$N$27,2,0)</f>
        <v>mở  bạt đống ủ</v>
      </c>
      <c r="C139" s="27" t="s">
        <v>90</v>
      </c>
      <c r="D139" s="49"/>
      <c r="E139" s="49"/>
      <c r="F139" s="49">
        <f t="shared" si="4"/>
        <v>5</v>
      </c>
      <c r="G139" s="49">
        <f t="shared" si="5"/>
        <v>8</v>
      </c>
      <c r="H139" s="2"/>
      <c r="I139" s="2"/>
      <c r="J139" s="2">
        <v>5</v>
      </c>
      <c r="K139" s="2">
        <v>8</v>
      </c>
    </row>
    <row r="140" spans="1:11" x14ac:dyDescent="0.25">
      <c r="A140" s="27" t="s">
        <v>39</v>
      </c>
      <c r="B140" s="27" t="str">
        <f>VLOOKUP(C140,$M$6:$N$27,2,0)</f>
        <v>làm ngoài</v>
      </c>
      <c r="C140" s="27" t="s">
        <v>92</v>
      </c>
      <c r="D140" s="49"/>
      <c r="E140" s="49"/>
      <c r="F140" s="49">
        <f t="shared" si="4"/>
        <v>11</v>
      </c>
      <c r="G140" s="49">
        <f t="shared" si="5"/>
        <v>0</v>
      </c>
      <c r="H140" s="2">
        <v>11</v>
      </c>
      <c r="I140" s="2"/>
      <c r="J140" s="2"/>
      <c r="K140" s="2"/>
    </row>
    <row r="141" spans="1:11" x14ac:dyDescent="0.25">
      <c r="A141" s="27" t="s">
        <v>39</v>
      </c>
      <c r="B141" s="27" t="s">
        <v>102</v>
      </c>
      <c r="C141" s="27" t="s">
        <v>101</v>
      </c>
      <c r="D141" s="49">
        <v>366.66666666666669</v>
      </c>
      <c r="E141" s="49"/>
      <c r="F141" s="49">
        <f t="shared" si="4"/>
        <v>0</v>
      </c>
      <c r="G141" s="49">
        <f t="shared" si="5"/>
        <v>0</v>
      </c>
      <c r="H141" s="2"/>
      <c r="I141" s="2"/>
      <c r="J141" s="2"/>
      <c r="K141" s="2"/>
    </row>
    <row r="142" spans="1:11" x14ac:dyDescent="0.25">
      <c r="A142" s="27" t="s">
        <v>39</v>
      </c>
      <c r="B142" s="27" t="s">
        <v>100</v>
      </c>
      <c r="C142" s="27" t="s">
        <v>99</v>
      </c>
      <c r="D142" s="49">
        <v>1750</v>
      </c>
      <c r="E142" s="49"/>
      <c r="F142" s="49">
        <f t="shared" si="4"/>
        <v>0</v>
      </c>
      <c r="G142" s="49">
        <f t="shared" si="5"/>
        <v>0</v>
      </c>
      <c r="H142" s="2"/>
      <c r="I142" s="2"/>
      <c r="J142" s="2"/>
      <c r="K142" s="2"/>
    </row>
    <row r="143" spans="1:11" x14ac:dyDescent="0.25">
      <c r="A143" s="27" t="s">
        <v>39</v>
      </c>
      <c r="B143" s="27" t="s">
        <v>119</v>
      </c>
      <c r="C143" s="27" t="s">
        <v>118</v>
      </c>
      <c r="D143" s="49">
        <v>450</v>
      </c>
      <c r="E143" s="49"/>
      <c r="F143" s="49">
        <f t="shared" si="4"/>
        <v>0</v>
      </c>
      <c r="G143" s="49">
        <f t="shared" si="5"/>
        <v>0</v>
      </c>
      <c r="H143" s="2"/>
      <c r="I143" s="2"/>
      <c r="J143" s="2"/>
      <c r="K143" s="2"/>
    </row>
    <row r="144" spans="1:11" x14ac:dyDescent="0.25">
      <c r="A144" s="27" t="s">
        <v>39</v>
      </c>
      <c r="B144" s="27" t="s">
        <v>96</v>
      </c>
      <c r="C144" s="27" t="s">
        <v>95</v>
      </c>
      <c r="D144" s="49">
        <v>660</v>
      </c>
      <c r="E144" s="49"/>
      <c r="F144" s="49">
        <f t="shared" si="4"/>
        <v>0</v>
      </c>
      <c r="G144" s="49">
        <f t="shared" si="5"/>
        <v>0</v>
      </c>
      <c r="H144" s="2"/>
      <c r="I144" s="2"/>
      <c r="J144" s="2"/>
      <c r="K144" s="2"/>
    </row>
    <row r="145" spans="1:11" x14ac:dyDescent="0.25">
      <c r="A145" s="27" t="s">
        <v>39</v>
      </c>
      <c r="B145" s="27" t="s">
        <v>131</v>
      </c>
      <c r="C145" s="27" t="s">
        <v>130</v>
      </c>
      <c r="D145" s="49">
        <v>50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x14ac:dyDescent="0.25">
      <c r="A146" s="27" t="s">
        <v>39</v>
      </c>
      <c r="B146" s="27" t="s">
        <v>108</v>
      </c>
      <c r="C146" s="27" t="s">
        <v>107</v>
      </c>
      <c r="D146" s="49">
        <v>366.66666666666669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x14ac:dyDescent="0.25">
      <c r="A147" s="27" t="s">
        <v>39</v>
      </c>
      <c r="B147" s="27" t="s">
        <v>115</v>
      </c>
      <c r="C147" s="27" t="s">
        <v>114</v>
      </c>
      <c r="D147" s="49">
        <v>650</v>
      </c>
      <c r="E147" s="49"/>
      <c r="F147" s="49">
        <f t="shared" si="4"/>
        <v>0</v>
      </c>
      <c r="G147" s="49">
        <f t="shared" si="5"/>
        <v>0</v>
      </c>
      <c r="H147" s="2"/>
      <c r="I147" s="2"/>
      <c r="J147" s="2"/>
      <c r="K147" s="2"/>
    </row>
    <row r="148" spans="1:11" x14ac:dyDescent="0.25">
      <c r="A148" s="27" t="s">
        <v>39</v>
      </c>
      <c r="B148" s="27" t="s">
        <v>98</v>
      </c>
      <c r="C148" s="27" t="s">
        <v>97</v>
      </c>
      <c r="D148" s="49">
        <v>375</v>
      </c>
      <c r="E148" s="49"/>
      <c r="F148" s="49">
        <f t="shared" si="4"/>
        <v>0</v>
      </c>
      <c r="G148" s="49">
        <f t="shared" si="5"/>
        <v>0</v>
      </c>
      <c r="H148" s="2"/>
      <c r="I148" s="2"/>
      <c r="J148" s="2"/>
      <c r="K148" s="2"/>
    </row>
    <row r="149" spans="1:11" x14ac:dyDescent="0.25">
      <c r="A149" s="27" t="s">
        <v>39</v>
      </c>
      <c r="B149" s="27" t="s">
        <v>143</v>
      </c>
      <c r="C149" s="27" t="s">
        <v>142</v>
      </c>
      <c r="D149" s="49">
        <v>325</v>
      </c>
      <c r="E149" s="49"/>
      <c r="F149" s="49">
        <f t="shared" si="4"/>
        <v>0</v>
      </c>
      <c r="G149" s="49">
        <f t="shared" si="5"/>
        <v>0</v>
      </c>
      <c r="H149" s="2"/>
      <c r="I149" s="2"/>
      <c r="J149" s="2"/>
      <c r="K149" s="2"/>
    </row>
    <row r="150" spans="1:11" x14ac:dyDescent="0.25">
      <c r="A150" s="27" t="s">
        <v>39</v>
      </c>
      <c r="B150" s="27" t="s">
        <v>156</v>
      </c>
      <c r="C150" s="27" t="s">
        <v>157</v>
      </c>
      <c r="D150" s="49">
        <v>231.25</v>
      </c>
      <c r="E150" s="49"/>
      <c r="F150" s="49">
        <f t="shared" si="4"/>
        <v>0</v>
      </c>
      <c r="G150" s="49">
        <f t="shared" si="5"/>
        <v>0</v>
      </c>
      <c r="H150" s="2"/>
      <c r="I150" s="2"/>
      <c r="J150" s="2"/>
      <c r="K150" s="2"/>
    </row>
    <row r="151" spans="1:11" x14ac:dyDescent="0.25">
      <c r="A151" s="27"/>
      <c r="B151" s="27"/>
      <c r="C151" s="27"/>
      <c r="D151" s="49"/>
      <c r="E151" s="49"/>
      <c r="F151" s="49"/>
      <c r="G151" s="49"/>
      <c r="H151" s="2"/>
      <c r="I151" s="2"/>
      <c r="J151" s="2"/>
      <c r="K151" s="2"/>
    </row>
    <row r="152" spans="1:11" x14ac:dyDescent="0.25">
      <c r="A152" s="27" t="s">
        <v>40</v>
      </c>
      <c r="B152" s="27" t="str">
        <f>VLOOKUP(C152,$M$6:$N$27,2,0)</f>
        <v>đậy bạt đống ủ</v>
      </c>
      <c r="C152" s="27" t="s">
        <v>89</v>
      </c>
      <c r="D152" s="49"/>
      <c r="E152" s="49"/>
      <c r="F152" s="49">
        <f t="shared" si="4"/>
        <v>4.9999999999999982</v>
      </c>
      <c r="G152" s="49">
        <f t="shared" si="5"/>
        <v>2.0000000000000009</v>
      </c>
      <c r="H152" s="2"/>
      <c r="I152" s="2"/>
      <c r="J152" s="2">
        <v>4.9999999999999982</v>
      </c>
      <c r="K152" s="2">
        <v>2.0000000000000009</v>
      </c>
    </row>
    <row r="153" spans="1:11" x14ac:dyDescent="0.25">
      <c r="A153" s="27" t="s">
        <v>40</v>
      </c>
      <c r="B153" s="27" t="str">
        <f>VLOOKUP(C153,$M$6:$N$27,2,0)</f>
        <v>mở  bạt đống ủ</v>
      </c>
      <c r="C153" s="27" t="s">
        <v>90</v>
      </c>
      <c r="D153" s="49"/>
      <c r="E153" s="49"/>
      <c r="F153" s="49">
        <f t="shared" si="4"/>
        <v>3.0000000000000013</v>
      </c>
      <c r="G153" s="49">
        <f t="shared" si="5"/>
        <v>0.49999999999999956</v>
      </c>
      <c r="H153" s="2"/>
      <c r="I153" s="2"/>
      <c r="J153" s="2">
        <v>3.0000000000000013</v>
      </c>
      <c r="K153" s="2">
        <v>0.49999999999999956</v>
      </c>
    </row>
    <row r="154" spans="1:11" x14ac:dyDescent="0.25">
      <c r="A154" s="27" t="s">
        <v>40</v>
      </c>
      <c r="B154" s="27" t="str">
        <f>VLOOKUP(C154,$M$6:$N$27,2,0)</f>
        <v>làm ngoài</v>
      </c>
      <c r="C154" s="27" t="s">
        <v>92</v>
      </c>
      <c r="D154" s="49"/>
      <c r="E154" s="49"/>
      <c r="F154" s="49">
        <f t="shared" si="4"/>
        <v>24.5</v>
      </c>
      <c r="G154" s="49">
        <f t="shared" si="5"/>
        <v>5.5</v>
      </c>
      <c r="H154" s="2">
        <v>24.5</v>
      </c>
      <c r="I154" s="2">
        <v>5.5</v>
      </c>
      <c r="J154" s="2"/>
      <c r="K154" s="2"/>
    </row>
    <row r="155" spans="1:11" x14ac:dyDescent="0.25">
      <c r="A155" s="27" t="s">
        <v>40</v>
      </c>
      <c r="B155" s="27" t="s">
        <v>102</v>
      </c>
      <c r="C155" s="27" t="s">
        <v>101</v>
      </c>
      <c r="D155" s="49">
        <v>700</v>
      </c>
      <c r="E155" s="49"/>
      <c r="F155" s="49">
        <f t="shared" si="4"/>
        <v>0</v>
      </c>
      <c r="G155" s="49">
        <f t="shared" si="5"/>
        <v>0</v>
      </c>
      <c r="H155" s="2"/>
      <c r="I155" s="2"/>
      <c r="J155" s="2"/>
      <c r="K155" s="2"/>
    </row>
    <row r="156" spans="1:11" x14ac:dyDescent="0.25">
      <c r="A156" s="27" t="s">
        <v>40</v>
      </c>
      <c r="B156" s="27" t="s">
        <v>100</v>
      </c>
      <c r="C156" s="27" t="s">
        <v>99</v>
      </c>
      <c r="D156" s="49">
        <v>1375</v>
      </c>
      <c r="E156" s="49"/>
      <c r="F156" s="49">
        <f t="shared" si="4"/>
        <v>0</v>
      </c>
      <c r="G156" s="49">
        <f t="shared" si="5"/>
        <v>0</v>
      </c>
      <c r="H156" s="2"/>
      <c r="I156" s="2"/>
      <c r="J156" s="2"/>
      <c r="K156" s="2"/>
    </row>
    <row r="157" spans="1:11" x14ac:dyDescent="0.25">
      <c r="A157" s="27" t="s">
        <v>40</v>
      </c>
      <c r="B157" s="27" t="s">
        <v>96</v>
      </c>
      <c r="C157" s="27" t="s">
        <v>95</v>
      </c>
      <c r="D157" s="49">
        <v>660</v>
      </c>
      <c r="E157" s="49"/>
      <c r="F157" s="49">
        <f t="shared" si="4"/>
        <v>0</v>
      </c>
      <c r="G157" s="49">
        <f t="shared" si="5"/>
        <v>0</v>
      </c>
      <c r="H157" s="2"/>
      <c r="I157" s="2"/>
      <c r="J157" s="2"/>
      <c r="K157" s="2"/>
    </row>
    <row r="158" spans="1:11" x14ac:dyDescent="0.25">
      <c r="A158" s="27" t="s">
        <v>40</v>
      </c>
      <c r="B158" s="27" t="s">
        <v>131</v>
      </c>
      <c r="C158" s="27" t="s">
        <v>130</v>
      </c>
      <c r="D158" s="49">
        <v>50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x14ac:dyDescent="0.25">
      <c r="A159" s="27" t="s">
        <v>40</v>
      </c>
      <c r="B159" s="27" t="s">
        <v>108</v>
      </c>
      <c r="C159" s="27" t="s">
        <v>107</v>
      </c>
      <c r="D159" s="49">
        <v>558.66666666666674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x14ac:dyDescent="0.25">
      <c r="A160" s="27" t="s">
        <v>40</v>
      </c>
      <c r="B160" s="27" t="s">
        <v>98</v>
      </c>
      <c r="C160" s="27" t="s">
        <v>97</v>
      </c>
      <c r="D160" s="49">
        <v>377.5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x14ac:dyDescent="0.25">
      <c r="A161" s="27" t="s">
        <v>40</v>
      </c>
      <c r="B161" s="27" t="s">
        <v>104</v>
      </c>
      <c r="C161" s="27" t="s">
        <v>103</v>
      </c>
      <c r="D161" s="49">
        <v>66.666666666666671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x14ac:dyDescent="0.25">
      <c r="A162" s="27" t="s">
        <v>40</v>
      </c>
      <c r="B162" s="27" t="s">
        <v>145</v>
      </c>
      <c r="C162" s="27" t="s">
        <v>144</v>
      </c>
      <c r="D162" s="49">
        <v>31.25</v>
      </c>
      <c r="E162" s="49"/>
      <c r="F162" s="49">
        <f t="shared" si="4"/>
        <v>0</v>
      </c>
      <c r="G162" s="49">
        <f t="shared" si="5"/>
        <v>0</v>
      </c>
      <c r="H162" s="2"/>
      <c r="I162" s="2"/>
      <c r="J162" s="2"/>
      <c r="K162" s="2"/>
    </row>
    <row r="163" spans="1:11" x14ac:dyDescent="0.25">
      <c r="A163" s="27" t="s">
        <v>40</v>
      </c>
      <c r="B163" s="27" t="s">
        <v>147</v>
      </c>
      <c r="C163" s="27" t="s">
        <v>146</v>
      </c>
      <c r="D163" s="49">
        <v>31.25</v>
      </c>
      <c r="E163" s="49"/>
      <c r="F163" s="49">
        <f t="shared" si="4"/>
        <v>0</v>
      </c>
      <c r="G163" s="49">
        <f t="shared" si="5"/>
        <v>0</v>
      </c>
      <c r="H163" s="2"/>
      <c r="I163" s="2"/>
      <c r="J163" s="2"/>
      <c r="K163" s="2"/>
    </row>
    <row r="164" spans="1:11" x14ac:dyDescent="0.25">
      <c r="A164" s="27"/>
      <c r="B164" s="27"/>
      <c r="C164" s="27"/>
      <c r="D164" s="49"/>
      <c r="E164" s="49"/>
      <c r="F164" s="49"/>
      <c r="G164" s="49"/>
      <c r="H164" s="2"/>
      <c r="I164" s="2"/>
      <c r="J164" s="2"/>
      <c r="K164" s="2"/>
    </row>
    <row r="165" spans="1:11" x14ac:dyDescent="0.25">
      <c r="A165" s="27" t="s">
        <v>41</v>
      </c>
      <c r="B165" s="27" t="str">
        <f>VLOOKUP(C165,$M$6:$N$27,2,0)</f>
        <v>Vc Vôi, lân..</v>
      </c>
      <c r="C165" s="27" t="s">
        <v>155</v>
      </c>
      <c r="D165" s="49"/>
      <c r="E165" s="49"/>
      <c r="F165" s="49">
        <f t="shared" si="4"/>
        <v>2.333333333333333</v>
      </c>
      <c r="G165" s="49">
        <f t="shared" si="5"/>
        <v>0</v>
      </c>
      <c r="H165" s="2">
        <v>2.333333333333333</v>
      </c>
      <c r="I165" s="2"/>
      <c r="J165" s="2"/>
      <c r="K165" s="2"/>
    </row>
    <row r="166" spans="1:11" x14ac:dyDescent="0.25">
      <c r="A166" s="27" t="s">
        <v>41</v>
      </c>
      <c r="B166" s="27" t="str">
        <f>VLOOKUP(C166,$M$6:$N$27,2,0)</f>
        <v>đậy bạt đống ủ</v>
      </c>
      <c r="C166" s="27" t="s">
        <v>89</v>
      </c>
      <c r="D166" s="49"/>
      <c r="E166" s="49"/>
      <c r="F166" s="49">
        <f t="shared" si="4"/>
        <v>6.4999999999999982</v>
      </c>
      <c r="G166" s="49">
        <f t="shared" si="5"/>
        <v>0</v>
      </c>
      <c r="H166" s="2"/>
      <c r="I166" s="2"/>
      <c r="J166" s="2">
        <v>6.4999999999999982</v>
      </c>
      <c r="K166" s="2"/>
    </row>
    <row r="167" spans="1:11" x14ac:dyDescent="0.25">
      <c r="A167" s="27" t="s">
        <v>41</v>
      </c>
      <c r="B167" s="27" t="str">
        <f>VLOOKUP(C167,$M$6:$N$27,2,0)</f>
        <v>mở  bạt đống ủ</v>
      </c>
      <c r="C167" s="27" t="s">
        <v>90</v>
      </c>
      <c r="D167" s="49"/>
      <c r="E167" s="49"/>
      <c r="F167" s="49">
        <f t="shared" si="4"/>
        <v>7.5</v>
      </c>
      <c r="G167" s="49">
        <f t="shared" si="5"/>
        <v>0</v>
      </c>
      <c r="H167" s="2"/>
      <c r="I167" s="2"/>
      <c r="J167" s="2">
        <v>7.5</v>
      </c>
      <c r="K167" s="2"/>
    </row>
    <row r="168" spans="1:11" x14ac:dyDescent="0.25">
      <c r="A168" s="27" t="s">
        <v>41</v>
      </c>
      <c r="B168" s="27" t="str">
        <f>VLOOKUP(C168,$M$6:$N$27,2,0)</f>
        <v>làm ngoài</v>
      </c>
      <c r="C168" s="27" t="s">
        <v>92</v>
      </c>
      <c r="D168" s="49"/>
      <c r="E168" s="49"/>
      <c r="F168" s="49">
        <f t="shared" si="4"/>
        <v>15</v>
      </c>
      <c r="G168" s="49">
        <f t="shared" si="5"/>
        <v>0</v>
      </c>
      <c r="H168" s="2">
        <v>15</v>
      </c>
      <c r="I168" s="2"/>
      <c r="J168" s="2"/>
      <c r="K168" s="2"/>
    </row>
    <row r="169" spans="1:11" x14ac:dyDescent="0.25">
      <c r="A169" s="27" t="s">
        <v>41</v>
      </c>
      <c r="B169" s="27" t="s">
        <v>102</v>
      </c>
      <c r="C169" s="27" t="s">
        <v>101</v>
      </c>
      <c r="D169" s="49">
        <v>333.33333333333331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x14ac:dyDescent="0.25">
      <c r="A170" s="27" t="s">
        <v>41</v>
      </c>
      <c r="B170" s="27" t="s">
        <v>100</v>
      </c>
      <c r="C170" s="27" t="s">
        <v>99</v>
      </c>
      <c r="D170" s="49">
        <v>1600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x14ac:dyDescent="0.25">
      <c r="A171" s="27" t="s">
        <v>41</v>
      </c>
      <c r="B171" s="27" t="s">
        <v>108</v>
      </c>
      <c r="C171" s="27" t="s">
        <v>107</v>
      </c>
      <c r="D171" s="49">
        <v>558.66666666666674</v>
      </c>
      <c r="E171" s="49"/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x14ac:dyDescent="0.25">
      <c r="A172" s="27" t="s">
        <v>41</v>
      </c>
      <c r="B172" s="27" t="s">
        <v>115</v>
      </c>
      <c r="C172" s="27" t="s">
        <v>114</v>
      </c>
      <c r="D172" s="49">
        <v>450</v>
      </c>
      <c r="E172" s="49"/>
      <c r="F172" s="49">
        <f t="shared" si="4"/>
        <v>0</v>
      </c>
      <c r="G172" s="49">
        <f t="shared" si="5"/>
        <v>0</v>
      </c>
      <c r="H172" s="2"/>
      <c r="I172" s="2"/>
      <c r="J172" s="2"/>
      <c r="K172" s="2"/>
    </row>
    <row r="173" spans="1:11" x14ac:dyDescent="0.25">
      <c r="A173" s="27" t="s">
        <v>41</v>
      </c>
      <c r="B173" s="27" t="s">
        <v>104</v>
      </c>
      <c r="C173" s="27" t="s">
        <v>103</v>
      </c>
      <c r="D173" s="49">
        <v>133.33333333333334</v>
      </c>
      <c r="E173" s="49"/>
      <c r="F173" s="49">
        <f t="shared" si="4"/>
        <v>0</v>
      </c>
      <c r="G173" s="49">
        <f t="shared" si="5"/>
        <v>0</v>
      </c>
      <c r="H173" s="2"/>
      <c r="I173" s="2"/>
      <c r="J173" s="2"/>
      <c r="K173" s="2"/>
    </row>
    <row r="174" spans="1:11" x14ac:dyDescent="0.25">
      <c r="A174" s="27" t="s">
        <v>41</v>
      </c>
      <c r="B174" s="27" t="s">
        <v>117</v>
      </c>
      <c r="C174" s="27" t="s">
        <v>116</v>
      </c>
      <c r="D174" s="49">
        <v>325</v>
      </c>
      <c r="E174" s="49"/>
      <c r="F174" s="49">
        <f t="shared" si="4"/>
        <v>0</v>
      </c>
      <c r="G174" s="49">
        <f t="shared" si="5"/>
        <v>0</v>
      </c>
      <c r="H174" s="2"/>
      <c r="I174" s="2"/>
      <c r="J174" s="2"/>
      <c r="K174" s="2"/>
    </row>
    <row r="175" spans="1:11" x14ac:dyDescent="0.25">
      <c r="A175" s="27" t="s">
        <v>41</v>
      </c>
      <c r="B175" s="27" t="s">
        <v>127</v>
      </c>
      <c r="C175" s="27" t="s">
        <v>126</v>
      </c>
      <c r="D175" s="49">
        <v>325</v>
      </c>
      <c r="E175" s="49"/>
      <c r="F175" s="49">
        <f t="shared" si="4"/>
        <v>0</v>
      </c>
      <c r="G175" s="49">
        <f t="shared" si="5"/>
        <v>0</v>
      </c>
      <c r="H175" s="2"/>
      <c r="I175" s="2"/>
      <c r="J175" s="2"/>
      <c r="K175" s="2"/>
    </row>
    <row r="176" spans="1:11" x14ac:dyDescent="0.25">
      <c r="A176" s="27" t="s">
        <v>41</v>
      </c>
      <c r="B176" s="27" t="s">
        <v>113</v>
      </c>
      <c r="C176" s="27" t="s">
        <v>112</v>
      </c>
      <c r="D176" s="49">
        <v>183.33333333333334</v>
      </c>
      <c r="E176" s="49"/>
      <c r="F176" s="49">
        <f t="shared" si="4"/>
        <v>0</v>
      </c>
      <c r="G176" s="49">
        <f t="shared" si="5"/>
        <v>0</v>
      </c>
      <c r="H176" s="2"/>
      <c r="I176" s="2"/>
      <c r="J176" s="2"/>
      <c r="K176" s="2"/>
    </row>
    <row r="177" spans="1:11" x14ac:dyDescent="0.25">
      <c r="A177" s="27" t="s">
        <v>41</v>
      </c>
      <c r="B177" s="27" t="s">
        <v>145</v>
      </c>
      <c r="C177" s="27" t="s">
        <v>144</v>
      </c>
      <c r="D177" s="49">
        <v>31.25</v>
      </c>
      <c r="E177" s="49"/>
      <c r="F177" s="49">
        <f t="shared" si="4"/>
        <v>0</v>
      </c>
      <c r="G177" s="49">
        <f t="shared" si="5"/>
        <v>0</v>
      </c>
      <c r="H177" s="2"/>
      <c r="I177" s="2"/>
      <c r="J177" s="2"/>
      <c r="K177" s="2"/>
    </row>
    <row r="178" spans="1:11" x14ac:dyDescent="0.25">
      <c r="A178" s="27" t="s">
        <v>41</v>
      </c>
      <c r="B178" s="27" t="s">
        <v>147</v>
      </c>
      <c r="C178" s="27" t="s">
        <v>146</v>
      </c>
      <c r="D178" s="49">
        <v>31.25</v>
      </c>
      <c r="E178" s="49"/>
      <c r="F178" s="49">
        <f t="shared" si="4"/>
        <v>0</v>
      </c>
      <c r="G178" s="49">
        <f t="shared" si="5"/>
        <v>0</v>
      </c>
      <c r="H178" s="2"/>
      <c r="I178" s="2"/>
      <c r="J178" s="2"/>
      <c r="K178" s="2"/>
    </row>
    <row r="179" spans="1:11" x14ac:dyDescent="0.25">
      <c r="A179" s="27"/>
      <c r="B179" s="27"/>
      <c r="C179" s="27"/>
      <c r="D179" s="49"/>
      <c r="E179" s="49"/>
      <c r="F179" s="49"/>
      <c r="G179" s="49"/>
      <c r="H179" s="2"/>
      <c r="I179" s="2"/>
      <c r="J179" s="2"/>
      <c r="K179" s="2"/>
    </row>
    <row r="180" spans="1:11" x14ac:dyDescent="0.25">
      <c r="A180" s="27" t="s">
        <v>42</v>
      </c>
      <c r="B180" s="27" t="str">
        <f>VLOOKUP(C180,$M$6:$N$27,2,0)</f>
        <v>đậy bạt đống ủ</v>
      </c>
      <c r="C180" s="27" t="s">
        <v>89</v>
      </c>
      <c r="D180" s="49"/>
      <c r="E180" s="49"/>
      <c r="F180" s="49">
        <f t="shared" si="4"/>
        <v>7.4999999999999973</v>
      </c>
      <c r="G180" s="49">
        <f t="shared" si="5"/>
        <v>2.0000000000000009</v>
      </c>
      <c r="H180" s="2"/>
      <c r="I180" s="2"/>
      <c r="J180" s="2">
        <v>7.4999999999999973</v>
      </c>
      <c r="K180" s="2">
        <v>2.0000000000000009</v>
      </c>
    </row>
    <row r="181" spans="1:11" x14ac:dyDescent="0.25">
      <c r="A181" s="27" t="s">
        <v>42</v>
      </c>
      <c r="B181" s="27" t="str">
        <f>VLOOKUP(C181,$M$6:$N$27,2,0)</f>
        <v>mở  bạt đống ủ</v>
      </c>
      <c r="C181" s="27" t="s">
        <v>90</v>
      </c>
      <c r="D181" s="49"/>
      <c r="E181" s="49"/>
      <c r="F181" s="49">
        <f t="shared" si="4"/>
        <v>3</v>
      </c>
      <c r="G181" s="49">
        <f t="shared" si="5"/>
        <v>0.49999999999999956</v>
      </c>
      <c r="H181" s="2"/>
      <c r="I181" s="2"/>
      <c r="J181" s="2">
        <v>3</v>
      </c>
      <c r="K181" s="2">
        <v>0.49999999999999956</v>
      </c>
    </row>
    <row r="182" spans="1:11" x14ac:dyDescent="0.25">
      <c r="A182" s="27" t="s">
        <v>42</v>
      </c>
      <c r="B182" s="27" t="str">
        <f>VLOOKUP(C182,$M$6:$N$27,2,0)</f>
        <v>làm ngoài</v>
      </c>
      <c r="C182" s="27" t="s">
        <v>92</v>
      </c>
      <c r="D182" s="49"/>
      <c r="E182" s="49"/>
      <c r="F182" s="49">
        <f t="shared" si="4"/>
        <v>11.5</v>
      </c>
      <c r="G182" s="49">
        <f t="shared" si="5"/>
        <v>5.5</v>
      </c>
      <c r="H182" s="2">
        <v>11.5</v>
      </c>
      <c r="I182" s="2">
        <v>5.5</v>
      </c>
      <c r="J182" s="2"/>
      <c r="K182" s="2"/>
    </row>
    <row r="183" spans="1:11" x14ac:dyDescent="0.25">
      <c r="A183" s="27" t="s">
        <v>42</v>
      </c>
      <c r="B183" s="27" t="s">
        <v>102</v>
      </c>
      <c r="C183" s="27" t="s">
        <v>101</v>
      </c>
      <c r="D183" s="49">
        <v>533.33333333333337</v>
      </c>
      <c r="E183" s="49"/>
      <c r="F183" s="49">
        <f t="shared" si="4"/>
        <v>0</v>
      </c>
      <c r="G183" s="49">
        <f t="shared" si="5"/>
        <v>0</v>
      </c>
      <c r="H183" s="2"/>
      <c r="I183" s="2"/>
      <c r="J183" s="2"/>
      <c r="K183" s="2"/>
    </row>
    <row r="184" spans="1:11" x14ac:dyDescent="0.25">
      <c r="A184" s="27" t="s">
        <v>42</v>
      </c>
      <c r="B184" s="27" t="s">
        <v>100</v>
      </c>
      <c r="C184" s="27" t="s">
        <v>99</v>
      </c>
      <c r="D184" s="49">
        <v>2075</v>
      </c>
      <c r="E184" s="49"/>
      <c r="F184" s="49">
        <f t="shared" si="4"/>
        <v>0</v>
      </c>
      <c r="G184" s="49">
        <f t="shared" si="5"/>
        <v>0</v>
      </c>
      <c r="H184" s="2"/>
      <c r="I184" s="2"/>
      <c r="J184" s="2"/>
      <c r="K184" s="2"/>
    </row>
    <row r="185" spans="1:11" x14ac:dyDescent="0.25">
      <c r="A185" s="27" t="s">
        <v>42</v>
      </c>
      <c r="B185" s="27" t="s">
        <v>108</v>
      </c>
      <c r="C185" s="27" t="s">
        <v>107</v>
      </c>
      <c r="D185" s="49">
        <v>733.33333333333337</v>
      </c>
      <c r="E185" s="49"/>
      <c r="F185" s="49">
        <f t="shared" si="4"/>
        <v>0</v>
      </c>
      <c r="G185" s="49">
        <f t="shared" si="5"/>
        <v>0</v>
      </c>
      <c r="H185" s="2"/>
      <c r="I185" s="2"/>
      <c r="J185" s="2"/>
      <c r="K185" s="2"/>
    </row>
    <row r="186" spans="1:11" x14ac:dyDescent="0.25">
      <c r="A186" s="27" t="s">
        <v>42</v>
      </c>
      <c r="B186" s="27" t="s">
        <v>115</v>
      </c>
      <c r="C186" s="27" t="s">
        <v>114</v>
      </c>
      <c r="D186" s="49">
        <v>325</v>
      </c>
      <c r="E186" s="49"/>
      <c r="F186" s="49">
        <f t="shared" si="4"/>
        <v>0</v>
      </c>
      <c r="G186" s="49">
        <f t="shared" si="5"/>
        <v>0</v>
      </c>
      <c r="H186" s="2"/>
      <c r="I186" s="2"/>
      <c r="J186" s="2"/>
      <c r="K186" s="2"/>
    </row>
    <row r="187" spans="1:11" x14ac:dyDescent="0.25">
      <c r="A187" s="27" t="s">
        <v>42</v>
      </c>
      <c r="B187" s="27" t="s">
        <v>98</v>
      </c>
      <c r="C187" s="27" t="s">
        <v>97</v>
      </c>
      <c r="D187" s="49">
        <v>375</v>
      </c>
      <c r="E187" s="49"/>
      <c r="F187" s="49">
        <f t="shared" si="4"/>
        <v>0</v>
      </c>
      <c r="G187" s="49">
        <f t="shared" si="5"/>
        <v>0</v>
      </c>
      <c r="H187" s="2"/>
      <c r="I187" s="2"/>
      <c r="J187" s="2"/>
      <c r="K187" s="2"/>
    </row>
    <row r="188" spans="1:11" x14ac:dyDescent="0.25">
      <c r="A188" s="27" t="s">
        <v>42</v>
      </c>
      <c r="B188" s="27" t="s">
        <v>113</v>
      </c>
      <c r="C188" s="27" t="s">
        <v>112</v>
      </c>
      <c r="D188" s="49">
        <v>166.66666666666666</v>
      </c>
      <c r="E188" s="49"/>
      <c r="F188" s="49">
        <f t="shared" si="4"/>
        <v>0</v>
      </c>
      <c r="G188" s="49">
        <f t="shared" si="5"/>
        <v>0</v>
      </c>
      <c r="H188" s="2"/>
      <c r="I188" s="2"/>
      <c r="J188" s="2"/>
      <c r="K188" s="2"/>
    </row>
    <row r="189" spans="1:11" x14ac:dyDescent="0.25">
      <c r="A189" s="27" t="s">
        <v>42</v>
      </c>
      <c r="B189" s="27" t="s">
        <v>143</v>
      </c>
      <c r="C189" s="27" t="s">
        <v>142</v>
      </c>
      <c r="D189" s="49">
        <v>325</v>
      </c>
      <c r="E189" s="49"/>
      <c r="F189" s="49">
        <f t="shared" si="4"/>
        <v>0</v>
      </c>
      <c r="G189" s="49">
        <f t="shared" si="5"/>
        <v>0</v>
      </c>
      <c r="H189" s="2"/>
      <c r="I189" s="2"/>
      <c r="J189" s="2"/>
      <c r="K189" s="2"/>
    </row>
    <row r="190" spans="1:11" x14ac:dyDescent="0.25">
      <c r="A190" s="27"/>
      <c r="B190" s="27"/>
      <c r="C190" s="27"/>
      <c r="D190" s="49"/>
      <c r="E190" s="49"/>
      <c r="F190" s="49"/>
      <c r="G190" s="49"/>
      <c r="H190" s="2"/>
      <c r="I190" s="2"/>
      <c r="J190" s="2"/>
      <c r="K190" s="2"/>
    </row>
    <row r="191" spans="1:11" x14ac:dyDescent="0.25">
      <c r="A191" s="27" t="s">
        <v>43</v>
      </c>
      <c r="B191" s="27" t="str">
        <f>VLOOKUP(C191,$M$6:$N$27,2,0)</f>
        <v>đậy bạt đống ủ</v>
      </c>
      <c r="C191" s="27" t="s">
        <v>89</v>
      </c>
      <c r="D191" s="49"/>
      <c r="E191" s="49"/>
      <c r="F191" s="49">
        <f t="shared" si="4"/>
        <v>11.999999999999996</v>
      </c>
      <c r="G191" s="49">
        <f t="shared" si="5"/>
        <v>0</v>
      </c>
      <c r="H191" s="2"/>
      <c r="I191" s="2"/>
      <c r="J191" s="2">
        <v>11.999999999999996</v>
      </c>
      <c r="K191" s="2"/>
    </row>
    <row r="192" spans="1:11" x14ac:dyDescent="0.25">
      <c r="A192" s="27" t="s">
        <v>43</v>
      </c>
      <c r="B192" s="27" t="str">
        <f>VLOOKUP(C192,$M$6:$N$27,2,0)</f>
        <v>mở  bạt đống ủ</v>
      </c>
      <c r="C192" s="27" t="s">
        <v>90</v>
      </c>
      <c r="D192" s="49"/>
      <c r="E192" s="49"/>
      <c r="F192" s="49">
        <f t="shared" si="4"/>
        <v>1.0000000000000004</v>
      </c>
      <c r="G192" s="49">
        <f t="shared" si="5"/>
        <v>0</v>
      </c>
      <c r="H192" s="2"/>
      <c r="I192" s="2"/>
      <c r="J192" s="2">
        <v>1.0000000000000004</v>
      </c>
      <c r="K192" s="2"/>
    </row>
    <row r="193" spans="1:11" x14ac:dyDescent="0.25">
      <c r="A193" s="27" t="s">
        <v>43</v>
      </c>
      <c r="B193" s="27" t="str">
        <f>VLOOKUP(C193,$M$6:$N$27,2,0)</f>
        <v>làm ngoài</v>
      </c>
      <c r="C193" s="27" t="s">
        <v>92</v>
      </c>
      <c r="D193" s="49"/>
      <c r="E193" s="49"/>
      <c r="F193" s="49">
        <f t="shared" si="4"/>
        <v>5.6666666666666661</v>
      </c>
      <c r="G193" s="49">
        <f t="shared" si="5"/>
        <v>0</v>
      </c>
      <c r="H193" s="2">
        <v>5.6666666666666661</v>
      </c>
      <c r="I193" s="2"/>
      <c r="J193" s="2"/>
      <c r="K193" s="2"/>
    </row>
    <row r="194" spans="1:11" x14ac:dyDescent="0.25">
      <c r="A194" s="27" t="s">
        <v>43</v>
      </c>
      <c r="B194" s="27" t="s">
        <v>102</v>
      </c>
      <c r="C194" s="27" t="s">
        <v>101</v>
      </c>
      <c r="D194" s="49">
        <v>700</v>
      </c>
      <c r="E194" s="49"/>
      <c r="F194" s="49">
        <f t="shared" si="4"/>
        <v>0</v>
      </c>
      <c r="G194" s="49">
        <f t="shared" si="5"/>
        <v>0</v>
      </c>
      <c r="H194" s="2"/>
      <c r="I194" s="2"/>
      <c r="J194" s="2"/>
      <c r="K194" s="2"/>
    </row>
    <row r="195" spans="1:11" x14ac:dyDescent="0.25">
      <c r="A195" s="27" t="s">
        <v>43</v>
      </c>
      <c r="B195" s="27" t="s">
        <v>100</v>
      </c>
      <c r="C195" s="27" t="s">
        <v>99</v>
      </c>
      <c r="D195" s="49">
        <v>2675</v>
      </c>
      <c r="E195" s="49"/>
      <c r="F195" s="49">
        <f t="shared" si="4"/>
        <v>0</v>
      </c>
      <c r="G195" s="49">
        <f t="shared" si="5"/>
        <v>0</v>
      </c>
      <c r="H195" s="2"/>
      <c r="I195" s="2"/>
      <c r="J195" s="2"/>
      <c r="K195" s="2"/>
    </row>
    <row r="196" spans="1:11" x14ac:dyDescent="0.25">
      <c r="A196" s="27" t="s">
        <v>43</v>
      </c>
      <c r="B196" s="27" t="s">
        <v>119</v>
      </c>
      <c r="C196" s="27" t="s">
        <v>118</v>
      </c>
      <c r="D196" s="49">
        <v>550</v>
      </c>
      <c r="E196" s="49"/>
      <c r="F196" s="49">
        <f t="shared" si="4"/>
        <v>0</v>
      </c>
      <c r="G196" s="49">
        <f t="shared" si="5"/>
        <v>0</v>
      </c>
      <c r="H196" s="2"/>
      <c r="I196" s="2"/>
      <c r="J196" s="2"/>
      <c r="K196" s="2"/>
    </row>
    <row r="197" spans="1:11" x14ac:dyDescent="0.25">
      <c r="A197" s="27" t="s">
        <v>43</v>
      </c>
      <c r="B197" s="27" t="s">
        <v>108</v>
      </c>
      <c r="C197" s="27" t="s">
        <v>107</v>
      </c>
      <c r="D197" s="49">
        <v>366.66666666666669</v>
      </c>
      <c r="E197" s="49"/>
      <c r="F197" s="49">
        <f t="shared" si="4"/>
        <v>0</v>
      </c>
      <c r="G197" s="49">
        <f t="shared" si="5"/>
        <v>0</v>
      </c>
      <c r="H197" s="2"/>
      <c r="I197" s="2"/>
      <c r="J197" s="2"/>
      <c r="K197" s="2"/>
    </row>
    <row r="198" spans="1:11" x14ac:dyDescent="0.25">
      <c r="A198" s="27" t="s">
        <v>43</v>
      </c>
      <c r="B198" s="27" t="s">
        <v>115</v>
      </c>
      <c r="C198" s="27" t="s">
        <v>114</v>
      </c>
      <c r="D198" s="49">
        <v>325</v>
      </c>
      <c r="E198" s="49"/>
      <c r="F198" s="49">
        <f t="shared" si="4"/>
        <v>0</v>
      </c>
      <c r="G198" s="49">
        <f t="shared" si="5"/>
        <v>0</v>
      </c>
      <c r="H198" s="2"/>
      <c r="I198" s="2"/>
      <c r="J198" s="2"/>
      <c r="K198" s="2"/>
    </row>
    <row r="199" spans="1:11" x14ac:dyDescent="0.25">
      <c r="A199" s="27" t="s">
        <v>43</v>
      </c>
      <c r="B199" s="27" t="s">
        <v>111</v>
      </c>
      <c r="C199" s="27" t="s">
        <v>110</v>
      </c>
      <c r="D199" s="49">
        <v>750</v>
      </c>
      <c r="E199" s="49"/>
      <c r="F199" s="49">
        <f t="shared" ref="F199:F244" si="6">+H199+J199</f>
        <v>0</v>
      </c>
      <c r="G199" s="49">
        <f t="shared" ref="G199:G244" si="7">+I199+K199</f>
        <v>0</v>
      </c>
      <c r="H199" s="2"/>
      <c r="I199" s="2"/>
      <c r="J199" s="2"/>
      <c r="K199" s="2"/>
    </row>
    <row r="200" spans="1:11" x14ac:dyDescent="0.25">
      <c r="A200" s="27" t="s">
        <v>43</v>
      </c>
      <c r="B200" s="27" t="s">
        <v>143</v>
      </c>
      <c r="C200" s="27" t="s">
        <v>142</v>
      </c>
      <c r="D200" s="49">
        <v>325</v>
      </c>
      <c r="E200" s="49"/>
      <c r="F200" s="49">
        <f t="shared" si="6"/>
        <v>0</v>
      </c>
      <c r="G200" s="49">
        <f t="shared" si="7"/>
        <v>0</v>
      </c>
      <c r="H200" s="2"/>
      <c r="I200" s="2"/>
      <c r="J200" s="2"/>
      <c r="K200" s="2"/>
    </row>
    <row r="201" spans="1:11" x14ac:dyDescent="0.25">
      <c r="A201" s="27" t="s">
        <v>43</v>
      </c>
      <c r="B201" s="27" t="s">
        <v>156</v>
      </c>
      <c r="C201" s="27" t="s">
        <v>157</v>
      </c>
      <c r="D201" s="49">
        <v>231.25</v>
      </c>
      <c r="E201" s="49"/>
      <c r="F201" s="49">
        <f t="shared" si="6"/>
        <v>0</v>
      </c>
      <c r="G201" s="49">
        <f t="shared" si="7"/>
        <v>0</v>
      </c>
      <c r="H201" s="2"/>
      <c r="I201" s="2"/>
      <c r="J201" s="2"/>
      <c r="K201" s="2"/>
    </row>
    <row r="202" spans="1:11" x14ac:dyDescent="0.25">
      <c r="A202" s="27"/>
      <c r="B202" s="27"/>
      <c r="C202" s="27"/>
      <c r="D202" s="49"/>
      <c r="E202" s="49"/>
      <c r="F202" s="49"/>
      <c r="G202" s="49"/>
      <c r="H202" s="2"/>
      <c r="I202" s="2"/>
      <c r="J202" s="2"/>
      <c r="K202" s="2"/>
    </row>
    <row r="203" spans="1:11" x14ac:dyDescent="0.25">
      <c r="A203" s="27" t="s">
        <v>44</v>
      </c>
      <c r="B203" s="27" t="str">
        <f>VLOOKUP(C203,$M$6:$N$27,2,0)</f>
        <v>đậy bạt đống ủ</v>
      </c>
      <c r="C203" s="27" t="s">
        <v>89</v>
      </c>
      <c r="D203" s="49"/>
      <c r="E203" s="49"/>
      <c r="F203" s="49">
        <f t="shared" si="6"/>
        <v>10.499999999999996</v>
      </c>
      <c r="G203" s="49">
        <f t="shared" si="7"/>
        <v>0</v>
      </c>
      <c r="H203" s="2"/>
      <c r="I203" s="2"/>
      <c r="J203" s="2">
        <v>10.499999999999996</v>
      </c>
      <c r="K203" s="2"/>
    </row>
    <row r="204" spans="1:11" x14ac:dyDescent="0.25">
      <c r="A204" s="27" t="s">
        <v>44</v>
      </c>
      <c r="B204" s="27" t="str">
        <f>VLOOKUP(C204,$M$6:$N$27,2,0)</f>
        <v>mở  bạt đống ủ</v>
      </c>
      <c r="C204" s="27" t="s">
        <v>90</v>
      </c>
      <c r="D204" s="49"/>
      <c r="E204" s="49"/>
      <c r="F204" s="49">
        <f t="shared" si="6"/>
        <v>2.0000000000000009</v>
      </c>
      <c r="G204" s="49">
        <f t="shared" si="7"/>
        <v>0</v>
      </c>
      <c r="H204" s="2"/>
      <c r="I204" s="2"/>
      <c r="J204" s="2">
        <v>2.0000000000000009</v>
      </c>
      <c r="K204" s="2"/>
    </row>
    <row r="205" spans="1:11" x14ac:dyDescent="0.25">
      <c r="A205" s="27" t="s">
        <v>44</v>
      </c>
      <c r="B205" s="27" t="str">
        <f>VLOOKUP(C205,$M$6:$N$27,2,0)</f>
        <v>làm ngoài</v>
      </c>
      <c r="C205" s="27" t="s">
        <v>92</v>
      </c>
      <c r="D205" s="49"/>
      <c r="E205" s="49"/>
      <c r="F205" s="49">
        <f t="shared" si="6"/>
        <v>10.499999999999998</v>
      </c>
      <c r="G205" s="49">
        <f t="shared" si="7"/>
        <v>0</v>
      </c>
      <c r="H205" s="2">
        <v>10.499999999999998</v>
      </c>
      <c r="I205" s="2"/>
      <c r="J205" s="2"/>
      <c r="K205" s="2"/>
    </row>
    <row r="206" spans="1:11" x14ac:dyDescent="0.25">
      <c r="A206" s="27" t="s">
        <v>44</v>
      </c>
      <c r="B206" s="27" t="s">
        <v>102</v>
      </c>
      <c r="C206" s="27" t="s">
        <v>101</v>
      </c>
      <c r="D206" s="49">
        <v>1100</v>
      </c>
      <c r="E206" s="49"/>
      <c r="F206" s="49">
        <f t="shared" si="6"/>
        <v>0</v>
      </c>
      <c r="G206" s="49">
        <f t="shared" si="7"/>
        <v>0</v>
      </c>
      <c r="H206" s="2"/>
      <c r="I206" s="2"/>
      <c r="J206" s="2"/>
      <c r="K206" s="2"/>
    </row>
    <row r="207" spans="1:11" x14ac:dyDescent="0.25">
      <c r="A207" s="27" t="s">
        <v>44</v>
      </c>
      <c r="B207" s="27" t="s">
        <v>100</v>
      </c>
      <c r="C207" s="27" t="s">
        <v>99</v>
      </c>
      <c r="D207" s="49">
        <v>2550</v>
      </c>
      <c r="E207" s="49"/>
      <c r="F207" s="49">
        <f t="shared" si="6"/>
        <v>0</v>
      </c>
      <c r="G207" s="49">
        <f t="shared" si="7"/>
        <v>0</v>
      </c>
      <c r="H207" s="2"/>
      <c r="I207" s="2"/>
      <c r="J207" s="2"/>
      <c r="K207" s="2"/>
    </row>
    <row r="208" spans="1:11" x14ac:dyDescent="0.25">
      <c r="A208" s="27" t="s">
        <v>44</v>
      </c>
      <c r="B208" s="27" t="s">
        <v>96</v>
      </c>
      <c r="C208" s="27" t="s">
        <v>95</v>
      </c>
      <c r="D208" s="49">
        <v>730</v>
      </c>
      <c r="E208" s="49"/>
      <c r="F208" s="49">
        <f t="shared" si="6"/>
        <v>0</v>
      </c>
      <c r="G208" s="49">
        <f t="shared" si="7"/>
        <v>0</v>
      </c>
      <c r="H208" s="2"/>
      <c r="I208" s="2"/>
      <c r="J208" s="2"/>
      <c r="K208" s="2"/>
    </row>
    <row r="209" spans="1:11" x14ac:dyDescent="0.25">
      <c r="A209" s="27" t="s">
        <v>44</v>
      </c>
      <c r="B209" s="27" t="s">
        <v>108</v>
      </c>
      <c r="C209" s="27" t="s">
        <v>107</v>
      </c>
      <c r="D209" s="49">
        <v>366.66666666666669</v>
      </c>
      <c r="E209" s="49"/>
      <c r="F209" s="49">
        <f t="shared" si="6"/>
        <v>0</v>
      </c>
      <c r="G209" s="49">
        <f t="shared" si="7"/>
        <v>0</v>
      </c>
      <c r="H209" s="2"/>
      <c r="I209" s="2"/>
      <c r="J209" s="2"/>
      <c r="K209" s="2"/>
    </row>
    <row r="210" spans="1:11" x14ac:dyDescent="0.25">
      <c r="A210" s="27" t="s">
        <v>44</v>
      </c>
      <c r="B210" s="27" t="s">
        <v>158</v>
      </c>
      <c r="C210" s="27" t="s">
        <v>159</v>
      </c>
      <c r="D210" s="49">
        <v>231.25</v>
      </c>
      <c r="E210" s="49"/>
      <c r="F210" s="49">
        <f t="shared" si="6"/>
        <v>0</v>
      </c>
      <c r="G210" s="49">
        <f t="shared" si="7"/>
        <v>0</v>
      </c>
      <c r="H210" s="2"/>
      <c r="I210" s="2"/>
      <c r="J210" s="2"/>
      <c r="K210" s="2"/>
    </row>
    <row r="211" spans="1:11" x14ac:dyDescent="0.25">
      <c r="A211" s="27"/>
      <c r="B211" s="27"/>
      <c r="C211" s="27"/>
      <c r="D211" s="49"/>
      <c r="E211" s="49"/>
      <c r="F211" s="49"/>
      <c r="G211" s="49"/>
      <c r="H211" s="2"/>
      <c r="I211" s="2"/>
      <c r="J211" s="2"/>
      <c r="K211" s="2"/>
    </row>
    <row r="212" spans="1:11" x14ac:dyDescent="0.25">
      <c r="A212" s="27" t="s">
        <v>45</v>
      </c>
      <c r="B212" s="27" t="str">
        <f>VLOOKUP(C212,$M$6:$N$27,2,0)</f>
        <v>Vc Vôi, lân..</v>
      </c>
      <c r="C212" s="27" t="s">
        <v>155</v>
      </c>
      <c r="D212" s="49"/>
      <c r="E212" s="49"/>
      <c r="F212" s="49">
        <f t="shared" si="6"/>
        <v>2.333333333333333</v>
      </c>
      <c r="G212" s="49">
        <f t="shared" si="7"/>
        <v>0</v>
      </c>
      <c r="H212" s="2">
        <v>2.333333333333333</v>
      </c>
      <c r="I212" s="2"/>
      <c r="J212" s="2"/>
      <c r="K212" s="2"/>
    </row>
    <row r="213" spans="1:11" x14ac:dyDescent="0.25">
      <c r="A213" s="27" t="s">
        <v>45</v>
      </c>
      <c r="B213" s="27" t="str">
        <f>VLOOKUP(C213,$M$6:$N$27,2,0)</f>
        <v>đậy bạt đống ủ</v>
      </c>
      <c r="C213" s="27" t="s">
        <v>89</v>
      </c>
      <c r="D213" s="49"/>
      <c r="E213" s="49"/>
      <c r="F213" s="49">
        <f t="shared" si="6"/>
        <v>9.4999999999999964</v>
      </c>
      <c r="G213" s="49">
        <f t="shared" si="7"/>
        <v>0</v>
      </c>
      <c r="H213" s="2"/>
      <c r="I213" s="2"/>
      <c r="J213" s="2">
        <v>9.4999999999999964</v>
      </c>
      <c r="K213" s="2"/>
    </row>
    <row r="214" spans="1:11" x14ac:dyDescent="0.25">
      <c r="A214" s="27" t="s">
        <v>45</v>
      </c>
      <c r="B214" s="27" t="str">
        <f>VLOOKUP(C214,$M$6:$N$27,2,0)</f>
        <v>mở  bạt đống ủ</v>
      </c>
      <c r="C214" s="27" t="s">
        <v>90</v>
      </c>
      <c r="D214" s="49"/>
      <c r="E214" s="49"/>
      <c r="F214" s="49">
        <f t="shared" si="6"/>
        <v>4</v>
      </c>
      <c r="G214" s="49">
        <f t="shared" si="7"/>
        <v>0</v>
      </c>
      <c r="H214" s="2"/>
      <c r="I214" s="2"/>
      <c r="J214" s="2">
        <v>4</v>
      </c>
      <c r="K214" s="2"/>
    </row>
    <row r="215" spans="1:11" x14ac:dyDescent="0.25">
      <c r="A215" s="27" t="s">
        <v>45</v>
      </c>
      <c r="B215" s="27" t="str">
        <f>VLOOKUP(C215,$M$6:$N$27,2,0)</f>
        <v>làm ngoài</v>
      </c>
      <c r="C215" s="27" t="s">
        <v>92</v>
      </c>
      <c r="D215" s="49"/>
      <c r="E215" s="49"/>
      <c r="F215" s="49">
        <f t="shared" si="6"/>
        <v>13.5</v>
      </c>
      <c r="G215" s="49">
        <f t="shared" si="7"/>
        <v>0</v>
      </c>
      <c r="H215" s="2">
        <v>13.5</v>
      </c>
      <c r="I215" s="2"/>
      <c r="J215" s="2"/>
      <c r="K215" s="2"/>
    </row>
    <row r="216" spans="1:11" x14ac:dyDescent="0.25">
      <c r="A216" s="27" t="s">
        <v>45</v>
      </c>
      <c r="B216" s="27" t="s">
        <v>102</v>
      </c>
      <c r="C216" s="27" t="s">
        <v>101</v>
      </c>
      <c r="D216" s="49">
        <v>533.33333333333337</v>
      </c>
      <c r="E216" s="49"/>
      <c r="F216" s="49">
        <f t="shared" si="6"/>
        <v>0</v>
      </c>
      <c r="G216" s="49">
        <f t="shared" si="7"/>
        <v>0</v>
      </c>
      <c r="H216" s="2"/>
      <c r="I216" s="2"/>
      <c r="J216" s="2"/>
      <c r="K216" s="2"/>
    </row>
    <row r="217" spans="1:11" x14ac:dyDescent="0.25">
      <c r="A217" s="27" t="s">
        <v>45</v>
      </c>
      <c r="B217" s="27" t="s">
        <v>100</v>
      </c>
      <c r="C217" s="27" t="s">
        <v>99</v>
      </c>
      <c r="D217" s="49">
        <v>1600</v>
      </c>
      <c r="E217" s="49"/>
      <c r="F217" s="49">
        <f t="shared" si="6"/>
        <v>0</v>
      </c>
      <c r="G217" s="49">
        <f t="shared" si="7"/>
        <v>0</v>
      </c>
      <c r="H217" s="2"/>
      <c r="I217" s="2"/>
      <c r="J217" s="2"/>
      <c r="K217" s="2"/>
    </row>
    <row r="218" spans="1:11" x14ac:dyDescent="0.25">
      <c r="A218" s="27" t="s">
        <v>45</v>
      </c>
      <c r="B218" s="27" t="s">
        <v>108</v>
      </c>
      <c r="C218" s="27" t="s">
        <v>107</v>
      </c>
      <c r="D218" s="49">
        <v>558.66666666666674</v>
      </c>
      <c r="E218" s="49"/>
      <c r="F218" s="49">
        <f t="shared" si="6"/>
        <v>0</v>
      </c>
      <c r="G218" s="49">
        <f t="shared" si="7"/>
        <v>0</v>
      </c>
      <c r="H218" s="2"/>
      <c r="I218" s="2"/>
      <c r="J218" s="2"/>
      <c r="K218" s="2"/>
    </row>
    <row r="219" spans="1:11" x14ac:dyDescent="0.25">
      <c r="A219" s="27" t="s">
        <v>45</v>
      </c>
      <c r="B219" s="27" t="s">
        <v>115</v>
      </c>
      <c r="C219" s="27" t="s">
        <v>114</v>
      </c>
      <c r="D219" s="49">
        <v>450</v>
      </c>
      <c r="E219" s="49"/>
      <c r="F219" s="49">
        <f t="shared" si="6"/>
        <v>0</v>
      </c>
      <c r="G219" s="49">
        <f t="shared" si="7"/>
        <v>0</v>
      </c>
      <c r="H219" s="2"/>
      <c r="I219" s="2"/>
      <c r="J219" s="2"/>
      <c r="K219" s="2"/>
    </row>
    <row r="220" spans="1:11" x14ac:dyDescent="0.25">
      <c r="A220" s="27" t="s">
        <v>45</v>
      </c>
      <c r="B220" s="27" t="s">
        <v>98</v>
      </c>
      <c r="C220" s="27" t="s">
        <v>97</v>
      </c>
      <c r="D220" s="49">
        <v>377.5</v>
      </c>
      <c r="E220" s="49"/>
      <c r="F220" s="49">
        <f t="shared" si="6"/>
        <v>0</v>
      </c>
      <c r="G220" s="49">
        <f t="shared" si="7"/>
        <v>0</v>
      </c>
      <c r="H220" s="2"/>
      <c r="I220" s="2"/>
      <c r="J220" s="2"/>
      <c r="K220" s="2"/>
    </row>
    <row r="221" spans="1:11" x14ac:dyDescent="0.25">
      <c r="A221" s="27" t="s">
        <v>45</v>
      </c>
      <c r="B221" s="27" t="s">
        <v>104</v>
      </c>
      <c r="C221" s="27" t="s">
        <v>103</v>
      </c>
      <c r="D221" s="49">
        <v>133.33333333333334</v>
      </c>
      <c r="E221" s="49"/>
      <c r="F221" s="49">
        <f t="shared" si="6"/>
        <v>0</v>
      </c>
      <c r="G221" s="49">
        <f t="shared" si="7"/>
        <v>0</v>
      </c>
      <c r="H221" s="2"/>
      <c r="I221" s="2"/>
      <c r="J221" s="2"/>
      <c r="K221" s="2"/>
    </row>
    <row r="222" spans="1:11" x14ac:dyDescent="0.25">
      <c r="A222" s="27" t="s">
        <v>45</v>
      </c>
      <c r="B222" s="27" t="s">
        <v>113</v>
      </c>
      <c r="C222" s="27" t="s">
        <v>112</v>
      </c>
      <c r="D222" s="49">
        <v>350</v>
      </c>
      <c r="E222" s="49"/>
      <c r="F222" s="49">
        <f t="shared" si="6"/>
        <v>0</v>
      </c>
      <c r="G222" s="49">
        <f t="shared" si="7"/>
        <v>0</v>
      </c>
      <c r="H222" s="2"/>
      <c r="I222" s="2"/>
      <c r="J222" s="2"/>
      <c r="K222" s="2"/>
    </row>
    <row r="223" spans="1:11" x14ac:dyDescent="0.25">
      <c r="A223" s="27" t="s">
        <v>45</v>
      </c>
      <c r="B223" s="27" t="s">
        <v>145</v>
      </c>
      <c r="C223" s="27" t="s">
        <v>144</v>
      </c>
      <c r="D223" s="49">
        <v>31.25</v>
      </c>
      <c r="E223" s="49"/>
      <c r="F223" s="49">
        <f t="shared" si="6"/>
        <v>0</v>
      </c>
      <c r="G223" s="49">
        <f t="shared" si="7"/>
        <v>0</v>
      </c>
      <c r="H223" s="2"/>
      <c r="I223" s="2"/>
      <c r="J223" s="2"/>
      <c r="K223" s="2"/>
    </row>
    <row r="224" spans="1:11" x14ac:dyDescent="0.25">
      <c r="A224" s="27" t="s">
        <v>45</v>
      </c>
      <c r="B224" s="27" t="s">
        <v>147</v>
      </c>
      <c r="C224" s="27" t="s">
        <v>146</v>
      </c>
      <c r="D224" s="49">
        <v>31.25</v>
      </c>
      <c r="E224" s="49"/>
      <c r="F224" s="49">
        <f t="shared" si="6"/>
        <v>0</v>
      </c>
      <c r="G224" s="49">
        <f t="shared" si="7"/>
        <v>0</v>
      </c>
      <c r="H224" s="2"/>
      <c r="I224" s="2"/>
      <c r="J224" s="2"/>
      <c r="K224" s="2"/>
    </row>
    <row r="225" spans="1:11" x14ac:dyDescent="0.25">
      <c r="A225" s="27"/>
      <c r="B225" s="27"/>
      <c r="C225" s="27"/>
      <c r="D225" s="49"/>
      <c r="E225" s="49"/>
      <c r="F225" s="49"/>
      <c r="G225" s="49"/>
      <c r="H225" s="2"/>
      <c r="I225" s="2"/>
      <c r="J225" s="2"/>
      <c r="K225" s="2"/>
    </row>
    <row r="226" spans="1:11" x14ac:dyDescent="0.25">
      <c r="A226" s="27" t="s">
        <v>47</v>
      </c>
      <c r="B226" s="27" t="str">
        <f>VLOOKUP(C226,$M$6:$N$27,2,0)</f>
        <v>đậy bạt đống ủ</v>
      </c>
      <c r="C226" s="27" t="s">
        <v>89</v>
      </c>
      <c r="D226" s="49"/>
      <c r="E226" s="49"/>
      <c r="F226" s="49">
        <f t="shared" si="6"/>
        <v>10</v>
      </c>
      <c r="G226" s="49">
        <f t="shared" si="7"/>
        <v>0</v>
      </c>
      <c r="H226" s="2"/>
      <c r="I226" s="2"/>
      <c r="J226" s="2">
        <v>10</v>
      </c>
      <c r="K226" s="2"/>
    </row>
    <row r="227" spans="1:11" x14ac:dyDescent="0.25">
      <c r="A227" s="27" t="s">
        <v>47</v>
      </c>
      <c r="B227" s="27" t="str">
        <f>VLOOKUP(C227,$M$6:$N$27,2,0)</f>
        <v>mở  bạt đống ủ</v>
      </c>
      <c r="C227" s="27" t="s">
        <v>90</v>
      </c>
      <c r="D227" s="49"/>
      <c r="E227" s="49"/>
      <c r="F227" s="49">
        <f t="shared" si="6"/>
        <v>3.0000000000000013</v>
      </c>
      <c r="G227" s="49">
        <f t="shared" si="7"/>
        <v>0</v>
      </c>
      <c r="H227" s="2"/>
      <c r="I227" s="2"/>
      <c r="J227" s="2">
        <v>3.0000000000000013</v>
      </c>
      <c r="K227" s="2"/>
    </row>
    <row r="228" spans="1:11" x14ac:dyDescent="0.25">
      <c r="A228" s="27" t="s">
        <v>47</v>
      </c>
      <c r="B228" s="27" t="str">
        <f>VLOOKUP(C228,$M$6:$N$27,2,0)</f>
        <v>làm ngoài</v>
      </c>
      <c r="C228" s="27" t="s">
        <v>92</v>
      </c>
      <c r="D228" s="49"/>
      <c r="E228" s="49"/>
      <c r="F228" s="49">
        <f t="shared" si="6"/>
        <v>8.9999999999999982</v>
      </c>
      <c r="G228" s="49">
        <f t="shared" si="7"/>
        <v>0</v>
      </c>
      <c r="H228" s="2">
        <v>8.9999999999999982</v>
      </c>
      <c r="I228" s="2"/>
      <c r="J228" s="2"/>
      <c r="K228" s="2"/>
    </row>
    <row r="229" spans="1:11" x14ac:dyDescent="0.25">
      <c r="A229" s="27" t="s">
        <v>47</v>
      </c>
      <c r="B229" s="27" t="s">
        <v>102</v>
      </c>
      <c r="C229" s="27" t="s">
        <v>101</v>
      </c>
      <c r="D229" s="49">
        <v>733.33333333333337</v>
      </c>
      <c r="E229" s="49"/>
      <c r="F229" s="49">
        <f t="shared" si="6"/>
        <v>0</v>
      </c>
      <c r="G229" s="49">
        <f t="shared" si="7"/>
        <v>0</v>
      </c>
      <c r="H229" s="2"/>
      <c r="I229" s="2"/>
      <c r="J229" s="2"/>
      <c r="K229" s="2"/>
    </row>
    <row r="230" spans="1:11" x14ac:dyDescent="0.25">
      <c r="A230" s="27" t="s">
        <v>47</v>
      </c>
      <c r="B230" s="27" t="s">
        <v>100</v>
      </c>
      <c r="C230" s="27" t="s">
        <v>99</v>
      </c>
      <c r="D230" s="49">
        <v>1850</v>
      </c>
      <c r="E230" s="49"/>
      <c r="F230" s="49">
        <f t="shared" si="6"/>
        <v>0</v>
      </c>
      <c r="G230" s="49">
        <f t="shared" si="7"/>
        <v>0</v>
      </c>
      <c r="H230" s="2"/>
      <c r="I230" s="2"/>
      <c r="J230" s="2"/>
      <c r="K230" s="2"/>
    </row>
    <row r="231" spans="1:11" x14ac:dyDescent="0.25">
      <c r="A231" s="27" t="s">
        <v>47</v>
      </c>
      <c r="B231" s="27" t="s">
        <v>108</v>
      </c>
      <c r="C231" s="27" t="s">
        <v>107</v>
      </c>
      <c r="D231" s="49">
        <v>1100.0000000000002</v>
      </c>
      <c r="E231" s="49"/>
      <c r="F231" s="49">
        <f t="shared" si="6"/>
        <v>0</v>
      </c>
      <c r="G231" s="49">
        <f t="shared" si="7"/>
        <v>0</v>
      </c>
      <c r="H231" s="2"/>
      <c r="I231" s="2"/>
      <c r="J231" s="2"/>
      <c r="K231" s="2"/>
    </row>
    <row r="232" spans="1:11" x14ac:dyDescent="0.25">
      <c r="A232" s="27" t="s">
        <v>47</v>
      </c>
      <c r="B232" s="27" t="s">
        <v>98</v>
      </c>
      <c r="C232" s="27" t="s">
        <v>97</v>
      </c>
      <c r="D232" s="49">
        <v>200</v>
      </c>
      <c r="E232" s="49"/>
      <c r="F232" s="49">
        <f t="shared" si="6"/>
        <v>0</v>
      </c>
      <c r="G232" s="49">
        <f t="shared" si="7"/>
        <v>0</v>
      </c>
      <c r="H232" s="2"/>
      <c r="I232" s="2"/>
      <c r="J232" s="2"/>
      <c r="K232" s="2"/>
    </row>
    <row r="233" spans="1:11" x14ac:dyDescent="0.25">
      <c r="A233" s="27" t="s">
        <v>47</v>
      </c>
      <c r="B233" s="27" t="s">
        <v>117</v>
      </c>
      <c r="C233" s="27" t="s">
        <v>116</v>
      </c>
      <c r="D233" s="49">
        <v>325</v>
      </c>
      <c r="E233" s="49"/>
      <c r="F233" s="49">
        <f t="shared" si="6"/>
        <v>0</v>
      </c>
      <c r="G233" s="49">
        <f t="shared" si="7"/>
        <v>0</v>
      </c>
      <c r="H233" s="2"/>
      <c r="I233" s="2"/>
      <c r="J233" s="2"/>
      <c r="K233" s="2"/>
    </row>
    <row r="234" spans="1:11" x14ac:dyDescent="0.25">
      <c r="A234" s="27" t="s">
        <v>47</v>
      </c>
      <c r="B234" s="27" t="s">
        <v>158</v>
      </c>
      <c r="C234" s="27" t="s">
        <v>159</v>
      </c>
      <c r="D234" s="49">
        <v>231.25</v>
      </c>
      <c r="E234" s="49"/>
      <c r="F234" s="49">
        <f t="shared" si="6"/>
        <v>0</v>
      </c>
      <c r="G234" s="49">
        <f t="shared" si="7"/>
        <v>0</v>
      </c>
      <c r="H234" s="2"/>
      <c r="I234" s="2"/>
      <c r="J234" s="2"/>
      <c r="K234" s="2"/>
    </row>
    <row r="235" spans="1:11" x14ac:dyDescent="0.25">
      <c r="A235" s="27"/>
      <c r="B235" s="27"/>
      <c r="C235" s="27"/>
      <c r="D235" s="49"/>
      <c r="E235" s="49"/>
      <c r="F235" s="49"/>
      <c r="G235" s="49"/>
      <c r="H235" s="2"/>
      <c r="I235" s="2"/>
      <c r="J235" s="2"/>
      <c r="K235" s="2"/>
    </row>
    <row r="236" spans="1:11" x14ac:dyDescent="0.25">
      <c r="A236" s="27" t="s">
        <v>48</v>
      </c>
      <c r="B236" s="27" t="str">
        <f>VLOOKUP(C236,$M$6:$N$27,2,0)</f>
        <v>đậy bạt đống ủ</v>
      </c>
      <c r="C236" s="27" t="s">
        <v>89</v>
      </c>
      <c r="D236" s="49"/>
      <c r="E236" s="49"/>
      <c r="F236" s="49">
        <f t="shared" si="6"/>
        <v>10</v>
      </c>
      <c r="G236" s="49">
        <f t="shared" si="7"/>
        <v>0</v>
      </c>
      <c r="H236" s="2"/>
      <c r="I236" s="2"/>
      <c r="J236" s="2">
        <v>10</v>
      </c>
      <c r="K236" s="2"/>
    </row>
    <row r="237" spans="1:11" x14ac:dyDescent="0.25">
      <c r="A237" s="27" t="s">
        <v>48</v>
      </c>
      <c r="B237" s="27" t="str">
        <f>VLOOKUP(C237,$M$6:$N$27,2,0)</f>
        <v>mở  bạt đống ủ</v>
      </c>
      <c r="C237" s="27" t="s">
        <v>90</v>
      </c>
      <c r="D237" s="49"/>
      <c r="E237" s="49"/>
      <c r="F237" s="49">
        <f t="shared" si="6"/>
        <v>3.0000000000000013</v>
      </c>
      <c r="G237" s="49">
        <f t="shared" si="7"/>
        <v>0</v>
      </c>
      <c r="H237" s="2"/>
      <c r="I237" s="2"/>
      <c r="J237" s="2">
        <v>3.0000000000000013</v>
      </c>
      <c r="K237" s="2"/>
    </row>
    <row r="238" spans="1:11" x14ac:dyDescent="0.25">
      <c r="A238" s="27" t="s">
        <v>48</v>
      </c>
      <c r="B238" s="27" t="str">
        <f>VLOOKUP(C238,$M$6:$N$27,2,0)</f>
        <v>làm ngoài</v>
      </c>
      <c r="C238" s="27" t="s">
        <v>92</v>
      </c>
      <c r="D238" s="49"/>
      <c r="E238" s="49"/>
      <c r="F238" s="49">
        <f t="shared" si="6"/>
        <v>8.9999999999999982</v>
      </c>
      <c r="G238" s="49">
        <f t="shared" si="7"/>
        <v>0</v>
      </c>
      <c r="H238" s="2">
        <v>8.9999999999999982</v>
      </c>
      <c r="I238" s="2"/>
      <c r="J238" s="2"/>
      <c r="K238" s="2"/>
    </row>
    <row r="239" spans="1:11" x14ac:dyDescent="0.25">
      <c r="A239" s="27" t="s">
        <v>48</v>
      </c>
      <c r="B239" s="27" t="s">
        <v>102</v>
      </c>
      <c r="C239" s="27" t="s">
        <v>101</v>
      </c>
      <c r="D239" s="49">
        <v>733.33333333333337</v>
      </c>
      <c r="E239" s="49"/>
      <c r="F239" s="49">
        <f t="shared" si="6"/>
        <v>0</v>
      </c>
      <c r="G239" s="49">
        <f t="shared" si="7"/>
        <v>0</v>
      </c>
      <c r="H239" s="2"/>
      <c r="I239" s="2"/>
      <c r="J239" s="2"/>
      <c r="K239" s="2"/>
    </row>
    <row r="240" spans="1:11" x14ac:dyDescent="0.25">
      <c r="A240" s="27" t="s">
        <v>48</v>
      </c>
      <c r="B240" s="27" t="s">
        <v>100</v>
      </c>
      <c r="C240" s="27" t="s">
        <v>99</v>
      </c>
      <c r="D240" s="49">
        <v>1850</v>
      </c>
      <c r="E240" s="49"/>
      <c r="F240" s="49">
        <f t="shared" si="6"/>
        <v>0</v>
      </c>
      <c r="G240" s="49">
        <f t="shared" si="7"/>
        <v>0</v>
      </c>
      <c r="H240" s="2"/>
      <c r="I240" s="2"/>
      <c r="J240" s="2"/>
      <c r="K240" s="2"/>
    </row>
    <row r="241" spans="1:11" x14ac:dyDescent="0.25">
      <c r="A241" s="27" t="s">
        <v>48</v>
      </c>
      <c r="B241" s="27" t="s">
        <v>108</v>
      </c>
      <c r="C241" s="27" t="s">
        <v>107</v>
      </c>
      <c r="D241" s="49">
        <v>1100.0000000000002</v>
      </c>
      <c r="E241" s="49"/>
      <c r="F241" s="49">
        <f t="shared" si="6"/>
        <v>0</v>
      </c>
      <c r="G241" s="49">
        <f t="shared" si="7"/>
        <v>0</v>
      </c>
      <c r="H241" s="2"/>
      <c r="I241" s="2"/>
      <c r="J241" s="2"/>
      <c r="K241" s="2"/>
    </row>
    <row r="242" spans="1:11" x14ac:dyDescent="0.25">
      <c r="A242" s="27" t="s">
        <v>48</v>
      </c>
      <c r="B242" s="27" t="s">
        <v>98</v>
      </c>
      <c r="C242" s="27" t="s">
        <v>97</v>
      </c>
      <c r="D242" s="49">
        <v>200</v>
      </c>
      <c r="E242" s="49"/>
      <c r="F242" s="49">
        <f t="shared" si="6"/>
        <v>0</v>
      </c>
      <c r="G242" s="49">
        <f t="shared" si="7"/>
        <v>0</v>
      </c>
      <c r="H242" s="2"/>
      <c r="I242" s="2"/>
      <c r="J242" s="2"/>
      <c r="K242" s="2"/>
    </row>
    <row r="243" spans="1:11" x14ac:dyDescent="0.25">
      <c r="A243" s="27" t="s">
        <v>48</v>
      </c>
      <c r="B243" s="27" t="s">
        <v>117</v>
      </c>
      <c r="C243" s="27" t="s">
        <v>116</v>
      </c>
      <c r="D243" s="49">
        <v>325</v>
      </c>
      <c r="E243" s="49"/>
      <c r="F243" s="49">
        <f t="shared" si="6"/>
        <v>0</v>
      </c>
      <c r="G243" s="49">
        <f t="shared" si="7"/>
        <v>0</v>
      </c>
      <c r="H243" s="2"/>
      <c r="I243" s="2"/>
      <c r="J243" s="2"/>
      <c r="K243" s="2"/>
    </row>
    <row r="244" spans="1:11" x14ac:dyDescent="0.25">
      <c r="A244" s="27" t="s">
        <v>48</v>
      </c>
      <c r="B244" s="27" t="s">
        <v>158</v>
      </c>
      <c r="C244" s="27" t="s">
        <v>159</v>
      </c>
      <c r="D244" s="49">
        <v>231.25</v>
      </c>
      <c r="E244" s="49"/>
      <c r="F244" s="49">
        <f t="shared" si="6"/>
        <v>0</v>
      </c>
      <c r="G244" s="49">
        <f t="shared" si="7"/>
        <v>0</v>
      </c>
      <c r="H244" s="2"/>
      <c r="I244" s="2"/>
      <c r="J244" s="2"/>
      <c r="K244" s="2"/>
    </row>
    <row r="246" spans="1:11" s="9" customFormat="1" x14ac:dyDescent="0.25">
      <c r="A246" s="9" t="s">
        <v>66</v>
      </c>
      <c r="D246" s="80"/>
      <c r="E246" s="81"/>
      <c r="F246" s="81"/>
      <c r="G246" s="81"/>
    </row>
    <row r="247" spans="1:11" ht="15" customHeight="1" x14ac:dyDescent="0.25">
      <c r="A247" s="9" t="s">
        <v>62</v>
      </c>
      <c r="B247" s="145" t="s">
        <v>64</v>
      </c>
      <c r="C247" s="145"/>
      <c r="E247" s="146" t="s">
        <v>65</v>
      </c>
      <c r="F247" s="146"/>
      <c r="G247" s="146"/>
    </row>
    <row r="250" spans="1:11" s="9" customFormat="1" x14ac:dyDescent="0.25">
      <c r="A250" s="9" t="s">
        <v>162</v>
      </c>
      <c r="B250" s="133" t="s">
        <v>164</v>
      </c>
      <c r="C250" s="133"/>
      <c r="E250" s="133" t="s">
        <v>165</v>
      </c>
      <c r="F250" s="133"/>
      <c r="G250" s="133"/>
    </row>
  </sheetData>
  <autoFilter ref="A5:Q244"/>
  <mergeCells count="10">
    <mergeCell ref="A3:A4"/>
    <mergeCell ref="A2:G2"/>
    <mergeCell ref="B247:C247"/>
    <mergeCell ref="B250:C250"/>
    <mergeCell ref="E247:G247"/>
    <mergeCell ref="E250:G250"/>
    <mergeCell ref="D3:E3"/>
    <mergeCell ref="F3:G3"/>
    <mergeCell ref="C3:C4"/>
    <mergeCell ref="B3:B4"/>
  </mergeCells>
  <pageMargins left="0.2" right="0.2" top="0.2" bottom="0.2" header="0.2" footer="0.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3"/>
  <sheetViews>
    <sheetView workbookViewId="0">
      <selection activeCell="I7" sqref="I7:J13"/>
    </sheetView>
  </sheetViews>
  <sheetFormatPr defaultRowHeight="15" x14ac:dyDescent="0.25"/>
  <cols>
    <col min="1" max="1" width="21.7109375" customWidth="1"/>
    <col min="2" max="2" width="12.28515625" hidden="1" customWidth="1"/>
    <col min="3" max="3" width="32.140625" bestFit="1" customWidth="1"/>
  </cols>
  <sheetData>
    <row r="3" spans="1:10" ht="21" x14ac:dyDescent="0.25">
      <c r="A3" s="163" t="s">
        <v>168</v>
      </c>
      <c r="B3" s="164"/>
      <c r="C3" s="164"/>
      <c r="D3" s="164"/>
      <c r="E3" s="164"/>
      <c r="F3" s="164"/>
      <c r="G3" s="165"/>
    </row>
    <row r="4" spans="1:10" ht="54" customHeight="1" x14ac:dyDescent="0.25">
      <c r="A4" s="161" t="s">
        <v>68</v>
      </c>
      <c r="B4" s="161" t="s">
        <v>0</v>
      </c>
      <c r="C4" s="161" t="s">
        <v>1</v>
      </c>
      <c r="D4" s="168" t="s">
        <v>76</v>
      </c>
      <c r="E4" s="169"/>
      <c r="F4" s="170" t="s">
        <v>75</v>
      </c>
      <c r="G4" s="171"/>
    </row>
    <row r="5" spans="1:10" ht="47.25" x14ac:dyDescent="0.25">
      <c r="A5" s="162"/>
      <c r="B5" s="162"/>
      <c r="C5" s="162"/>
      <c r="D5" s="88" t="s">
        <v>55</v>
      </c>
      <c r="E5" s="88" t="s">
        <v>72</v>
      </c>
      <c r="F5" s="88" t="s">
        <v>73</v>
      </c>
      <c r="G5" s="88" t="s">
        <v>74</v>
      </c>
    </row>
    <row r="6" spans="1:10" ht="15.75" hidden="1" x14ac:dyDescent="0.25">
      <c r="A6" s="89"/>
      <c r="B6" s="89"/>
      <c r="C6" s="89"/>
      <c r="D6" s="88"/>
      <c r="E6" s="88"/>
      <c r="F6" s="88"/>
      <c r="G6" s="88"/>
    </row>
    <row r="7" spans="1:10" x14ac:dyDescent="0.25">
      <c r="A7" s="27" t="s">
        <v>94</v>
      </c>
      <c r="B7" s="27" t="s">
        <v>155</v>
      </c>
      <c r="C7" s="27" t="str">
        <f>VLOOKUP(B7,$I$7:$J$23,2,0)</f>
        <v>Vc Vôi, lân..</v>
      </c>
      <c r="D7" s="49"/>
      <c r="E7" s="49"/>
      <c r="F7" s="76">
        <v>1.5</v>
      </c>
      <c r="G7" s="76"/>
      <c r="I7" t="s">
        <v>89</v>
      </c>
      <c r="J7" t="s">
        <v>135</v>
      </c>
    </row>
    <row r="8" spans="1:10" x14ac:dyDescent="0.25">
      <c r="A8" s="27" t="s">
        <v>94</v>
      </c>
      <c r="B8" s="27" t="s">
        <v>89</v>
      </c>
      <c r="C8" s="27" t="str">
        <f>VLOOKUP(B8,$I$7:$J$23,2,0)</f>
        <v>đậy bạt đống ủ</v>
      </c>
      <c r="D8" s="49"/>
      <c r="E8" s="49"/>
      <c r="F8" s="76">
        <v>2.5</v>
      </c>
      <c r="G8" s="76"/>
      <c r="I8" t="s">
        <v>90</v>
      </c>
      <c r="J8" t="s">
        <v>136</v>
      </c>
    </row>
    <row r="9" spans="1:10" x14ac:dyDescent="0.25">
      <c r="A9" s="27" t="s">
        <v>94</v>
      </c>
      <c r="B9" s="27" t="s">
        <v>90</v>
      </c>
      <c r="C9" s="27" t="str">
        <f>VLOOKUP(B9,$I$7:$J$23,2,0)</f>
        <v>mở  bạt đống ủ</v>
      </c>
      <c r="D9" s="49"/>
      <c r="E9" s="49"/>
      <c r="F9" s="76">
        <v>1</v>
      </c>
      <c r="G9" s="76"/>
      <c r="I9" t="s">
        <v>92</v>
      </c>
      <c r="J9" t="s">
        <v>134</v>
      </c>
    </row>
    <row r="10" spans="1:10" x14ac:dyDescent="0.25">
      <c r="A10" s="27" t="s">
        <v>94</v>
      </c>
      <c r="B10" s="27" t="s">
        <v>92</v>
      </c>
      <c r="C10" s="27" t="str">
        <f>VLOOKUP(B10,$I$7:$J$23,2,0)</f>
        <v>làm ngoài</v>
      </c>
      <c r="D10" s="49"/>
      <c r="E10" s="49"/>
      <c r="F10" s="76">
        <v>3.5000000000000009</v>
      </c>
      <c r="G10" s="76"/>
      <c r="I10" t="s">
        <v>109</v>
      </c>
      <c r="J10" t="s">
        <v>132</v>
      </c>
    </row>
    <row r="11" spans="1:10" x14ac:dyDescent="0.25">
      <c r="A11" s="27" t="s">
        <v>94</v>
      </c>
      <c r="B11" s="27" t="s">
        <v>95</v>
      </c>
      <c r="C11" s="27" t="s">
        <v>96</v>
      </c>
      <c r="D11" s="49">
        <v>1465</v>
      </c>
      <c r="E11" s="49"/>
      <c r="F11" s="76"/>
      <c r="G11" s="76"/>
      <c r="I11" t="s">
        <v>93</v>
      </c>
      <c r="J11" t="s">
        <v>132</v>
      </c>
    </row>
    <row r="12" spans="1:10" x14ac:dyDescent="0.25">
      <c r="A12" s="27" t="s">
        <v>94</v>
      </c>
      <c r="B12" s="27" t="s">
        <v>101</v>
      </c>
      <c r="C12" s="27" t="s">
        <v>102</v>
      </c>
      <c r="D12" s="49">
        <v>366.66666666666669</v>
      </c>
      <c r="E12" s="49"/>
      <c r="F12" s="76"/>
      <c r="G12" s="76"/>
      <c r="I12" t="s">
        <v>91</v>
      </c>
      <c r="J12" t="s">
        <v>133</v>
      </c>
    </row>
    <row r="13" spans="1:10" x14ac:dyDescent="0.25">
      <c r="A13" s="27" t="s">
        <v>94</v>
      </c>
      <c r="B13" s="27" t="s">
        <v>107</v>
      </c>
      <c r="C13" s="27" t="s">
        <v>108</v>
      </c>
      <c r="D13" s="49">
        <v>366.66666666666669</v>
      </c>
      <c r="E13" s="49"/>
      <c r="F13" s="76"/>
      <c r="G13" s="76"/>
      <c r="I13" t="s">
        <v>155</v>
      </c>
      <c r="J13" t="s">
        <v>160</v>
      </c>
    </row>
    <row r="14" spans="1:10" x14ac:dyDescent="0.25">
      <c r="A14" s="27"/>
      <c r="B14" s="27"/>
      <c r="C14" s="27"/>
      <c r="D14" s="49"/>
      <c r="E14" s="49"/>
      <c r="F14" s="76"/>
      <c r="G14" s="76"/>
    </row>
    <row r="15" spans="1:10" x14ac:dyDescent="0.25">
      <c r="A15" s="27" t="s">
        <v>17</v>
      </c>
      <c r="B15" s="27" t="s">
        <v>89</v>
      </c>
      <c r="C15" s="27" t="str">
        <f>VLOOKUP(B15,$I$7:$J$23,2,0)</f>
        <v>đậy bạt đống ủ</v>
      </c>
      <c r="D15" s="49"/>
      <c r="E15" s="49"/>
      <c r="F15" s="76">
        <v>1.5</v>
      </c>
      <c r="G15" s="76"/>
    </row>
    <row r="16" spans="1:10" x14ac:dyDescent="0.25">
      <c r="A16" s="27" t="s">
        <v>17</v>
      </c>
      <c r="B16" s="27" t="s">
        <v>90</v>
      </c>
      <c r="C16" s="27" t="str">
        <f>VLOOKUP(B16,$I$7:$J$23,2,0)</f>
        <v>mở  bạt đống ủ</v>
      </c>
      <c r="D16" s="49"/>
      <c r="E16" s="49"/>
      <c r="F16" s="76">
        <v>0.5</v>
      </c>
      <c r="G16" s="76"/>
    </row>
    <row r="17" spans="1:7" x14ac:dyDescent="0.25">
      <c r="A17" s="27" t="s">
        <v>17</v>
      </c>
      <c r="B17" s="27" t="s">
        <v>92</v>
      </c>
      <c r="C17" s="27" t="str">
        <f>VLOOKUP(B17,$I$7:$J$23,2,0)</f>
        <v>làm ngoài</v>
      </c>
      <c r="D17" s="49"/>
      <c r="E17" s="49"/>
      <c r="F17" s="76">
        <v>7.5000000000000009</v>
      </c>
      <c r="G17" s="76"/>
    </row>
    <row r="18" spans="1:7" x14ac:dyDescent="0.25">
      <c r="A18" s="27" t="s">
        <v>17</v>
      </c>
      <c r="B18" s="27" t="s">
        <v>97</v>
      </c>
      <c r="C18" s="27" t="s">
        <v>98</v>
      </c>
      <c r="D18" s="49">
        <v>425</v>
      </c>
      <c r="E18" s="49"/>
      <c r="F18" s="76"/>
      <c r="G18" s="76"/>
    </row>
    <row r="19" spans="1:7" x14ac:dyDescent="0.25">
      <c r="A19" s="27" t="s">
        <v>17</v>
      </c>
      <c r="B19" s="27" t="s">
        <v>101</v>
      </c>
      <c r="C19" s="27" t="s">
        <v>102</v>
      </c>
      <c r="D19" s="49">
        <v>216.66666666666669</v>
      </c>
      <c r="E19" s="49"/>
      <c r="F19" s="76"/>
      <c r="G19" s="76"/>
    </row>
    <row r="20" spans="1:7" x14ac:dyDescent="0.25">
      <c r="A20" s="27" t="s">
        <v>17</v>
      </c>
      <c r="B20" s="27" t="s">
        <v>107</v>
      </c>
      <c r="C20" s="27" t="s">
        <v>108</v>
      </c>
      <c r="D20" s="49">
        <v>400</v>
      </c>
      <c r="E20" s="49"/>
      <c r="F20" s="76"/>
      <c r="G20" s="76"/>
    </row>
    <row r="21" spans="1:7" x14ac:dyDescent="0.25">
      <c r="A21" s="27"/>
      <c r="B21" s="27"/>
      <c r="C21" s="27"/>
      <c r="D21" s="49"/>
      <c r="E21" s="49"/>
      <c r="F21" s="76"/>
      <c r="G21" s="76"/>
    </row>
    <row r="22" spans="1:7" x14ac:dyDescent="0.25">
      <c r="A22" s="27" t="s">
        <v>22</v>
      </c>
      <c r="B22" s="27" t="s">
        <v>155</v>
      </c>
      <c r="C22" s="27" t="str">
        <f>VLOOKUP(B22,$I$7:$J$23,2,0)</f>
        <v>Vc Vôi, lân..</v>
      </c>
      <c r="D22" s="49"/>
      <c r="E22" s="49"/>
      <c r="F22" s="76">
        <v>0.99999999999999911</v>
      </c>
      <c r="G22" s="76"/>
    </row>
    <row r="23" spans="1:7" x14ac:dyDescent="0.25">
      <c r="A23" s="27" t="s">
        <v>22</v>
      </c>
      <c r="B23" s="27" t="s">
        <v>89</v>
      </c>
      <c r="C23" s="27" t="str">
        <f>VLOOKUP(B23,$I$7:$J$23,2,0)</f>
        <v>đậy bạt đống ủ</v>
      </c>
      <c r="D23" s="49"/>
      <c r="E23" s="49"/>
      <c r="F23" s="76">
        <v>4.5</v>
      </c>
      <c r="G23" s="76"/>
    </row>
    <row r="24" spans="1:7" x14ac:dyDescent="0.25">
      <c r="A24" s="27" t="s">
        <v>22</v>
      </c>
      <c r="B24" s="27" t="s">
        <v>90</v>
      </c>
      <c r="C24" s="27" t="str">
        <f>VLOOKUP(B24,$I$7:$J$23,2,0)</f>
        <v>mở  bạt đống ủ</v>
      </c>
      <c r="D24" s="49"/>
      <c r="E24" s="49"/>
      <c r="F24" s="76">
        <v>0.5</v>
      </c>
      <c r="G24" s="76"/>
    </row>
    <row r="25" spans="1:7" x14ac:dyDescent="0.25">
      <c r="A25" s="27" t="s">
        <v>22</v>
      </c>
      <c r="B25" s="27" t="s">
        <v>92</v>
      </c>
      <c r="C25" s="27" t="str">
        <f>VLOOKUP(B25,$I$7:$J$23,2,0)</f>
        <v>làm ngoài</v>
      </c>
      <c r="D25" s="49"/>
      <c r="E25" s="49"/>
      <c r="F25" s="76">
        <v>10.5</v>
      </c>
      <c r="G25" s="76"/>
    </row>
    <row r="26" spans="1:7" x14ac:dyDescent="0.25">
      <c r="A26" s="27" t="s">
        <v>22</v>
      </c>
      <c r="B26" s="27" t="s">
        <v>99</v>
      </c>
      <c r="C26" s="27" t="s">
        <v>100</v>
      </c>
      <c r="D26" s="49">
        <v>1975</v>
      </c>
      <c r="E26" s="49"/>
      <c r="F26" s="76"/>
      <c r="G26" s="76"/>
    </row>
    <row r="27" spans="1:7" x14ac:dyDescent="0.25">
      <c r="A27" s="27" t="s">
        <v>22</v>
      </c>
      <c r="B27" s="27" t="s">
        <v>101</v>
      </c>
      <c r="C27" s="27" t="s">
        <v>102</v>
      </c>
      <c r="D27" s="49">
        <v>366.66666666666669</v>
      </c>
      <c r="E27" s="49"/>
      <c r="F27" s="76"/>
      <c r="G27" s="76"/>
    </row>
    <row r="28" spans="1:7" x14ac:dyDescent="0.25">
      <c r="A28" s="27" t="s">
        <v>22</v>
      </c>
      <c r="B28" s="27" t="s">
        <v>107</v>
      </c>
      <c r="C28" s="27" t="s">
        <v>108</v>
      </c>
      <c r="D28" s="49">
        <v>250</v>
      </c>
      <c r="E28" s="49"/>
      <c r="F28" s="76"/>
      <c r="G28" s="76"/>
    </row>
    <row r="29" spans="1:7" x14ac:dyDescent="0.25">
      <c r="A29" s="27" t="s">
        <v>22</v>
      </c>
      <c r="B29" s="27" t="s">
        <v>157</v>
      </c>
      <c r="C29" s="27" t="s">
        <v>156</v>
      </c>
      <c r="D29" s="49">
        <v>125</v>
      </c>
      <c r="E29" s="49"/>
      <c r="F29" s="76"/>
      <c r="G29" s="76"/>
    </row>
    <row r="30" spans="1:7" x14ac:dyDescent="0.25">
      <c r="A30" s="27"/>
      <c r="B30" s="27"/>
      <c r="C30" s="27"/>
      <c r="D30" s="49"/>
      <c r="E30" s="49"/>
      <c r="F30" s="76"/>
      <c r="G30" s="76"/>
    </row>
    <row r="31" spans="1:7" x14ac:dyDescent="0.25">
      <c r="A31" s="27" t="s">
        <v>25</v>
      </c>
      <c r="B31" s="27" t="s">
        <v>89</v>
      </c>
      <c r="C31" s="27" t="str">
        <f>VLOOKUP(B31,$I$7:$J$23,2,0)</f>
        <v>đậy bạt đống ủ</v>
      </c>
      <c r="D31" s="49"/>
      <c r="E31" s="49"/>
      <c r="F31" s="76">
        <v>3.5</v>
      </c>
      <c r="G31" s="76"/>
    </row>
    <row r="32" spans="1:7" x14ac:dyDescent="0.25">
      <c r="A32" s="27" t="s">
        <v>25</v>
      </c>
      <c r="B32" s="27" t="s">
        <v>90</v>
      </c>
      <c r="C32" s="27" t="str">
        <f>VLOOKUP(B32,$I$7:$J$23,2,0)</f>
        <v>mở  bạt đống ủ</v>
      </c>
      <c r="D32" s="49"/>
      <c r="E32" s="49"/>
      <c r="F32" s="76">
        <v>2</v>
      </c>
      <c r="G32" s="76"/>
    </row>
    <row r="33" spans="1:7" x14ac:dyDescent="0.25">
      <c r="A33" s="27" t="s">
        <v>25</v>
      </c>
      <c r="B33" s="27" t="s">
        <v>92</v>
      </c>
      <c r="C33" s="27" t="str">
        <f>VLOOKUP(B33,$I$7:$J$23,2,0)</f>
        <v>làm ngoài</v>
      </c>
      <c r="D33" s="49"/>
      <c r="E33" s="49"/>
      <c r="F33" s="76">
        <v>11.5</v>
      </c>
      <c r="G33" s="76"/>
    </row>
    <row r="34" spans="1:7" x14ac:dyDescent="0.25">
      <c r="A34" s="27" t="s">
        <v>25</v>
      </c>
      <c r="B34" s="27" t="s">
        <v>97</v>
      </c>
      <c r="C34" s="27" t="s">
        <v>98</v>
      </c>
      <c r="D34" s="49">
        <v>425</v>
      </c>
      <c r="E34" s="49"/>
      <c r="F34" s="76"/>
      <c r="G34" s="76"/>
    </row>
    <row r="35" spans="1:7" x14ac:dyDescent="0.25">
      <c r="A35" s="27" t="s">
        <v>25</v>
      </c>
      <c r="B35" s="27" t="s">
        <v>99</v>
      </c>
      <c r="C35" s="27" t="s">
        <v>100</v>
      </c>
      <c r="D35" s="49">
        <v>1150</v>
      </c>
      <c r="E35" s="49"/>
      <c r="F35" s="76"/>
      <c r="G35" s="76"/>
    </row>
    <row r="36" spans="1:7" x14ac:dyDescent="0.25">
      <c r="A36" s="27" t="s">
        <v>25</v>
      </c>
      <c r="B36" s="27" t="s">
        <v>101</v>
      </c>
      <c r="C36" s="27" t="s">
        <v>102</v>
      </c>
      <c r="D36" s="49">
        <v>733.33333333333337</v>
      </c>
      <c r="E36" s="49"/>
      <c r="F36" s="76"/>
      <c r="G36" s="76"/>
    </row>
    <row r="37" spans="1:7" x14ac:dyDescent="0.25">
      <c r="A37" s="27" t="s">
        <v>25</v>
      </c>
      <c r="B37" s="27" t="s">
        <v>166</v>
      </c>
      <c r="C37" s="27" t="s">
        <v>167</v>
      </c>
      <c r="D37" s="49"/>
      <c r="E37" s="49">
        <v>25</v>
      </c>
      <c r="F37" s="76"/>
      <c r="G37" s="76"/>
    </row>
    <row r="38" spans="1:7" x14ac:dyDescent="0.25">
      <c r="A38" s="27"/>
      <c r="B38" s="27"/>
      <c r="C38" s="27"/>
      <c r="D38" s="49"/>
      <c r="E38" s="49"/>
      <c r="F38" s="76"/>
      <c r="G38" s="76"/>
    </row>
    <row r="39" spans="1:7" x14ac:dyDescent="0.25">
      <c r="A39" s="27" t="s">
        <v>26</v>
      </c>
      <c r="B39" s="27" t="s">
        <v>89</v>
      </c>
      <c r="C39" s="27" t="str">
        <f>VLOOKUP(B39,$I$7:$J$23,2,0)</f>
        <v>đậy bạt đống ủ</v>
      </c>
      <c r="D39" s="49"/>
      <c r="E39" s="49"/>
      <c r="F39" s="76">
        <v>7</v>
      </c>
      <c r="G39" s="76"/>
    </row>
    <row r="40" spans="1:7" x14ac:dyDescent="0.25">
      <c r="A40" s="27" t="s">
        <v>26</v>
      </c>
      <c r="B40" s="27" t="s">
        <v>90</v>
      </c>
      <c r="C40" s="27" t="str">
        <f>VLOOKUP(B40,$I$7:$J$23,2,0)</f>
        <v>mở  bạt đống ủ</v>
      </c>
      <c r="D40" s="49"/>
      <c r="E40" s="49"/>
      <c r="F40" s="76">
        <v>3</v>
      </c>
      <c r="G40" s="76"/>
    </row>
    <row r="41" spans="1:7" x14ac:dyDescent="0.25">
      <c r="A41" s="27" t="s">
        <v>26</v>
      </c>
      <c r="B41" s="27" t="s">
        <v>92</v>
      </c>
      <c r="C41" s="27" t="str">
        <f>VLOOKUP(B41,$I$7:$J$23,2,0)</f>
        <v>làm ngoài</v>
      </c>
      <c r="D41" s="49"/>
      <c r="E41" s="49"/>
      <c r="F41" s="76">
        <v>5.4999999999999991</v>
      </c>
      <c r="G41" s="76"/>
    </row>
    <row r="42" spans="1:7" x14ac:dyDescent="0.25">
      <c r="A42" s="27" t="s">
        <v>26</v>
      </c>
      <c r="B42" s="27" t="s">
        <v>97</v>
      </c>
      <c r="C42" s="27" t="s">
        <v>98</v>
      </c>
      <c r="D42" s="49">
        <v>805</v>
      </c>
      <c r="E42" s="49"/>
      <c r="F42" s="76"/>
      <c r="G42" s="76"/>
    </row>
    <row r="43" spans="1:7" x14ac:dyDescent="0.25">
      <c r="A43" s="27" t="s">
        <v>26</v>
      </c>
      <c r="B43" s="27" t="s">
        <v>99</v>
      </c>
      <c r="C43" s="27" t="s">
        <v>100</v>
      </c>
      <c r="D43" s="49">
        <v>700</v>
      </c>
      <c r="E43" s="49"/>
      <c r="F43" s="76"/>
      <c r="G43" s="76"/>
    </row>
    <row r="44" spans="1:7" x14ac:dyDescent="0.25">
      <c r="A44" s="27" t="s">
        <v>26</v>
      </c>
      <c r="B44" s="27" t="s">
        <v>101</v>
      </c>
      <c r="C44" s="27" t="s">
        <v>102</v>
      </c>
      <c r="D44" s="49">
        <v>366.66666666666669</v>
      </c>
      <c r="E44" s="49"/>
      <c r="F44" s="76"/>
      <c r="G44" s="76"/>
    </row>
    <row r="45" spans="1:7" x14ac:dyDescent="0.25">
      <c r="A45" s="27" t="s">
        <v>26</v>
      </c>
      <c r="B45" s="27" t="s">
        <v>107</v>
      </c>
      <c r="C45" s="27" t="s">
        <v>108</v>
      </c>
      <c r="D45" s="49">
        <v>733.33333333333337</v>
      </c>
      <c r="E45" s="49"/>
      <c r="F45" s="76"/>
      <c r="G45" s="76"/>
    </row>
    <row r="46" spans="1:7" x14ac:dyDescent="0.25">
      <c r="A46" s="27" t="s">
        <v>26</v>
      </c>
      <c r="B46" s="27" t="s">
        <v>166</v>
      </c>
      <c r="C46" s="27" t="s">
        <v>167</v>
      </c>
      <c r="D46" s="49">
        <v>33.333333333333336</v>
      </c>
      <c r="E46" s="49"/>
      <c r="F46" s="76"/>
      <c r="G46" s="76"/>
    </row>
    <row r="47" spans="1:7" x14ac:dyDescent="0.25">
      <c r="A47" s="27"/>
      <c r="B47" s="27"/>
      <c r="C47" s="27"/>
      <c r="D47" s="49"/>
      <c r="E47" s="49"/>
      <c r="F47" s="76"/>
      <c r="G47" s="76"/>
    </row>
    <row r="48" spans="1:7" x14ac:dyDescent="0.25">
      <c r="A48" s="27" t="s">
        <v>27</v>
      </c>
      <c r="B48" s="27" t="s">
        <v>155</v>
      </c>
      <c r="C48" s="27" t="str">
        <f>VLOOKUP(B48,$I$7:$J$23,2,0)</f>
        <v>Vc Vôi, lân..</v>
      </c>
      <c r="D48" s="49"/>
      <c r="E48" s="49"/>
      <c r="F48" s="76">
        <v>1.5</v>
      </c>
      <c r="G48" s="76"/>
    </row>
    <row r="49" spans="1:7" x14ac:dyDescent="0.25">
      <c r="A49" s="27" t="s">
        <v>27</v>
      </c>
      <c r="B49" s="27" t="s">
        <v>89</v>
      </c>
      <c r="C49" s="27" t="str">
        <f>VLOOKUP(B49,$I$7:$J$23,2,0)</f>
        <v>đậy bạt đống ủ</v>
      </c>
      <c r="D49" s="49"/>
      <c r="E49" s="49"/>
      <c r="F49" s="76">
        <v>5</v>
      </c>
      <c r="G49" s="76"/>
    </row>
    <row r="50" spans="1:7" x14ac:dyDescent="0.25">
      <c r="A50" s="27" t="s">
        <v>27</v>
      </c>
      <c r="B50" s="27" t="s">
        <v>90</v>
      </c>
      <c r="C50" s="27" t="str">
        <f>VLOOKUP(B50,$I$7:$J$23,2,0)</f>
        <v>mở  bạt đống ủ</v>
      </c>
      <c r="D50" s="49"/>
      <c r="E50" s="49"/>
      <c r="F50" s="76">
        <v>2.5</v>
      </c>
      <c r="G50" s="76"/>
    </row>
    <row r="51" spans="1:7" x14ac:dyDescent="0.25">
      <c r="A51" s="27" t="s">
        <v>27</v>
      </c>
      <c r="B51" s="27" t="s">
        <v>92</v>
      </c>
      <c r="C51" s="27" t="str">
        <f>VLOOKUP(B51,$I$7:$J$23,2,0)</f>
        <v>làm ngoài</v>
      </c>
      <c r="D51" s="49"/>
      <c r="E51" s="49"/>
      <c r="F51" s="76">
        <v>9.4999999999999982</v>
      </c>
      <c r="G51" s="76"/>
    </row>
    <row r="52" spans="1:7" x14ac:dyDescent="0.25">
      <c r="A52" s="27" t="s">
        <v>27</v>
      </c>
      <c r="B52" s="27" t="s">
        <v>95</v>
      </c>
      <c r="C52" s="27" t="s">
        <v>96</v>
      </c>
      <c r="D52" s="49">
        <v>705</v>
      </c>
      <c r="E52" s="49"/>
      <c r="F52" s="76"/>
      <c r="G52" s="76"/>
    </row>
    <row r="53" spans="1:7" x14ac:dyDescent="0.25">
      <c r="A53" s="27" t="s">
        <v>27</v>
      </c>
      <c r="B53" s="27" t="s">
        <v>97</v>
      </c>
      <c r="C53" s="27" t="s">
        <v>98</v>
      </c>
      <c r="D53" s="49">
        <v>380</v>
      </c>
      <c r="E53" s="49"/>
      <c r="F53" s="76"/>
      <c r="G53" s="76"/>
    </row>
    <row r="54" spans="1:7" x14ac:dyDescent="0.25">
      <c r="A54" s="27" t="s">
        <v>27</v>
      </c>
      <c r="B54" s="27" t="s">
        <v>99</v>
      </c>
      <c r="C54" s="27" t="s">
        <v>100</v>
      </c>
      <c r="D54" s="49">
        <v>700</v>
      </c>
      <c r="E54" s="49"/>
      <c r="F54" s="76"/>
      <c r="G54" s="76"/>
    </row>
    <row r="55" spans="1:7" x14ac:dyDescent="0.25">
      <c r="A55" s="27" t="s">
        <v>27</v>
      </c>
      <c r="B55" s="27" t="s">
        <v>101</v>
      </c>
      <c r="C55" s="27" t="s">
        <v>102</v>
      </c>
      <c r="D55" s="49">
        <v>366.66666666666669</v>
      </c>
      <c r="E55" s="49"/>
      <c r="F55" s="76"/>
      <c r="G55" s="76"/>
    </row>
    <row r="56" spans="1:7" x14ac:dyDescent="0.25">
      <c r="A56" s="27" t="s">
        <v>27</v>
      </c>
      <c r="B56" s="27" t="s">
        <v>107</v>
      </c>
      <c r="C56" s="27" t="s">
        <v>108</v>
      </c>
      <c r="D56" s="49">
        <v>366.66666666666669</v>
      </c>
      <c r="E56" s="49"/>
      <c r="F56" s="76"/>
      <c r="G56" s="76"/>
    </row>
    <row r="57" spans="1:7" x14ac:dyDescent="0.25">
      <c r="A57" s="27" t="s">
        <v>27</v>
      </c>
      <c r="B57" s="27" t="s">
        <v>166</v>
      </c>
      <c r="C57" s="27" t="s">
        <v>167</v>
      </c>
      <c r="D57" s="49">
        <v>33.333333333333336</v>
      </c>
      <c r="E57" s="49"/>
      <c r="F57" s="76"/>
      <c r="G57" s="76"/>
    </row>
    <row r="58" spans="1:7" x14ac:dyDescent="0.25">
      <c r="A58" s="27"/>
      <c r="B58" s="27"/>
      <c r="C58" s="27"/>
      <c r="D58" s="49"/>
      <c r="E58" s="49"/>
      <c r="F58" s="76"/>
      <c r="G58" s="76"/>
    </row>
    <row r="59" spans="1:7" x14ac:dyDescent="0.25">
      <c r="A59" s="27" t="s">
        <v>128</v>
      </c>
      <c r="B59" s="27" t="s">
        <v>89</v>
      </c>
      <c r="C59" s="27" t="str">
        <f>VLOOKUP(B59,$I$7:$J$23,2,0)</f>
        <v>đậy bạt đống ủ</v>
      </c>
      <c r="D59" s="49"/>
      <c r="E59" s="49"/>
      <c r="F59" s="76">
        <v>4.5</v>
      </c>
      <c r="G59" s="76"/>
    </row>
    <row r="60" spans="1:7" x14ac:dyDescent="0.25">
      <c r="A60" s="27" t="s">
        <v>128</v>
      </c>
      <c r="B60" s="27" t="s">
        <v>90</v>
      </c>
      <c r="C60" s="27" t="str">
        <f>VLOOKUP(B60,$I$7:$J$23,2,0)</f>
        <v>mở  bạt đống ủ</v>
      </c>
      <c r="D60" s="49"/>
      <c r="E60" s="49"/>
      <c r="F60" s="76">
        <v>3.5</v>
      </c>
      <c r="G60" s="76"/>
    </row>
    <row r="61" spans="1:7" x14ac:dyDescent="0.25">
      <c r="A61" s="27" t="s">
        <v>128</v>
      </c>
      <c r="B61" s="27" t="s">
        <v>92</v>
      </c>
      <c r="C61" s="27" t="str">
        <f>VLOOKUP(B61,$I$7:$J$23,2,0)</f>
        <v>làm ngoài</v>
      </c>
      <c r="D61" s="49"/>
      <c r="E61" s="49"/>
      <c r="F61" s="76">
        <v>8.5</v>
      </c>
      <c r="G61" s="76"/>
    </row>
    <row r="62" spans="1:7" x14ac:dyDescent="0.25">
      <c r="A62" s="27" t="s">
        <v>128</v>
      </c>
      <c r="B62" s="27" t="s">
        <v>97</v>
      </c>
      <c r="C62" s="27" t="s">
        <v>98</v>
      </c>
      <c r="D62" s="49">
        <v>425</v>
      </c>
      <c r="E62" s="49"/>
      <c r="F62" s="76"/>
      <c r="G62" s="76"/>
    </row>
    <row r="63" spans="1:7" x14ac:dyDescent="0.25">
      <c r="A63" s="27" t="s">
        <v>128</v>
      </c>
      <c r="B63" s="27" t="s">
        <v>126</v>
      </c>
      <c r="C63" s="27" t="s">
        <v>127</v>
      </c>
      <c r="D63" s="49">
        <v>150</v>
      </c>
      <c r="E63" s="49"/>
      <c r="F63" s="76"/>
      <c r="G63" s="76"/>
    </row>
    <row r="64" spans="1:7" x14ac:dyDescent="0.25">
      <c r="A64" s="27" t="s">
        <v>128</v>
      </c>
      <c r="B64" s="27" t="s">
        <v>114</v>
      </c>
      <c r="C64" s="27" t="s">
        <v>115</v>
      </c>
      <c r="D64" s="49">
        <v>315</v>
      </c>
      <c r="E64" s="49"/>
      <c r="F64" s="76"/>
      <c r="G64" s="76"/>
    </row>
    <row r="65" spans="1:7" x14ac:dyDescent="0.25">
      <c r="A65" s="27" t="s">
        <v>128</v>
      </c>
      <c r="B65" s="27" t="s">
        <v>116</v>
      </c>
      <c r="C65" s="27" t="s">
        <v>117</v>
      </c>
      <c r="D65" s="49">
        <v>150</v>
      </c>
      <c r="E65" s="49"/>
      <c r="F65" s="76"/>
      <c r="G65" s="76"/>
    </row>
    <row r="66" spans="1:7" x14ac:dyDescent="0.25">
      <c r="A66" s="27" t="s">
        <v>128</v>
      </c>
      <c r="B66" s="27" t="s">
        <v>101</v>
      </c>
      <c r="C66" s="27" t="s">
        <v>102</v>
      </c>
      <c r="D66" s="49">
        <v>366.66666666666669</v>
      </c>
      <c r="E66" s="49"/>
      <c r="F66" s="76"/>
      <c r="G66" s="76"/>
    </row>
    <row r="67" spans="1:7" x14ac:dyDescent="0.25">
      <c r="A67" s="27" t="s">
        <v>128</v>
      </c>
      <c r="B67" s="27" t="s">
        <v>107</v>
      </c>
      <c r="C67" s="27" t="s">
        <v>108</v>
      </c>
      <c r="D67" s="49">
        <v>733.33333333333337</v>
      </c>
      <c r="E67" s="49"/>
      <c r="F67" s="76"/>
      <c r="G67" s="76"/>
    </row>
    <row r="68" spans="1:7" x14ac:dyDescent="0.25">
      <c r="A68" s="27" t="s">
        <v>128</v>
      </c>
      <c r="B68" s="27" t="s">
        <v>166</v>
      </c>
      <c r="C68" s="27" t="s">
        <v>167</v>
      </c>
      <c r="D68" s="49">
        <v>33.333333333333336</v>
      </c>
      <c r="E68" s="49"/>
      <c r="F68" s="76"/>
      <c r="G68" s="76"/>
    </row>
    <row r="69" spans="1:7" x14ac:dyDescent="0.25">
      <c r="A69" s="27"/>
      <c r="B69" s="27"/>
      <c r="C69" s="27"/>
      <c r="D69" s="49"/>
      <c r="E69" s="49"/>
      <c r="F69" s="76"/>
      <c r="G69" s="76"/>
    </row>
    <row r="70" spans="1:7" x14ac:dyDescent="0.25">
      <c r="A70" s="27" t="s">
        <v>29</v>
      </c>
      <c r="B70" s="27" t="s">
        <v>89</v>
      </c>
      <c r="C70" s="27" t="str">
        <f>VLOOKUP(B70,$I$7:$J$23,2,0)</f>
        <v>đậy bạt đống ủ</v>
      </c>
      <c r="D70" s="49"/>
      <c r="E70" s="49"/>
      <c r="F70" s="76">
        <v>10</v>
      </c>
      <c r="G70" s="76"/>
    </row>
    <row r="71" spans="1:7" x14ac:dyDescent="0.25">
      <c r="A71" s="27" t="s">
        <v>29</v>
      </c>
      <c r="B71" s="27" t="s">
        <v>90</v>
      </c>
      <c r="C71" s="27" t="str">
        <f>VLOOKUP(B71,$I$7:$J$23,2,0)</f>
        <v>mở  bạt đống ủ</v>
      </c>
      <c r="D71" s="49"/>
      <c r="E71" s="49"/>
      <c r="F71" s="76">
        <v>3.5</v>
      </c>
      <c r="G71" s="76"/>
    </row>
    <row r="72" spans="1:7" x14ac:dyDescent="0.25">
      <c r="A72" s="27" t="s">
        <v>29</v>
      </c>
      <c r="B72" s="27" t="s">
        <v>92</v>
      </c>
      <c r="C72" s="27" t="str">
        <f>VLOOKUP(B72,$I$7:$J$23,2,0)</f>
        <v>làm ngoài</v>
      </c>
      <c r="D72" s="49"/>
      <c r="E72" s="49"/>
      <c r="F72" s="76">
        <v>3.9999999999999991</v>
      </c>
      <c r="G72" s="76"/>
    </row>
    <row r="73" spans="1:7" x14ac:dyDescent="0.25">
      <c r="A73" s="27" t="s">
        <v>29</v>
      </c>
      <c r="B73" s="27" t="s">
        <v>110</v>
      </c>
      <c r="C73" s="27" t="s">
        <v>111</v>
      </c>
      <c r="D73" s="49">
        <v>750</v>
      </c>
      <c r="E73" s="49"/>
      <c r="F73" s="76"/>
      <c r="G73" s="76"/>
    </row>
    <row r="74" spans="1:7" x14ac:dyDescent="0.25">
      <c r="A74" s="27" t="s">
        <v>29</v>
      </c>
      <c r="B74" s="27" t="s">
        <v>97</v>
      </c>
      <c r="C74" s="27" t="s">
        <v>98</v>
      </c>
      <c r="D74" s="49">
        <v>425</v>
      </c>
      <c r="E74" s="49"/>
      <c r="F74" s="76"/>
      <c r="G74" s="76"/>
    </row>
    <row r="75" spans="1:7" x14ac:dyDescent="0.25">
      <c r="A75" s="27" t="s">
        <v>29</v>
      </c>
      <c r="B75" s="27" t="s">
        <v>99</v>
      </c>
      <c r="C75" s="27" t="s">
        <v>100</v>
      </c>
      <c r="D75" s="49">
        <v>1400</v>
      </c>
      <c r="E75" s="49"/>
      <c r="F75" s="76"/>
      <c r="G75" s="76"/>
    </row>
    <row r="76" spans="1:7" x14ac:dyDescent="0.25">
      <c r="A76" s="27" t="s">
        <v>29</v>
      </c>
      <c r="B76" s="27" t="s">
        <v>101</v>
      </c>
      <c r="C76" s="27" t="s">
        <v>102</v>
      </c>
      <c r="D76" s="49">
        <v>366.66666666666669</v>
      </c>
      <c r="E76" s="49"/>
      <c r="F76" s="76"/>
      <c r="G76" s="76"/>
    </row>
    <row r="77" spans="1:7" x14ac:dyDescent="0.25">
      <c r="A77" s="27" t="s">
        <v>29</v>
      </c>
      <c r="B77" s="27" t="s">
        <v>107</v>
      </c>
      <c r="C77" s="27" t="s">
        <v>108</v>
      </c>
      <c r="D77" s="49">
        <v>366.66666666666669</v>
      </c>
      <c r="E77" s="49"/>
      <c r="F77" s="76"/>
      <c r="G77" s="76"/>
    </row>
    <row r="78" spans="1:7" x14ac:dyDescent="0.25">
      <c r="A78" s="27"/>
      <c r="B78" s="27"/>
      <c r="C78" s="27"/>
      <c r="D78" s="49"/>
      <c r="E78" s="49"/>
      <c r="F78" s="76"/>
      <c r="G78" s="76"/>
    </row>
    <row r="79" spans="1:7" x14ac:dyDescent="0.25">
      <c r="A79" s="27" t="s">
        <v>30</v>
      </c>
      <c r="B79" s="27" t="s">
        <v>89</v>
      </c>
      <c r="C79" s="27" t="str">
        <f>VLOOKUP(B79,$I$7:$J$23,2,0)</f>
        <v>đậy bạt đống ủ</v>
      </c>
      <c r="D79" s="49"/>
      <c r="E79" s="49"/>
      <c r="F79" s="76">
        <v>4</v>
      </c>
      <c r="G79" s="76"/>
    </row>
    <row r="80" spans="1:7" x14ac:dyDescent="0.25">
      <c r="A80" s="27" t="s">
        <v>30</v>
      </c>
      <c r="B80" s="27" t="s">
        <v>90</v>
      </c>
      <c r="C80" s="27" t="str">
        <f>VLOOKUP(B80,$I$7:$J$23,2,0)</f>
        <v>mở  bạt đống ủ</v>
      </c>
      <c r="D80" s="49"/>
      <c r="E80" s="49"/>
      <c r="F80" s="76">
        <v>1</v>
      </c>
      <c r="G80" s="76"/>
    </row>
    <row r="81" spans="1:7" x14ac:dyDescent="0.25">
      <c r="A81" s="27" t="s">
        <v>30</v>
      </c>
      <c r="B81" s="27" t="s">
        <v>92</v>
      </c>
      <c r="C81" s="27" t="str">
        <f>VLOOKUP(B81,$I$7:$J$23,2,0)</f>
        <v>làm ngoài</v>
      </c>
      <c r="D81" s="49"/>
      <c r="E81" s="49"/>
      <c r="F81" s="76">
        <v>5.0000000000000009</v>
      </c>
      <c r="G81" s="76"/>
    </row>
    <row r="82" spans="1:7" x14ac:dyDescent="0.25">
      <c r="A82" s="27" t="s">
        <v>30</v>
      </c>
      <c r="B82" s="27" t="s">
        <v>95</v>
      </c>
      <c r="C82" s="27" t="s">
        <v>96</v>
      </c>
      <c r="D82" s="49">
        <v>760</v>
      </c>
      <c r="E82" s="49"/>
      <c r="F82" s="76"/>
      <c r="G82" s="76"/>
    </row>
    <row r="83" spans="1:7" x14ac:dyDescent="0.25">
      <c r="A83" s="27" t="s">
        <v>30</v>
      </c>
      <c r="B83" s="27" t="s">
        <v>97</v>
      </c>
      <c r="C83" s="27" t="s">
        <v>98</v>
      </c>
      <c r="D83" s="49">
        <v>425</v>
      </c>
      <c r="E83" s="49"/>
      <c r="F83" s="76"/>
      <c r="G83" s="76"/>
    </row>
    <row r="84" spans="1:7" x14ac:dyDescent="0.25">
      <c r="A84" s="27" t="s">
        <v>30</v>
      </c>
      <c r="B84" s="27" t="s">
        <v>99</v>
      </c>
      <c r="C84" s="27" t="s">
        <v>100</v>
      </c>
      <c r="D84" s="49">
        <v>700</v>
      </c>
      <c r="E84" s="49"/>
      <c r="F84" s="76"/>
      <c r="G84" s="76"/>
    </row>
    <row r="85" spans="1:7" x14ac:dyDescent="0.25">
      <c r="A85" s="27" t="s">
        <v>30</v>
      </c>
      <c r="B85" s="27" t="s">
        <v>101</v>
      </c>
      <c r="C85" s="27" t="s">
        <v>102</v>
      </c>
      <c r="D85" s="49">
        <v>733.33333333333337</v>
      </c>
      <c r="E85" s="49"/>
      <c r="F85" s="76"/>
      <c r="G85" s="76"/>
    </row>
    <row r="86" spans="1:7" x14ac:dyDescent="0.25">
      <c r="A86" s="27" t="s">
        <v>30</v>
      </c>
      <c r="B86" s="27" t="s">
        <v>107</v>
      </c>
      <c r="C86" s="27" t="s">
        <v>108</v>
      </c>
      <c r="D86" s="49">
        <v>366.66666666666669</v>
      </c>
      <c r="E86" s="49"/>
      <c r="F86" s="76"/>
      <c r="G86" s="76"/>
    </row>
    <row r="87" spans="1:7" x14ac:dyDescent="0.25">
      <c r="A87" s="27" t="s">
        <v>30</v>
      </c>
      <c r="B87" s="27" t="s">
        <v>166</v>
      </c>
      <c r="C87" s="27" t="s">
        <v>167</v>
      </c>
      <c r="D87" s="49">
        <v>33.333333333333336</v>
      </c>
      <c r="E87" s="49">
        <v>25</v>
      </c>
      <c r="F87" s="76"/>
      <c r="G87" s="76"/>
    </row>
    <row r="88" spans="1:7" x14ac:dyDescent="0.25">
      <c r="A88" s="27"/>
      <c r="B88" s="27"/>
      <c r="C88" s="27"/>
      <c r="D88" s="49"/>
      <c r="E88" s="49"/>
      <c r="F88" s="76"/>
      <c r="G88" s="76"/>
    </row>
    <row r="89" spans="1:7" x14ac:dyDescent="0.25">
      <c r="A89" s="27" t="s">
        <v>31</v>
      </c>
      <c r="B89" s="27" t="s">
        <v>92</v>
      </c>
      <c r="C89" s="27" t="str">
        <f>VLOOKUP(B89,$I$7:$J$23,2,0)</f>
        <v>làm ngoài</v>
      </c>
      <c r="D89" s="49"/>
      <c r="E89" s="49"/>
      <c r="F89" s="76">
        <v>3.5000000000000009</v>
      </c>
      <c r="G89" s="76"/>
    </row>
    <row r="90" spans="1:7" x14ac:dyDescent="0.25">
      <c r="A90" s="27" t="s">
        <v>31</v>
      </c>
      <c r="B90" s="27" t="s">
        <v>99</v>
      </c>
      <c r="C90" s="27" t="s">
        <v>100</v>
      </c>
      <c r="D90" s="49">
        <v>450</v>
      </c>
      <c r="E90" s="49"/>
      <c r="F90" s="76"/>
      <c r="G90" s="76"/>
    </row>
    <row r="91" spans="1:7" x14ac:dyDescent="0.25">
      <c r="A91" s="27" t="s">
        <v>31</v>
      </c>
      <c r="B91" s="27" t="s">
        <v>126</v>
      </c>
      <c r="C91" s="27" t="s">
        <v>127</v>
      </c>
      <c r="D91" s="49">
        <v>150</v>
      </c>
      <c r="E91" s="49"/>
      <c r="F91" s="76"/>
      <c r="G91" s="76"/>
    </row>
    <row r="92" spans="1:7" x14ac:dyDescent="0.25">
      <c r="A92" s="27" t="s">
        <v>31</v>
      </c>
      <c r="B92" s="27" t="s">
        <v>114</v>
      </c>
      <c r="C92" s="27" t="s">
        <v>115</v>
      </c>
      <c r="D92" s="49">
        <v>315</v>
      </c>
      <c r="E92" s="49"/>
      <c r="F92" s="76"/>
      <c r="G92" s="76"/>
    </row>
    <row r="93" spans="1:7" x14ac:dyDescent="0.25">
      <c r="A93" s="27" t="s">
        <v>31</v>
      </c>
      <c r="B93" s="27" t="s">
        <v>116</v>
      </c>
      <c r="C93" s="27" t="s">
        <v>117</v>
      </c>
      <c r="D93" s="49">
        <v>150</v>
      </c>
      <c r="E93" s="49"/>
      <c r="F93" s="76"/>
      <c r="G93" s="76"/>
    </row>
    <row r="94" spans="1:7" x14ac:dyDescent="0.25">
      <c r="A94" s="27" t="s">
        <v>31</v>
      </c>
      <c r="B94" s="27" t="s">
        <v>101</v>
      </c>
      <c r="C94" s="27" t="s">
        <v>102</v>
      </c>
      <c r="D94" s="49">
        <v>950</v>
      </c>
      <c r="E94" s="49"/>
      <c r="F94" s="76"/>
      <c r="G94" s="76"/>
    </row>
    <row r="95" spans="1:7" x14ac:dyDescent="0.25">
      <c r="A95" s="27" t="s">
        <v>31</v>
      </c>
      <c r="B95" s="27" t="s">
        <v>107</v>
      </c>
      <c r="C95" s="27" t="s">
        <v>108</v>
      </c>
      <c r="D95" s="49">
        <v>150</v>
      </c>
      <c r="E95" s="49"/>
      <c r="F95" s="76"/>
      <c r="G95" s="76"/>
    </row>
    <row r="96" spans="1:7" x14ac:dyDescent="0.25">
      <c r="A96" s="27" t="s">
        <v>31</v>
      </c>
      <c r="B96" s="27" t="s">
        <v>166</v>
      </c>
      <c r="C96" s="27" t="s">
        <v>167</v>
      </c>
      <c r="D96" s="49"/>
      <c r="E96" s="49">
        <v>25</v>
      </c>
      <c r="F96" s="76"/>
      <c r="G96" s="76"/>
    </row>
    <row r="97" spans="1:7" x14ac:dyDescent="0.25">
      <c r="A97" s="27"/>
      <c r="B97" s="27"/>
      <c r="C97" s="27"/>
      <c r="D97" s="49"/>
      <c r="E97" s="49"/>
      <c r="F97" s="76"/>
      <c r="G97" s="76"/>
    </row>
    <row r="98" spans="1:7" x14ac:dyDescent="0.25">
      <c r="A98" s="27" t="s">
        <v>35</v>
      </c>
      <c r="B98" s="27" t="s">
        <v>89</v>
      </c>
      <c r="C98" s="27" t="str">
        <f>VLOOKUP(B98,$I$7:$J$23,2,0)</f>
        <v>đậy bạt đống ủ</v>
      </c>
      <c r="D98" s="49"/>
      <c r="E98" s="49"/>
      <c r="F98" s="76">
        <v>2.5</v>
      </c>
      <c r="G98" s="76"/>
    </row>
    <row r="99" spans="1:7" x14ac:dyDescent="0.25">
      <c r="A99" s="27" t="s">
        <v>35</v>
      </c>
      <c r="B99" s="27" t="s">
        <v>90</v>
      </c>
      <c r="C99" s="27" t="str">
        <f>VLOOKUP(B99,$I$7:$J$23,2,0)</f>
        <v>mở  bạt đống ủ</v>
      </c>
      <c r="D99" s="49"/>
      <c r="E99" s="49"/>
      <c r="F99" s="76">
        <v>1</v>
      </c>
      <c r="G99" s="76"/>
    </row>
    <row r="100" spans="1:7" x14ac:dyDescent="0.25">
      <c r="A100" s="27" t="s">
        <v>35</v>
      </c>
      <c r="B100" s="27" t="s">
        <v>92</v>
      </c>
      <c r="C100" s="27" t="str">
        <f>VLOOKUP(B100,$I$7:$J$23,2,0)</f>
        <v>làm ngoài</v>
      </c>
      <c r="D100" s="49"/>
      <c r="E100" s="49"/>
      <c r="F100" s="76">
        <v>6.5000000000000009</v>
      </c>
      <c r="G100" s="76"/>
    </row>
    <row r="101" spans="1:7" x14ac:dyDescent="0.25">
      <c r="A101" s="27" t="s">
        <v>35</v>
      </c>
      <c r="B101" s="27" t="s">
        <v>110</v>
      </c>
      <c r="C101" s="27" t="s">
        <v>111</v>
      </c>
      <c r="D101" s="49">
        <v>750</v>
      </c>
      <c r="E101" s="49"/>
      <c r="F101" s="76"/>
      <c r="G101" s="76"/>
    </row>
    <row r="102" spans="1:7" x14ac:dyDescent="0.25">
      <c r="A102" s="27" t="s">
        <v>35</v>
      </c>
      <c r="B102" s="27" t="s">
        <v>126</v>
      </c>
      <c r="C102" s="27" t="s">
        <v>127</v>
      </c>
      <c r="D102" s="49">
        <v>150</v>
      </c>
      <c r="E102" s="49"/>
      <c r="F102" s="76"/>
      <c r="G102" s="76"/>
    </row>
    <row r="103" spans="1:7" x14ac:dyDescent="0.25">
      <c r="A103" s="27" t="s">
        <v>35</v>
      </c>
      <c r="B103" s="27" t="s">
        <v>114</v>
      </c>
      <c r="C103" s="27" t="s">
        <v>115</v>
      </c>
      <c r="D103" s="49">
        <v>315</v>
      </c>
      <c r="E103" s="49"/>
      <c r="F103" s="76"/>
      <c r="G103" s="76"/>
    </row>
    <row r="104" spans="1:7" x14ac:dyDescent="0.25">
      <c r="A104" s="27" t="s">
        <v>35</v>
      </c>
      <c r="B104" s="27" t="s">
        <v>116</v>
      </c>
      <c r="C104" s="27" t="s">
        <v>117</v>
      </c>
      <c r="D104" s="49">
        <v>150</v>
      </c>
      <c r="E104" s="49"/>
      <c r="F104" s="76"/>
      <c r="G104" s="76"/>
    </row>
    <row r="105" spans="1:7" x14ac:dyDescent="0.25">
      <c r="A105" s="27" t="s">
        <v>35</v>
      </c>
      <c r="B105" s="27" t="s">
        <v>101</v>
      </c>
      <c r="C105" s="27" t="s">
        <v>102</v>
      </c>
      <c r="D105" s="49">
        <v>950</v>
      </c>
      <c r="E105" s="49"/>
      <c r="F105" s="76"/>
      <c r="G105" s="76"/>
    </row>
    <row r="106" spans="1:7" x14ac:dyDescent="0.25">
      <c r="A106" s="27" t="s">
        <v>35</v>
      </c>
      <c r="B106" s="27" t="s">
        <v>107</v>
      </c>
      <c r="C106" s="27" t="s">
        <v>108</v>
      </c>
      <c r="D106" s="49">
        <v>150</v>
      </c>
      <c r="E106" s="49"/>
      <c r="F106" s="76"/>
      <c r="G106" s="76"/>
    </row>
    <row r="107" spans="1:7" x14ac:dyDescent="0.25">
      <c r="A107" s="27" t="s">
        <v>35</v>
      </c>
      <c r="B107" s="27" t="s">
        <v>166</v>
      </c>
      <c r="C107" s="27" t="s">
        <v>167</v>
      </c>
      <c r="D107" s="49"/>
      <c r="E107" s="49">
        <v>25</v>
      </c>
      <c r="F107" s="76"/>
      <c r="G107" s="76"/>
    </row>
    <row r="108" spans="1:7" x14ac:dyDescent="0.25">
      <c r="A108" s="27"/>
      <c r="B108" s="27"/>
      <c r="C108" s="27"/>
      <c r="D108" s="49"/>
      <c r="E108" s="49"/>
      <c r="F108" s="76"/>
      <c r="G108" s="76"/>
    </row>
    <row r="109" spans="1:7" x14ac:dyDescent="0.25">
      <c r="A109" s="27" t="s">
        <v>129</v>
      </c>
      <c r="B109" s="27" t="s">
        <v>89</v>
      </c>
      <c r="C109" s="27" t="str">
        <f>VLOOKUP(B109,$I$7:$J$23,2,0)</f>
        <v>đậy bạt đống ủ</v>
      </c>
      <c r="D109" s="49"/>
      <c r="E109" s="49"/>
      <c r="F109" s="76">
        <v>4</v>
      </c>
      <c r="G109" s="76"/>
    </row>
    <row r="110" spans="1:7" x14ac:dyDescent="0.25">
      <c r="A110" s="27" t="s">
        <v>129</v>
      </c>
      <c r="B110" s="27" t="s">
        <v>90</v>
      </c>
      <c r="C110" s="27" t="str">
        <f>VLOOKUP(B110,$I$7:$J$23,2,0)</f>
        <v>mở  bạt đống ủ</v>
      </c>
      <c r="D110" s="49"/>
      <c r="E110" s="49"/>
      <c r="F110" s="76">
        <v>1.5</v>
      </c>
      <c r="G110" s="76"/>
    </row>
    <row r="111" spans="1:7" x14ac:dyDescent="0.25">
      <c r="A111" s="27" t="s">
        <v>129</v>
      </c>
      <c r="B111" s="27" t="s">
        <v>92</v>
      </c>
      <c r="C111" s="27" t="str">
        <f>VLOOKUP(B111,$I$7:$J$23,2,0)</f>
        <v>làm ngoài</v>
      </c>
      <c r="D111" s="49"/>
      <c r="E111" s="49"/>
      <c r="F111" s="76">
        <v>8</v>
      </c>
      <c r="G111" s="76"/>
    </row>
    <row r="112" spans="1:7" x14ac:dyDescent="0.25">
      <c r="A112" s="27" t="s">
        <v>129</v>
      </c>
      <c r="B112" s="27" t="s">
        <v>99</v>
      </c>
      <c r="C112" s="27" t="s">
        <v>100</v>
      </c>
      <c r="D112" s="49">
        <v>1400</v>
      </c>
      <c r="E112" s="49"/>
      <c r="F112" s="76"/>
      <c r="G112" s="76"/>
    </row>
    <row r="113" spans="1:7" x14ac:dyDescent="0.25">
      <c r="A113" s="27" t="s">
        <v>129</v>
      </c>
      <c r="B113" s="27" t="s">
        <v>101</v>
      </c>
      <c r="C113" s="27" t="s">
        <v>102</v>
      </c>
      <c r="D113" s="49">
        <v>366.66666666666669</v>
      </c>
      <c r="E113" s="49"/>
      <c r="F113" s="76"/>
      <c r="G113" s="76"/>
    </row>
    <row r="114" spans="1:7" x14ac:dyDescent="0.25">
      <c r="A114" s="27" t="s">
        <v>129</v>
      </c>
      <c r="B114" s="27" t="s">
        <v>107</v>
      </c>
      <c r="C114" s="27" t="s">
        <v>108</v>
      </c>
      <c r="D114" s="49">
        <v>616.66666666666674</v>
      </c>
      <c r="E114" s="49"/>
      <c r="F114" s="76"/>
      <c r="G114" s="76"/>
    </row>
    <row r="115" spans="1:7" x14ac:dyDescent="0.25">
      <c r="A115" s="27" t="s">
        <v>129</v>
      </c>
      <c r="B115" s="27" t="s">
        <v>166</v>
      </c>
      <c r="C115" s="27" t="s">
        <v>167</v>
      </c>
      <c r="D115" s="49">
        <v>33.333333333333336</v>
      </c>
      <c r="E115" s="49"/>
      <c r="F115" s="76"/>
      <c r="G115" s="76"/>
    </row>
    <row r="116" spans="1:7" x14ac:dyDescent="0.25">
      <c r="A116" s="27"/>
      <c r="B116" s="27"/>
      <c r="C116" s="27"/>
      <c r="D116" s="49"/>
      <c r="E116" s="49"/>
      <c r="F116" s="76"/>
      <c r="G116" s="76"/>
    </row>
    <row r="117" spans="1:7" x14ac:dyDescent="0.25">
      <c r="A117" s="27" t="s">
        <v>39</v>
      </c>
      <c r="B117" s="27" t="s">
        <v>89</v>
      </c>
      <c r="C117" s="27" t="str">
        <f>VLOOKUP(B117,$I$7:$J$23,2,0)</f>
        <v>đậy bạt đống ủ</v>
      </c>
      <c r="D117" s="49"/>
      <c r="E117" s="49"/>
      <c r="F117" s="76">
        <v>2.5</v>
      </c>
      <c r="G117" s="76"/>
    </row>
    <row r="118" spans="1:7" x14ac:dyDescent="0.25">
      <c r="A118" s="27" t="s">
        <v>39</v>
      </c>
      <c r="B118" s="27" t="s">
        <v>92</v>
      </c>
      <c r="C118" s="27" t="str">
        <f>VLOOKUP(B118,$I$7:$J$23,2,0)</f>
        <v>làm ngoài</v>
      </c>
      <c r="D118" s="49"/>
      <c r="E118" s="49"/>
      <c r="F118" s="76">
        <v>3.5000000000000009</v>
      </c>
      <c r="G118" s="76"/>
    </row>
    <row r="119" spans="1:7" x14ac:dyDescent="0.25">
      <c r="A119" s="27" t="s">
        <v>39</v>
      </c>
      <c r="B119" s="27" t="s">
        <v>99</v>
      </c>
      <c r="C119" s="27" t="s">
        <v>100</v>
      </c>
      <c r="D119" s="49">
        <v>1150</v>
      </c>
      <c r="E119" s="49"/>
      <c r="F119" s="76"/>
      <c r="G119" s="76"/>
    </row>
    <row r="120" spans="1:7" x14ac:dyDescent="0.25">
      <c r="A120" s="27" t="s">
        <v>39</v>
      </c>
      <c r="B120" s="27" t="s">
        <v>126</v>
      </c>
      <c r="C120" s="27" t="s">
        <v>127</v>
      </c>
      <c r="D120" s="49">
        <v>150</v>
      </c>
      <c r="E120" s="49"/>
      <c r="F120" s="76"/>
      <c r="G120" s="76"/>
    </row>
    <row r="121" spans="1:7" x14ac:dyDescent="0.25">
      <c r="A121" s="27" t="s">
        <v>39</v>
      </c>
      <c r="B121" s="27" t="s">
        <v>114</v>
      </c>
      <c r="C121" s="27" t="s">
        <v>115</v>
      </c>
      <c r="D121" s="49">
        <v>315</v>
      </c>
      <c r="E121" s="49"/>
      <c r="F121" s="76"/>
      <c r="G121" s="76"/>
    </row>
    <row r="122" spans="1:7" x14ac:dyDescent="0.25">
      <c r="A122" s="27" t="s">
        <v>39</v>
      </c>
      <c r="B122" s="27" t="s">
        <v>116</v>
      </c>
      <c r="C122" s="27" t="s">
        <v>117</v>
      </c>
      <c r="D122" s="49">
        <v>150</v>
      </c>
      <c r="E122" s="49"/>
      <c r="F122" s="76"/>
      <c r="G122" s="76"/>
    </row>
    <row r="123" spans="1:7" x14ac:dyDescent="0.25">
      <c r="A123" s="27" t="s">
        <v>39</v>
      </c>
      <c r="B123" s="27" t="s">
        <v>101</v>
      </c>
      <c r="C123" s="27" t="s">
        <v>102</v>
      </c>
      <c r="D123" s="49">
        <v>400</v>
      </c>
      <c r="E123" s="49"/>
      <c r="F123" s="76"/>
      <c r="G123" s="76"/>
    </row>
    <row r="124" spans="1:7" x14ac:dyDescent="0.25">
      <c r="A124" s="27" t="s">
        <v>39</v>
      </c>
      <c r="B124" s="27" t="s">
        <v>107</v>
      </c>
      <c r="C124" s="27" t="s">
        <v>108</v>
      </c>
      <c r="D124" s="49">
        <v>150</v>
      </c>
      <c r="E124" s="49"/>
      <c r="F124" s="76"/>
      <c r="G124" s="76"/>
    </row>
    <row r="125" spans="1:7" x14ac:dyDescent="0.25">
      <c r="A125" s="27" t="s">
        <v>39</v>
      </c>
      <c r="B125" s="27" t="s">
        <v>166</v>
      </c>
      <c r="C125" s="27" t="s">
        <v>167</v>
      </c>
      <c r="D125" s="49"/>
      <c r="E125" s="49">
        <v>25</v>
      </c>
      <c r="F125" s="76"/>
      <c r="G125" s="76"/>
    </row>
    <row r="126" spans="1:7" x14ac:dyDescent="0.25">
      <c r="A126" s="27"/>
      <c r="B126" s="27"/>
      <c r="C126" s="27"/>
      <c r="D126" s="49"/>
      <c r="E126" s="49"/>
      <c r="F126" s="76"/>
      <c r="G126" s="76"/>
    </row>
    <row r="127" spans="1:7" x14ac:dyDescent="0.25">
      <c r="A127" s="27" t="s">
        <v>40</v>
      </c>
      <c r="B127" s="27" t="s">
        <v>89</v>
      </c>
      <c r="C127" s="27" t="str">
        <f>VLOOKUP(B127,$I$7:$J$23,2,0)</f>
        <v>đậy bạt đống ủ</v>
      </c>
      <c r="D127" s="49"/>
      <c r="E127" s="49"/>
      <c r="F127" s="76">
        <v>4.5</v>
      </c>
      <c r="G127" s="76"/>
    </row>
    <row r="128" spans="1:7" x14ac:dyDescent="0.25">
      <c r="A128" s="27" t="s">
        <v>40</v>
      </c>
      <c r="B128" s="27" t="s">
        <v>90</v>
      </c>
      <c r="C128" s="27" t="str">
        <f>VLOOKUP(B128,$I$7:$J$23,2,0)</f>
        <v>mở  bạt đống ủ</v>
      </c>
      <c r="D128" s="49"/>
      <c r="E128" s="49"/>
      <c r="F128" s="76">
        <v>2.5</v>
      </c>
      <c r="G128" s="76"/>
    </row>
    <row r="129" spans="1:7" x14ac:dyDescent="0.25">
      <c r="A129" s="27" t="s">
        <v>40</v>
      </c>
      <c r="B129" s="27" t="s">
        <v>92</v>
      </c>
      <c r="C129" s="27" t="str">
        <f>VLOOKUP(B129,$I$7:$J$23,2,0)</f>
        <v>làm ngoài</v>
      </c>
      <c r="D129" s="49"/>
      <c r="E129" s="49"/>
      <c r="F129" s="76">
        <v>9</v>
      </c>
      <c r="G129" s="76"/>
    </row>
    <row r="130" spans="1:7" x14ac:dyDescent="0.25">
      <c r="A130" s="27" t="s">
        <v>40</v>
      </c>
      <c r="B130" s="27" t="s">
        <v>97</v>
      </c>
      <c r="C130" s="27" t="s">
        <v>98</v>
      </c>
      <c r="D130" s="49">
        <v>425</v>
      </c>
      <c r="E130" s="49"/>
      <c r="F130" s="76"/>
      <c r="G130" s="76"/>
    </row>
    <row r="131" spans="1:7" x14ac:dyDescent="0.25">
      <c r="A131" s="27" t="s">
        <v>40</v>
      </c>
      <c r="B131" s="27" t="s">
        <v>101</v>
      </c>
      <c r="C131" s="27" t="s">
        <v>102</v>
      </c>
      <c r="D131" s="49">
        <v>583.33333333333337</v>
      </c>
      <c r="E131" s="49"/>
      <c r="F131" s="76"/>
      <c r="G131" s="76"/>
    </row>
    <row r="132" spans="1:7" x14ac:dyDescent="0.25">
      <c r="A132" s="27" t="s">
        <v>40</v>
      </c>
      <c r="B132" s="27" t="s">
        <v>107</v>
      </c>
      <c r="C132" s="27" t="s">
        <v>108</v>
      </c>
      <c r="D132" s="49">
        <v>516.66666666666674</v>
      </c>
      <c r="E132" s="49"/>
      <c r="F132" s="76"/>
      <c r="G132" s="76"/>
    </row>
    <row r="133" spans="1:7" x14ac:dyDescent="0.25">
      <c r="A133" s="27"/>
      <c r="B133" s="27"/>
      <c r="C133" s="27"/>
      <c r="D133" s="49"/>
      <c r="E133" s="49"/>
      <c r="F133" s="76"/>
      <c r="G133" s="76"/>
    </row>
    <row r="134" spans="1:7" x14ac:dyDescent="0.25">
      <c r="A134" s="27" t="s">
        <v>41</v>
      </c>
      <c r="B134" s="27" t="s">
        <v>89</v>
      </c>
      <c r="C134" s="27" t="str">
        <f>VLOOKUP(B134,$I$7:$J$23,2,0)</f>
        <v>đậy bạt đống ủ</v>
      </c>
      <c r="D134" s="49"/>
      <c r="E134" s="49"/>
      <c r="F134" s="76">
        <v>2.5</v>
      </c>
      <c r="G134" s="76"/>
    </row>
    <row r="135" spans="1:7" x14ac:dyDescent="0.25">
      <c r="A135" s="27" t="s">
        <v>41</v>
      </c>
      <c r="B135" s="27" t="s">
        <v>90</v>
      </c>
      <c r="C135" s="27" t="str">
        <f>VLOOKUP(B135,$I$7:$J$23,2,0)</f>
        <v>mở  bạt đống ủ</v>
      </c>
      <c r="D135" s="49"/>
      <c r="E135" s="49"/>
      <c r="F135" s="76">
        <v>0.5</v>
      </c>
      <c r="G135" s="76"/>
    </row>
    <row r="136" spans="1:7" x14ac:dyDescent="0.25">
      <c r="A136" s="27" t="s">
        <v>41</v>
      </c>
      <c r="B136" s="27" t="s">
        <v>92</v>
      </c>
      <c r="C136" s="27" t="str">
        <f>VLOOKUP(B136,$I$7:$J$23,2,0)</f>
        <v>làm ngoài</v>
      </c>
      <c r="D136" s="49"/>
      <c r="E136" s="49"/>
      <c r="F136" s="76">
        <v>7.5</v>
      </c>
      <c r="G136" s="76"/>
    </row>
    <row r="137" spans="1:7" x14ac:dyDescent="0.25">
      <c r="A137" s="27" t="s">
        <v>41</v>
      </c>
      <c r="B137" s="27" t="s">
        <v>97</v>
      </c>
      <c r="C137" s="27" t="s">
        <v>98</v>
      </c>
      <c r="D137" s="49">
        <v>425</v>
      </c>
      <c r="E137" s="49"/>
      <c r="F137" s="76"/>
      <c r="G137" s="76"/>
    </row>
    <row r="138" spans="1:7" x14ac:dyDescent="0.25">
      <c r="A138" s="27" t="s">
        <v>41</v>
      </c>
      <c r="B138" s="27" t="s">
        <v>99</v>
      </c>
      <c r="C138" s="27" t="s">
        <v>100</v>
      </c>
      <c r="D138" s="49">
        <v>1150</v>
      </c>
      <c r="E138" s="49"/>
      <c r="F138" s="76"/>
      <c r="G138" s="76"/>
    </row>
    <row r="139" spans="1:7" x14ac:dyDescent="0.25">
      <c r="A139" s="27" t="s">
        <v>41</v>
      </c>
      <c r="B139" s="27" t="s">
        <v>101</v>
      </c>
      <c r="C139" s="27" t="s">
        <v>102</v>
      </c>
      <c r="D139" s="49">
        <v>366.66666666666669</v>
      </c>
      <c r="E139" s="49"/>
      <c r="F139" s="76"/>
      <c r="G139" s="76"/>
    </row>
    <row r="140" spans="1:7" x14ac:dyDescent="0.25">
      <c r="A140" s="27" t="s">
        <v>41</v>
      </c>
      <c r="B140" s="27" t="s">
        <v>107</v>
      </c>
      <c r="C140" s="27" t="s">
        <v>108</v>
      </c>
      <c r="D140" s="49">
        <v>366.66666666666669</v>
      </c>
      <c r="E140" s="49"/>
      <c r="F140" s="76"/>
      <c r="G140" s="76"/>
    </row>
    <row r="141" spans="1:7" x14ac:dyDescent="0.25">
      <c r="A141" s="27" t="s">
        <v>41</v>
      </c>
      <c r="B141" s="27" t="s">
        <v>166</v>
      </c>
      <c r="C141" s="27" t="s">
        <v>167</v>
      </c>
      <c r="D141" s="49">
        <v>33.333333333333336</v>
      </c>
      <c r="E141" s="49"/>
      <c r="F141" s="76"/>
      <c r="G141" s="76"/>
    </row>
    <row r="142" spans="1:7" x14ac:dyDescent="0.25">
      <c r="A142" s="27"/>
      <c r="B142" s="27"/>
      <c r="C142" s="27"/>
      <c r="D142" s="49"/>
      <c r="E142" s="49"/>
      <c r="F142" s="76"/>
      <c r="G142" s="76"/>
    </row>
    <row r="143" spans="1:7" x14ac:dyDescent="0.25">
      <c r="A143" s="27" t="s">
        <v>42</v>
      </c>
      <c r="B143" s="27" t="s">
        <v>155</v>
      </c>
      <c r="C143" s="27" t="str">
        <f>VLOOKUP(B143,$I$7:$J$23,2,0)</f>
        <v>Vc Vôi, lân..</v>
      </c>
      <c r="D143" s="49"/>
      <c r="E143" s="49"/>
      <c r="F143" s="76">
        <v>2.4999999999999991</v>
      </c>
      <c r="G143" s="76"/>
    </row>
    <row r="144" spans="1:7" x14ac:dyDescent="0.25">
      <c r="A144" s="27" t="s">
        <v>42</v>
      </c>
      <c r="B144" s="27" t="s">
        <v>89</v>
      </c>
      <c r="C144" s="27" t="str">
        <f>VLOOKUP(B144,$I$7:$J$23,2,0)</f>
        <v>đậy bạt đống ủ</v>
      </c>
      <c r="D144" s="49"/>
      <c r="E144" s="49"/>
      <c r="F144" s="76">
        <v>9.5</v>
      </c>
      <c r="G144" s="76"/>
    </row>
    <row r="145" spans="1:7" x14ac:dyDescent="0.25">
      <c r="A145" s="27" t="s">
        <v>42</v>
      </c>
      <c r="B145" s="27" t="s">
        <v>90</v>
      </c>
      <c r="C145" s="27" t="str">
        <f>VLOOKUP(B145,$I$7:$J$23,2,0)</f>
        <v>mở  bạt đống ủ</v>
      </c>
      <c r="D145" s="49"/>
      <c r="E145" s="49"/>
      <c r="F145" s="76">
        <v>2.5</v>
      </c>
      <c r="G145" s="76"/>
    </row>
    <row r="146" spans="1:7" x14ac:dyDescent="0.25">
      <c r="A146" s="27" t="s">
        <v>42</v>
      </c>
      <c r="B146" s="27" t="s">
        <v>92</v>
      </c>
      <c r="C146" s="27" t="str">
        <f>VLOOKUP(B146,$I$7:$J$23,2,0)</f>
        <v>làm ngoài</v>
      </c>
      <c r="D146" s="49"/>
      <c r="E146" s="49"/>
      <c r="F146" s="76">
        <v>2.4999999999999991</v>
      </c>
      <c r="G146" s="76"/>
    </row>
    <row r="147" spans="1:7" x14ac:dyDescent="0.25">
      <c r="A147" s="27" t="s">
        <v>42</v>
      </c>
      <c r="B147" s="27" t="s">
        <v>95</v>
      </c>
      <c r="C147" s="27" t="s">
        <v>96</v>
      </c>
      <c r="D147" s="49">
        <v>705</v>
      </c>
      <c r="E147" s="49"/>
      <c r="F147" s="76"/>
      <c r="G147" s="76"/>
    </row>
    <row r="148" spans="1:7" x14ac:dyDescent="0.25">
      <c r="A148" s="27" t="s">
        <v>42</v>
      </c>
      <c r="B148" s="27" t="s">
        <v>97</v>
      </c>
      <c r="C148" s="27" t="s">
        <v>98</v>
      </c>
      <c r="D148" s="49">
        <v>425</v>
      </c>
      <c r="E148" s="49"/>
      <c r="F148" s="76"/>
      <c r="G148" s="76"/>
    </row>
    <row r="149" spans="1:7" x14ac:dyDescent="0.25">
      <c r="A149" s="27" t="s">
        <v>42</v>
      </c>
      <c r="B149" s="27" t="s">
        <v>99</v>
      </c>
      <c r="C149" s="27" t="s">
        <v>100</v>
      </c>
      <c r="D149" s="49">
        <v>1400</v>
      </c>
      <c r="E149" s="49"/>
      <c r="F149" s="76"/>
      <c r="G149" s="76"/>
    </row>
    <row r="150" spans="1:7" x14ac:dyDescent="0.25">
      <c r="A150" s="27" t="s">
        <v>42</v>
      </c>
      <c r="B150" s="27" t="s">
        <v>101</v>
      </c>
      <c r="C150" s="27" t="s">
        <v>102</v>
      </c>
      <c r="D150" s="49">
        <v>366.66666666666669</v>
      </c>
      <c r="E150" s="49"/>
      <c r="F150" s="76"/>
      <c r="G150" s="76"/>
    </row>
    <row r="151" spans="1:7" x14ac:dyDescent="0.25">
      <c r="A151" s="27" t="s">
        <v>42</v>
      </c>
      <c r="B151" s="27" t="s">
        <v>107</v>
      </c>
      <c r="C151" s="27" t="s">
        <v>108</v>
      </c>
      <c r="D151" s="49">
        <v>366.66666666666669</v>
      </c>
      <c r="E151" s="49"/>
      <c r="F151" s="76"/>
      <c r="G151" s="76"/>
    </row>
    <row r="152" spans="1:7" x14ac:dyDescent="0.25">
      <c r="A152" s="27"/>
      <c r="B152" s="27"/>
      <c r="C152" s="27"/>
      <c r="D152" s="49"/>
      <c r="E152" s="49"/>
      <c r="F152" s="76"/>
      <c r="G152" s="76"/>
    </row>
    <row r="153" spans="1:7" x14ac:dyDescent="0.25">
      <c r="A153" s="27" t="s">
        <v>43</v>
      </c>
      <c r="B153" s="27" t="s">
        <v>155</v>
      </c>
      <c r="C153" s="27" t="str">
        <f>VLOOKUP(B153,$I$7:$J$23,2,0)</f>
        <v>Vc Vôi, lân..</v>
      </c>
      <c r="D153" s="49"/>
      <c r="E153" s="49"/>
      <c r="F153" s="76">
        <v>1.5</v>
      </c>
      <c r="G153" s="76"/>
    </row>
    <row r="154" spans="1:7" x14ac:dyDescent="0.25">
      <c r="A154" s="27" t="s">
        <v>43</v>
      </c>
      <c r="B154" s="27" t="s">
        <v>89</v>
      </c>
      <c r="C154" s="27" t="str">
        <f>VLOOKUP(B154,$I$7:$J$23,2,0)</f>
        <v>đậy bạt đống ủ</v>
      </c>
      <c r="D154" s="49"/>
      <c r="E154" s="49"/>
      <c r="F154" s="76">
        <v>2.5</v>
      </c>
      <c r="G154" s="76"/>
    </row>
    <row r="155" spans="1:7" x14ac:dyDescent="0.25">
      <c r="A155" s="27" t="s">
        <v>43</v>
      </c>
      <c r="B155" s="27" t="s">
        <v>90</v>
      </c>
      <c r="C155" s="27" t="str">
        <f>VLOOKUP(B155,$I$7:$J$23,2,0)</f>
        <v>mở  bạt đống ủ</v>
      </c>
      <c r="D155" s="49"/>
      <c r="E155" s="49"/>
      <c r="F155" s="76">
        <v>0.5</v>
      </c>
      <c r="G155" s="76"/>
    </row>
    <row r="156" spans="1:7" x14ac:dyDescent="0.25">
      <c r="A156" s="27" t="s">
        <v>43</v>
      </c>
      <c r="B156" s="27" t="s">
        <v>92</v>
      </c>
      <c r="C156" s="27" t="str">
        <f>VLOOKUP(B156,$I$7:$J$23,2,0)</f>
        <v>làm ngoài</v>
      </c>
      <c r="D156" s="49"/>
      <c r="E156" s="49"/>
      <c r="F156" s="76">
        <v>7.5</v>
      </c>
      <c r="G156" s="76"/>
    </row>
    <row r="157" spans="1:7" x14ac:dyDescent="0.25">
      <c r="A157" s="27" t="s">
        <v>43</v>
      </c>
      <c r="B157" s="27" t="s">
        <v>95</v>
      </c>
      <c r="C157" s="27" t="s">
        <v>96</v>
      </c>
      <c r="D157" s="49">
        <v>705</v>
      </c>
      <c r="E157" s="49"/>
      <c r="F157" s="76"/>
      <c r="G157" s="76"/>
    </row>
    <row r="158" spans="1:7" x14ac:dyDescent="0.25">
      <c r="A158" s="27" t="s">
        <v>43</v>
      </c>
      <c r="B158" s="27" t="s">
        <v>97</v>
      </c>
      <c r="C158" s="27" t="s">
        <v>98</v>
      </c>
      <c r="D158" s="49">
        <v>425</v>
      </c>
      <c r="E158" s="49"/>
      <c r="F158" s="76"/>
      <c r="G158" s="76"/>
    </row>
    <row r="159" spans="1:7" x14ac:dyDescent="0.25">
      <c r="A159" s="27" t="s">
        <v>43</v>
      </c>
      <c r="B159" s="27" t="s">
        <v>101</v>
      </c>
      <c r="C159" s="27" t="s">
        <v>102</v>
      </c>
      <c r="D159" s="49">
        <v>583.33333333333337</v>
      </c>
      <c r="E159" s="49"/>
      <c r="F159" s="76"/>
      <c r="G159" s="76"/>
    </row>
    <row r="160" spans="1:7" x14ac:dyDescent="0.25">
      <c r="A160" s="27" t="s">
        <v>43</v>
      </c>
      <c r="B160" s="27" t="s">
        <v>107</v>
      </c>
      <c r="C160" s="27" t="s">
        <v>108</v>
      </c>
      <c r="D160" s="49">
        <v>150</v>
      </c>
      <c r="E160" s="49"/>
      <c r="F160" s="76"/>
      <c r="G160" s="76"/>
    </row>
    <row r="161" spans="1:7" x14ac:dyDescent="0.25">
      <c r="A161" s="27"/>
      <c r="B161" s="27"/>
      <c r="C161" s="27"/>
      <c r="D161" s="49"/>
      <c r="E161" s="49"/>
      <c r="F161" s="76"/>
      <c r="G161" s="76"/>
    </row>
    <row r="162" spans="1:7" x14ac:dyDescent="0.25">
      <c r="A162" s="27" t="s">
        <v>44</v>
      </c>
      <c r="B162" s="27" t="s">
        <v>89</v>
      </c>
      <c r="C162" s="27" t="str">
        <f>VLOOKUP(B162,$I$7:$J$23,2,0)</f>
        <v>đậy bạt đống ủ</v>
      </c>
      <c r="D162" s="49"/>
      <c r="E162" s="49"/>
      <c r="F162" s="76">
        <v>5</v>
      </c>
      <c r="G162" s="76"/>
    </row>
    <row r="163" spans="1:7" x14ac:dyDescent="0.25">
      <c r="A163" s="27" t="s">
        <v>44</v>
      </c>
      <c r="B163" s="27" t="s">
        <v>90</v>
      </c>
      <c r="C163" s="27" t="str">
        <f>VLOOKUP(B163,$I$7:$J$23,2,0)</f>
        <v>mở  bạt đống ủ</v>
      </c>
      <c r="D163" s="49"/>
      <c r="E163" s="49"/>
      <c r="F163" s="76">
        <v>1.5</v>
      </c>
      <c r="G163" s="76"/>
    </row>
    <row r="164" spans="1:7" x14ac:dyDescent="0.25">
      <c r="A164" s="27" t="s">
        <v>44</v>
      </c>
      <c r="B164" s="27" t="s">
        <v>92</v>
      </c>
      <c r="C164" s="27" t="str">
        <f>VLOOKUP(B164,$I$7:$J$23,2,0)</f>
        <v>làm ngoài</v>
      </c>
      <c r="D164" s="49"/>
      <c r="E164" s="49"/>
      <c r="F164" s="76">
        <v>2.5000000000000004</v>
      </c>
      <c r="G164" s="76"/>
    </row>
    <row r="165" spans="1:7" x14ac:dyDescent="0.25">
      <c r="A165" s="27" t="s">
        <v>44</v>
      </c>
      <c r="B165" s="27" t="s">
        <v>97</v>
      </c>
      <c r="C165" s="27" t="s">
        <v>98</v>
      </c>
      <c r="D165" s="49">
        <v>425</v>
      </c>
      <c r="E165" s="49"/>
      <c r="F165" s="76"/>
      <c r="G165" s="76"/>
    </row>
    <row r="166" spans="1:7" x14ac:dyDescent="0.25">
      <c r="A166" s="27" t="s">
        <v>44</v>
      </c>
      <c r="B166" s="27" t="s">
        <v>99</v>
      </c>
      <c r="C166" s="27" t="s">
        <v>100</v>
      </c>
      <c r="D166" s="49">
        <v>1275</v>
      </c>
      <c r="E166" s="49"/>
      <c r="F166" s="76"/>
      <c r="G166" s="76"/>
    </row>
    <row r="167" spans="1:7" x14ac:dyDescent="0.25">
      <c r="A167" s="27" t="s">
        <v>44</v>
      </c>
      <c r="B167" s="27" t="s">
        <v>101</v>
      </c>
      <c r="C167" s="27" t="s">
        <v>102</v>
      </c>
      <c r="D167" s="49">
        <v>183.33333333333334</v>
      </c>
      <c r="E167" s="49"/>
      <c r="F167" s="76"/>
      <c r="G167" s="76"/>
    </row>
    <row r="168" spans="1:7" x14ac:dyDescent="0.25">
      <c r="A168" s="27" t="s">
        <v>44</v>
      </c>
      <c r="B168" s="27" t="s">
        <v>107</v>
      </c>
      <c r="C168" s="27" t="s">
        <v>108</v>
      </c>
      <c r="D168" s="49">
        <v>250</v>
      </c>
      <c r="E168" s="49"/>
      <c r="F168" s="76"/>
      <c r="G168" s="76"/>
    </row>
    <row r="169" spans="1:7" x14ac:dyDescent="0.25">
      <c r="A169" s="27" t="s">
        <v>44</v>
      </c>
      <c r="B169" s="27" t="s">
        <v>157</v>
      </c>
      <c r="C169" s="27" t="s">
        <v>156</v>
      </c>
      <c r="D169" s="49">
        <v>125</v>
      </c>
      <c r="E169" s="49"/>
      <c r="F169" s="76"/>
      <c r="G169" s="76"/>
    </row>
    <row r="170" spans="1:7" x14ac:dyDescent="0.25">
      <c r="A170" s="27"/>
      <c r="B170" s="27"/>
      <c r="C170" s="27"/>
      <c r="D170" s="49"/>
      <c r="E170" s="49"/>
      <c r="F170" s="76"/>
      <c r="G170" s="76"/>
    </row>
    <row r="171" spans="1:7" x14ac:dyDescent="0.25">
      <c r="A171" s="27" t="s">
        <v>45</v>
      </c>
      <c r="B171" s="27" t="s">
        <v>155</v>
      </c>
      <c r="C171" s="27" t="str">
        <f>VLOOKUP(B171,$I$7:$J$23,2,0)</f>
        <v>Vc Vôi, lân..</v>
      </c>
      <c r="D171" s="49"/>
      <c r="E171" s="49"/>
      <c r="F171" s="76">
        <v>1.5</v>
      </c>
      <c r="G171" s="76"/>
    </row>
    <row r="172" spans="1:7" x14ac:dyDescent="0.25">
      <c r="A172" s="27" t="s">
        <v>45</v>
      </c>
      <c r="B172" s="27" t="s">
        <v>89</v>
      </c>
      <c r="C172" s="27" t="str">
        <f>VLOOKUP(B172,$I$7:$J$23,2,0)</f>
        <v>đậy bạt đống ủ</v>
      </c>
      <c r="D172" s="49"/>
      <c r="E172" s="49"/>
      <c r="F172" s="76">
        <v>7.5</v>
      </c>
      <c r="G172" s="76"/>
    </row>
    <row r="173" spans="1:7" x14ac:dyDescent="0.25">
      <c r="A173" s="27" t="s">
        <v>45</v>
      </c>
      <c r="B173" s="27" t="s">
        <v>90</v>
      </c>
      <c r="C173" s="27" t="str">
        <f>VLOOKUP(B173,$I$7:$J$23,2,0)</f>
        <v>mở  bạt đống ủ</v>
      </c>
      <c r="D173" s="49"/>
      <c r="E173" s="49"/>
      <c r="F173" s="76">
        <v>2.5</v>
      </c>
      <c r="G173" s="76"/>
    </row>
    <row r="174" spans="1:7" x14ac:dyDescent="0.25">
      <c r="A174" s="27" t="s">
        <v>45</v>
      </c>
      <c r="B174" s="27" t="s">
        <v>92</v>
      </c>
      <c r="C174" s="27" t="str">
        <f>VLOOKUP(B174,$I$7:$J$23,2,0)</f>
        <v>làm ngoài</v>
      </c>
      <c r="D174" s="49"/>
      <c r="E174" s="49"/>
      <c r="F174" s="76">
        <v>6.833333333333333</v>
      </c>
      <c r="G174" s="76"/>
    </row>
    <row r="175" spans="1:7" x14ac:dyDescent="0.25">
      <c r="A175" s="27" t="s">
        <v>45</v>
      </c>
      <c r="B175" s="27" t="s">
        <v>97</v>
      </c>
      <c r="C175" s="27" t="s">
        <v>98</v>
      </c>
      <c r="D175" s="49">
        <v>425</v>
      </c>
      <c r="E175" s="49"/>
      <c r="F175" s="76"/>
      <c r="G175" s="76"/>
    </row>
    <row r="176" spans="1:7" x14ac:dyDescent="0.25">
      <c r="A176" s="27" t="s">
        <v>45</v>
      </c>
      <c r="B176" s="27" t="s">
        <v>99</v>
      </c>
      <c r="C176" s="27" t="s">
        <v>100</v>
      </c>
      <c r="D176" s="49">
        <v>700</v>
      </c>
      <c r="E176" s="49"/>
      <c r="F176" s="76"/>
      <c r="G176" s="76"/>
    </row>
    <row r="177" spans="1:7" x14ac:dyDescent="0.25">
      <c r="A177" s="27" t="s">
        <v>45</v>
      </c>
      <c r="B177" s="27" t="s">
        <v>101</v>
      </c>
      <c r="C177" s="27" t="s">
        <v>102</v>
      </c>
      <c r="D177" s="49">
        <v>733.33333333333337</v>
      </c>
      <c r="E177" s="49"/>
      <c r="F177" s="76"/>
      <c r="G177" s="76"/>
    </row>
    <row r="178" spans="1:7" x14ac:dyDescent="0.25">
      <c r="A178" s="27" t="s">
        <v>45</v>
      </c>
      <c r="B178" s="27" t="s">
        <v>150</v>
      </c>
      <c r="C178" s="27" t="s">
        <v>151</v>
      </c>
      <c r="D178" s="49">
        <v>1</v>
      </c>
      <c r="E178" s="49"/>
      <c r="F178" s="76"/>
      <c r="G178" s="76"/>
    </row>
    <row r="179" spans="1:7" x14ac:dyDescent="0.25">
      <c r="A179" s="27" t="s">
        <v>45</v>
      </c>
      <c r="B179" s="27" t="s">
        <v>166</v>
      </c>
      <c r="C179" s="27" t="s">
        <v>167</v>
      </c>
      <c r="D179" s="49">
        <v>1</v>
      </c>
      <c r="E179" s="49">
        <v>25</v>
      </c>
      <c r="F179" s="76"/>
      <c r="G179" s="76"/>
    </row>
    <row r="180" spans="1:7" x14ac:dyDescent="0.25">
      <c r="A180" s="27"/>
      <c r="B180" s="27"/>
      <c r="C180" s="27"/>
      <c r="D180" s="49"/>
      <c r="E180" s="49"/>
      <c r="F180" s="76"/>
      <c r="G180" s="76"/>
    </row>
    <row r="181" spans="1:7" x14ac:dyDescent="0.25">
      <c r="A181" s="27" t="s">
        <v>47</v>
      </c>
      <c r="B181" s="27" t="s">
        <v>155</v>
      </c>
      <c r="C181" s="27" t="str">
        <f>VLOOKUP(B181,$I$7:$J$23,2,0)</f>
        <v>Vc Vôi, lân..</v>
      </c>
      <c r="D181" s="49"/>
      <c r="E181" s="49"/>
      <c r="F181" s="76">
        <v>0.99999999999999911</v>
      </c>
      <c r="G181" s="76"/>
    </row>
    <row r="182" spans="1:7" x14ac:dyDescent="0.25">
      <c r="A182" s="27" t="s">
        <v>47</v>
      </c>
      <c r="B182" s="27" t="s">
        <v>89</v>
      </c>
      <c r="C182" s="27" t="str">
        <f>VLOOKUP(B182,$I$7:$J$23,2,0)</f>
        <v>đậy bạt đống ủ</v>
      </c>
      <c r="D182" s="49"/>
      <c r="E182" s="49"/>
      <c r="F182" s="76">
        <v>4.5</v>
      </c>
      <c r="G182" s="76"/>
    </row>
    <row r="183" spans="1:7" x14ac:dyDescent="0.25">
      <c r="A183" s="27" t="s">
        <v>47</v>
      </c>
      <c r="B183" s="27" t="s">
        <v>90</v>
      </c>
      <c r="C183" s="27" t="str">
        <f>VLOOKUP(B183,$I$7:$J$23,2,0)</f>
        <v>mở  bạt đống ủ</v>
      </c>
      <c r="D183" s="49"/>
      <c r="E183" s="49"/>
      <c r="F183" s="76">
        <v>0.5</v>
      </c>
      <c r="G183" s="76"/>
    </row>
    <row r="184" spans="1:7" x14ac:dyDescent="0.25">
      <c r="A184" s="27" t="s">
        <v>47</v>
      </c>
      <c r="B184" s="27" t="s">
        <v>92</v>
      </c>
      <c r="C184" s="27" t="str">
        <f>VLOOKUP(B184,$I$7:$J$23,2,0)</f>
        <v>làm ngoài</v>
      </c>
      <c r="D184" s="49"/>
      <c r="E184" s="49"/>
      <c r="F184" s="76">
        <v>10.5</v>
      </c>
      <c r="G184" s="76"/>
    </row>
    <row r="185" spans="1:7" x14ac:dyDescent="0.25">
      <c r="A185" s="27" t="s">
        <v>47</v>
      </c>
      <c r="B185" s="27" t="s">
        <v>99</v>
      </c>
      <c r="C185" s="27" t="s">
        <v>100</v>
      </c>
      <c r="D185" s="49">
        <v>1975</v>
      </c>
      <c r="E185" s="49"/>
      <c r="F185" s="76"/>
      <c r="G185" s="76"/>
    </row>
    <row r="186" spans="1:7" x14ac:dyDescent="0.25">
      <c r="A186" s="27" t="s">
        <v>47</v>
      </c>
      <c r="B186" s="27" t="s">
        <v>101</v>
      </c>
      <c r="C186" s="27" t="s">
        <v>102</v>
      </c>
      <c r="D186" s="49">
        <v>366.66666666666669</v>
      </c>
      <c r="E186" s="49"/>
      <c r="F186" s="76"/>
      <c r="G186" s="76"/>
    </row>
    <row r="187" spans="1:7" x14ac:dyDescent="0.25">
      <c r="A187" s="27" t="s">
        <v>47</v>
      </c>
      <c r="B187" s="27" t="s">
        <v>107</v>
      </c>
      <c r="C187" s="27" t="s">
        <v>108</v>
      </c>
      <c r="D187" s="49">
        <v>250</v>
      </c>
      <c r="E187" s="49"/>
      <c r="F187" s="76"/>
      <c r="G187" s="76"/>
    </row>
    <row r="188" spans="1:7" x14ac:dyDescent="0.25">
      <c r="A188" s="27" t="s">
        <v>47</v>
      </c>
      <c r="B188" s="27" t="s">
        <v>157</v>
      </c>
      <c r="C188" s="27" t="s">
        <v>156</v>
      </c>
      <c r="D188" s="49">
        <v>125</v>
      </c>
      <c r="E188" s="49"/>
      <c r="F188" s="76"/>
      <c r="G188" s="76"/>
    </row>
    <row r="189" spans="1:7" x14ac:dyDescent="0.25">
      <c r="A189" s="27"/>
      <c r="B189" s="27"/>
      <c r="C189" s="27"/>
      <c r="D189" s="49"/>
      <c r="E189" s="49"/>
      <c r="F189" s="76"/>
      <c r="G189" s="76"/>
    </row>
    <row r="190" spans="1:7" x14ac:dyDescent="0.25">
      <c r="A190" s="27" t="s">
        <v>48</v>
      </c>
      <c r="B190" s="27" t="s">
        <v>155</v>
      </c>
      <c r="C190" s="27" t="str">
        <f>VLOOKUP(B190,$I$7:$J$23,2,0)</f>
        <v>Vc Vôi, lân..</v>
      </c>
      <c r="D190" s="49"/>
      <c r="E190" s="49"/>
      <c r="F190" s="76">
        <v>0.99999999999999911</v>
      </c>
      <c r="G190" s="76"/>
    </row>
    <row r="191" spans="1:7" x14ac:dyDescent="0.25">
      <c r="A191" s="27" t="s">
        <v>48</v>
      </c>
      <c r="B191" s="27" t="s">
        <v>89</v>
      </c>
      <c r="C191" s="27" t="str">
        <f>VLOOKUP(B191,$I$7:$J$23,2,0)</f>
        <v>đậy bạt đống ủ</v>
      </c>
      <c r="D191" s="49"/>
      <c r="E191" s="49"/>
      <c r="F191" s="76">
        <v>4.5</v>
      </c>
      <c r="G191" s="76"/>
    </row>
    <row r="192" spans="1:7" x14ac:dyDescent="0.25">
      <c r="A192" s="27" t="s">
        <v>48</v>
      </c>
      <c r="B192" s="27" t="s">
        <v>90</v>
      </c>
      <c r="C192" s="27" t="str">
        <f>VLOOKUP(B192,$I$7:$J$23,2,0)</f>
        <v>mở  bạt đống ủ</v>
      </c>
      <c r="D192" s="49"/>
      <c r="E192" s="49"/>
      <c r="F192" s="76">
        <v>0.5</v>
      </c>
      <c r="G192" s="76"/>
    </row>
    <row r="193" spans="1:7" x14ac:dyDescent="0.25">
      <c r="A193" s="27" t="s">
        <v>48</v>
      </c>
      <c r="B193" s="27" t="s">
        <v>92</v>
      </c>
      <c r="C193" s="27" t="str">
        <f>VLOOKUP(B193,$I$7:$J$23,2,0)</f>
        <v>làm ngoài</v>
      </c>
      <c r="D193" s="49"/>
      <c r="E193" s="49"/>
      <c r="F193" s="76">
        <v>10.5</v>
      </c>
      <c r="G193" s="76"/>
    </row>
    <row r="194" spans="1:7" x14ac:dyDescent="0.25">
      <c r="A194" s="27" t="s">
        <v>48</v>
      </c>
      <c r="B194" s="27" t="s">
        <v>99</v>
      </c>
      <c r="C194" s="27" t="s">
        <v>100</v>
      </c>
      <c r="D194" s="49">
        <v>1975</v>
      </c>
      <c r="E194" s="49"/>
      <c r="F194" s="76"/>
      <c r="G194" s="76"/>
    </row>
    <row r="195" spans="1:7" x14ac:dyDescent="0.25">
      <c r="A195" s="27" t="s">
        <v>48</v>
      </c>
      <c r="B195" s="27" t="s">
        <v>101</v>
      </c>
      <c r="C195" s="27" t="s">
        <v>102</v>
      </c>
      <c r="D195" s="49">
        <v>366.66666666666669</v>
      </c>
      <c r="E195" s="49"/>
      <c r="F195" s="76"/>
      <c r="G195" s="76"/>
    </row>
    <row r="196" spans="1:7" x14ac:dyDescent="0.25">
      <c r="A196" s="27" t="s">
        <v>48</v>
      </c>
      <c r="B196" s="27" t="s">
        <v>107</v>
      </c>
      <c r="C196" s="27" t="s">
        <v>108</v>
      </c>
      <c r="D196" s="49">
        <v>250</v>
      </c>
      <c r="E196" s="49"/>
      <c r="F196" s="76"/>
      <c r="G196" s="76"/>
    </row>
    <row r="197" spans="1:7" x14ac:dyDescent="0.25">
      <c r="A197" s="27" t="s">
        <v>48</v>
      </c>
      <c r="B197" s="27" t="s">
        <v>157</v>
      </c>
      <c r="C197" s="27" t="s">
        <v>156</v>
      </c>
      <c r="D197" s="49">
        <v>125</v>
      </c>
      <c r="E197" s="49"/>
      <c r="F197" s="76"/>
      <c r="G197" s="76"/>
    </row>
    <row r="199" spans="1:7" s="9" customFormat="1" x14ac:dyDescent="0.25">
      <c r="A199" s="9" t="s">
        <v>66</v>
      </c>
      <c r="D199" s="86"/>
      <c r="E199" s="87"/>
      <c r="F199" s="87"/>
      <c r="G199" s="87"/>
    </row>
    <row r="200" spans="1:7" ht="15" customHeight="1" x14ac:dyDescent="0.25">
      <c r="A200" s="9" t="s">
        <v>62</v>
      </c>
      <c r="B200" s="145" t="s">
        <v>64</v>
      </c>
      <c r="C200" s="145"/>
      <c r="E200" s="146" t="s">
        <v>65</v>
      </c>
      <c r="F200" s="146"/>
      <c r="G200" s="146"/>
    </row>
    <row r="203" spans="1:7" s="9" customFormat="1" x14ac:dyDescent="0.25">
      <c r="A203" s="9" t="s">
        <v>162</v>
      </c>
      <c r="B203" s="133" t="s">
        <v>164</v>
      </c>
      <c r="C203" s="133"/>
      <c r="E203" s="133" t="s">
        <v>165</v>
      </c>
      <c r="F203" s="133"/>
      <c r="G203" s="133"/>
    </row>
  </sheetData>
  <mergeCells count="10">
    <mergeCell ref="B203:C203"/>
    <mergeCell ref="E203:G203"/>
    <mergeCell ref="A3:G3"/>
    <mergeCell ref="D4:E4"/>
    <mergeCell ref="F4:G4"/>
    <mergeCell ref="C4:C5"/>
    <mergeCell ref="B4:B5"/>
    <mergeCell ref="A4:A5"/>
    <mergeCell ref="B200:C200"/>
    <mergeCell ref="E200:G200"/>
  </mergeCells>
  <pageMargins left="0.2" right="0.2" top="0.2" bottom="0.2" header="0.2" footer="0.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0"/>
  <sheetViews>
    <sheetView workbookViewId="0">
      <selection activeCell="T17" sqref="T17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8" max="12" width="0" hidden="1" customWidth="1"/>
    <col min="13" max="13" width="8.28515625" hidden="1" customWidth="1"/>
    <col min="14" max="16" width="0" hidden="1" customWidth="1"/>
  </cols>
  <sheetData>
    <row r="3" spans="1:14" ht="42.75" customHeight="1" x14ac:dyDescent="0.25">
      <c r="A3" s="174" t="s">
        <v>68</v>
      </c>
      <c r="B3" s="27"/>
      <c r="C3" s="174" t="s">
        <v>1</v>
      </c>
      <c r="D3" s="172" t="s">
        <v>76</v>
      </c>
      <c r="E3" s="173"/>
      <c r="F3" s="172" t="s">
        <v>75</v>
      </c>
      <c r="G3" s="173"/>
      <c r="H3" s="67"/>
      <c r="I3" s="67"/>
      <c r="J3" s="67"/>
      <c r="K3" s="67"/>
    </row>
    <row r="4" spans="1:14" x14ac:dyDescent="0.25">
      <c r="A4" s="175"/>
      <c r="B4" s="27" t="s">
        <v>0</v>
      </c>
      <c r="C4" s="175"/>
      <c r="D4" s="27" t="s">
        <v>169</v>
      </c>
      <c r="E4" s="27" t="s">
        <v>170</v>
      </c>
      <c r="F4" s="27"/>
      <c r="G4" s="27"/>
      <c r="H4" s="5" t="s">
        <v>139</v>
      </c>
      <c r="I4" s="5" t="s">
        <v>140</v>
      </c>
      <c r="J4" s="5" t="s">
        <v>141</v>
      </c>
      <c r="K4" s="5" t="s">
        <v>149</v>
      </c>
    </row>
    <row r="5" spans="1:14" x14ac:dyDescent="0.25">
      <c r="A5" s="5"/>
      <c r="B5" s="5"/>
      <c r="C5" s="93"/>
      <c r="D5" s="5"/>
      <c r="E5" s="5"/>
      <c r="F5" s="5"/>
      <c r="G5" s="5"/>
      <c r="H5" s="5"/>
      <c r="I5" s="5"/>
      <c r="J5" s="5"/>
      <c r="K5" s="5"/>
    </row>
    <row r="6" spans="1:14" x14ac:dyDescent="0.25">
      <c r="A6" s="5" t="s">
        <v>94</v>
      </c>
      <c r="B6" s="5" t="s">
        <v>155</v>
      </c>
      <c r="C6" s="5" t="str">
        <f>VLOOKUP(B6,$M$6:$N$37,2,0)</f>
        <v>Vc Vôi, lân..</v>
      </c>
      <c r="D6" s="2"/>
      <c r="E6" s="2"/>
      <c r="F6" s="2">
        <f t="shared" ref="F6:F63" si="0">+H6+J6</f>
        <v>3.833333333333333</v>
      </c>
      <c r="G6" s="2">
        <f t="shared" ref="G6:G63" si="1">+I6+K6</f>
        <v>0</v>
      </c>
      <c r="H6" s="2">
        <v>3.833333333333333</v>
      </c>
      <c r="I6" s="2"/>
      <c r="J6" s="2"/>
      <c r="K6" s="2"/>
      <c r="M6" t="s">
        <v>89</v>
      </c>
      <c r="N6" t="s">
        <v>135</v>
      </c>
    </row>
    <row r="7" spans="1:14" x14ac:dyDescent="0.25">
      <c r="A7" s="5" t="s">
        <v>94</v>
      </c>
      <c r="B7" s="5" t="s">
        <v>89</v>
      </c>
      <c r="C7" s="5" t="str">
        <f t="shared" ref="C7:C9" si="2">VLOOKUP(B7,$M$6:$N$37,2,0)</f>
        <v>đậy bạt đống ủ</v>
      </c>
      <c r="D7" s="2"/>
      <c r="E7" s="2"/>
      <c r="F7" s="2">
        <f t="shared" si="0"/>
        <v>12.499999999999996</v>
      </c>
      <c r="G7" s="2">
        <f t="shared" si="1"/>
        <v>0</v>
      </c>
      <c r="H7" s="2"/>
      <c r="I7" s="2"/>
      <c r="J7" s="2">
        <v>12.499999999999996</v>
      </c>
      <c r="K7" s="2"/>
      <c r="M7" t="s">
        <v>90</v>
      </c>
      <c r="N7" t="s">
        <v>136</v>
      </c>
    </row>
    <row r="8" spans="1:14" x14ac:dyDescent="0.25">
      <c r="A8" s="5" t="s">
        <v>94</v>
      </c>
      <c r="B8" s="5" t="s">
        <v>90</v>
      </c>
      <c r="C8" s="5" t="str">
        <f t="shared" si="2"/>
        <v>mở  bạt đống ủ</v>
      </c>
      <c r="D8" s="2"/>
      <c r="E8" s="2"/>
      <c r="F8" s="2">
        <f t="shared" si="0"/>
        <v>6.5</v>
      </c>
      <c r="G8" s="2">
        <f t="shared" si="1"/>
        <v>0</v>
      </c>
      <c r="H8" s="2"/>
      <c r="I8" s="2"/>
      <c r="J8" s="2">
        <v>6.5</v>
      </c>
      <c r="K8" s="2"/>
      <c r="M8" t="s">
        <v>92</v>
      </c>
      <c r="N8" t="s">
        <v>134</v>
      </c>
    </row>
    <row r="9" spans="1:14" x14ac:dyDescent="0.25">
      <c r="A9" s="5" t="s">
        <v>94</v>
      </c>
      <c r="B9" s="5" t="s">
        <v>92</v>
      </c>
      <c r="C9" s="5" t="str">
        <f t="shared" si="2"/>
        <v>làm ngoài</v>
      </c>
      <c r="D9" s="2"/>
      <c r="E9" s="2"/>
      <c r="F9" s="2">
        <f t="shared" si="0"/>
        <v>23</v>
      </c>
      <c r="G9" s="2">
        <f t="shared" si="1"/>
        <v>0</v>
      </c>
      <c r="H9" s="2">
        <v>23</v>
      </c>
      <c r="I9" s="2"/>
      <c r="J9" s="2"/>
      <c r="K9" s="2"/>
      <c r="M9" t="s">
        <v>109</v>
      </c>
      <c r="N9" t="s">
        <v>132</v>
      </c>
    </row>
    <row r="10" spans="1:14" x14ac:dyDescent="0.25">
      <c r="A10" s="5" t="s">
        <v>94</v>
      </c>
      <c r="B10" s="5" t="s">
        <v>95</v>
      </c>
      <c r="C10" s="5" t="s">
        <v>96</v>
      </c>
      <c r="D10" s="2">
        <v>2195</v>
      </c>
      <c r="E10" s="2"/>
      <c r="F10" s="2">
        <f t="shared" si="0"/>
        <v>0</v>
      </c>
      <c r="G10" s="2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5" t="s">
        <v>94</v>
      </c>
      <c r="B11" s="5" t="s">
        <v>97</v>
      </c>
      <c r="C11" s="5" t="s">
        <v>98</v>
      </c>
      <c r="D11" s="2">
        <v>780</v>
      </c>
      <c r="E11" s="2"/>
      <c r="F11" s="2">
        <f t="shared" si="0"/>
        <v>0</v>
      </c>
      <c r="G11" s="2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5" t="s">
        <v>94</v>
      </c>
      <c r="B12" s="5" t="s">
        <v>99</v>
      </c>
      <c r="C12" s="5" t="s">
        <v>100</v>
      </c>
      <c r="D12" s="2">
        <v>1800</v>
      </c>
      <c r="E12" s="2"/>
      <c r="F12" s="2">
        <f t="shared" si="0"/>
        <v>0</v>
      </c>
      <c r="G12" s="2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5" t="s">
        <v>94</v>
      </c>
      <c r="B13" s="5" t="s">
        <v>126</v>
      </c>
      <c r="C13" s="5" t="s">
        <v>127</v>
      </c>
      <c r="D13" s="2">
        <v>325</v>
      </c>
      <c r="E13" s="2"/>
      <c r="F13" s="2">
        <f t="shared" si="0"/>
        <v>0</v>
      </c>
      <c r="G13" s="2">
        <f t="shared" si="1"/>
        <v>0</v>
      </c>
      <c r="H13" s="2"/>
      <c r="I13" s="2"/>
      <c r="J13" s="2"/>
      <c r="K13" s="2"/>
    </row>
    <row r="14" spans="1:14" x14ac:dyDescent="0.25">
      <c r="A14" s="5" t="s">
        <v>94</v>
      </c>
      <c r="B14" s="5" t="s">
        <v>116</v>
      </c>
      <c r="C14" s="5" t="s">
        <v>117</v>
      </c>
      <c r="D14" s="2">
        <v>500</v>
      </c>
      <c r="E14" s="2"/>
      <c r="F14" s="2">
        <f t="shared" si="0"/>
        <v>0</v>
      </c>
      <c r="G14" s="2">
        <f t="shared" si="1"/>
        <v>0</v>
      </c>
      <c r="H14" s="2"/>
      <c r="I14" s="2"/>
      <c r="J14" s="2"/>
      <c r="K14" s="2"/>
    </row>
    <row r="15" spans="1:14" x14ac:dyDescent="0.25">
      <c r="A15" s="5" t="s">
        <v>94</v>
      </c>
      <c r="B15" s="5" t="s">
        <v>101</v>
      </c>
      <c r="C15" s="5" t="s">
        <v>102</v>
      </c>
      <c r="D15" s="2">
        <v>2000.0000000000002</v>
      </c>
      <c r="E15" s="2"/>
      <c r="F15" s="2">
        <f t="shared" si="0"/>
        <v>0</v>
      </c>
      <c r="G15" s="2">
        <f t="shared" si="1"/>
        <v>0</v>
      </c>
      <c r="H15" s="2"/>
      <c r="I15" s="2"/>
      <c r="J15" s="2"/>
      <c r="K15" s="2"/>
    </row>
    <row r="16" spans="1:14" x14ac:dyDescent="0.25">
      <c r="A16" s="5" t="s">
        <v>94</v>
      </c>
      <c r="B16" s="5" t="s">
        <v>112</v>
      </c>
      <c r="C16" s="5" t="s">
        <v>113</v>
      </c>
      <c r="D16" s="2">
        <v>683.33333333333326</v>
      </c>
      <c r="E16" s="2"/>
      <c r="F16" s="2">
        <f t="shared" si="0"/>
        <v>0</v>
      </c>
      <c r="G16" s="2">
        <f t="shared" si="1"/>
        <v>0</v>
      </c>
      <c r="H16" s="2"/>
      <c r="I16" s="2"/>
      <c r="J16" s="2"/>
      <c r="K16" s="2"/>
    </row>
    <row r="17" spans="1:11" x14ac:dyDescent="0.25">
      <c r="A17" s="5" t="s">
        <v>94</v>
      </c>
      <c r="B17" s="5" t="s">
        <v>103</v>
      </c>
      <c r="C17" s="5" t="s">
        <v>104</v>
      </c>
      <c r="D17" s="2">
        <v>158.33333333333334</v>
      </c>
      <c r="E17" s="2"/>
      <c r="F17" s="2">
        <f t="shared" si="0"/>
        <v>0</v>
      </c>
      <c r="G17" s="2">
        <f t="shared" si="1"/>
        <v>0</v>
      </c>
      <c r="H17" s="2"/>
      <c r="I17" s="2"/>
      <c r="J17" s="2"/>
      <c r="K17" s="2"/>
    </row>
    <row r="18" spans="1:11" x14ac:dyDescent="0.25">
      <c r="A18" s="5" t="s">
        <v>94</v>
      </c>
      <c r="B18" s="5" t="s">
        <v>122</v>
      </c>
      <c r="C18" s="5" t="s">
        <v>123</v>
      </c>
      <c r="D18" s="2">
        <v>700</v>
      </c>
      <c r="E18" s="2"/>
      <c r="F18" s="2">
        <f t="shared" si="0"/>
        <v>0</v>
      </c>
      <c r="G18" s="2">
        <f t="shared" si="1"/>
        <v>0</v>
      </c>
      <c r="H18" s="2"/>
      <c r="I18" s="2"/>
      <c r="J18" s="2"/>
      <c r="K18" s="2"/>
    </row>
    <row r="19" spans="1:11" x14ac:dyDescent="0.25">
      <c r="A19" s="5" t="s">
        <v>94</v>
      </c>
      <c r="B19" s="5" t="s">
        <v>107</v>
      </c>
      <c r="C19" s="5" t="s">
        <v>108</v>
      </c>
      <c r="D19" s="2">
        <v>1258.6666666666667</v>
      </c>
      <c r="E19" s="2"/>
      <c r="F19" s="2">
        <f t="shared" si="0"/>
        <v>0</v>
      </c>
      <c r="G19" s="2">
        <f t="shared" si="1"/>
        <v>0</v>
      </c>
      <c r="H19" s="2"/>
      <c r="I19" s="2"/>
      <c r="J19" s="2"/>
      <c r="K19" s="2"/>
    </row>
    <row r="20" spans="1:11" x14ac:dyDescent="0.25">
      <c r="A20" s="5" t="s">
        <v>17</v>
      </c>
      <c r="B20" s="5" t="s">
        <v>89</v>
      </c>
      <c r="C20" s="5" t="str">
        <f t="shared" ref="C20:C22" si="3">VLOOKUP(B20,$M$6:$N$37,2,0)</f>
        <v>đậy bạt đống ủ</v>
      </c>
      <c r="D20" s="2"/>
      <c r="E20" s="2"/>
      <c r="F20" s="2">
        <f t="shared" si="0"/>
        <v>9.9999999999999982</v>
      </c>
      <c r="G20" s="2">
        <f t="shared" si="1"/>
        <v>3</v>
      </c>
      <c r="H20" s="2"/>
      <c r="I20" s="2"/>
      <c r="J20" s="2">
        <v>9.9999999999999982</v>
      </c>
      <c r="K20" s="2">
        <v>3</v>
      </c>
    </row>
    <row r="21" spans="1:11" x14ac:dyDescent="0.25">
      <c r="A21" s="5" t="s">
        <v>17</v>
      </c>
      <c r="B21" s="5" t="s">
        <v>90</v>
      </c>
      <c r="C21" s="5" t="str">
        <f t="shared" si="3"/>
        <v>mở  bạt đống ủ</v>
      </c>
      <c r="D21" s="2"/>
      <c r="E21" s="2"/>
      <c r="F21" s="2">
        <f t="shared" si="0"/>
        <v>9</v>
      </c>
      <c r="G21" s="2">
        <f t="shared" si="1"/>
        <v>5</v>
      </c>
      <c r="H21" s="2"/>
      <c r="I21" s="2"/>
      <c r="J21" s="2">
        <v>9</v>
      </c>
      <c r="K21" s="2">
        <v>5</v>
      </c>
    </row>
    <row r="22" spans="1:11" x14ac:dyDescent="0.25">
      <c r="A22" s="5" t="s">
        <v>17</v>
      </c>
      <c r="B22" s="5" t="s">
        <v>92</v>
      </c>
      <c r="C22" s="5" t="str">
        <f t="shared" si="3"/>
        <v>làm ngoài</v>
      </c>
      <c r="D22" s="2"/>
      <c r="E22" s="2"/>
      <c r="F22" s="2">
        <f t="shared" si="0"/>
        <v>46</v>
      </c>
      <c r="G22" s="2">
        <f t="shared" si="1"/>
        <v>0</v>
      </c>
      <c r="H22" s="2">
        <v>46</v>
      </c>
      <c r="I22" s="2"/>
      <c r="J22" s="2"/>
      <c r="K22" s="2"/>
    </row>
    <row r="23" spans="1:11" x14ac:dyDescent="0.25">
      <c r="A23" s="5" t="s">
        <v>17</v>
      </c>
      <c r="B23" s="5" t="s">
        <v>95</v>
      </c>
      <c r="C23" s="5" t="s">
        <v>96</v>
      </c>
      <c r="D23" s="2">
        <v>700</v>
      </c>
      <c r="E23" s="2"/>
      <c r="F23" s="2">
        <f t="shared" si="0"/>
        <v>0</v>
      </c>
      <c r="G23" s="2">
        <f t="shared" si="1"/>
        <v>0</v>
      </c>
      <c r="H23" s="2"/>
      <c r="I23" s="2"/>
      <c r="J23" s="2"/>
      <c r="K23" s="2"/>
    </row>
    <row r="24" spans="1:11" x14ac:dyDescent="0.25">
      <c r="A24" s="5" t="s">
        <v>17</v>
      </c>
      <c r="B24" s="5" t="s">
        <v>97</v>
      </c>
      <c r="C24" s="5" t="s">
        <v>98</v>
      </c>
      <c r="D24" s="2">
        <v>800</v>
      </c>
      <c r="E24" s="2"/>
      <c r="F24" s="2">
        <f t="shared" si="0"/>
        <v>0</v>
      </c>
      <c r="G24" s="2">
        <f t="shared" si="1"/>
        <v>0</v>
      </c>
      <c r="H24" s="2"/>
      <c r="I24" s="2"/>
      <c r="J24" s="2"/>
      <c r="K24" s="2"/>
    </row>
    <row r="25" spans="1:11" x14ac:dyDescent="0.25">
      <c r="A25" s="5" t="s">
        <v>17</v>
      </c>
      <c r="B25" s="5" t="s">
        <v>99</v>
      </c>
      <c r="C25" s="5" t="s">
        <v>100</v>
      </c>
      <c r="D25" s="2">
        <v>525</v>
      </c>
      <c r="E25" s="2"/>
      <c r="F25" s="2">
        <f t="shared" si="0"/>
        <v>0</v>
      </c>
      <c r="G25" s="2">
        <f t="shared" si="1"/>
        <v>0</v>
      </c>
      <c r="H25" s="2"/>
      <c r="I25" s="2"/>
      <c r="J25" s="2"/>
      <c r="K25" s="2"/>
    </row>
    <row r="26" spans="1:11" x14ac:dyDescent="0.25">
      <c r="A26" s="5" t="s">
        <v>17</v>
      </c>
      <c r="B26" s="5" t="s">
        <v>114</v>
      </c>
      <c r="C26" s="5" t="s">
        <v>115</v>
      </c>
      <c r="D26" s="2">
        <v>75</v>
      </c>
      <c r="E26" s="2"/>
      <c r="F26" s="2">
        <f t="shared" si="0"/>
        <v>0</v>
      </c>
      <c r="G26" s="2">
        <f t="shared" si="1"/>
        <v>0</v>
      </c>
      <c r="H26" s="2"/>
      <c r="I26" s="2"/>
      <c r="J26" s="2"/>
      <c r="K26" s="2"/>
    </row>
    <row r="27" spans="1:11" x14ac:dyDescent="0.25">
      <c r="A27" s="5" t="s">
        <v>17</v>
      </c>
      <c r="B27" s="5" t="s">
        <v>116</v>
      </c>
      <c r="C27" s="5" t="s">
        <v>117</v>
      </c>
      <c r="D27" s="2">
        <v>180</v>
      </c>
      <c r="E27" s="2"/>
      <c r="F27" s="2">
        <f t="shared" si="0"/>
        <v>0</v>
      </c>
      <c r="G27" s="2">
        <f t="shared" si="1"/>
        <v>0</v>
      </c>
      <c r="H27" s="2"/>
      <c r="I27" s="2"/>
      <c r="J27" s="2"/>
      <c r="K27" s="2"/>
    </row>
    <row r="28" spans="1:11" x14ac:dyDescent="0.25">
      <c r="A28" s="5" t="s">
        <v>17</v>
      </c>
      <c r="B28" s="5" t="s">
        <v>118</v>
      </c>
      <c r="C28" s="5" t="s">
        <v>119</v>
      </c>
      <c r="D28" s="2">
        <v>325</v>
      </c>
      <c r="E28" s="2"/>
      <c r="F28" s="2">
        <f t="shared" si="0"/>
        <v>0</v>
      </c>
      <c r="G28" s="2">
        <f t="shared" si="1"/>
        <v>0</v>
      </c>
      <c r="H28" s="2"/>
      <c r="I28" s="2"/>
      <c r="J28" s="2"/>
      <c r="K28" s="2"/>
    </row>
    <row r="29" spans="1:11" x14ac:dyDescent="0.25">
      <c r="A29" s="5" t="s">
        <v>17</v>
      </c>
      <c r="B29" s="5" t="s">
        <v>101</v>
      </c>
      <c r="C29" s="5" t="s">
        <v>102</v>
      </c>
      <c r="D29" s="2">
        <v>583.33333333333337</v>
      </c>
      <c r="E29" s="2"/>
      <c r="F29" s="2">
        <f t="shared" si="0"/>
        <v>0</v>
      </c>
      <c r="G29" s="2">
        <f t="shared" si="1"/>
        <v>0</v>
      </c>
      <c r="H29" s="2"/>
      <c r="I29" s="2"/>
      <c r="J29" s="2"/>
      <c r="K29" s="2"/>
    </row>
    <row r="30" spans="1:11" x14ac:dyDescent="0.25">
      <c r="A30" s="5" t="s">
        <v>17</v>
      </c>
      <c r="B30" s="5" t="s">
        <v>103</v>
      </c>
      <c r="C30" s="5" t="s">
        <v>104</v>
      </c>
      <c r="D30" s="2">
        <v>50</v>
      </c>
      <c r="E30" s="2"/>
      <c r="F30" s="2">
        <f t="shared" si="0"/>
        <v>0</v>
      </c>
      <c r="G30" s="2">
        <f t="shared" si="1"/>
        <v>0</v>
      </c>
      <c r="H30" s="2"/>
      <c r="I30" s="2"/>
      <c r="J30" s="2"/>
      <c r="K30" s="2"/>
    </row>
    <row r="31" spans="1:11" x14ac:dyDescent="0.25">
      <c r="A31" s="5" t="s">
        <v>17</v>
      </c>
      <c r="B31" s="5" t="s">
        <v>144</v>
      </c>
      <c r="C31" s="5" t="s">
        <v>145</v>
      </c>
      <c r="D31" s="2">
        <v>62.5</v>
      </c>
      <c r="E31" s="2"/>
      <c r="F31" s="2">
        <f t="shared" si="0"/>
        <v>0</v>
      </c>
      <c r="G31" s="2">
        <f t="shared" si="1"/>
        <v>0</v>
      </c>
      <c r="H31" s="2"/>
      <c r="I31" s="2"/>
      <c r="J31" s="2"/>
      <c r="K31" s="2"/>
    </row>
    <row r="32" spans="1:11" x14ac:dyDescent="0.25">
      <c r="A32" s="5" t="s">
        <v>17</v>
      </c>
      <c r="B32" s="5" t="s">
        <v>107</v>
      </c>
      <c r="C32" s="5" t="s">
        <v>108</v>
      </c>
      <c r="D32" s="2">
        <v>2733.3333333333339</v>
      </c>
      <c r="E32" s="2"/>
      <c r="F32" s="2">
        <f t="shared" si="0"/>
        <v>0</v>
      </c>
      <c r="G32" s="2">
        <f t="shared" si="1"/>
        <v>0</v>
      </c>
      <c r="H32" s="2"/>
      <c r="I32" s="2"/>
      <c r="J32" s="2"/>
      <c r="K32" s="2"/>
    </row>
    <row r="33" spans="1:11" x14ac:dyDescent="0.25">
      <c r="A33" s="5" t="s">
        <v>17</v>
      </c>
      <c r="B33" s="5" t="s">
        <v>150</v>
      </c>
      <c r="C33" s="5" t="s">
        <v>151</v>
      </c>
      <c r="D33" s="2"/>
      <c r="E33" s="2">
        <v>25</v>
      </c>
      <c r="F33" s="2">
        <f t="shared" si="0"/>
        <v>0</v>
      </c>
      <c r="G33" s="2">
        <f t="shared" si="1"/>
        <v>0</v>
      </c>
      <c r="H33" s="2"/>
      <c r="I33" s="2"/>
      <c r="J33" s="2"/>
      <c r="K33" s="2"/>
    </row>
    <row r="34" spans="1:11" x14ac:dyDescent="0.25">
      <c r="A34" s="5" t="s">
        <v>22</v>
      </c>
      <c r="B34" s="5" t="s">
        <v>155</v>
      </c>
      <c r="C34" s="5" t="str">
        <f t="shared" ref="C34:C38" si="4">VLOOKUP(B34,$M$6:$N$37,2,0)</f>
        <v>Vc Vôi, lân..</v>
      </c>
      <c r="D34" s="2"/>
      <c r="E34" s="2"/>
      <c r="F34" s="2">
        <f t="shared" si="0"/>
        <v>0.99999999999999911</v>
      </c>
      <c r="G34" s="2">
        <f t="shared" si="1"/>
        <v>0</v>
      </c>
      <c r="H34" s="2">
        <v>0.99999999999999911</v>
      </c>
      <c r="I34" s="2"/>
      <c r="J34" s="2"/>
      <c r="K34" s="2"/>
    </row>
    <row r="35" spans="1:11" x14ac:dyDescent="0.25">
      <c r="A35" s="5" t="s">
        <v>22</v>
      </c>
      <c r="B35" s="5" t="s">
        <v>89</v>
      </c>
      <c r="C35" s="5" t="str">
        <f t="shared" si="4"/>
        <v>đậy bạt đống ủ</v>
      </c>
      <c r="D35" s="2"/>
      <c r="E35" s="2"/>
      <c r="F35" s="2">
        <f t="shared" si="0"/>
        <v>20</v>
      </c>
      <c r="G35" s="2">
        <f t="shared" si="1"/>
        <v>0.99999999999999911</v>
      </c>
      <c r="H35" s="2"/>
      <c r="I35" s="2"/>
      <c r="J35" s="2">
        <v>20</v>
      </c>
      <c r="K35" s="2">
        <v>0.99999999999999911</v>
      </c>
    </row>
    <row r="36" spans="1:11" x14ac:dyDescent="0.25">
      <c r="A36" s="5" t="s">
        <v>22</v>
      </c>
      <c r="B36" s="5" t="s">
        <v>90</v>
      </c>
      <c r="C36" s="5" t="str">
        <f t="shared" si="4"/>
        <v>mở  bạt đống ủ</v>
      </c>
      <c r="D36" s="2"/>
      <c r="E36" s="2"/>
      <c r="F36" s="2">
        <f t="shared" si="0"/>
        <v>5</v>
      </c>
      <c r="G36" s="2">
        <f t="shared" si="1"/>
        <v>0</v>
      </c>
      <c r="H36" s="2"/>
      <c r="I36" s="2"/>
      <c r="J36" s="2">
        <v>5</v>
      </c>
      <c r="K36" s="2"/>
    </row>
    <row r="37" spans="1:11" x14ac:dyDescent="0.25">
      <c r="A37" s="5" t="s">
        <v>22</v>
      </c>
      <c r="B37" s="5" t="s">
        <v>91</v>
      </c>
      <c r="C37" s="5" t="str">
        <f t="shared" si="4"/>
        <v>mở bạt hồ</v>
      </c>
      <c r="D37" s="2"/>
      <c r="E37" s="2"/>
      <c r="F37" s="2">
        <f t="shared" si="0"/>
        <v>0.99999999999999911</v>
      </c>
      <c r="G37" s="2">
        <f t="shared" si="1"/>
        <v>0</v>
      </c>
      <c r="H37" s="2"/>
      <c r="I37" s="2"/>
      <c r="J37" s="2">
        <v>0.99999999999999911</v>
      </c>
      <c r="K37" s="2"/>
    </row>
    <row r="38" spans="1:11" x14ac:dyDescent="0.25">
      <c r="A38" s="5" t="s">
        <v>22</v>
      </c>
      <c r="B38" s="5" t="s">
        <v>92</v>
      </c>
      <c r="C38" s="5" t="str">
        <f t="shared" si="4"/>
        <v>làm ngoài</v>
      </c>
      <c r="D38" s="2"/>
      <c r="E38" s="2"/>
      <c r="F38" s="2">
        <f t="shared" si="0"/>
        <v>38.5</v>
      </c>
      <c r="G38" s="2">
        <f t="shared" si="1"/>
        <v>0</v>
      </c>
      <c r="H38" s="2">
        <v>38.5</v>
      </c>
      <c r="I38" s="2"/>
      <c r="J38" s="2"/>
      <c r="K38" s="2"/>
    </row>
    <row r="39" spans="1:11" x14ac:dyDescent="0.25">
      <c r="A39" s="5" t="s">
        <v>22</v>
      </c>
      <c r="B39" s="5" t="s">
        <v>97</v>
      </c>
      <c r="C39" s="5" t="s">
        <v>98</v>
      </c>
      <c r="D39" s="2">
        <v>575</v>
      </c>
      <c r="E39" s="2"/>
      <c r="F39" s="2">
        <f t="shared" si="0"/>
        <v>0</v>
      </c>
      <c r="G39" s="2">
        <f t="shared" si="1"/>
        <v>0</v>
      </c>
      <c r="H39" s="2"/>
      <c r="I39" s="2"/>
      <c r="J39" s="2"/>
      <c r="K39" s="2"/>
    </row>
    <row r="40" spans="1:11" x14ac:dyDescent="0.25">
      <c r="A40" s="5" t="s">
        <v>22</v>
      </c>
      <c r="B40" s="5" t="s">
        <v>99</v>
      </c>
      <c r="C40" s="5" t="s">
        <v>100</v>
      </c>
      <c r="D40" s="2">
        <v>5200</v>
      </c>
      <c r="E40" s="2"/>
      <c r="F40" s="2">
        <f t="shared" si="0"/>
        <v>0</v>
      </c>
      <c r="G40" s="2">
        <f t="shared" si="1"/>
        <v>0</v>
      </c>
      <c r="H40" s="2"/>
      <c r="I40" s="2"/>
      <c r="J40" s="2"/>
      <c r="K40" s="2"/>
    </row>
    <row r="41" spans="1:11" x14ac:dyDescent="0.25">
      <c r="A41" s="5" t="s">
        <v>22</v>
      </c>
      <c r="B41" s="5" t="s">
        <v>114</v>
      </c>
      <c r="C41" s="5" t="s">
        <v>115</v>
      </c>
      <c r="D41" s="2">
        <v>450</v>
      </c>
      <c r="E41" s="2"/>
      <c r="F41" s="2">
        <f t="shared" si="0"/>
        <v>0</v>
      </c>
      <c r="G41" s="2">
        <f t="shared" si="1"/>
        <v>0</v>
      </c>
      <c r="H41" s="2"/>
      <c r="I41" s="2"/>
      <c r="J41" s="2"/>
      <c r="K41" s="2"/>
    </row>
    <row r="42" spans="1:11" x14ac:dyDescent="0.25">
      <c r="A42" s="5" t="s">
        <v>22</v>
      </c>
      <c r="B42" s="5" t="s">
        <v>116</v>
      </c>
      <c r="C42" s="5" t="s">
        <v>117</v>
      </c>
      <c r="D42" s="2">
        <v>325</v>
      </c>
      <c r="E42" s="2"/>
      <c r="F42" s="2">
        <f t="shared" si="0"/>
        <v>0</v>
      </c>
      <c r="G42" s="2">
        <f t="shared" si="1"/>
        <v>0</v>
      </c>
      <c r="H42" s="2"/>
      <c r="I42" s="2"/>
      <c r="J42" s="2"/>
      <c r="K42" s="2"/>
    </row>
    <row r="43" spans="1:11" x14ac:dyDescent="0.25">
      <c r="A43" s="5" t="s">
        <v>22</v>
      </c>
      <c r="B43" s="5" t="s">
        <v>118</v>
      </c>
      <c r="C43" s="5" t="s">
        <v>119</v>
      </c>
      <c r="D43" s="2">
        <v>450</v>
      </c>
      <c r="E43" s="2"/>
      <c r="F43" s="2">
        <f t="shared" si="0"/>
        <v>0</v>
      </c>
      <c r="G43" s="2">
        <f t="shared" si="1"/>
        <v>0</v>
      </c>
      <c r="H43" s="2"/>
      <c r="I43" s="2"/>
      <c r="J43" s="2"/>
      <c r="K43" s="2"/>
    </row>
    <row r="44" spans="1:11" x14ac:dyDescent="0.25">
      <c r="A44" s="5" t="s">
        <v>22</v>
      </c>
      <c r="B44" s="5" t="s">
        <v>101</v>
      </c>
      <c r="C44" s="5" t="s">
        <v>102</v>
      </c>
      <c r="D44" s="2">
        <v>1066.6666666666667</v>
      </c>
      <c r="E44" s="2"/>
      <c r="F44" s="2">
        <f t="shared" si="0"/>
        <v>0</v>
      </c>
      <c r="G44" s="2">
        <f t="shared" si="1"/>
        <v>0</v>
      </c>
      <c r="H44" s="2"/>
      <c r="I44" s="2"/>
      <c r="J44" s="2"/>
      <c r="K44" s="2"/>
    </row>
    <row r="45" spans="1:11" x14ac:dyDescent="0.25">
      <c r="A45" s="5" t="s">
        <v>22</v>
      </c>
      <c r="B45" s="5" t="s">
        <v>112</v>
      </c>
      <c r="C45" s="5" t="s">
        <v>113</v>
      </c>
      <c r="D45" s="2">
        <v>333.33333333333331</v>
      </c>
      <c r="E45" s="2"/>
      <c r="F45" s="2">
        <f t="shared" si="0"/>
        <v>0</v>
      </c>
      <c r="G45" s="2">
        <f t="shared" si="1"/>
        <v>0</v>
      </c>
      <c r="H45" s="2"/>
      <c r="I45" s="2"/>
      <c r="J45" s="2"/>
      <c r="K45" s="2"/>
    </row>
    <row r="46" spans="1:11" x14ac:dyDescent="0.25">
      <c r="A46" s="5" t="s">
        <v>22</v>
      </c>
      <c r="B46" s="5" t="s">
        <v>103</v>
      </c>
      <c r="C46" s="5" t="s">
        <v>104</v>
      </c>
      <c r="D46" s="2">
        <v>50</v>
      </c>
      <c r="E46" s="2"/>
      <c r="F46" s="2">
        <f t="shared" si="0"/>
        <v>0</v>
      </c>
      <c r="G46" s="2">
        <f t="shared" si="1"/>
        <v>0</v>
      </c>
      <c r="H46" s="2"/>
      <c r="I46" s="2"/>
      <c r="J46" s="2"/>
      <c r="K46" s="2"/>
    </row>
    <row r="47" spans="1:11" x14ac:dyDescent="0.25">
      <c r="A47" s="5" t="s">
        <v>22</v>
      </c>
      <c r="B47" s="5" t="s">
        <v>107</v>
      </c>
      <c r="C47" s="5" t="s">
        <v>108</v>
      </c>
      <c r="D47" s="2">
        <v>2383.3333333333335</v>
      </c>
      <c r="E47" s="2"/>
      <c r="F47" s="2">
        <f t="shared" si="0"/>
        <v>0</v>
      </c>
      <c r="G47" s="2">
        <f t="shared" si="1"/>
        <v>0</v>
      </c>
      <c r="H47" s="2"/>
      <c r="I47" s="2"/>
      <c r="J47" s="2"/>
      <c r="K47" s="2"/>
    </row>
    <row r="48" spans="1:11" x14ac:dyDescent="0.25">
      <c r="A48" s="5" t="s">
        <v>22</v>
      </c>
      <c r="B48" s="5" t="s">
        <v>157</v>
      </c>
      <c r="C48" s="5" t="s">
        <v>156</v>
      </c>
      <c r="D48" s="2">
        <v>125</v>
      </c>
      <c r="E48" s="2"/>
      <c r="F48" s="2">
        <f t="shared" si="0"/>
        <v>0</v>
      </c>
      <c r="G48" s="2">
        <f t="shared" si="1"/>
        <v>0</v>
      </c>
      <c r="H48" s="2"/>
      <c r="I48" s="2"/>
      <c r="J48" s="2"/>
      <c r="K48" s="2"/>
    </row>
    <row r="49" spans="1:11" x14ac:dyDescent="0.25">
      <c r="A49" s="5" t="s">
        <v>22</v>
      </c>
      <c r="B49" s="5" t="s">
        <v>150</v>
      </c>
      <c r="C49" s="5" t="s">
        <v>151</v>
      </c>
      <c r="D49" s="2"/>
      <c r="E49" s="2">
        <v>25</v>
      </c>
      <c r="F49" s="2">
        <f t="shared" si="0"/>
        <v>0</v>
      </c>
      <c r="G49" s="2">
        <f t="shared" si="1"/>
        <v>0</v>
      </c>
      <c r="H49" s="2"/>
      <c r="I49" s="2"/>
      <c r="J49" s="2"/>
      <c r="K49" s="2"/>
    </row>
    <row r="50" spans="1:11" x14ac:dyDescent="0.25">
      <c r="A50" s="5" t="s">
        <v>25</v>
      </c>
      <c r="B50" s="5" t="s">
        <v>155</v>
      </c>
      <c r="C50" s="5" t="str">
        <f t="shared" ref="C50:C54" si="5">VLOOKUP(B50,$M$6:$N$37,2,0)</f>
        <v>Vc Vôi, lân..</v>
      </c>
      <c r="D50" s="2"/>
      <c r="E50" s="2"/>
      <c r="F50" s="2">
        <f t="shared" si="0"/>
        <v>2.333333333333333</v>
      </c>
      <c r="G50" s="2">
        <f t="shared" si="1"/>
        <v>0</v>
      </c>
      <c r="H50" s="2">
        <v>2.333333333333333</v>
      </c>
      <c r="I50" s="2"/>
      <c r="J50" s="2"/>
      <c r="K50" s="2"/>
    </row>
    <row r="51" spans="1:11" x14ac:dyDescent="0.25">
      <c r="A51" s="5" t="s">
        <v>25</v>
      </c>
      <c r="B51" s="5" t="s">
        <v>89</v>
      </c>
      <c r="C51" s="5" t="str">
        <f t="shared" si="5"/>
        <v>đậy bạt đống ủ</v>
      </c>
      <c r="D51" s="2"/>
      <c r="E51" s="2"/>
      <c r="F51" s="2">
        <f t="shared" si="0"/>
        <v>9.0000000000000018</v>
      </c>
      <c r="G51" s="2">
        <f t="shared" si="1"/>
        <v>0</v>
      </c>
      <c r="H51" s="2"/>
      <c r="I51" s="2"/>
      <c r="J51" s="2">
        <v>9.0000000000000018</v>
      </c>
      <c r="K51" s="2"/>
    </row>
    <row r="52" spans="1:11" x14ac:dyDescent="0.25">
      <c r="A52" s="5" t="s">
        <v>25</v>
      </c>
      <c r="B52" s="5" t="s">
        <v>90</v>
      </c>
      <c r="C52" s="5" t="str">
        <f t="shared" si="5"/>
        <v>mở  bạt đống ủ</v>
      </c>
      <c r="D52" s="2"/>
      <c r="E52" s="2"/>
      <c r="F52" s="2">
        <f t="shared" si="0"/>
        <v>6.9999999999999982</v>
      </c>
      <c r="G52" s="2">
        <f t="shared" si="1"/>
        <v>0</v>
      </c>
      <c r="H52" s="2"/>
      <c r="I52" s="2"/>
      <c r="J52" s="2">
        <v>6.9999999999999982</v>
      </c>
      <c r="K52" s="2"/>
    </row>
    <row r="53" spans="1:11" x14ac:dyDescent="0.25">
      <c r="A53" s="5" t="s">
        <v>25</v>
      </c>
      <c r="B53" s="5" t="s">
        <v>91</v>
      </c>
      <c r="C53" s="5" t="str">
        <f t="shared" si="5"/>
        <v>mở bạt hồ</v>
      </c>
      <c r="D53" s="2"/>
      <c r="E53" s="2"/>
      <c r="F53" s="2">
        <f t="shared" si="0"/>
        <v>4.5</v>
      </c>
      <c r="G53" s="2">
        <f t="shared" si="1"/>
        <v>0</v>
      </c>
      <c r="H53" s="2"/>
      <c r="I53" s="2"/>
      <c r="J53" s="2">
        <v>4.5</v>
      </c>
      <c r="K53" s="2"/>
    </row>
    <row r="54" spans="1:11" x14ac:dyDescent="0.25">
      <c r="A54" s="5" t="s">
        <v>25</v>
      </c>
      <c r="B54" s="5" t="s">
        <v>92</v>
      </c>
      <c r="C54" s="5" t="str">
        <f t="shared" si="5"/>
        <v>làm ngoài</v>
      </c>
      <c r="D54" s="2"/>
      <c r="E54" s="2"/>
      <c r="F54" s="2">
        <f t="shared" si="0"/>
        <v>39</v>
      </c>
      <c r="G54" s="2">
        <f t="shared" si="1"/>
        <v>0</v>
      </c>
      <c r="H54" s="2">
        <v>39</v>
      </c>
      <c r="I54" s="2"/>
      <c r="J54" s="2"/>
      <c r="K54" s="2"/>
    </row>
    <row r="55" spans="1:11" x14ac:dyDescent="0.25">
      <c r="A55" s="5" t="s">
        <v>25</v>
      </c>
      <c r="B55" s="5" t="s">
        <v>97</v>
      </c>
      <c r="C55" s="5" t="s">
        <v>98</v>
      </c>
      <c r="D55" s="2">
        <v>1205</v>
      </c>
      <c r="E55" s="2"/>
      <c r="F55" s="2">
        <f t="shared" si="0"/>
        <v>0</v>
      </c>
      <c r="G55" s="2">
        <f t="shared" si="1"/>
        <v>0</v>
      </c>
      <c r="H55" s="2"/>
      <c r="I55" s="2"/>
      <c r="J55" s="2"/>
      <c r="K55" s="2"/>
    </row>
    <row r="56" spans="1:11" x14ac:dyDescent="0.25">
      <c r="A56" s="5" t="s">
        <v>25</v>
      </c>
      <c r="B56" s="5" t="s">
        <v>99</v>
      </c>
      <c r="C56" s="5" t="s">
        <v>100</v>
      </c>
      <c r="D56" s="2">
        <v>2525</v>
      </c>
      <c r="E56" s="2"/>
      <c r="F56" s="2">
        <f t="shared" si="0"/>
        <v>0</v>
      </c>
      <c r="G56" s="2">
        <f t="shared" si="1"/>
        <v>0</v>
      </c>
      <c r="H56" s="2"/>
      <c r="I56" s="2"/>
      <c r="J56" s="2"/>
      <c r="K56" s="2"/>
    </row>
    <row r="57" spans="1:11" x14ac:dyDescent="0.25">
      <c r="A57" s="5" t="s">
        <v>25</v>
      </c>
      <c r="B57" s="5" t="s">
        <v>101</v>
      </c>
      <c r="C57" s="5" t="s">
        <v>102</v>
      </c>
      <c r="D57" s="2">
        <v>2333.3333333333335</v>
      </c>
      <c r="E57" s="2"/>
      <c r="F57" s="2">
        <f t="shared" si="0"/>
        <v>0</v>
      </c>
      <c r="G57" s="2">
        <f t="shared" si="1"/>
        <v>0</v>
      </c>
      <c r="H57" s="2"/>
      <c r="I57" s="2"/>
      <c r="J57" s="2"/>
      <c r="K57" s="2"/>
    </row>
    <row r="58" spans="1:11" x14ac:dyDescent="0.25">
      <c r="A58" s="5" t="s">
        <v>25</v>
      </c>
      <c r="B58" s="5" t="s">
        <v>112</v>
      </c>
      <c r="C58" s="5" t="s">
        <v>113</v>
      </c>
      <c r="D58" s="2">
        <v>350</v>
      </c>
      <c r="E58" s="2"/>
      <c r="F58" s="2">
        <f t="shared" si="0"/>
        <v>0</v>
      </c>
      <c r="G58" s="2">
        <f t="shared" si="1"/>
        <v>0</v>
      </c>
      <c r="H58" s="2"/>
      <c r="I58" s="2"/>
      <c r="J58" s="2"/>
      <c r="K58" s="2"/>
    </row>
    <row r="59" spans="1:11" x14ac:dyDescent="0.25">
      <c r="A59" s="5" t="s">
        <v>25</v>
      </c>
      <c r="B59" s="5" t="s">
        <v>103</v>
      </c>
      <c r="C59" s="5" t="s">
        <v>104</v>
      </c>
      <c r="D59" s="2">
        <v>183.33333333333334</v>
      </c>
      <c r="E59" s="2"/>
      <c r="F59" s="2">
        <f t="shared" si="0"/>
        <v>0</v>
      </c>
      <c r="G59" s="2">
        <f t="shared" si="1"/>
        <v>0</v>
      </c>
      <c r="H59" s="2"/>
      <c r="I59" s="2"/>
      <c r="J59" s="2"/>
      <c r="K59" s="2"/>
    </row>
    <row r="60" spans="1:11" x14ac:dyDescent="0.25">
      <c r="A60" s="5" t="s">
        <v>25</v>
      </c>
      <c r="B60" s="5" t="s">
        <v>122</v>
      </c>
      <c r="C60" s="5" t="s">
        <v>123</v>
      </c>
      <c r="D60" s="2">
        <v>870</v>
      </c>
      <c r="E60" s="2"/>
      <c r="F60" s="2">
        <f t="shared" si="0"/>
        <v>0</v>
      </c>
      <c r="G60" s="2">
        <f t="shared" si="1"/>
        <v>0</v>
      </c>
      <c r="H60" s="2"/>
      <c r="I60" s="2"/>
      <c r="J60" s="2"/>
      <c r="K60" s="2"/>
    </row>
    <row r="61" spans="1:11" x14ac:dyDescent="0.25">
      <c r="A61" s="5" t="s">
        <v>25</v>
      </c>
      <c r="B61" s="5" t="s">
        <v>107</v>
      </c>
      <c r="C61" s="5" t="s">
        <v>108</v>
      </c>
      <c r="D61" s="2">
        <v>1252</v>
      </c>
      <c r="E61" s="2"/>
      <c r="F61" s="2">
        <f t="shared" si="0"/>
        <v>0</v>
      </c>
      <c r="G61" s="2">
        <f t="shared" si="1"/>
        <v>0</v>
      </c>
      <c r="H61" s="2"/>
      <c r="I61" s="2"/>
      <c r="J61" s="2"/>
      <c r="K61" s="2"/>
    </row>
    <row r="62" spans="1:11" x14ac:dyDescent="0.25">
      <c r="A62" s="5" t="s">
        <v>25</v>
      </c>
      <c r="B62" s="5" t="s">
        <v>150</v>
      </c>
      <c r="C62" s="5" t="s">
        <v>151</v>
      </c>
      <c r="D62" s="2"/>
      <c r="E62" s="2">
        <v>25</v>
      </c>
      <c r="F62" s="2">
        <f t="shared" si="0"/>
        <v>0</v>
      </c>
      <c r="G62" s="2">
        <f t="shared" si="1"/>
        <v>0</v>
      </c>
      <c r="H62" s="2"/>
      <c r="I62" s="2"/>
      <c r="J62" s="2"/>
      <c r="K62" s="2"/>
    </row>
    <row r="63" spans="1:11" x14ac:dyDescent="0.25">
      <c r="A63" s="5" t="s">
        <v>25</v>
      </c>
      <c r="B63" s="5" t="s">
        <v>166</v>
      </c>
      <c r="C63" s="5" t="s">
        <v>167</v>
      </c>
      <c r="D63" s="2"/>
      <c r="E63" s="2">
        <v>25</v>
      </c>
      <c r="F63" s="2">
        <f t="shared" si="0"/>
        <v>0</v>
      </c>
      <c r="G63" s="2">
        <f t="shared" si="1"/>
        <v>0</v>
      </c>
      <c r="H63" s="2"/>
      <c r="I63" s="2"/>
      <c r="J63" s="2"/>
      <c r="K63" s="2"/>
    </row>
    <row r="64" spans="1:11" x14ac:dyDescent="0.25">
      <c r="A64" s="5" t="s">
        <v>26</v>
      </c>
      <c r="B64" s="5" t="s">
        <v>89</v>
      </c>
      <c r="C64" s="5" t="str">
        <f t="shared" ref="C64:C67" si="6">VLOOKUP(B64,$M$6:$N$37,2,0)</f>
        <v>đậy bạt đống ủ</v>
      </c>
      <c r="D64" s="2"/>
      <c r="E64" s="2"/>
      <c r="F64" s="2">
        <f t="shared" ref="F64:F126" si="7">+H64+J64</f>
        <v>21.999999999999996</v>
      </c>
      <c r="G64" s="2">
        <f t="shared" ref="G64:G126" si="8">+I64+K64</f>
        <v>0</v>
      </c>
      <c r="H64" s="2"/>
      <c r="I64" s="2"/>
      <c r="J64" s="2">
        <v>21.999999999999996</v>
      </c>
      <c r="K64" s="2"/>
    </row>
    <row r="65" spans="1:11" x14ac:dyDescent="0.25">
      <c r="A65" s="5" t="s">
        <v>26</v>
      </c>
      <c r="B65" s="5" t="s">
        <v>90</v>
      </c>
      <c r="C65" s="5" t="str">
        <f t="shared" si="6"/>
        <v>mở  bạt đống ủ</v>
      </c>
      <c r="D65" s="2"/>
      <c r="E65" s="2"/>
      <c r="F65" s="2">
        <f t="shared" si="7"/>
        <v>4.5000000000000018</v>
      </c>
      <c r="G65" s="2">
        <f t="shared" si="8"/>
        <v>0</v>
      </c>
      <c r="H65" s="2"/>
      <c r="I65" s="2"/>
      <c r="J65" s="2">
        <v>4.5000000000000018</v>
      </c>
      <c r="K65" s="2"/>
    </row>
    <row r="66" spans="1:11" x14ac:dyDescent="0.25">
      <c r="A66" s="5" t="s">
        <v>26</v>
      </c>
      <c r="B66" s="5" t="s">
        <v>91</v>
      </c>
      <c r="C66" s="5" t="str">
        <f t="shared" si="6"/>
        <v>mở bạt hồ</v>
      </c>
      <c r="D66" s="2"/>
      <c r="E66" s="2"/>
      <c r="F66" s="2">
        <f t="shared" si="7"/>
        <v>1.5</v>
      </c>
      <c r="G66" s="2">
        <f t="shared" si="8"/>
        <v>0</v>
      </c>
      <c r="H66" s="2"/>
      <c r="I66" s="2"/>
      <c r="J66" s="2">
        <v>1.5</v>
      </c>
      <c r="K66" s="2"/>
    </row>
    <row r="67" spans="1:11" x14ac:dyDescent="0.25">
      <c r="A67" s="5" t="s">
        <v>26</v>
      </c>
      <c r="B67" s="5" t="s">
        <v>92</v>
      </c>
      <c r="C67" s="5" t="str">
        <f t="shared" si="6"/>
        <v>làm ngoài</v>
      </c>
      <c r="D67" s="2"/>
      <c r="E67" s="2"/>
      <c r="F67" s="2">
        <f t="shared" si="7"/>
        <v>21.166666666666664</v>
      </c>
      <c r="G67" s="2">
        <f t="shared" si="8"/>
        <v>0</v>
      </c>
      <c r="H67" s="2">
        <v>21.166666666666664</v>
      </c>
      <c r="I67" s="2"/>
      <c r="J67" s="2"/>
      <c r="K67" s="2"/>
    </row>
    <row r="68" spans="1:11" x14ac:dyDescent="0.25">
      <c r="A68" s="5" t="s">
        <v>26</v>
      </c>
      <c r="B68" s="5" t="s">
        <v>95</v>
      </c>
      <c r="C68" s="5" t="s">
        <v>96</v>
      </c>
      <c r="D68" s="2">
        <v>650</v>
      </c>
      <c r="E68" s="2"/>
      <c r="F68" s="2">
        <f t="shared" si="7"/>
        <v>0</v>
      </c>
      <c r="G68" s="2">
        <f t="shared" si="8"/>
        <v>0</v>
      </c>
      <c r="H68" s="2"/>
      <c r="I68" s="2"/>
      <c r="J68" s="2"/>
      <c r="K68" s="2"/>
    </row>
    <row r="69" spans="1:11" x14ac:dyDescent="0.25">
      <c r="A69" s="5" t="s">
        <v>26</v>
      </c>
      <c r="B69" s="5" t="s">
        <v>110</v>
      </c>
      <c r="C69" s="5" t="s">
        <v>111</v>
      </c>
      <c r="D69" s="2">
        <v>750</v>
      </c>
      <c r="E69" s="2"/>
      <c r="F69" s="2">
        <f t="shared" si="7"/>
        <v>0</v>
      </c>
      <c r="G69" s="2">
        <f t="shared" si="8"/>
        <v>0</v>
      </c>
      <c r="H69" s="2"/>
      <c r="I69" s="2"/>
      <c r="J69" s="2"/>
      <c r="K69" s="2"/>
    </row>
    <row r="70" spans="1:11" x14ac:dyDescent="0.25">
      <c r="A70" s="5" t="s">
        <v>26</v>
      </c>
      <c r="B70" s="5" t="s">
        <v>130</v>
      </c>
      <c r="C70" s="5" t="s">
        <v>131</v>
      </c>
      <c r="D70" s="2">
        <v>100</v>
      </c>
      <c r="E70" s="2"/>
      <c r="F70" s="2">
        <f t="shared" si="7"/>
        <v>0</v>
      </c>
      <c r="G70" s="2">
        <f t="shared" si="8"/>
        <v>0</v>
      </c>
      <c r="H70" s="2"/>
      <c r="I70" s="2"/>
      <c r="J70" s="2"/>
      <c r="K70" s="2"/>
    </row>
    <row r="71" spans="1:11" x14ac:dyDescent="0.25">
      <c r="A71" s="5" t="s">
        <v>26</v>
      </c>
      <c r="B71" s="5" t="s">
        <v>97</v>
      </c>
      <c r="C71" s="5" t="s">
        <v>98</v>
      </c>
      <c r="D71" s="2">
        <v>1180</v>
      </c>
      <c r="E71" s="2"/>
      <c r="F71" s="2">
        <f t="shared" si="7"/>
        <v>0</v>
      </c>
      <c r="G71" s="2">
        <f t="shared" si="8"/>
        <v>0</v>
      </c>
      <c r="H71" s="2"/>
      <c r="I71" s="2"/>
      <c r="J71" s="2"/>
      <c r="K71" s="2"/>
    </row>
    <row r="72" spans="1:11" x14ac:dyDescent="0.25">
      <c r="A72" s="5" t="s">
        <v>26</v>
      </c>
      <c r="B72" s="5" t="s">
        <v>99</v>
      </c>
      <c r="C72" s="5" t="s">
        <v>100</v>
      </c>
      <c r="D72" s="2">
        <v>4525</v>
      </c>
      <c r="E72" s="2"/>
      <c r="F72" s="2">
        <f t="shared" si="7"/>
        <v>0</v>
      </c>
      <c r="G72" s="2">
        <f t="shared" si="8"/>
        <v>0</v>
      </c>
      <c r="H72" s="2"/>
      <c r="I72" s="2"/>
      <c r="J72" s="2"/>
      <c r="K72" s="2"/>
    </row>
    <row r="73" spans="1:11" x14ac:dyDescent="0.25">
      <c r="A73" s="5" t="s">
        <v>26</v>
      </c>
      <c r="B73" s="5" t="s">
        <v>126</v>
      </c>
      <c r="C73" s="5" t="s">
        <v>127</v>
      </c>
      <c r="D73" s="2">
        <v>325</v>
      </c>
      <c r="E73" s="2"/>
      <c r="F73" s="2">
        <f t="shared" si="7"/>
        <v>0</v>
      </c>
      <c r="G73" s="2">
        <f t="shared" si="8"/>
        <v>0</v>
      </c>
      <c r="H73" s="2"/>
      <c r="I73" s="2"/>
      <c r="J73" s="2"/>
      <c r="K73" s="2"/>
    </row>
    <row r="74" spans="1:11" x14ac:dyDescent="0.25">
      <c r="A74" s="5" t="s">
        <v>26</v>
      </c>
      <c r="B74" s="5" t="s">
        <v>114</v>
      </c>
      <c r="C74" s="5" t="s">
        <v>115</v>
      </c>
      <c r="D74" s="2">
        <v>75</v>
      </c>
      <c r="E74" s="2"/>
      <c r="F74" s="2">
        <f t="shared" si="7"/>
        <v>0</v>
      </c>
      <c r="G74" s="2">
        <f t="shared" si="8"/>
        <v>0</v>
      </c>
      <c r="H74" s="2"/>
      <c r="I74" s="2"/>
      <c r="J74" s="2"/>
      <c r="K74" s="2"/>
    </row>
    <row r="75" spans="1:11" x14ac:dyDescent="0.25">
      <c r="A75" s="5" t="s">
        <v>26</v>
      </c>
      <c r="B75" s="5" t="s">
        <v>116</v>
      </c>
      <c r="C75" s="5" t="s">
        <v>117</v>
      </c>
      <c r="D75" s="2">
        <v>325</v>
      </c>
      <c r="E75" s="2"/>
      <c r="F75" s="2">
        <f t="shared" si="7"/>
        <v>0</v>
      </c>
      <c r="G75" s="2">
        <f t="shared" si="8"/>
        <v>0</v>
      </c>
      <c r="H75" s="2"/>
      <c r="I75" s="2"/>
      <c r="J75" s="2"/>
      <c r="K75" s="2"/>
    </row>
    <row r="76" spans="1:11" x14ac:dyDescent="0.25">
      <c r="A76" s="5" t="s">
        <v>26</v>
      </c>
      <c r="B76" s="5" t="s">
        <v>118</v>
      </c>
      <c r="C76" s="5" t="s">
        <v>119</v>
      </c>
      <c r="D76" s="2">
        <v>1175</v>
      </c>
      <c r="E76" s="2"/>
      <c r="F76" s="2">
        <f t="shared" si="7"/>
        <v>0</v>
      </c>
      <c r="G76" s="2">
        <f t="shared" si="8"/>
        <v>0</v>
      </c>
      <c r="H76" s="2"/>
      <c r="I76" s="2"/>
      <c r="J76" s="2"/>
      <c r="K76" s="2"/>
    </row>
    <row r="77" spans="1:11" x14ac:dyDescent="0.25">
      <c r="A77" s="5" t="s">
        <v>26</v>
      </c>
      <c r="B77" s="5" t="s">
        <v>101</v>
      </c>
      <c r="C77" s="5" t="s">
        <v>102</v>
      </c>
      <c r="D77" s="2">
        <v>1766.6666666666667</v>
      </c>
      <c r="E77" s="2"/>
      <c r="F77" s="2">
        <f t="shared" si="7"/>
        <v>0</v>
      </c>
      <c r="G77" s="2">
        <f t="shared" si="8"/>
        <v>0</v>
      </c>
      <c r="H77" s="2"/>
      <c r="I77" s="2"/>
      <c r="J77" s="2"/>
      <c r="K77" s="2"/>
    </row>
    <row r="78" spans="1:11" x14ac:dyDescent="0.25">
      <c r="A78" s="5" t="s">
        <v>26</v>
      </c>
      <c r="B78" s="5" t="s">
        <v>103</v>
      </c>
      <c r="C78" s="5" t="s">
        <v>104</v>
      </c>
      <c r="D78" s="2">
        <v>50</v>
      </c>
      <c r="E78" s="2"/>
      <c r="F78" s="2">
        <f t="shared" si="7"/>
        <v>0</v>
      </c>
      <c r="G78" s="2">
        <f t="shared" si="8"/>
        <v>0</v>
      </c>
      <c r="H78" s="2"/>
      <c r="I78" s="2"/>
      <c r="J78" s="2"/>
      <c r="K78" s="2"/>
    </row>
    <row r="79" spans="1:11" x14ac:dyDescent="0.25">
      <c r="A79" s="5" t="s">
        <v>26</v>
      </c>
      <c r="B79" s="5" t="s">
        <v>122</v>
      </c>
      <c r="C79" s="5" t="s">
        <v>123</v>
      </c>
      <c r="D79" s="2">
        <v>390</v>
      </c>
      <c r="E79" s="2"/>
      <c r="F79" s="2">
        <f t="shared" si="7"/>
        <v>0</v>
      </c>
      <c r="G79" s="2">
        <f t="shared" si="8"/>
        <v>0</v>
      </c>
      <c r="H79" s="2"/>
      <c r="I79" s="2"/>
      <c r="J79" s="2"/>
      <c r="K79" s="2"/>
    </row>
    <row r="80" spans="1:11" x14ac:dyDescent="0.25">
      <c r="A80" s="5" t="s">
        <v>26</v>
      </c>
      <c r="B80" s="5" t="s">
        <v>144</v>
      </c>
      <c r="C80" s="5" t="s">
        <v>145</v>
      </c>
      <c r="D80" s="2">
        <v>62.5</v>
      </c>
      <c r="E80" s="2"/>
      <c r="F80" s="2">
        <f t="shared" si="7"/>
        <v>0</v>
      </c>
      <c r="G80" s="2">
        <f t="shared" si="8"/>
        <v>0</v>
      </c>
      <c r="H80" s="2"/>
      <c r="I80" s="2"/>
      <c r="J80" s="2"/>
      <c r="K80" s="2"/>
    </row>
    <row r="81" spans="1:11" x14ac:dyDescent="0.25">
      <c r="A81" s="5" t="s">
        <v>26</v>
      </c>
      <c r="B81" s="5" t="s">
        <v>107</v>
      </c>
      <c r="C81" s="5" t="s">
        <v>108</v>
      </c>
      <c r="D81" s="2">
        <v>1826.6666666666667</v>
      </c>
      <c r="E81" s="2"/>
      <c r="F81" s="2">
        <f t="shared" si="7"/>
        <v>0</v>
      </c>
      <c r="G81" s="2">
        <f t="shared" si="8"/>
        <v>0</v>
      </c>
      <c r="H81" s="2"/>
      <c r="I81" s="2"/>
      <c r="J81" s="2"/>
      <c r="K81" s="2"/>
    </row>
    <row r="82" spans="1:11" x14ac:dyDescent="0.25">
      <c r="A82" s="5" t="s">
        <v>26</v>
      </c>
      <c r="B82" s="5" t="s">
        <v>157</v>
      </c>
      <c r="C82" s="5" t="s">
        <v>156</v>
      </c>
      <c r="D82" s="2">
        <v>231.25</v>
      </c>
      <c r="E82" s="2"/>
      <c r="F82" s="2">
        <f t="shared" si="7"/>
        <v>0</v>
      </c>
      <c r="G82" s="2">
        <f t="shared" si="8"/>
        <v>0</v>
      </c>
      <c r="H82" s="2"/>
      <c r="I82" s="2"/>
      <c r="J82" s="2"/>
      <c r="K82" s="2"/>
    </row>
    <row r="83" spans="1:11" x14ac:dyDescent="0.25">
      <c r="A83" s="5" t="s">
        <v>26</v>
      </c>
      <c r="B83" s="5" t="s">
        <v>150</v>
      </c>
      <c r="C83" s="5" t="s">
        <v>151</v>
      </c>
      <c r="D83" s="2"/>
      <c r="E83" s="2">
        <v>50</v>
      </c>
      <c r="F83" s="2">
        <f t="shared" si="7"/>
        <v>0</v>
      </c>
      <c r="G83" s="2">
        <f t="shared" si="8"/>
        <v>0</v>
      </c>
      <c r="H83" s="2"/>
      <c r="I83" s="2"/>
      <c r="J83" s="2"/>
      <c r="K83" s="2"/>
    </row>
    <row r="84" spans="1:11" x14ac:dyDescent="0.25">
      <c r="A84" s="5" t="s">
        <v>26</v>
      </c>
      <c r="B84" s="5" t="s">
        <v>166</v>
      </c>
      <c r="C84" s="5" t="s">
        <v>167</v>
      </c>
      <c r="D84" s="2">
        <v>33.333333333333336</v>
      </c>
      <c r="E84" s="2"/>
      <c r="F84" s="2">
        <f t="shared" si="7"/>
        <v>0</v>
      </c>
      <c r="G84" s="2">
        <f t="shared" si="8"/>
        <v>0</v>
      </c>
      <c r="H84" s="2"/>
      <c r="I84" s="2"/>
      <c r="J84" s="2"/>
      <c r="K84" s="2"/>
    </row>
    <row r="85" spans="1:11" x14ac:dyDescent="0.25">
      <c r="A85" s="5" t="s">
        <v>27</v>
      </c>
      <c r="B85" s="5" t="s">
        <v>155</v>
      </c>
      <c r="C85" s="5" t="str">
        <f t="shared" ref="C85:C88" si="9">VLOOKUP(B85,$M$6:$N$37,2,0)</f>
        <v>Vc Vôi, lân..</v>
      </c>
      <c r="D85" s="2"/>
      <c r="E85" s="2"/>
      <c r="F85" s="2">
        <f t="shared" si="7"/>
        <v>3.833333333333333</v>
      </c>
      <c r="G85" s="2">
        <f t="shared" si="8"/>
        <v>0</v>
      </c>
      <c r="H85" s="2">
        <v>3.833333333333333</v>
      </c>
      <c r="I85" s="2"/>
      <c r="J85" s="2"/>
      <c r="K85" s="2"/>
    </row>
    <row r="86" spans="1:11" x14ac:dyDescent="0.25">
      <c r="A86" s="5" t="s">
        <v>27</v>
      </c>
      <c r="B86" s="5" t="s">
        <v>89</v>
      </c>
      <c r="C86" s="5" t="str">
        <f t="shared" si="9"/>
        <v>đậy bạt đống ủ</v>
      </c>
      <c r="D86" s="2"/>
      <c r="E86" s="2"/>
      <c r="F86" s="2">
        <f t="shared" si="7"/>
        <v>18.499999999999993</v>
      </c>
      <c r="G86" s="2">
        <f t="shared" si="8"/>
        <v>2.0000000000000009</v>
      </c>
      <c r="H86" s="2"/>
      <c r="I86" s="2"/>
      <c r="J86" s="2">
        <v>18.499999999999993</v>
      </c>
      <c r="K86" s="2">
        <v>2.0000000000000009</v>
      </c>
    </row>
    <row r="87" spans="1:11" x14ac:dyDescent="0.25">
      <c r="A87" s="5" t="s">
        <v>27</v>
      </c>
      <c r="B87" s="5" t="s">
        <v>90</v>
      </c>
      <c r="C87" s="5" t="str">
        <f t="shared" si="9"/>
        <v>mở  bạt đống ủ</v>
      </c>
      <c r="D87" s="2"/>
      <c r="E87" s="2"/>
      <c r="F87" s="2">
        <f t="shared" si="7"/>
        <v>8.5000000000000018</v>
      </c>
      <c r="G87" s="2">
        <f t="shared" si="8"/>
        <v>0.49999999999999956</v>
      </c>
      <c r="H87" s="2"/>
      <c r="I87" s="2"/>
      <c r="J87" s="2">
        <v>8.5000000000000018</v>
      </c>
      <c r="K87" s="2">
        <v>0.49999999999999956</v>
      </c>
    </row>
    <row r="88" spans="1:11" x14ac:dyDescent="0.25">
      <c r="A88" s="5" t="s">
        <v>27</v>
      </c>
      <c r="B88" s="5" t="s">
        <v>92</v>
      </c>
      <c r="C88" s="5" t="str">
        <f t="shared" si="9"/>
        <v>làm ngoài</v>
      </c>
      <c r="D88" s="2"/>
      <c r="E88" s="2"/>
      <c r="F88" s="2">
        <f t="shared" si="7"/>
        <v>28.999999999999996</v>
      </c>
      <c r="G88" s="2">
        <f t="shared" si="8"/>
        <v>10.5</v>
      </c>
      <c r="H88" s="2">
        <v>28.999999999999996</v>
      </c>
      <c r="I88" s="2">
        <v>10.5</v>
      </c>
      <c r="J88" s="2"/>
      <c r="K88" s="2"/>
    </row>
    <row r="89" spans="1:11" x14ac:dyDescent="0.25">
      <c r="A89" s="5" t="s">
        <v>27</v>
      </c>
      <c r="B89" s="5" t="s">
        <v>95</v>
      </c>
      <c r="C89" s="5" t="s">
        <v>96</v>
      </c>
      <c r="D89" s="2">
        <v>1435</v>
      </c>
      <c r="E89" s="2"/>
      <c r="F89" s="2">
        <f t="shared" si="7"/>
        <v>0</v>
      </c>
      <c r="G89" s="2">
        <f t="shared" si="8"/>
        <v>0</v>
      </c>
      <c r="H89" s="2"/>
      <c r="I89" s="2"/>
      <c r="J89" s="2"/>
      <c r="K89" s="2"/>
    </row>
    <row r="90" spans="1:11" x14ac:dyDescent="0.25">
      <c r="A90" s="5" t="s">
        <v>27</v>
      </c>
      <c r="B90" s="5" t="s">
        <v>97</v>
      </c>
      <c r="C90" s="5" t="s">
        <v>98</v>
      </c>
      <c r="D90" s="2">
        <v>757.5</v>
      </c>
      <c r="E90" s="2"/>
      <c r="F90" s="2">
        <f t="shared" si="7"/>
        <v>0</v>
      </c>
      <c r="G90" s="2">
        <f t="shared" si="8"/>
        <v>0</v>
      </c>
      <c r="H90" s="2"/>
      <c r="I90" s="2"/>
      <c r="J90" s="2"/>
      <c r="K90" s="2"/>
    </row>
    <row r="91" spans="1:11" x14ac:dyDescent="0.25">
      <c r="A91" s="5" t="s">
        <v>27</v>
      </c>
      <c r="B91" s="5" t="s">
        <v>99</v>
      </c>
      <c r="C91" s="5" t="s">
        <v>100</v>
      </c>
      <c r="D91" s="2">
        <v>3450</v>
      </c>
      <c r="E91" s="2"/>
      <c r="F91" s="2">
        <f t="shared" si="7"/>
        <v>0</v>
      </c>
      <c r="G91" s="2">
        <f t="shared" si="8"/>
        <v>0</v>
      </c>
      <c r="H91" s="2"/>
      <c r="I91" s="2"/>
      <c r="J91" s="2"/>
      <c r="K91" s="2"/>
    </row>
    <row r="92" spans="1:11" x14ac:dyDescent="0.25">
      <c r="A92" s="5" t="s">
        <v>27</v>
      </c>
      <c r="B92" s="5" t="s">
        <v>114</v>
      </c>
      <c r="C92" s="5" t="s">
        <v>115</v>
      </c>
      <c r="D92" s="2">
        <v>450</v>
      </c>
      <c r="E92" s="2"/>
      <c r="F92" s="2">
        <f t="shared" si="7"/>
        <v>0</v>
      </c>
      <c r="G92" s="2">
        <f t="shared" si="8"/>
        <v>0</v>
      </c>
      <c r="H92" s="2"/>
      <c r="I92" s="2"/>
      <c r="J92" s="2"/>
      <c r="K92" s="2"/>
    </row>
    <row r="93" spans="1:11" x14ac:dyDescent="0.25">
      <c r="A93" s="5" t="s">
        <v>27</v>
      </c>
      <c r="B93" s="5" t="s">
        <v>116</v>
      </c>
      <c r="C93" s="5" t="s">
        <v>117</v>
      </c>
      <c r="D93" s="2">
        <v>175</v>
      </c>
      <c r="E93" s="2"/>
      <c r="F93" s="2">
        <f t="shared" si="7"/>
        <v>0</v>
      </c>
      <c r="G93" s="2">
        <f t="shared" si="8"/>
        <v>0</v>
      </c>
      <c r="H93" s="2"/>
      <c r="I93" s="2"/>
      <c r="J93" s="2"/>
      <c r="K93" s="2"/>
    </row>
    <row r="94" spans="1:11" x14ac:dyDescent="0.25">
      <c r="A94" s="5" t="s">
        <v>27</v>
      </c>
      <c r="B94" s="5" t="s">
        <v>101</v>
      </c>
      <c r="C94" s="5" t="s">
        <v>102</v>
      </c>
      <c r="D94" s="2">
        <v>1433.3333333333333</v>
      </c>
      <c r="E94" s="2"/>
      <c r="F94" s="2">
        <f t="shared" si="7"/>
        <v>0</v>
      </c>
      <c r="G94" s="2">
        <f t="shared" si="8"/>
        <v>0</v>
      </c>
      <c r="H94" s="2"/>
      <c r="I94" s="2"/>
      <c r="J94" s="2"/>
      <c r="K94" s="2"/>
    </row>
    <row r="95" spans="1:11" x14ac:dyDescent="0.25">
      <c r="A95" s="5" t="s">
        <v>27</v>
      </c>
      <c r="B95" s="5" t="s">
        <v>112</v>
      </c>
      <c r="C95" s="5" t="s">
        <v>113</v>
      </c>
      <c r="D95" s="2">
        <v>516.66666666666663</v>
      </c>
      <c r="E95" s="2"/>
      <c r="F95" s="2">
        <f t="shared" si="7"/>
        <v>0</v>
      </c>
      <c r="G95" s="2">
        <f t="shared" si="8"/>
        <v>0</v>
      </c>
      <c r="H95" s="2"/>
      <c r="I95" s="2"/>
      <c r="J95" s="2"/>
      <c r="K95" s="2"/>
    </row>
    <row r="96" spans="1:11" x14ac:dyDescent="0.25">
      <c r="A96" s="5" t="s">
        <v>27</v>
      </c>
      <c r="B96" s="5" t="s">
        <v>103</v>
      </c>
      <c r="C96" s="5" t="s">
        <v>104</v>
      </c>
      <c r="D96" s="2">
        <v>183.33333333333334</v>
      </c>
      <c r="E96" s="2"/>
      <c r="F96" s="2">
        <f t="shared" si="7"/>
        <v>0</v>
      </c>
      <c r="G96" s="2">
        <f t="shared" si="8"/>
        <v>0</v>
      </c>
      <c r="H96" s="2"/>
      <c r="I96" s="2"/>
      <c r="J96" s="2"/>
      <c r="K96" s="2"/>
    </row>
    <row r="97" spans="1:11" x14ac:dyDescent="0.25">
      <c r="A97" s="5" t="s">
        <v>27</v>
      </c>
      <c r="B97" s="5" t="s">
        <v>122</v>
      </c>
      <c r="C97" s="5" t="s">
        <v>123</v>
      </c>
      <c r="D97" s="2">
        <v>1200</v>
      </c>
      <c r="E97" s="2"/>
      <c r="F97" s="2">
        <f t="shared" si="7"/>
        <v>0</v>
      </c>
      <c r="G97" s="2">
        <f t="shared" si="8"/>
        <v>0</v>
      </c>
      <c r="H97" s="2"/>
      <c r="I97" s="2"/>
      <c r="J97" s="2"/>
      <c r="K97" s="2"/>
    </row>
    <row r="98" spans="1:11" x14ac:dyDescent="0.25">
      <c r="A98" s="5" t="s">
        <v>27</v>
      </c>
      <c r="B98" s="5" t="s">
        <v>146</v>
      </c>
      <c r="C98" s="5" t="s">
        <v>147</v>
      </c>
      <c r="D98" s="2">
        <v>31.25</v>
      </c>
      <c r="E98" s="2"/>
      <c r="F98" s="2">
        <f t="shared" si="7"/>
        <v>0</v>
      </c>
      <c r="G98" s="2">
        <f t="shared" si="8"/>
        <v>0</v>
      </c>
      <c r="H98" s="2"/>
      <c r="I98" s="2"/>
      <c r="J98" s="2"/>
      <c r="K98" s="2"/>
    </row>
    <row r="99" spans="1:11" x14ac:dyDescent="0.25">
      <c r="A99" s="5" t="s">
        <v>27</v>
      </c>
      <c r="B99" s="5" t="s">
        <v>144</v>
      </c>
      <c r="C99" s="5" t="s">
        <v>145</v>
      </c>
      <c r="D99" s="2">
        <v>31.25</v>
      </c>
      <c r="E99" s="2"/>
      <c r="F99" s="2">
        <f t="shared" si="7"/>
        <v>0</v>
      </c>
      <c r="G99" s="2">
        <f t="shared" si="8"/>
        <v>0</v>
      </c>
      <c r="H99" s="2"/>
      <c r="I99" s="2"/>
      <c r="J99" s="2"/>
      <c r="K99" s="2"/>
    </row>
    <row r="100" spans="1:11" x14ac:dyDescent="0.25">
      <c r="A100" s="5" t="s">
        <v>27</v>
      </c>
      <c r="B100" s="5" t="s">
        <v>107</v>
      </c>
      <c r="C100" s="5" t="s">
        <v>108</v>
      </c>
      <c r="D100" s="2">
        <v>1540</v>
      </c>
      <c r="E100" s="2"/>
      <c r="F100" s="2">
        <f t="shared" si="7"/>
        <v>0</v>
      </c>
      <c r="G100" s="2">
        <f t="shared" si="8"/>
        <v>0</v>
      </c>
      <c r="H100" s="2"/>
      <c r="I100" s="2"/>
      <c r="J100" s="2"/>
      <c r="K100" s="2"/>
    </row>
    <row r="101" spans="1:11" x14ac:dyDescent="0.25">
      <c r="A101" s="5" t="s">
        <v>27</v>
      </c>
      <c r="B101" s="5" t="s">
        <v>150</v>
      </c>
      <c r="C101" s="5" t="s">
        <v>151</v>
      </c>
      <c r="D101" s="2"/>
      <c r="E101" s="2">
        <v>25</v>
      </c>
      <c r="F101" s="2">
        <f t="shared" si="7"/>
        <v>0</v>
      </c>
      <c r="G101" s="2">
        <f t="shared" si="8"/>
        <v>0</v>
      </c>
      <c r="H101" s="2"/>
      <c r="I101" s="2"/>
      <c r="J101" s="2"/>
      <c r="K101" s="2"/>
    </row>
    <row r="102" spans="1:11" x14ac:dyDescent="0.25">
      <c r="A102" s="5" t="s">
        <v>27</v>
      </c>
      <c r="B102" s="5" t="s">
        <v>166</v>
      </c>
      <c r="C102" s="5" t="s">
        <v>167</v>
      </c>
      <c r="D102" s="2">
        <v>33.333333333333336</v>
      </c>
      <c r="E102" s="2"/>
      <c r="F102" s="2">
        <f t="shared" si="7"/>
        <v>0</v>
      </c>
      <c r="G102" s="2">
        <f t="shared" si="8"/>
        <v>0</v>
      </c>
      <c r="H102" s="2"/>
      <c r="I102" s="2"/>
      <c r="J102" s="2"/>
      <c r="K102" s="2"/>
    </row>
    <row r="103" spans="1:11" x14ac:dyDescent="0.25">
      <c r="A103" s="5" t="s">
        <v>128</v>
      </c>
      <c r="B103" s="5" t="s">
        <v>89</v>
      </c>
      <c r="C103" s="5" t="str">
        <f t="shared" ref="C103:C105" si="10">VLOOKUP(B103,$M$6:$N$37,2,0)</f>
        <v>đậy bạt đống ủ</v>
      </c>
      <c r="D103" s="2"/>
      <c r="E103" s="2"/>
      <c r="F103" s="2">
        <f t="shared" si="7"/>
        <v>13.499999999999996</v>
      </c>
      <c r="G103" s="2">
        <f t="shared" si="8"/>
        <v>1.5</v>
      </c>
      <c r="H103" s="2"/>
      <c r="I103" s="2"/>
      <c r="J103" s="2">
        <v>13.499999999999996</v>
      </c>
      <c r="K103" s="2">
        <v>1.5</v>
      </c>
    </row>
    <row r="104" spans="1:11" x14ac:dyDescent="0.25">
      <c r="A104" s="5" t="s">
        <v>128</v>
      </c>
      <c r="B104" s="5" t="s">
        <v>90</v>
      </c>
      <c r="C104" s="5" t="str">
        <f t="shared" si="10"/>
        <v>mở  bạt đống ủ</v>
      </c>
      <c r="D104" s="2"/>
      <c r="E104" s="2"/>
      <c r="F104" s="2">
        <f t="shared" si="7"/>
        <v>11.5</v>
      </c>
      <c r="G104" s="2">
        <f t="shared" si="8"/>
        <v>0</v>
      </c>
      <c r="H104" s="2"/>
      <c r="I104" s="2"/>
      <c r="J104" s="2">
        <v>11.5</v>
      </c>
      <c r="K104" s="2"/>
    </row>
    <row r="105" spans="1:11" x14ac:dyDescent="0.25">
      <c r="A105" s="5" t="s">
        <v>128</v>
      </c>
      <c r="B105" s="5" t="s">
        <v>92</v>
      </c>
      <c r="C105" s="5" t="str">
        <f t="shared" si="10"/>
        <v>làm ngoài</v>
      </c>
      <c r="D105" s="2"/>
      <c r="E105" s="2"/>
      <c r="F105" s="2">
        <f t="shared" si="7"/>
        <v>24</v>
      </c>
      <c r="G105" s="2">
        <f t="shared" si="8"/>
        <v>0</v>
      </c>
      <c r="H105" s="2">
        <v>24</v>
      </c>
      <c r="I105" s="2"/>
      <c r="J105" s="2"/>
      <c r="K105" s="2"/>
    </row>
    <row r="106" spans="1:11" x14ac:dyDescent="0.25">
      <c r="A106" s="5" t="s">
        <v>128</v>
      </c>
      <c r="B106" s="5" t="s">
        <v>95</v>
      </c>
      <c r="C106" s="5" t="s">
        <v>96</v>
      </c>
      <c r="D106" s="2">
        <v>730</v>
      </c>
      <c r="E106" s="2"/>
      <c r="F106" s="2">
        <f t="shared" si="7"/>
        <v>0</v>
      </c>
      <c r="G106" s="2">
        <f t="shared" si="8"/>
        <v>0</v>
      </c>
      <c r="H106" s="2"/>
      <c r="I106" s="2"/>
      <c r="J106" s="2"/>
      <c r="K106" s="2"/>
    </row>
    <row r="107" spans="1:11" x14ac:dyDescent="0.25">
      <c r="A107" s="5" t="s">
        <v>128</v>
      </c>
      <c r="B107" s="5" t="s">
        <v>97</v>
      </c>
      <c r="C107" s="5" t="s">
        <v>98</v>
      </c>
      <c r="D107" s="2">
        <v>800</v>
      </c>
      <c r="E107" s="2"/>
      <c r="F107" s="2">
        <f t="shared" si="7"/>
        <v>0</v>
      </c>
      <c r="G107" s="2">
        <f t="shared" si="8"/>
        <v>0</v>
      </c>
      <c r="H107" s="2"/>
      <c r="I107" s="2"/>
      <c r="J107" s="2"/>
      <c r="K107" s="2"/>
    </row>
    <row r="108" spans="1:11" x14ac:dyDescent="0.25">
      <c r="A108" s="5" t="s">
        <v>128</v>
      </c>
      <c r="B108" s="5" t="s">
        <v>99</v>
      </c>
      <c r="C108" s="5" t="s">
        <v>100</v>
      </c>
      <c r="D108" s="2">
        <v>2525</v>
      </c>
      <c r="E108" s="2"/>
      <c r="F108" s="2">
        <f t="shared" si="7"/>
        <v>0</v>
      </c>
      <c r="G108" s="2">
        <f t="shared" si="8"/>
        <v>0</v>
      </c>
      <c r="H108" s="2"/>
      <c r="I108" s="2"/>
      <c r="J108" s="2"/>
      <c r="K108" s="2"/>
    </row>
    <row r="109" spans="1:11" x14ac:dyDescent="0.25">
      <c r="A109" s="5" t="s">
        <v>128</v>
      </c>
      <c r="B109" s="5" t="s">
        <v>126</v>
      </c>
      <c r="C109" s="5" t="s">
        <v>127</v>
      </c>
      <c r="D109" s="2">
        <v>150</v>
      </c>
      <c r="E109" s="2"/>
      <c r="F109" s="2">
        <f t="shared" si="7"/>
        <v>0</v>
      </c>
      <c r="G109" s="2">
        <f t="shared" si="8"/>
        <v>0</v>
      </c>
      <c r="H109" s="2"/>
      <c r="I109" s="2"/>
      <c r="J109" s="2"/>
      <c r="K109" s="2"/>
    </row>
    <row r="110" spans="1:11" x14ac:dyDescent="0.25">
      <c r="A110" s="5" t="s">
        <v>128</v>
      </c>
      <c r="B110" s="5" t="s">
        <v>114</v>
      </c>
      <c r="C110" s="5" t="s">
        <v>115</v>
      </c>
      <c r="D110" s="2">
        <v>315</v>
      </c>
      <c r="E110" s="2"/>
      <c r="F110" s="2">
        <f t="shared" si="7"/>
        <v>0</v>
      </c>
      <c r="G110" s="2">
        <f t="shared" si="8"/>
        <v>0</v>
      </c>
      <c r="H110" s="2"/>
      <c r="I110" s="2"/>
      <c r="J110" s="2"/>
      <c r="K110" s="2"/>
    </row>
    <row r="111" spans="1:11" x14ac:dyDescent="0.25">
      <c r="A111" s="5" t="s">
        <v>128</v>
      </c>
      <c r="B111" s="5" t="s">
        <v>116</v>
      </c>
      <c r="C111" s="5" t="s">
        <v>117</v>
      </c>
      <c r="D111" s="2">
        <v>325</v>
      </c>
      <c r="E111" s="2"/>
      <c r="F111" s="2">
        <f t="shared" si="7"/>
        <v>0</v>
      </c>
      <c r="G111" s="2">
        <f t="shared" si="8"/>
        <v>0</v>
      </c>
      <c r="H111" s="2"/>
      <c r="I111" s="2"/>
      <c r="J111" s="2"/>
      <c r="K111" s="2"/>
    </row>
    <row r="112" spans="1:11" x14ac:dyDescent="0.25">
      <c r="A112" s="5" t="s">
        <v>128</v>
      </c>
      <c r="B112" s="5" t="s">
        <v>118</v>
      </c>
      <c r="C112" s="5" t="s">
        <v>119</v>
      </c>
      <c r="D112" s="2">
        <v>1075</v>
      </c>
      <c r="E112" s="2"/>
      <c r="F112" s="2">
        <f t="shared" si="7"/>
        <v>0</v>
      </c>
      <c r="G112" s="2">
        <f t="shared" si="8"/>
        <v>0</v>
      </c>
      <c r="H112" s="2"/>
      <c r="I112" s="2"/>
      <c r="J112" s="2"/>
      <c r="K112" s="2"/>
    </row>
    <row r="113" spans="1:11" x14ac:dyDescent="0.25">
      <c r="A113" s="5" t="s">
        <v>128</v>
      </c>
      <c r="B113" s="5" t="s">
        <v>101</v>
      </c>
      <c r="C113" s="5" t="s">
        <v>102</v>
      </c>
      <c r="D113" s="2">
        <v>1633.3333333333335</v>
      </c>
      <c r="E113" s="2"/>
      <c r="F113" s="2">
        <f t="shared" si="7"/>
        <v>0</v>
      </c>
      <c r="G113" s="2">
        <f t="shared" si="8"/>
        <v>0</v>
      </c>
      <c r="H113" s="2"/>
      <c r="I113" s="2"/>
      <c r="J113" s="2"/>
      <c r="K113" s="2"/>
    </row>
    <row r="114" spans="1:11" x14ac:dyDescent="0.25">
      <c r="A114" s="5" t="s">
        <v>128</v>
      </c>
      <c r="B114" s="5" t="s">
        <v>112</v>
      </c>
      <c r="C114" s="5" t="s">
        <v>113</v>
      </c>
      <c r="D114" s="2">
        <v>166.66666666666666</v>
      </c>
      <c r="E114" s="2"/>
      <c r="F114" s="2">
        <f t="shared" si="7"/>
        <v>0</v>
      </c>
      <c r="G114" s="2">
        <f t="shared" si="8"/>
        <v>0</v>
      </c>
      <c r="H114" s="2"/>
      <c r="I114" s="2"/>
      <c r="J114" s="2"/>
      <c r="K114" s="2"/>
    </row>
    <row r="115" spans="1:11" x14ac:dyDescent="0.25">
      <c r="A115" s="5" t="s">
        <v>128</v>
      </c>
      <c r="B115" s="5" t="s">
        <v>103</v>
      </c>
      <c r="C115" s="5" t="s">
        <v>104</v>
      </c>
      <c r="D115" s="2">
        <v>25</v>
      </c>
      <c r="E115" s="2"/>
      <c r="F115" s="2">
        <f t="shared" si="7"/>
        <v>0</v>
      </c>
      <c r="G115" s="2">
        <f t="shared" si="8"/>
        <v>0</v>
      </c>
      <c r="H115" s="2"/>
      <c r="I115" s="2"/>
      <c r="J115" s="2"/>
      <c r="K115" s="2"/>
    </row>
    <row r="116" spans="1:11" x14ac:dyDescent="0.25">
      <c r="A116" s="5" t="s">
        <v>128</v>
      </c>
      <c r="B116" s="5" t="s">
        <v>107</v>
      </c>
      <c r="C116" s="5" t="s">
        <v>108</v>
      </c>
      <c r="D116" s="2">
        <v>2433.3333333333335</v>
      </c>
      <c r="E116" s="2"/>
      <c r="F116" s="2">
        <f t="shared" si="7"/>
        <v>0</v>
      </c>
      <c r="G116" s="2">
        <f t="shared" si="8"/>
        <v>0</v>
      </c>
      <c r="H116" s="2"/>
      <c r="I116" s="2"/>
      <c r="J116" s="2"/>
      <c r="K116" s="2"/>
    </row>
    <row r="117" spans="1:11" x14ac:dyDescent="0.25">
      <c r="A117" s="5" t="s">
        <v>128</v>
      </c>
      <c r="B117" s="5" t="s">
        <v>152</v>
      </c>
      <c r="C117" s="5" t="s">
        <v>153</v>
      </c>
      <c r="D117" s="2">
        <v>141.66666666666666</v>
      </c>
      <c r="E117" s="2"/>
      <c r="F117" s="2">
        <f t="shared" si="7"/>
        <v>0</v>
      </c>
      <c r="G117" s="2">
        <f t="shared" si="8"/>
        <v>0</v>
      </c>
      <c r="H117" s="2"/>
      <c r="I117" s="2"/>
      <c r="J117" s="2"/>
      <c r="K117" s="2"/>
    </row>
    <row r="118" spans="1:11" x14ac:dyDescent="0.25">
      <c r="A118" s="5" t="s">
        <v>128</v>
      </c>
      <c r="B118" s="5" t="s">
        <v>157</v>
      </c>
      <c r="C118" s="5" t="s">
        <v>156</v>
      </c>
      <c r="D118" s="2">
        <v>231.25</v>
      </c>
      <c r="E118" s="2"/>
      <c r="F118" s="2">
        <f t="shared" si="7"/>
        <v>0</v>
      </c>
      <c r="G118" s="2">
        <f t="shared" si="8"/>
        <v>0</v>
      </c>
      <c r="H118" s="2"/>
      <c r="I118" s="2"/>
      <c r="J118" s="2"/>
      <c r="K118" s="2"/>
    </row>
    <row r="119" spans="1:11" x14ac:dyDescent="0.25">
      <c r="A119" s="5" t="s">
        <v>128</v>
      </c>
      <c r="B119" s="5" t="s">
        <v>166</v>
      </c>
      <c r="C119" s="5" t="s">
        <v>167</v>
      </c>
      <c r="D119" s="2">
        <v>33.333333333333336</v>
      </c>
      <c r="E119" s="2"/>
      <c r="F119" s="2">
        <f t="shared" si="7"/>
        <v>0</v>
      </c>
      <c r="G119" s="2">
        <f t="shared" si="8"/>
        <v>0</v>
      </c>
      <c r="H119" s="2"/>
      <c r="I119" s="2"/>
      <c r="J119" s="2"/>
      <c r="K119" s="2"/>
    </row>
    <row r="120" spans="1:11" x14ac:dyDescent="0.25">
      <c r="A120" s="5" t="s">
        <v>29</v>
      </c>
      <c r="B120" s="5" t="s">
        <v>89</v>
      </c>
      <c r="C120" s="5" t="str">
        <f t="shared" ref="C120:C123" si="11">VLOOKUP(B120,$M$6:$N$37,2,0)</f>
        <v>đậy bạt đống ủ</v>
      </c>
      <c r="D120" s="2"/>
      <c r="E120" s="2"/>
      <c r="F120" s="2">
        <f t="shared" si="7"/>
        <v>31.499999999999996</v>
      </c>
      <c r="G120" s="2">
        <f t="shared" si="8"/>
        <v>2.0000000000000009</v>
      </c>
      <c r="H120" s="2"/>
      <c r="I120" s="2"/>
      <c r="J120" s="2">
        <v>31.499999999999996</v>
      </c>
      <c r="K120" s="2">
        <v>2.0000000000000009</v>
      </c>
    </row>
    <row r="121" spans="1:11" x14ac:dyDescent="0.25">
      <c r="A121" s="5" t="s">
        <v>29</v>
      </c>
      <c r="B121" s="5" t="s">
        <v>90</v>
      </c>
      <c r="C121" s="5" t="str">
        <f t="shared" si="11"/>
        <v>mở  bạt đống ủ</v>
      </c>
      <c r="D121" s="2"/>
      <c r="E121" s="2"/>
      <c r="F121" s="2">
        <f t="shared" si="7"/>
        <v>9.5</v>
      </c>
      <c r="G121" s="2">
        <f t="shared" si="8"/>
        <v>0.49999999999999956</v>
      </c>
      <c r="H121" s="2"/>
      <c r="I121" s="2"/>
      <c r="J121" s="2">
        <v>9.5</v>
      </c>
      <c r="K121" s="2">
        <v>0.49999999999999956</v>
      </c>
    </row>
    <row r="122" spans="1:11" x14ac:dyDescent="0.25">
      <c r="A122" s="5" t="s">
        <v>29</v>
      </c>
      <c r="B122" s="5" t="s">
        <v>91</v>
      </c>
      <c r="C122" s="5" t="str">
        <f t="shared" si="11"/>
        <v>mở bạt hồ</v>
      </c>
      <c r="D122" s="2"/>
      <c r="E122" s="2"/>
      <c r="F122" s="2">
        <f t="shared" si="7"/>
        <v>2.0000000000000009</v>
      </c>
      <c r="G122" s="2">
        <f t="shared" si="8"/>
        <v>0</v>
      </c>
      <c r="H122" s="2"/>
      <c r="I122" s="2"/>
      <c r="J122" s="2">
        <v>2.0000000000000009</v>
      </c>
      <c r="K122" s="2"/>
    </row>
    <row r="123" spans="1:11" x14ac:dyDescent="0.25">
      <c r="A123" s="5" t="s">
        <v>29</v>
      </c>
      <c r="B123" s="5" t="s">
        <v>92</v>
      </c>
      <c r="C123" s="5" t="str">
        <f t="shared" si="11"/>
        <v>làm ngoài</v>
      </c>
      <c r="D123" s="2"/>
      <c r="E123" s="2"/>
      <c r="F123" s="2">
        <f t="shared" si="7"/>
        <v>15</v>
      </c>
      <c r="G123" s="2">
        <f t="shared" si="8"/>
        <v>9</v>
      </c>
      <c r="H123" s="2">
        <v>15</v>
      </c>
      <c r="I123" s="2">
        <v>9</v>
      </c>
      <c r="J123" s="2"/>
      <c r="K123" s="2"/>
    </row>
    <row r="124" spans="1:11" x14ac:dyDescent="0.25">
      <c r="A124" s="5" t="s">
        <v>29</v>
      </c>
      <c r="B124" s="5" t="s">
        <v>95</v>
      </c>
      <c r="C124" s="5" t="s">
        <v>96</v>
      </c>
      <c r="D124" s="2">
        <v>615</v>
      </c>
      <c r="E124" s="2"/>
      <c r="F124" s="2">
        <f t="shared" si="7"/>
        <v>0</v>
      </c>
      <c r="G124" s="2">
        <f t="shared" si="8"/>
        <v>0</v>
      </c>
      <c r="H124" s="2"/>
      <c r="I124" s="2"/>
      <c r="J124" s="2"/>
      <c r="K124" s="2"/>
    </row>
    <row r="125" spans="1:11" x14ac:dyDescent="0.25">
      <c r="A125" s="5" t="s">
        <v>29</v>
      </c>
      <c r="B125" s="5" t="s">
        <v>110</v>
      </c>
      <c r="C125" s="5" t="s">
        <v>111</v>
      </c>
      <c r="D125" s="2">
        <v>750</v>
      </c>
      <c r="E125" s="2"/>
      <c r="F125" s="2">
        <f t="shared" si="7"/>
        <v>0</v>
      </c>
      <c r="G125" s="2">
        <f t="shared" si="8"/>
        <v>0</v>
      </c>
      <c r="H125" s="2"/>
      <c r="I125" s="2"/>
      <c r="J125" s="2"/>
      <c r="K125" s="2"/>
    </row>
    <row r="126" spans="1:11" x14ac:dyDescent="0.25">
      <c r="A126" s="5" t="s">
        <v>29</v>
      </c>
      <c r="B126" s="5" t="s">
        <v>97</v>
      </c>
      <c r="C126" s="5" t="s">
        <v>98</v>
      </c>
      <c r="D126" s="2">
        <v>987.5</v>
      </c>
      <c r="E126" s="2"/>
      <c r="F126" s="2">
        <f t="shared" si="7"/>
        <v>0</v>
      </c>
      <c r="G126" s="2">
        <f t="shared" si="8"/>
        <v>0</v>
      </c>
      <c r="H126" s="2"/>
      <c r="I126" s="2"/>
      <c r="J126" s="2"/>
      <c r="K126" s="2"/>
    </row>
    <row r="127" spans="1:11" x14ac:dyDescent="0.25">
      <c r="A127" s="5" t="s">
        <v>29</v>
      </c>
      <c r="B127" s="5" t="s">
        <v>99</v>
      </c>
      <c r="C127" s="5" t="s">
        <v>100</v>
      </c>
      <c r="D127" s="2">
        <v>6000</v>
      </c>
      <c r="E127" s="2"/>
      <c r="F127" s="2">
        <f t="shared" ref="F127:F175" si="12">+H127+J127</f>
        <v>0</v>
      </c>
      <c r="G127" s="2">
        <f t="shared" ref="G127:G175" si="13">+I127+K127</f>
        <v>0</v>
      </c>
      <c r="H127" s="2"/>
      <c r="I127" s="2"/>
      <c r="J127" s="2"/>
      <c r="K127" s="2"/>
    </row>
    <row r="128" spans="1:11" x14ac:dyDescent="0.25">
      <c r="A128" s="5" t="s">
        <v>29</v>
      </c>
      <c r="B128" s="5" t="s">
        <v>126</v>
      </c>
      <c r="C128" s="5" t="s">
        <v>127</v>
      </c>
      <c r="D128" s="2">
        <v>325</v>
      </c>
      <c r="E128" s="2"/>
      <c r="F128" s="2">
        <f t="shared" si="12"/>
        <v>0</v>
      </c>
      <c r="G128" s="2">
        <f t="shared" si="13"/>
        <v>0</v>
      </c>
      <c r="H128" s="2"/>
      <c r="I128" s="2"/>
      <c r="J128" s="2"/>
      <c r="K128" s="2"/>
    </row>
    <row r="129" spans="1:11" x14ac:dyDescent="0.25">
      <c r="A129" s="5" t="s">
        <v>29</v>
      </c>
      <c r="B129" s="5" t="s">
        <v>114</v>
      </c>
      <c r="C129" s="5" t="s">
        <v>115</v>
      </c>
      <c r="D129" s="2">
        <v>325</v>
      </c>
      <c r="E129" s="2"/>
      <c r="F129" s="2">
        <f t="shared" si="12"/>
        <v>0</v>
      </c>
      <c r="G129" s="2">
        <f t="shared" si="13"/>
        <v>0</v>
      </c>
      <c r="H129" s="2"/>
      <c r="I129" s="2"/>
      <c r="J129" s="2"/>
      <c r="K129" s="2"/>
    </row>
    <row r="130" spans="1:11" x14ac:dyDescent="0.25">
      <c r="A130" s="5" t="s">
        <v>29</v>
      </c>
      <c r="B130" s="5" t="s">
        <v>118</v>
      </c>
      <c r="C130" s="5" t="s">
        <v>119</v>
      </c>
      <c r="D130" s="2">
        <v>300</v>
      </c>
      <c r="E130" s="2"/>
      <c r="F130" s="2">
        <f t="shared" si="12"/>
        <v>0</v>
      </c>
      <c r="G130" s="2">
        <f t="shared" si="13"/>
        <v>0</v>
      </c>
      <c r="H130" s="2"/>
      <c r="I130" s="2"/>
      <c r="J130" s="2"/>
      <c r="K130" s="2"/>
    </row>
    <row r="131" spans="1:11" x14ac:dyDescent="0.25">
      <c r="A131" s="5" t="s">
        <v>29</v>
      </c>
      <c r="B131" s="5" t="s">
        <v>101</v>
      </c>
      <c r="C131" s="5" t="s">
        <v>102</v>
      </c>
      <c r="D131" s="2">
        <v>1566.6666666666665</v>
      </c>
      <c r="E131" s="2"/>
      <c r="F131" s="2">
        <f t="shared" si="12"/>
        <v>0</v>
      </c>
      <c r="G131" s="2">
        <f t="shared" si="13"/>
        <v>0</v>
      </c>
      <c r="H131" s="2"/>
      <c r="I131" s="2"/>
      <c r="J131" s="2"/>
      <c r="K131" s="2"/>
    </row>
    <row r="132" spans="1:11" x14ac:dyDescent="0.25">
      <c r="A132" s="5" t="s">
        <v>29</v>
      </c>
      <c r="B132" s="5" t="s">
        <v>112</v>
      </c>
      <c r="C132" s="5" t="s">
        <v>113</v>
      </c>
      <c r="D132" s="2">
        <v>166.66666666666666</v>
      </c>
      <c r="E132" s="2"/>
      <c r="F132" s="2">
        <f t="shared" si="12"/>
        <v>0</v>
      </c>
      <c r="G132" s="2">
        <f t="shared" si="13"/>
        <v>0</v>
      </c>
      <c r="H132" s="2"/>
      <c r="I132" s="2"/>
      <c r="J132" s="2"/>
      <c r="K132" s="2"/>
    </row>
    <row r="133" spans="1:11" x14ac:dyDescent="0.25">
      <c r="A133" s="5" t="s">
        <v>29</v>
      </c>
      <c r="B133" s="5" t="s">
        <v>103</v>
      </c>
      <c r="C133" s="5" t="s">
        <v>104</v>
      </c>
      <c r="D133" s="2">
        <v>25</v>
      </c>
      <c r="E133" s="2"/>
      <c r="F133" s="2">
        <f t="shared" si="12"/>
        <v>0</v>
      </c>
      <c r="G133" s="2">
        <f t="shared" si="13"/>
        <v>0</v>
      </c>
      <c r="H133" s="2"/>
      <c r="I133" s="2"/>
      <c r="J133" s="2"/>
      <c r="K133" s="2"/>
    </row>
    <row r="134" spans="1:11" x14ac:dyDescent="0.25">
      <c r="A134" s="5" t="s">
        <v>29</v>
      </c>
      <c r="B134" s="5" t="s">
        <v>107</v>
      </c>
      <c r="C134" s="5" t="s">
        <v>108</v>
      </c>
      <c r="D134" s="2">
        <v>1833.3333333333333</v>
      </c>
      <c r="E134" s="2"/>
      <c r="F134" s="2">
        <f t="shared" si="12"/>
        <v>0</v>
      </c>
      <c r="G134" s="2">
        <f t="shared" si="13"/>
        <v>0</v>
      </c>
      <c r="H134" s="2"/>
      <c r="I134" s="2"/>
      <c r="J134" s="2"/>
      <c r="K134" s="2"/>
    </row>
    <row r="135" spans="1:11" x14ac:dyDescent="0.25">
      <c r="A135" s="5" t="s">
        <v>29</v>
      </c>
      <c r="B135" s="5" t="s">
        <v>142</v>
      </c>
      <c r="C135" s="5" t="s">
        <v>143</v>
      </c>
      <c r="D135" s="2">
        <v>325</v>
      </c>
      <c r="E135" s="2"/>
      <c r="F135" s="2">
        <f t="shared" si="12"/>
        <v>0</v>
      </c>
      <c r="G135" s="2">
        <f t="shared" si="13"/>
        <v>0</v>
      </c>
      <c r="H135" s="2"/>
      <c r="I135" s="2"/>
      <c r="J135" s="2"/>
      <c r="K135" s="2"/>
    </row>
    <row r="136" spans="1:11" x14ac:dyDescent="0.25">
      <c r="A136" s="5" t="s">
        <v>29</v>
      </c>
      <c r="B136" s="5" t="s">
        <v>150</v>
      </c>
      <c r="C136" s="5" t="s">
        <v>151</v>
      </c>
      <c r="D136" s="2"/>
      <c r="E136" s="2">
        <v>50</v>
      </c>
      <c r="F136" s="2">
        <f t="shared" si="12"/>
        <v>0</v>
      </c>
      <c r="G136" s="2">
        <f t="shared" si="13"/>
        <v>0</v>
      </c>
      <c r="H136" s="2"/>
      <c r="I136" s="2"/>
      <c r="J136" s="2"/>
      <c r="K136" s="2"/>
    </row>
    <row r="137" spans="1:11" x14ac:dyDescent="0.25">
      <c r="A137" s="5" t="s">
        <v>171</v>
      </c>
      <c r="B137" s="5" t="s">
        <v>92</v>
      </c>
      <c r="C137" s="5" t="str">
        <f t="shared" ref="C137:C141" si="14">VLOOKUP(B137,$M$6:$N$37,2,0)</f>
        <v>làm ngoài</v>
      </c>
      <c r="D137" s="2"/>
      <c r="E137" s="2"/>
      <c r="F137" s="2">
        <f t="shared" si="12"/>
        <v>0</v>
      </c>
      <c r="G137" s="2">
        <f t="shared" si="13"/>
        <v>0</v>
      </c>
      <c r="H137" s="2"/>
      <c r="I137" s="2"/>
      <c r="J137" s="2"/>
      <c r="K137" s="2"/>
    </row>
    <row r="138" spans="1:11" x14ac:dyDescent="0.25">
      <c r="A138" s="5" t="s">
        <v>30</v>
      </c>
      <c r="B138" s="5" t="s">
        <v>89</v>
      </c>
      <c r="C138" s="5" t="str">
        <f t="shared" si="14"/>
        <v>đậy bạt đống ủ</v>
      </c>
      <c r="D138" s="2"/>
      <c r="E138" s="2"/>
      <c r="F138" s="2">
        <f t="shared" si="12"/>
        <v>18.499999999999996</v>
      </c>
      <c r="G138" s="2">
        <f t="shared" si="13"/>
        <v>0</v>
      </c>
      <c r="H138" s="2"/>
      <c r="I138" s="2"/>
      <c r="J138" s="2">
        <v>18.499999999999996</v>
      </c>
      <c r="K138" s="2"/>
    </row>
    <row r="139" spans="1:11" x14ac:dyDescent="0.25">
      <c r="A139" s="5" t="s">
        <v>30</v>
      </c>
      <c r="B139" s="5" t="s">
        <v>90</v>
      </c>
      <c r="C139" s="5" t="str">
        <f t="shared" si="14"/>
        <v>mở  bạt đống ủ</v>
      </c>
      <c r="D139" s="2"/>
      <c r="E139" s="2"/>
      <c r="F139" s="2">
        <f t="shared" si="12"/>
        <v>3.5000000000000009</v>
      </c>
      <c r="G139" s="2">
        <f t="shared" si="13"/>
        <v>0</v>
      </c>
      <c r="H139" s="2"/>
      <c r="I139" s="2"/>
      <c r="J139" s="2">
        <v>3.5000000000000009</v>
      </c>
      <c r="K139" s="2"/>
    </row>
    <row r="140" spans="1:11" x14ac:dyDescent="0.25">
      <c r="A140" s="5" t="s">
        <v>30</v>
      </c>
      <c r="B140" s="5" t="s">
        <v>91</v>
      </c>
      <c r="C140" s="5" t="str">
        <f t="shared" si="14"/>
        <v>mở bạt hồ</v>
      </c>
      <c r="D140" s="2"/>
      <c r="E140" s="2"/>
      <c r="F140" s="2">
        <f t="shared" si="12"/>
        <v>1.5</v>
      </c>
      <c r="G140" s="2">
        <f t="shared" si="13"/>
        <v>0</v>
      </c>
      <c r="H140" s="2"/>
      <c r="I140" s="2"/>
      <c r="J140" s="2">
        <v>1.5</v>
      </c>
      <c r="K140" s="2"/>
    </row>
    <row r="141" spans="1:11" x14ac:dyDescent="0.25">
      <c r="A141" s="5" t="s">
        <v>30</v>
      </c>
      <c r="B141" s="5" t="s">
        <v>92</v>
      </c>
      <c r="C141" s="5" t="str">
        <f t="shared" si="14"/>
        <v>làm ngoài</v>
      </c>
      <c r="D141" s="2"/>
      <c r="E141" s="2"/>
      <c r="F141" s="2">
        <f t="shared" si="12"/>
        <v>27.166666666666668</v>
      </c>
      <c r="G141" s="2">
        <f t="shared" si="13"/>
        <v>0</v>
      </c>
      <c r="H141" s="2">
        <v>27.166666666666668</v>
      </c>
      <c r="I141" s="2"/>
      <c r="J141" s="2"/>
      <c r="K141" s="2"/>
    </row>
    <row r="142" spans="1:11" x14ac:dyDescent="0.25">
      <c r="A142" s="5" t="s">
        <v>30</v>
      </c>
      <c r="B142" s="5" t="s">
        <v>95</v>
      </c>
      <c r="C142" s="5" t="s">
        <v>96</v>
      </c>
      <c r="D142" s="2">
        <v>2150</v>
      </c>
      <c r="E142" s="2"/>
      <c r="F142" s="2">
        <f t="shared" si="12"/>
        <v>0</v>
      </c>
      <c r="G142" s="2">
        <f t="shared" si="13"/>
        <v>0</v>
      </c>
      <c r="H142" s="2"/>
      <c r="I142" s="2"/>
      <c r="J142" s="2"/>
      <c r="K142" s="2"/>
    </row>
    <row r="143" spans="1:11" x14ac:dyDescent="0.25">
      <c r="A143" s="5" t="s">
        <v>30</v>
      </c>
      <c r="B143" s="5" t="s">
        <v>110</v>
      </c>
      <c r="C143" s="5" t="s">
        <v>111</v>
      </c>
      <c r="D143" s="2">
        <v>750</v>
      </c>
      <c r="E143" s="2"/>
      <c r="F143" s="2">
        <f t="shared" si="12"/>
        <v>0</v>
      </c>
      <c r="G143" s="2">
        <f t="shared" si="13"/>
        <v>0</v>
      </c>
      <c r="H143" s="2"/>
      <c r="I143" s="2"/>
      <c r="J143" s="2"/>
      <c r="K143" s="2"/>
    </row>
    <row r="144" spans="1:11" x14ac:dyDescent="0.25">
      <c r="A144" s="5" t="s">
        <v>30</v>
      </c>
      <c r="B144" s="5" t="s">
        <v>130</v>
      </c>
      <c r="C144" s="5" t="s">
        <v>131</v>
      </c>
      <c r="D144" s="2">
        <v>175</v>
      </c>
      <c r="E144" s="2"/>
      <c r="F144" s="2">
        <f t="shared" si="12"/>
        <v>0</v>
      </c>
      <c r="G144" s="2">
        <f t="shared" si="13"/>
        <v>0</v>
      </c>
      <c r="H144" s="2"/>
      <c r="I144" s="2"/>
      <c r="J144" s="2"/>
      <c r="K144" s="2"/>
    </row>
    <row r="145" spans="1:11" x14ac:dyDescent="0.25">
      <c r="A145" s="5" t="s">
        <v>30</v>
      </c>
      <c r="B145" s="5" t="s">
        <v>97</v>
      </c>
      <c r="C145" s="5" t="s">
        <v>98</v>
      </c>
      <c r="D145" s="2">
        <v>802.5</v>
      </c>
      <c r="E145" s="2"/>
      <c r="F145" s="2">
        <f t="shared" si="12"/>
        <v>0</v>
      </c>
      <c r="G145" s="2">
        <f t="shared" si="13"/>
        <v>0</v>
      </c>
      <c r="H145" s="2"/>
      <c r="I145" s="2"/>
      <c r="J145" s="2"/>
      <c r="K145" s="2"/>
    </row>
    <row r="146" spans="1:11" x14ac:dyDescent="0.25">
      <c r="A146" s="5" t="s">
        <v>30</v>
      </c>
      <c r="B146" s="5" t="s">
        <v>99</v>
      </c>
      <c r="C146" s="5" t="s">
        <v>100</v>
      </c>
      <c r="D146" s="2">
        <v>4025</v>
      </c>
      <c r="E146" s="2"/>
      <c r="F146" s="2">
        <f t="shared" si="12"/>
        <v>0</v>
      </c>
      <c r="G146" s="2">
        <f t="shared" si="13"/>
        <v>0</v>
      </c>
      <c r="H146" s="2"/>
      <c r="I146" s="2"/>
      <c r="J146" s="2"/>
      <c r="K146" s="2"/>
    </row>
    <row r="147" spans="1:11" x14ac:dyDescent="0.25">
      <c r="A147" s="5" t="s">
        <v>30</v>
      </c>
      <c r="B147" s="5" t="s">
        <v>126</v>
      </c>
      <c r="C147" s="5" t="s">
        <v>127</v>
      </c>
      <c r="D147" s="2">
        <v>325</v>
      </c>
      <c r="E147" s="2"/>
      <c r="F147" s="2">
        <f t="shared" si="12"/>
        <v>0</v>
      </c>
      <c r="G147" s="2">
        <f t="shared" si="13"/>
        <v>0</v>
      </c>
      <c r="H147" s="2"/>
      <c r="I147" s="2"/>
      <c r="J147" s="2"/>
      <c r="K147" s="2"/>
    </row>
    <row r="148" spans="1:11" x14ac:dyDescent="0.25">
      <c r="A148" s="5" t="s">
        <v>30</v>
      </c>
      <c r="B148" s="5" t="s">
        <v>114</v>
      </c>
      <c r="C148" s="5" t="s">
        <v>115</v>
      </c>
      <c r="D148" s="2">
        <v>75</v>
      </c>
      <c r="E148" s="2"/>
      <c r="F148" s="2">
        <f t="shared" si="12"/>
        <v>0</v>
      </c>
      <c r="G148" s="2">
        <f t="shared" si="13"/>
        <v>0</v>
      </c>
      <c r="H148" s="2"/>
      <c r="I148" s="2"/>
      <c r="J148" s="2"/>
      <c r="K148" s="2"/>
    </row>
    <row r="149" spans="1:11" x14ac:dyDescent="0.25">
      <c r="A149" s="5" t="s">
        <v>30</v>
      </c>
      <c r="B149" s="5" t="s">
        <v>116</v>
      </c>
      <c r="C149" s="5" t="s">
        <v>117</v>
      </c>
      <c r="D149" s="2">
        <v>325</v>
      </c>
      <c r="E149" s="2"/>
      <c r="F149" s="2">
        <f t="shared" si="12"/>
        <v>0</v>
      </c>
      <c r="G149" s="2">
        <f t="shared" si="13"/>
        <v>0</v>
      </c>
      <c r="H149" s="2"/>
      <c r="I149" s="2"/>
      <c r="J149" s="2"/>
      <c r="K149" s="2"/>
    </row>
    <row r="150" spans="1:11" x14ac:dyDescent="0.25">
      <c r="A150" s="5" t="s">
        <v>30</v>
      </c>
      <c r="B150" s="5" t="s">
        <v>118</v>
      </c>
      <c r="C150" s="5" t="s">
        <v>119</v>
      </c>
      <c r="D150" s="2">
        <v>425</v>
      </c>
      <c r="E150" s="2"/>
      <c r="F150" s="2">
        <f t="shared" si="12"/>
        <v>0</v>
      </c>
      <c r="G150" s="2">
        <f t="shared" si="13"/>
        <v>0</v>
      </c>
      <c r="H150" s="2"/>
      <c r="I150" s="2"/>
      <c r="J150" s="2"/>
      <c r="K150" s="2"/>
    </row>
    <row r="151" spans="1:11" x14ac:dyDescent="0.25">
      <c r="A151" s="5" t="s">
        <v>30</v>
      </c>
      <c r="B151" s="5" t="s">
        <v>101</v>
      </c>
      <c r="C151" s="5" t="s">
        <v>102</v>
      </c>
      <c r="D151" s="2">
        <v>1800</v>
      </c>
      <c r="E151" s="2"/>
      <c r="F151" s="2">
        <f t="shared" si="12"/>
        <v>0</v>
      </c>
      <c r="G151" s="2">
        <f t="shared" si="13"/>
        <v>0</v>
      </c>
      <c r="H151" s="2"/>
      <c r="I151" s="2"/>
      <c r="J151" s="2"/>
      <c r="K151" s="2"/>
    </row>
    <row r="152" spans="1:11" x14ac:dyDescent="0.25">
      <c r="A152" s="5" t="s">
        <v>30</v>
      </c>
      <c r="B152" s="5" t="s">
        <v>103</v>
      </c>
      <c r="C152" s="5" t="s">
        <v>104</v>
      </c>
      <c r="D152" s="2">
        <v>25</v>
      </c>
      <c r="E152" s="2"/>
      <c r="F152" s="2">
        <f t="shared" si="12"/>
        <v>0</v>
      </c>
      <c r="G152" s="2">
        <f t="shared" si="13"/>
        <v>0</v>
      </c>
      <c r="H152" s="2"/>
      <c r="I152" s="2"/>
      <c r="J152" s="2"/>
      <c r="K152" s="2"/>
    </row>
    <row r="153" spans="1:11" x14ac:dyDescent="0.25">
      <c r="A153" s="5" t="s">
        <v>30</v>
      </c>
      <c r="B153" s="5" t="s">
        <v>122</v>
      </c>
      <c r="C153" s="5" t="s">
        <v>123</v>
      </c>
      <c r="D153" s="2">
        <v>390</v>
      </c>
      <c r="E153" s="2"/>
      <c r="F153" s="2">
        <f t="shared" si="12"/>
        <v>0</v>
      </c>
      <c r="G153" s="2">
        <f t="shared" si="13"/>
        <v>0</v>
      </c>
      <c r="H153" s="2"/>
      <c r="I153" s="2"/>
      <c r="J153" s="2"/>
      <c r="K153" s="2"/>
    </row>
    <row r="154" spans="1:11" x14ac:dyDescent="0.25">
      <c r="A154" s="5" t="s">
        <v>30</v>
      </c>
      <c r="B154" s="5" t="s">
        <v>144</v>
      </c>
      <c r="C154" s="5" t="s">
        <v>145</v>
      </c>
      <c r="D154" s="2">
        <v>62.5</v>
      </c>
      <c r="E154" s="2"/>
      <c r="F154" s="2">
        <f t="shared" si="12"/>
        <v>0</v>
      </c>
      <c r="G154" s="2">
        <f t="shared" si="13"/>
        <v>0</v>
      </c>
      <c r="H154" s="2"/>
      <c r="I154" s="2"/>
      <c r="J154" s="2"/>
      <c r="K154" s="2"/>
    </row>
    <row r="155" spans="1:11" x14ac:dyDescent="0.25">
      <c r="A155" s="5" t="s">
        <v>30</v>
      </c>
      <c r="B155" s="5" t="s">
        <v>107</v>
      </c>
      <c r="C155" s="5" t="s">
        <v>108</v>
      </c>
      <c r="D155" s="2">
        <v>1460.0000000000002</v>
      </c>
      <c r="E155" s="2"/>
      <c r="F155" s="2">
        <f t="shared" si="12"/>
        <v>0</v>
      </c>
      <c r="G155" s="2">
        <f t="shared" si="13"/>
        <v>0</v>
      </c>
      <c r="H155" s="2"/>
      <c r="I155" s="2"/>
      <c r="J155" s="2"/>
      <c r="K155" s="2"/>
    </row>
    <row r="156" spans="1:11" x14ac:dyDescent="0.25">
      <c r="A156" s="5" t="s">
        <v>30</v>
      </c>
      <c r="B156" s="5" t="s">
        <v>166</v>
      </c>
      <c r="C156" s="5" t="s">
        <v>167</v>
      </c>
      <c r="D156" s="2">
        <v>33.333333333333336</v>
      </c>
      <c r="E156" s="2">
        <v>25</v>
      </c>
      <c r="F156" s="2">
        <f t="shared" si="12"/>
        <v>0</v>
      </c>
      <c r="G156" s="2">
        <f t="shared" si="13"/>
        <v>0</v>
      </c>
      <c r="H156" s="2"/>
      <c r="I156" s="2"/>
      <c r="J156" s="2"/>
      <c r="K156" s="2"/>
    </row>
    <row r="157" spans="1:11" x14ac:dyDescent="0.25">
      <c r="A157" s="5" t="s">
        <v>31</v>
      </c>
      <c r="B157" s="5" t="s">
        <v>89</v>
      </c>
      <c r="C157" s="5" t="str">
        <f t="shared" ref="C157:C160" si="15">VLOOKUP(B157,$M$6:$N$37,2,0)</f>
        <v>đậy bạt đống ủ</v>
      </c>
      <c r="D157" s="2"/>
      <c r="E157" s="2"/>
      <c r="F157" s="2">
        <f t="shared" si="12"/>
        <v>12</v>
      </c>
      <c r="G157" s="2">
        <f t="shared" si="13"/>
        <v>0</v>
      </c>
      <c r="H157" s="2"/>
      <c r="I157" s="2"/>
      <c r="J157" s="2">
        <v>12</v>
      </c>
      <c r="K157" s="2"/>
    </row>
    <row r="158" spans="1:11" x14ac:dyDescent="0.25">
      <c r="A158" s="5" t="s">
        <v>31</v>
      </c>
      <c r="B158" s="5" t="s">
        <v>90</v>
      </c>
      <c r="C158" s="5" t="str">
        <f t="shared" si="15"/>
        <v>mở  bạt đống ủ</v>
      </c>
      <c r="D158" s="2"/>
      <c r="E158" s="2"/>
      <c r="F158" s="2">
        <f t="shared" si="12"/>
        <v>9.5</v>
      </c>
      <c r="G158" s="2">
        <f t="shared" si="13"/>
        <v>8</v>
      </c>
      <c r="H158" s="2"/>
      <c r="I158" s="2"/>
      <c r="J158" s="2">
        <v>9.5</v>
      </c>
      <c r="K158" s="2">
        <v>8</v>
      </c>
    </row>
    <row r="159" spans="1:11" x14ac:dyDescent="0.25">
      <c r="A159" s="5" t="s">
        <v>31</v>
      </c>
      <c r="B159" s="5" t="s">
        <v>91</v>
      </c>
      <c r="C159" s="5" t="str">
        <f t="shared" si="15"/>
        <v>mở bạt hồ</v>
      </c>
      <c r="D159" s="2"/>
      <c r="E159" s="2"/>
      <c r="F159" s="2">
        <f t="shared" si="12"/>
        <v>3</v>
      </c>
      <c r="G159" s="2">
        <f t="shared" si="13"/>
        <v>0</v>
      </c>
      <c r="H159" s="2"/>
      <c r="I159" s="2"/>
      <c r="J159" s="2">
        <v>3</v>
      </c>
      <c r="K159" s="2"/>
    </row>
    <row r="160" spans="1:11" x14ac:dyDescent="0.25">
      <c r="A160" s="5" t="s">
        <v>31</v>
      </c>
      <c r="B160" s="5" t="s">
        <v>92</v>
      </c>
      <c r="C160" s="5" t="str">
        <f t="shared" si="15"/>
        <v>làm ngoài</v>
      </c>
      <c r="D160" s="2"/>
      <c r="E160" s="2"/>
      <c r="F160" s="2">
        <f t="shared" si="12"/>
        <v>21.5</v>
      </c>
      <c r="G160" s="2">
        <f t="shared" si="13"/>
        <v>3.5000000000000009</v>
      </c>
      <c r="H160" s="2">
        <v>21.5</v>
      </c>
      <c r="I160" s="2">
        <v>3.5000000000000009</v>
      </c>
      <c r="J160" s="2"/>
      <c r="K160" s="2"/>
    </row>
    <row r="161" spans="1:11" x14ac:dyDescent="0.25">
      <c r="A161" s="5" t="s">
        <v>31</v>
      </c>
      <c r="B161" s="5" t="s">
        <v>95</v>
      </c>
      <c r="C161" s="5" t="s">
        <v>96</v>
      </c>
      <c r="D161" s="2">
        <v>265</v>
      </c>
      <c r="E161" s="2"/>
      <c r="F161" s="2">
        <f t="shared" si="12"/>
        <v>0</v>
      </c>
      <c r="G161" s="2">
        <f t="shared" si="13"/>
        <v>0</v>
      </c>
      <c r="H161" s="2"/>
      <c r="I161" s="2"/>
      <c r="J161" s="2"/>
      <c r="K161" s="2"/>
    </row>
    <row r="162" spans="1:11" x14ac:dyDescent="0.25">
      <c r="A162" s="5" t="s">
        <v>31</v>
      </c>
      <c r="B162" s="5" t="s">
        <v>97</v>
      </c>
      <c r="C162" s="5" t="s">
        <v>98</v>
      </c>
      <c r="D162" s="2">
        <v>750</v>
      </c>
      <c r="E162" s="2"/>
      <c r="F162" s="2">
        <f t="shared" si="12"/>
        <v>0</v>
      </c>
      <c r="G162" s="2">
        <f t="shared" si="13"/>
        <v>0</v>
      </c>
      <c r="H162" s="2"/>
      <c r="I162" s="2"/>
      <c r="J162" s="2"/>
      <c r="K162" s="2"/>
    </row>
    <row r="163" spans="1:11" x14ac:dyDescent="0.25">
      <c r="A163" s="5" t="s">
        <v>31</v>
      </c>
      <c r="B163" s="5" t="s">
        <v>99</v>
      </c>
      <c r="C163" s="5" t="s">
        <v>100</v>
      </c>
      <c r="D163" s="2">
        <v>4775</v>
      </c>
      <c r="E163" s="2"/>
      <c r="F163" s="2">
        <f t="shared" si="12"/>
        <v>0</v>
      </c>
      <c r="G163" s="2">
        <f t="shared" si="13"/>
        <v>0</v>
      </c>
      <c r="H163" s="2"/>
      <c r="I163" s="2"/>
      <c r="J163" s="2"/>
      <c r="K163" s="2"/>
    </row>
    <row r="164" spans="1:11" x14ac:dyDescent="0.25">
      <c r="A164" s="5" t="s">
        <v>31</v>
      </c>
      <c r="B164" s="5" t="s">
        <v>126</v>
      </c>
      <c r="C164" s="5" t="s">
        <v>127</v>
      </c>
      <c r="D164" s="2">
        <v>475</v>
      </c>
      <c r="E164" s="2"/>
      <c r="F164" s="2">
        <f t="shared" si="12"/>
        <v>0</v>
      </c>
      <c r="G164" s="2">
        <f t="shared" si="13"/>
        <v>0</v>
      </c>
      <c r="H164" s="2"/>
      <c r="I164" s="2"/>
      <c r="J164" s="2"/>
      <c r="K164" s="2"/>
    </row>
    <row r="165" spans="1:11" x14ac:dyDescent="0.25">
      <c r="A165" s="5" t="s">
        <v>31</v>
      </c>
      <c r="B165" s="5" t="s">
        <v>114</v>
      </c>
      <c r="C165" s="5" t="s">
        <v>115</v>
      </c>
      <c r="D165" s="2">
        <v>640</v>
      </c>
      <c r="E165" s="2"/>
      <c r="F165" s="2">
        <f t="shared" si="12"/>
        <v>0</v>
      </c>
      <c r="G165" s="2">
        <f t="shared" si="13"/>
        <v>0</v>
      </c>
      <c r="H165" s="2"/>
      <c r="I165" s="2"/>
      <c r="J165" s="2"/>
      <c r="K165" s="2"/>
    </row>
    <row r="166" spans="1:11" x14ac:dyDescent="0.25">
      <c r="A166" s="5" t="s">
        <v>31</v>
      </c>
      <c r="B166" s="5" t="s">
        <v>116</v>
      </c>
      <c r="C166" s="5" t="s">
        <v>117</v>
      </c>
      <c r="D166" s="2">
        <v>330</v>
      </c>
      <c r="E166" s="2"/>
      <c r="F166" s="2">
        <f t="shared" si="12"/>
        <v>0</v>
      </c>
      <c r="G166" s="2">
        <f t="shared" si="13"/>
        <v>0</v>
      </c>
      <c r="H166" s="2"/>
      <c r="I166" s="2"/>
      <c r="J166" s="2"/>
      <c r="K166" s="2"/>
    </row>
    <row r="167" spans="1:11" x14ac:dyDescent="0.25">
      <c r="A167" s="5" t="s">
        <v>31</v>
      </c>
      <c r="B167" s="5" t="s">
        <v>101</v>
      </c>
      <c r="C167" s="5" t="s">
        <v>102</v>
      </c>
      <c r="D167" s="2">
        <v>2183.3333333333335</v>
      </c>
      <c r="E167" s="2"/>
      <c r="F167" s="2">
        <f t="shared" si="12"/>
        <v>0</v>
      </c>
      <c r="G167" s="2">
        <f t="shared" si="13"/>
        <v>0</v>
      </c>
      <c r="H167" s="2"/>
      <c r="I167" s="2"/>
      <c r="J167" s="2"/>
      <c r="K167" s="2"/>
    </row>
    <row r="168" spans="1:11" x14ac:dyDescent="0.25">
      <c r="A168" s="5" t="s">
        <v>31</v>
      </c>
      <c r="B168" s="5" t="s">
        <v>112</v>
      </c>
      <c r="C168" s="5" t="s">
        <v>113</v>
      </c>
      <c r="D168" s="2">
        <v>350</v>
      </c>
      <c r="E168" s="2"/>
      <c r="F168" s="2">
        <f t="shared" si="12"/>
        <v>0</v>
      </c>
      <c r="G168" s="2">
        <f t="shared" si="13"/>
        <v>0</v>
      </c>
      <c r="H168" s="2"/>
      <c r="I168" s="2"/>
      <c r="J168" s="2"/>
      <c r="K168" s="2"/>
    </row>
    <row r="169" spans="1:11" x14ac:dyDescent="0.25">
      <c r="A169" s="5" t="s">
        <v>31</v>
      </c>
      <c r="B169" s="5" t="s">
        <v>103</v>
      </c>
      <c r="C169" s="5" t="s">
        <v>104</v>
      </c>
      <c r="D169" s="2">
        <v>91.666666666666671</v>
      </c>
      <c r="E169" s="2"/>
      <c r="F169" s="2">
        <f t="shared" si="12"/>
        <v>0</v>
      </c>
      <c r="G169" s="2">
        <f t="shared" si="13"/>
        <v>0</v>
      </c>
      <c r="H169" s="2"/>
      <c r="I169" s="2"/>
      <c r="J169" s="2"/>
      <c r="K169" s="2"/>
    </row>
    <row r="170" spans="1:11" x14ac:dyDescent="0.25">
      <c r="A170" s="5" t="s">
        <v>31</v>
      </c>
      <c r="B170" s="5" t="s">
        <v>107</v>
      </c>
      <c r="C170" s="5" t="s">
        <v>108</v>
      </c>
      <c r="D170" s="2">
        <v>883.33333333333337</v>
      </c>
      <c r="E170" s="2"/>
      <c r="F170" s="2">
        <f t="shared" si="12"/>
        <v>0</v>
      </c>
      <c r="G170" s="2">
        <f t="shared" si="13"/>
        <v>0</v>
      </c>
      <c r="H170" s="2"/>
      <c r="I170" s="2"/>
      <c r="J170" s="2"/>
      <c r="K170" s="2"/>
    </row>
    <row r="171" spans="1:11" x14ac:dyDescent="0.25">
      <c r="A171" s="5" t="s">
        <v>31</v>
      </c>
      <c r="B171" s="5" t="s">
        <v>150</v>
      </c>
      <c r="C171" s="5" t="s">
        <v>151</v>
      </c>
      <c r="D171" s="2"/>
      <c r="E171" s="2">
        <v>50</v>
      </c>
      <c r="F171" s="2">
        <f t="shared" si="12"/>
        <v>0</v>
      </c>
      <c r="G171" s="2">
        <f t="shared" si="13"/>
        <v>0</v>
      </c>
      <c r="H171" s="2"/>
      <c r="I171" s="2"/>
      <c r="J171" s="2"/>
      <c r="K171" s="2"/>
    </row>
    <row r="172" spans="1:11" x14ac:dyDescent="0.25">
      <c r="A172" s="5" t="s">
        <v>31</v>
      </c>
      <c r="B172" s="5" t="s">
        <v>166</v>
      </c>
      <c r="C172" s="5" t="s">
        <v>167</v>
      </c>
      <c r="D172" s="2"/>
      <c r="E172" s="2">
        <v>25</v>
      </c>
      <c r="F172" s="2">
        <f t="shared" si="12"/>
        <v>0</v>
      </c>
      <c r="G172" s="2">
        <f t="shared" si="13"/>
        <v>0</v>
      </c>
      <c r="H172" s="2"/>
      <c r="I172" s="2"/>
      <c r="J172" s="2"/>
      <c r="K172" s="2"/>
    </row>
    <row r="173" spans="1:11" x14ac:dyDescent="0.25">
      <c r="A173" s="5" t="s">
        <v>35</v>
      </c>
      <c r="B173" s="5" t="s">
        <v>89</v>
      </c>
      <c r="C173" s="5" t="str">
        <f t="shared" ref="C173:C176" si="16">VLOOKUP(B173,$M$6:$N$37,2,0)</f>
        <v>đậy bạt đống ủ</v>
      </c>
      <c r="D173" s="2"/>
      <c r="E173" s="2"/>
      <c r="F173" s="2">
        <f t="shared" si="12"/>
        <v>18</v>
      </c>
      <c r="G173" s="2">
        <f t="shared" si="13"/>
        <v>0</v>
      </c>
      <c r="H173" s="2"/>
      <c r="I173" s="2"/>
      <c r="J173" s="2">
        <v>18</v>
      </c>
      <c r="K173" s="2"/>
    </row>
    <row r="174" spans="1:11" x14ac:dyDescent="0.25">
      <c r="A174" s="5" t="s">
        <v>35</v>
      </c>
      <c r="B174" s="5" t="s">
        <v>90</v>
      </c>
      <c r="C174" s="5" t="str">
        <f t="shared" si="16"/>
        <v>mở  bạt đống ủ</v>
      </c>
      <c r="D174" s="2"/>
      <c r="E174" s="2"/>
      <c r="F174" s="2">
        <f t="shared" si="12"/>
        <v>3.4999999999999996</v>
      </c>
      <c r="G174" s="2">
        <f t="shared" si="13"/>
        <v>0</v>
      </c>
      <c r="H174" s="2"/>
      <c r="I174" s="2"/>
      <c r="J174" s="2">
        <v>3.4999999999999996</v>
      </c>
      <c r="K174" s="2"/>
    </row>
    <row r="175" spans="1:11" x14ac:dyDescent="0.25">
      <c r="A175" s="5" t="s">
        <v>35</v>
      </c>
      <c r="B175" s="5" t="s">
        <v>91</v>
      </c>
      <c r="C175" s="5" t="str">
        <f t="shared" si="16"/>
        <v>mở bạt hồ</v>
      </c>
      <c r="D175" s="2"/>
      <c r="E175" s="2"/>
      <c r="F175" s="2">
        <f t="shared" si="12"/>
        <v>0.99999999999999911</v>
      </c>
      <c r="G175" s="2">
        <f t="shared" si="13"/>
        <v>0</v>
      </c>
      <c r="H175" s="2"/>
      <c r="I175" s="2"/>
      <c r="J175" s="2">
        <v>0.99999999999999911</v>
      </c>
      <c r="K175" s="2"/>
    </row>
    <row r="176" spans="1:11" x14ac:dyDescent="0.25">
      <c r="A176" s="5" t="s">
        <v>35</v>
      </c>
      <c r="B176" s="5" t="s">
        <v>92</v>
      </c>
      <c r="C176" s="5" t="str">
        <f t="shared" si="16"/>
        <v>làm ngoài</v>
      </c>
      <c r="D176" s="2"/>
      <c r="E176" s="2"/>
      <c r="F176" s="2">
        <f t="shared" ref="F176:F224" si="17">+H176+J176</f>
        <v>28.666666666666668</v>
      </c>
      <c r="G176" s="2">
        <f t="shared" ref="G176:G224" si="18">+I176+K176</f>
        <v>3.5000000000000009</v>
      </c>
      <c r="H176" s="2">
        <v>28.666666666666668</v>
      </c>
      <c r="I176" s="2">
        <v>3.5000000000000009</v>
      </c>
      <c r="J176" s="2"/>
      <c r="K176" s="2"/>
    </row>
    <row r="177" spans="1:11" x14ac:dyDescent="0.25">
      <c r="A177" s="5" t="s">
        <v>35</v>
      </c>
      <c r="B177" s="5" t="s">
        <v>95</v>
      </c>
      <c r="C177" s="5" t="s">
        <v>96</v>
      </c>
      <c r="D177" s="2">
        <v>965</v>
      </c>
      <c r="E177" s="2"/>
      <c r="F177" s="2">
        <f t="shared" si="17"/>
        <v>0</v>
      </c>
      <c r="G177" s="2">
        <f t="shared" si="18"/>
        <v>0</v>
      </c>
      <c r="H177" s="2"/>
      <c r="I177" s="2"/>
      <c r="J177" s="2"/>
      <c r="K177" s="2"/>
    </row>
    <row r="178" spans="1:11" x14ac:dyDescent="0.25">
      <c r="A178" s="5" t="s">
        <v>35</v>
      </c>
      <c r="B178" s="5" t="s">
        <v>110</v>
      </c>
      <c r="C178" s="5" t="s">
        <v>111</v>
      </c>
      <c r="D178" s="2">
        <v>750</v>
      </c>
      <c r="E178" s="2"/>
      <c r="F178" s="2">
        <f t="shared" si="17"/>
        <v>0</v>
      </c>
      <c r="G178" s="2">
        <f t="shared" si="18"/>
        <v>0</v>
      </c>
      <c r="H178" s="2"/>
      <c r="I178" s="2"/>
      <c r="J178" s="2"/>
      <c r="K178" s="2"/>
    </row>
    <row r="179" spans="1:11" x14ac:dyDescent="0.25">
      <c r="A179" s="5" t="s">
        <v>35</v>
      </c>
      <c r="B179" s="5" t="s">
        <v>97</v>
      </c>
      <c r="C179" s="5" t="s">
        <v>98</v>
      </c>
      <c r="D179" s="2">
        <v>755</v>
      </c>
      <c r="E179" s="2"/>
      <c r="F179" s="2">
        <f t="shared" si="17"/>
        <v>0</v>
      </c>
      <c r="G179" s="2">
        <f t="shared" si="18"/>
        <v>0</v>
      </c>
      <c r="H179" s="2"/>
      <c r="I179" s="2"/>
      <c r="J179" s="2"/>
      <c r="K179" s="2"/>
    </row>
    <row r="180" spans="1:11" x14ac:dyDescent="0.25">
      <c r="A180" s="5" t="s">
        <v>35</v>
      </c>
      <c r="B180" s="5" t="s">
        <v>99</v>
      </c>
      <c r="C180" s="5" t="s">
        <v>100</v>
      </c>
      <c r="D180" s="2">
        <v>2775</v>
      </c>
      <c r="E180" s="2"/>
      <c r="F180" s="2">
        <f t="shared" si="17"/>
        <v>0</v>
      </c>
      <c r="G180" s="2">
        <f t="shared" si="18"/>
        <v>0</v>
      </c>
      <c r="H180" s="2"/>
      <c r="I180" s="2"/>
      <c r="J180" s="2"/>
      <c r="K180" s="2"/>
    </row>
    <row r="181" spans="1:11" x14ac:dyDescent="0.25">
      <c r="A181" s="5" t="s">
        <v>35</v>
      </c>
      <c r="B181" s="5" t="s">
        <v>126</v>
      </c>
      <c r="C181" s="5" t="s">
        <v>127</v>
      </c>
      <c r="D181" s="2">
        <v>475</v>
      </c>
      <c r="E181" s="2"/>
      <c r="F181" s="2">
        <f t="shared" si="17"/>
        <v>0</v>
      </c>
      <c r="G181" s="2">
        <f t="shared" si="18"/>
        <v>0</v>
      </c>
      <c r="H181" s="2"/>
      <c r="I181" s="2"/>
      <c r="J181" s="2"/>
      <c r="K181" s="2"/>
    </row>
    <row r="182" spans="1:11" x14ac:dyDescent="0.25">
      <c r="A182" s="5" t="s">
        <v>35</v>
      </c>
      <c r="B182" s="5" t="s">
        <v>114</v>
      </c>
      <c r="C182" s="5" t="s">
        <v>115</v>
      </c>
      <c r="D182" s="2">
        <v>640</v>
      </c>
      <c r="E182" s="2"/>
      <c r="F182" s="2">
        <f t="shared" si="17"/>
        <v>0</v>
      </c>
      <c r="G182" s="2">
        <f t="shared" si="18"/>
        <v>0</v>
      </c>
      <c r="H182" s="2"/>
      <c r="I182" s="2"/>
      <c r="J182" s="2"/>
      <c r="K182" s="2"/>
    </row>
    <row r="183" spans="1:11" x14ac:dyDescent="0.25">
      <c r="A183" s="5" t="s">
        <v>35</v>
      </c>
      <c r="B183" s="5" t="s">
        <v>116</v>
      </c>
      <c r="C183" s="5" t="s">
        <v>117</v>
      </c>
      <c r="D183" s="2">
        <v>150</v>
      </c>
      <c r="E183" s="2"/>
      <c r="F183" s="2">
        <f t="shared" si="17"/>
        <v>0</v>
      </c>
      <c r="G183" s="2">
        <f t="shared" si="18"/>
        <v>0</v>
      </c>
      <c r="H183" s="2"/>
      <c r="I183" s="2"/>
      <c r="J183" s="2"/>
      <c r="K183" s="2"/>
    </row>
    <row r="184" spans="1:11" x14ac:dyDescent="0.25">
      <c r="A184" s="5" t="s">
        <v>35</v>
      </c>
      <c r="B184" s="5" t="s">
        <v>118</v>
      </c>
      <c r="C184" s="5" t="s">
        <v>119</v>
      </c>
      <c r="D184" s="2">
        <v>400</v>
      </c>
      <c r="E184" s="2"/>
      <c r="F184" s="2">
        <f t="shared" si="17"/>
        <v>0</v>
      </c>
      <c r="G184" s="2">
        <f t="shared" si="18"/>
        <v>0</v>
      </c>
      <c r="H184" s="2"/>
      <c r="I184" s="2"/>
      <c r="J184" s="2"/>
      <c r="K184" s="2"/>
    </row>
    <row r="185" spans="1:11" x14ac:dyDescent="0.25">
      <c r="A185" s="5" t="s">
        <v>35</v>
      </c>
      <c r="B185" s="5" t="s">
        <v>101</v>
      </c>
      <c r="C185" s="5" t="s">
        <v>102</v>
      </c>
      <c r="D185" s="2">
        <v>2583.3333333333335</v>
      </c>
      <c r="E185" s="2"/>
      <c r="F185" s="2">
        <f t="shared" si="17"/>
        <v>0</v>
      </c>
      <c r="G185" s="2">
        <f t="shared" si="18"/>
        <v>0</v>
      </c>
      <c r="H185" s="2"/>
      <c r="I185" s="2"/>
      <c r="J185" s="2"/>
      <c r="K185" s="2"/>
    </row>
    <row r="186" spans="1:11" x14ac:dyDescent="0.25">
      <c r="A186" s="5" t="s">
        <v>35</v>
      </c>
      <c r="B186" s="5" t="s">
        <v>112</v>
      </c>
      <c r="C186" s="5" t="s">
        <v>113</v>
      </c>
      <c r="D186" s="2">
        <v>166.66666666666666</v>
      </c>
      <c r="E186" s="2"/>
      <c r="F186" s="2">
        <f t="shared" si="17"/>
        <v>0</v>
      </c>
      <c r="G186" s="2">
        <f t="shared" si="18"/>
        <v>0</v>
      </c>
      <c r="H186" s="2"/>
      <c r="I186" s="2"/>
      <c r="J186" s="2"/>
      <c r="K186" s="2"/>
    </row>
    <row r="187" spans="1:11" x14ac:dyDescent="0.25">
      <c r="A187" s="5" t="s">
        <v>35</v>
      </c>
      <c r="B187" s="5" t="s">
        <v>103</v>
      </c>
      <c r="C187" s="5" t="s">
        <v>104</v>
      </c>
      <c r="D187" s="2">
        <v>25</v>
      </c>
      <c r="E187" s="2"/>
      <c r="F187" s="2">
        <f t="shared" si="17"/>
        <v>0</v>
      </c>
      <c r="G187" s="2">
        <f t="shared" si="18"/>
        <v>0</v>
      </c>
      <c r="H187" s="2"/>
      <c r="I187" s="2"/>
      <c r="J187" s="2"/>
      <c r="K187" s="2"/>
    </row>
    <row r="188" spans="1:11" x14ac:dyDescent="0.25">
      <c r="A188" s="5" t="s">
        <v>35</v>
      </c>
      <c r="B188" s="5" t="s">
        <v>107</v>
      </c>
      <c r="C188" s="5" t="s">
        <v>108</v>
      </c>
      <c r="D188" s="2">
        <v>1583.3333333333335</v>
      </c>
      <c r="E188" s="2"/>
      <c r="F188" s="2">
        <f t="shared" si="17"/>
        <v>0</v>
      </c>
      <c r="G188" s="2">
        <f t="shared" si="18"/>
        <v>0</v>
      </c>
      <c r="H188" s="2"/>
      <c r="I188" s="2"/>
      <c r="J188" s="2"/>
      <c r="K188" s="2"/>
    </row>
    <row r="189" spans="1:11" x14ac:dyDescent="0.25">
      <c r="A189" s="5" t="s">
        <v>35</v>
      </c>
      <c r="B189" s="5" t="s">
        <v>150</v>
      </c>
      <c r="C189" s="5" t="s">
        <v>151</v>
      </c>
      <c r="D189" s="2"/>
      <c r="E189" s="2">
        <v>50</v>
      </c>
      <c r="F189" s="2">
        <f t="shared" si="17"/>
        <v>0</v>
      </c>
      <c r="G189" s="2">
        <f t="shared" si="18"/>
        <v>0</v>
      </c>
      <c r="H189" s="2"/>
      <c r="I189" s="2"/>
      <c r="J189" s="2"/>
      <c r="K189" s="2"/>
    </row>
    <row r="190" spans="1:11" x14ac:dyDescent="0.25">
      <c r="A190" s="5" t="s">
        <v>35</v>
      </c>
      <c r="B190" s="5" t="s">
        <v>166</v>
      </c>
      <c r="C190" s="5" t="s">
        <v>167</v>
      </c>
      <c r="D190" s="2"/>
      <c r="E190" s="2">
        <v>25</v>
      </c>
      <c r="F190" s="2">
        <f t="shared" si="17"/>
        <v>0</v>
      </c>
      <c r="G190" s="2">
        <f t="shared" si="18"/>
        <v>0</v>
      </c>
      <c r="H190" s="2"/>
      <c r="I190" s="2"/>
      <c r="J190" s="2"/>
      <c r="K190" s="2"/>
    </row>
    <row r="191" spans="1:11" x14ac:dyDescent="0.25">
      <c r="A191" s="5" t="s">
        <v>129</v>
      </c>
      <c r="B191" s="5" t="s">
        <v>89</v>
      </c>
      <c r="C191" s="5" t="str">
        <f t="shared" ref="C191:C194" si="19">VLOOKUP(B191,$M$6:$N$37,2,0)</f>
        <v>đậy bạt đống ủ</v>
      </c>
      <c r="D191" s="2"/>
      <c r="E191" s="2"/>
      <c r="F191" s="2">
        <f t="shared" si="17"/>
        <v>17.499999999999993</v>
      </c>
      <c r="G191" s="2">
        <f t="shared" si="18"/>
        <v>0.50000000000000089</v>
      </c>
      <c r="H191" s="2"/>
      <c r="I191" s="2"/>
      <c r="J191" s="2">
        <v>17.499999999999993</v>
      </c>
      <c r="K191" s="2">
        <v>0.50000000000000089</v>
      </c>
    </row>
    <row r="192" spans="1:11" x14ac:dyDescent="0.25">
      <c r="A192" s="5" t="s">
        <v>129</v>
      </c>
      <c r="B192" s="5" t="s">
        <v>90</v>
      </c>
      <c r="C192" s="5" t="str">
        <f t="shared" si="19"/>
        <v>mở  bạt đống ủ</v>
      </c>
      <c r="D192" s="2"/>
      <c r="E192" s="2"/>
      <c r="F192" s="2">
        <f t="shared" si="17"/>
        <v>9.5</v>
      </c>
      <c r="G192" s="2">
        <f t="shared" si="18"/>
        <v>8</v>
      </c>
      <c r="H192" s="2"/>
      <c r="I192" s="2"/>
      <c r="J192" s="2">
        <v>9.5</v>
      </c>
      <c r="K192" s="2">
        <v>8</v>
      </c>
    </row>
    <row r="193" spans="1:11" x14ac:dyDescent="0.25">
      <c r="A193" s="5" t="s">
        <v>129</v>
      </c>
      <c r="B193" s="5" t="s">
        <v>91</v>
      </c>
      <c r="C193" s="5" t="str">
        <f t="shared" si="19"/>
        <v>mở bạt hồ</v>
      </c>
      <c r="D193" s="2"/>
      <c r="E193" s="2"/>
      <c r="F193" s="2">
        <f t="shared" si="17"/>
        <v>2.0000000000000009</v>
      </c>
      <c r="G193" s="2">
        <f t="shared" si="18"/>
        <v>0</v>
      </c>
      <c r="H193" s="2"/>
      <c r="I193" s="2"/>
      <c r="J193" s="2">
        <v>2.0000000000000009</v>
      </c>
      <c r="K193" s="2"/>
    </row>
    <row r="194" spans="1:11" x14ac:dyDescent="0.25">
      <c r="A194" s="5" t="s">
        <v>129</v>
      </c>
      <c r="B194" s="5" t="s">
        <v>92</v>
      </c>
      <c r="C194" s="5" t="str">
        <f t="shared" si="19"/>
        <v>làm ngoài</v>
      </c>
      <c r="D194" s="2"/>
      <c r="E194" s="2"/>
      <c r="F194" s="2">
        <f t="shared" si="17"/>
        <v>33</v>
      </c>
      <c r="G194" s="2">
        <f t="shared" si="18"/>
        <v>0</v>
      </c>
      <c r="H194" s="2">
        <v>33</v>
      </c>
      <c r="I194" s="2"/>
      <c r="J194" s="2"/>
      <c r="K194" s="2"/>
    </row>
    <row r="195" spans="1:11" x14ac:dyDescent="0.25">
      <c r="A195" s="5" t="s">
        <v>129</v>
      </c>
      <c r="B195" s="5" t="s">
        <v>95</v>
      </c>
      <c r="C195" s="5" t="s">
        <v>96</v>
      </c>
      <c r="D195" s="2">
        <v>85</v>
      </c>
      <c r="E195" s="2"/>
      <c r="F195" s="2">
        <f t="shared" si="17"/>
        <v>0</v>
      </c>
      <c r="G195" s="2">
        <f t="shared" si="18"/>
        <v>0</v>
      </c>
      <c r="H195" s="2"/>
      <c r="I195" s="2"/>
      <c r="J195" s="2"/>
      <c r="K195" s="2"/>
    </row>
    <row r="196" spans="1:11" x14ac:dyDescent="0.25">
      <c r="A196" s="5" t="s">
        <v>129</v>
      </c>
      <c r="B196" s="5" t="s">
        <v>97</v>
      </c>
      <c r="C196" s="5" t="s">
        <v>98</v>
      </c>
      <c r="D196" s="2">
        <v>575</v>
      </c>
      <c r="E196" s="2"/>
      <c r="F196" s="2">
        <f t="shared" si="17"/>
        <v>0</v>
      </c>
      <c r="G196" s="2">
        <f t="shared" si="18"/>
        <v>0</v>
      </c>
      <c r="H196" s="2"/>
      <c r="I196" s="2"/>
      <c r="J196" s="2"/>
      <c r="K196" s="2"/>
    </row>
    <row r="197" spans="1:11" x14ac:dyDescent="0.25">
      <c r="A197" s="5" t="s">
        <v>129</v>
      </c>
      <c r="B197" s="5" t="s">
        <v>99</v>
      </c>
      <c r="C197" s="5" t="s">
        <v>100</v>
      </c>
      <c r="D197" s="2">
        <v>3325</v>
      </c>
      <c r="E197" s="2"/>
      <c r="F197" s="2">
        <f t="shared" si="17"/>
        <v>0</v>
      </c>
      <c r="G197" s="2">
        <f t="shared" si="18"/>
        <v>0</v>
      </c>
      <c r="H197" s="2"/>
      <c r="I197" s="2"/>
      <c r="J197" s="2"/>
      <c r="K197" s="2"/>
    </row>
    <row r="198" spans="1:11" x14ac:dyDescent="0.25">
      <c r="A198" s="5" t="s">
        <v>129</v>
      </c>
      <c r="B198" s="5" t="s">
        <v>114</v>
      </c>
      <c r="C198" s="5" t="s">
        <v>115</v>
      </c>
      <c r="D198" s="2">
        <v>325</v>
      </c>
      <c r="E198" s="2"/>
      <c r="F198" s="2">
        <f t="shared" si="17"/>
        <v>0</v>
      </c>
      <c r="G198" s="2">
        <f t="shared" si="18"/>
        <v>0</v>
      </c>
      <c r="H198" s="2"/>
      <c r="I198" s="2"/>
      <c r="J198" s="2"/>
      <c r="K198" s="2"/>
    </row>
    <row r="199" spans="1:11" x14ac:dyDescent="0.25">
      <c r="A199" s="5" t="s">
        <v>129</v>
      </c>
      <c r="B199" s="5" t="s">
        <v>116</v>
      </c>
      <c r="C199" s="5" t="s">
        <v>117</v>
      </c>
      <c r="D199" s="2">
        <v>325</v>
      </c>
      <c r="E199" s="2"/>
      <c r="F199" s="2">
        <f t="shared" si="17"/>
        <v>0</v>
      </c>
      <c r="G199" s="2">
        <f t="shared" si="18"/>
        <v>0</v>
      </c>
      <c r="H199" s="2"/>
      <c r="I199" s="2"/>
      <c r="J199" s="2"/>
      <c r="K199" s="2"/>
    </row>
    <row r="200" spans="1:11" x14ac:dyDescent="0.25">
      <c r="A200" s="5" t="s">
        <v>129</v>
      </c>
      <c r="B200" s="5" t="s">
        <v>118</v>
      </c>
      <c r="C200" s="5" t="s">
        <v>119</v>
      </c>
      <c r="D200" s="2">
        <v>300</v>
      </c>
      <c r="E200" s="2"/>
      <c r="F200" s="2">
        <f t="shared" si="17"/>
        <v>0</v>
      </c>
      <c r="G200" s="2">
        <f t="shared" si="18"/>
        <v>0</v>
      </c>
      <c r="H200" s="2"/>
      <c r="I200" s="2"/>
      <c r="J200" s="2"/>
      <c r="K200" s="2"/>
    </row>
    <row r="201" spans="1:11" x14ac:dyDescent="0.25">
      <c r="A201" s="5" t="s">
        <v>129</v>
      </c>
      <c r="B201" s="5" t="s">
        <v>101</v>
      </c>
      <c r="C201" s="5" t="s">
        <v>102</v>
      </c>
      <c r="D201" s="2">
        <v>2133.3333333333335</v>
      </c>
      <c r="E201" s="2"/>
      <c r="F201" s="2">
        <f t="shared" si="17"/>
        <v>0</v>
      </c>
      <c r="G201" s="2">
        <f t="shared" si="18"/>
        <v>0</v>
      </c>
      <c r="H201" s="2"/>
      <c r="I201" s="2"/>
      <c r="J201" s="2"/>
      <c r="K201" s="2"/>
    </row>
    <row r="202" spans="1:11" x14ac:dyDescent="0.25">
      <c r="A202" s="5" t="s">
        <v>129</v>
      </c>
      <c r="B202" s="5" t="s">
        <v>103</v>
      </c>
      <c r="C202" s="5" t="s">
        <v>104</v>
      </c>
      <c r="D202" s="2">
        <v>25</v>
      </c>
      <c r="E202" s="2"/>
      <c r="F202" s="2">
        <f t="shared" si="17"/>
        <v>0</v>
      </c>
      <c r="G202" s="2">
        <f t="shared" si="18"/>
        <v>0</v>
      </c>
      <c r="H202" s="2"/>
      <c r="I202" s="2"/>
      <c r="J202" s="2"/>
      <c r="K202" s="2"/>
    </row>
    <row r="203" spans="1:11" x14ac:dyDescent="0.25">
      <c r="A203" s="5" t="s">
        <v>129</v>
      </c>
      <c r="B203" s="5" t="s">
        <v>107</v>
      </c>
      <c r="C203" s="5" t="s">
        <v>108</v>
      </c>
      <c r="D203" s="2">
        <v>2450</v>
      </c>
      <c r="E203" s="2"/>
      <c r="F203" s="2">
        <f t="shared" si="17"/>
        <v>0</v>
      </c>
      <c r="G203" s="2">
        <f t="shared" si="18"/>
        <v>0</v>
      </c>
      <c r="H203" s="2"/>
      <c r="I203" s="2"/>
      <c r="J203" s="2"/>
      <c r="K203" s="2"/>
    </row>
    <row r="204" spans="1:11" x14ac:dyDescent="0.25">
      <c r="A204" s="5" t="s">
        <v>129</v>
      </c>
      <c r="B204" s="5" t="s">
        <v>159</v>
      </c>
      <c r="C204" s="5" t="s">
        <v>158</v>
      </c>
      <c r="D204" s="2">
        <v>231.25</v>
      </c>
      <c r="E204" s="2"/>
      <c r="F204" s="2">
        <f t="shared" si="17"/>
        <v>0</v>
      </c>
      <c r="G204" s="2">
        <f t="shared" si="18"/>
        <v>0</v>
      </c>
      <c r="H204" s="2"/>
      <c r="I204" s="2"/>
      <c r="J204" s="2"/>
      <c r="K204" s="2"/>
    </row>
    <row r="205" spans="1:11" x14ac:dyDescent="0.25">
      <c r="A205" s="5" t="s">
        <v>129</v>
      </c>
      <c r="B205" s="5" t="s">
        <v>150</v>
      </c>
      <c r="C205" s="5" t="s">
        <v>151</v>
      </c>
      <c r="D205" s="2"/>
      <c r="E205" s="2">
        <v>50</v>
      </c>
      <c r="F205" s="2">
        <f t="shared" si="17"/>
        <v>0</v>
      </c>
      <c r="G205" s="2">
        <f t="shared" si="18"/>
        <v>0</v>
      </c>
      <c r="H205" s="2"/>
      <c r="I205" s="2"/>
      <c r="J205" s="2"/>
      <c r="K205" s="2"/>
    </row>
    <row r="206" spans="1:11" x14ac:dyDescent="0.25">
      <c r="A206" s="5" t="s">
        <v>129</v>
      </c>
      <c r="B206" s="5" t="s">
        <v>166</v>
      </c>
      <c r="C206" s="5" t="s">
        <v>167</v>
      </c>
      <c r="D206" s="2">
        <v>33.333333333333336</v>
      </c>
      <c r="E206" s="2"/>
      <c r="F206" s="2">
        <f t="shared" si="17"/>
        <v>0</v>
      </c>
      <c r="G206" s="2">
        <f t="shared" si="18"/>
        <v>0</v>
      </c>
      <c r="H206" s="2"/>
      <c r="I206" s="2"/>
      <c r="J206" s="2"/>
      <c r="K206" s="2"/>
    </row>
    <row r="207" spans="1:11" x14ac:dyDescent="0.25">
      <c r="A207" s="5" t="s">
        <v>39</v>
      </c>
      <c r="B207" s="5" t="s">
        <v>89</v>
      </c>
      <c r="C207" s="5" t="str">
        <f t="shared" ref="C207:C209" si="20">VLOOKUP(B207,$M$6:$N$37,2,0)</f>
        <v>đậy bạt đống ủ</v>
      </c>
      <c r="D207" s="2"/>
      <c r="E207" s="2"/>
      <c r="F207" s="2">
        <f t="shared" si="17"/>
        <v>13.999999999999996</v>
      </c>
      <c r="G207" s="2">
        <f t="shared" si="18"/>
        <v>0</v>
      </c>
      <c r="H207" s="2"/>
      <c r="I207" s="2"/>
      <c r="J207" s="2">
        <v>13.999999999999996</v>
      </c>
      <c r="K207" s="2"/>
    </row>
    <row r="208" spans="1:11" x14ac:dyDescent="0.25">
      <c r="A208" s="5" t="s">
        <v>39</v>
      </c>
      <c r="B208" s="5" t="s">
        <v>90</v>
      </c>
      <c r="C208" s="5" t="str">
        <f t="shared" si="20"/>
        <v>mở  bạt đống ủ</v>
      </c>
      <c r="D208" s="2"/>
      <c r="E208" s="2"/>
      <c r="F208" s="2">
        <f t="shared" si="17"/>
        <v>6.9999999999999982</v>
      </c>
      <c r="G208" s="2">
        <f t="shared" si="18"/>
        <v>8</v>
      </c>
      <c r="H208" s="2"/>
      <c r="I208" s="2"/>
      <c r="J208" s="2">
        <v>6.9999999999999982</v>
      </c>
      <c r="K208" s="2">
        <v>8</v>
      </c>
    </row>
    <row r="209" spans="1:11" x14ac:dyDescent="0.25">
      <c r="A209" s="5" t="s">
        <v>39</v>
      </c>
      <c r="B209" s="5" t="s">
        <v>92</v>
      </c>
      <c r="C209" s="5" t="str">
        <f t="shared" si="20"/>
        <v>làm ngoài</v>
      </c>
      <c r="D209" s="2"/>
      <c r="E209" s="2"/>
      <c r="F209" s="2">
        <f t="shared" si="17"/>
        <v>50</v>
      </c>
      <c r="G209" s="2">
        <f t="shared" si="18"/>
        <v>3.5000000000000009</v>
      </c>
      <c r="H209" s="2">
        <v>50</v>
      </c>
      <c r="I209" s="2">
        <v>3.5000000000000009</v>
      </c>
      <c r="J209" s="2"/>
      <c r="K209" s="2"/>
    </row>
    <row r="210" spans="1:11" x14ac:dyDescent="0.25">
      <c r="A210" s="5" t="s">
        <v>39</v>
      </c>
      <c r="B210" s="5" t="s">
        <v>95</v>
      </c>
      <c r="C210" s="5" t="s">
        <v>96</v>
      </c>
      <c r="D210" s="2">
        <v>660</v>
      </c>
      <c r="E210" s="2"/>
      <c r="F210" s="2">
        <f t="shared" si="17"/>
        <v>0</v>
      </c>
      <c r="G210" s="2">
        <f t="shared" si="18"/>
        <v>0</v>
      </c>
      <c r="H210" s="2"/>
      <c r="I210" s="2"/>
      <c r="J210" s="2"/>
      <c r="K210" s="2"/>
    </row>
    <row r="211" spans="1:11" x14ac:dyDescent="0.25">
      <c r="A211" s="5" t="s">
        <v>39</v>
      </c>
      <c r="B211" s="5" t="s">
        <v>130</v>
      </c>
      <c r="C211" s="5" t="s">
        <v>131</v>
      </c>
      <c r="D211" s="2">
        <v>50</v>
      </c>
      <c r="E211" s="2"/>
      <c r="F211" s="2">
        <f t="shared" si="17"/>
        <v>0</v>
      </c>
      <c r="G211" s="2">
        <f t="shared" si="18"/>
        <v>0</v>
      </c>
      <c r="H211" s="2"/>
      <c r="I211" s="2"/>
      <c r="J211" s="2"/>
      <c r="K211" s="2"/>
    </row>
    <row r="212" spans="1:11" x14ac:dyDescent="0.25">
      <c r="A212" s="5" t="s">
        <v>39</v>
      </c>
      <c r="B212" s="5" t="s">
        <v>97</v>
      </c>
      <c r="C212" s="5" t="s">
        <v>98</v>
      </c>
      <c r="D212" s="2">
        <v>755</v>
      </c>
      <c r="E212" s="2"/>
      <c r="F212" s="2">
        <f t="shared" si="17"/>
        <v>0</v>
      </c>
      <c r="G212" s="2">
        <f t="shared" si="18"/>
        <v>0</v>
      </c>
      <c r="H212" s="2"/>
      <c r="I212" s="2"/>
      <c r="J212" s="2"/>
      <c r="K212" s="2"/>
    </row>
    <row r="213" spans="1:11" x14ac:dyDescent="0.25">
      <c r="A213" s="5" t="s">
        <v>39</v>
      </c>
      <c r="B213" s="5" t="s">
        <v>99</v>
      </c>
      <c r="C213" s="5" t="s">
        <v>100</v>
      </c>
      <c r="D213" s="2">
        <v>2900</v>
      </c>
      <c r="E213" s="2"/>
      <c r="F213" s="2">
        <f t="shared" si="17"/>
        <v>0</v>
      </c>
      <c r="G213" s="2">
        <f t="shared" si="18"/>
        <v>0</v>
      </c>
      <c r="H213" s="2"/>
      <c r="I213" s="2"/>
      <c r="J213" s="2"/>
      <c r="K213" s="2"/>
    </row>
    <row r="214" spans="1:11" x14ac:dyDescent="0.25">
      <c r="A214" s="5" t="s">
        <v>39</v>
      </c>
      <c r="B214" s="5" t="s">
        <v>126</v>
      </c>
      <c r="C214" s="5" t="s">
        <v>127</v>
      </c>
      <c r="D214" s="2">
        <v>150</v>
      </c>
      <c r="E214" s="2"/>
      <c r="F214" s="2">
        <f t="shared" si="17"/>
        <v>0</v>
      </c>
      <c r="G214" s="2">
        <f t="shared" si="18"/>
        <v>0</v>
      </c>
      <c r="H214" s="2"/>
      <c r="I214" s="2"/>
      <c r="J214" s="2"/>
      <c r="K214" s="2"/>
    </row>
    <row r="215" spans="1:11" x14ac:dyDescent="0.25">
      <c r="A215" s="5" t="s">
        <v>39</v>
      </c>
      <c r="B215" s="5" t="s">
        <v>114</v>
      </c>
      <c r="C215" s="5" t="s">
        <v>115</v>
      </c>
      <c r="D215" s="2">
        <v>965</v>
      </c>
      <c r="E215" s="2"/>
      <c r="F215" s="2">
        <f t="shared" si="17"/>
        <v>0</v>
      </c>
      <c r="G215" s="2">
        <f t="shared" si="18"/>
        <v>0</v>
      </c>
      <c r="H215" s="2"/>
      <c r="I215" s="2"/>
      <c r="J215" s="2"/>
      <c r="K215" s="2"/>
    </row>
    <row r="216" spans="1:11" x14ac:dyDescent="0.25">
      <c r="A216" s="5" t="s">
        <v>39</v>
      </c>
      <c r="B216" s="5" t="s">
        <v>116</v>
      </c>
      <c r="C216" s="5" t="s">
        <v>117</v>
      </c>
      <c r="D216" s="2">
        <v>150</v>
      </c>
      <c r="E216" s="2"/>
      <c r="F216" s="2">
        <f t="shared" si="17"/>
        <v>0</v>
      </c>
      <c r="G216" s="2">
        <f t="shared" si="18"/>
        <v>0</v>
      </c>
      <c r="H216" s="2"/>
      <c r="I216" s="2"/>
      <c r="J216" s="2"/>
      <c r="K216" s="2"/>
    </row>
    <row r="217" spans="1:11" x14ac:dyDescent="0.25">
      <c r="A217" s="5" t="s">
        <v>39</v>
      </c>
      <c r="B217" s="5" t="s">
        <v>118</v>
      </c>
      <c r="C217" s="5" t="s">
        <v>119</v>
      </c>
      <c r="D217" s="2">
        <v>450</v>
      </c>
      <c r="E217" s="2"/>
      <c r="F217" s="2">
        <f t="shared" si="17"/>
        <v>0</v>
      </c>
      <c r="G217" s="2">
        <f t="shared" si="18"/>
        <v>0</v>
      </c>
      <c r="H217" s="2"/>
      <c r="I217" s="2"/>
      <c r="J217" s="2"/>
      <c r="K217" s="2"/>
    </row>
    <row r="218" spans="1:11" x14ac:dyDescent="0.25">
      <c r="A218" s="5" t="s">
        <v>39</v>
      </c>
      <c r="B218" s="5" t="s">
        <v>101</v>
      </c>
      <c r="C218" s="5" t="s">
        <v>102</v>
      </c>
      <c r="D218" s="2">
        <v>966.66666666666674</v>
      </c>
      <c r="E218" s="2"/>
      <c r="F218" s="2">
        <f t="shared" si="17"/>
        <v>0</v>
      </c>
      <c r="G218" s="2">
        <f t="shared" si="18"/>
        <v>0</v>
      </c>
      <c r="H218" s="2"/>
      <c r="I218" s="2"/>
      <c r="J218" s="2"/>
      <c r="K218" s="2"/>
    </row>
    <row r="219" spans="1:11" x14ac:dyDescent="0.25">
      <c r="A219" s="5" t="s">
        <v>39</v>
      </c>
      <c r="B219" s="5" t="s">
        <v>112</v>
      </c>
      <c r="C219" s="5" t="s">
        <v>113</v>
      </c>
      <c r="D219" s="2">
        <v>166.66666666666666</v>
      </c>
      <c r="E219" s="2"/>
      <c r="F219" s="2">
        <f t="shared" si="17"/>
        <v>0</v>
      </c>
      <c r="G219" s="2">
        <f t="shared" si="18"/>
        <v>0</v>
      </c>
      <c r="H219" s="2"/>
      <c r="I219" s="2"/>
      <c r="J219" s="2"/>
      <c r="K219" s="2"/>
    </row>
    <row r="220" spans="1:11" x14ac:dyDescent="0.25">
      <c r="A220" s="5" t="s">
        <v>39</v>
      </c>
      <c r="B220" s="5" t="s">
        <v>107</v>
      </c>
      <c r="C220" s="5" t="s">
        <v>108</v>
      </c>
      <c r="D220" s="2">
        <v>1583.3333333333335</v>
      </c>
      <c r="E220" s="2"/>
      <c r="F220" s="2">
        <f t="shared" si="17"/>
        <v>0</v>
      </c>
      <c r="G220" s="2">
        <f t="shared" si="18"/>
        <v>0</v>
      </c>
      <c r="H220" s="2"/>
      <c r="I220" s="2"/>
      <c r="J220" s="2"/>
      <c r="K220" s="2"/>
    </row>
    <row r="221" spans="1:11" x14ac:dyDescent="0.25">
      <c r="A221" s="5" t="s">
        <v>39</v>
      </c>
      <c r="B221" s="5" t="s">
        <v>142</v>
      </c>
      <c r="C221" s="5" t="s">
        <v>143</v>
      </c>
      <c r="D221" s="2">
        <v>325</v>
      </c>
      <c r="E221" s="2"/>
      <c r="F221" s="2">
        <f t="shared" si="17"/>
        <v>0</v>
      </c>
      <c r="G221" s="2">
        <f t="shared" si="18"/>
        <v>0</v>
      </c>
      <c r="H221" s="2"/>
      <c r="I221" s="2"/>
      <c r="J221" s="2"/>
      <c r="K221" s="2"/>
    </row>
    <row r="222" spans="1:11" x14ac:dyDescent="0.25">
      <c r="A222" s="5" t="s">
        <v>39</v>
      </c>
      <c r="B222" s="5" t="s">
        <v>157</v>
      </c>
      <c r="C222" s="5" t="s">
        <v>156</v>
      </c>
      <c r="D222" s="2">
        <v>231.25</v>
      </c>
      <c r="E222" s="2"/>
      <c r="F222" s="2">
        <f t="shared" si="17"/>
        <v>0</v>
      </c>
      <c r="G222" s="2">
        <f t="shared" si="18"/>
        <v>0</v>
      </c>
      <c r="H222" s="2"/>
      <c r="I222" s="2"/>
      <c r="J222" s="2"/>
      <c r="K222" s="2"/>
    </row>
    <row r="223" spans="1:11" x14ac:dyDescent="0.25">
      <c r="A223" s="5" t="s">
        <v>39</v>
      </c>
      <c r="B223" s="5" t="s">
        <v>166</v>
      </c>
      <c r="C223" s="5" t="s">
        <v>167</v>
      </c>
      <c r="D223" s="2"/>
      <c r="E223" s="2">
        <v>25</v>
      </c>
      <c r="F223" s="2">
        <f t="shared" si="17"/>
        <v>0</v>
      </c>
      <c r="G223" s="2">
        <f t="shared" si="18"/>
        <v>0</v>
      </c>
      <c r="H223" s="2"/>
      <c r="I223" s="2"/>
      <c r="J223" s="2"/>
      <c r="K223" s="2"/>
    </row>
    <row r="224" spans="1:11" x14ac:dyDescent="0.25">
      <c r="A224" s="5" t="s">
        <v>40</v>
      </c>
      <c r="B224" s="5" t="s">
        <v>89</v>
      </c>
      <c r="C224" s="5" t="str">
        <f t="shared" ref="C224:C227" si="21">VLOOKUP(B224,$M$6:$N$37,2,0)</f>
        <v>đậy bạt đống ủ</v>
      </c>
      <c r="D224" s="2"/>
      <c r="E224" s="2"/>
      <c r="F224" s="2">
        <f t="shared" si="17"/>
        <v>15.5</v>
      </c>
      <c r="G224" s="2">
        <f t="shared" si="18"/>
        <v>2.0000000000000009</v>
      </c>
      <c r="H224" s="2"/>
      <c r="I224" s="2"/>
      <c r="J224" s="2">
        <v>15.5</v>
      </c>
      <c r="K224" s="2">
        <v>2.0000000000000009</v>
      </c>
    </row>
    <row r="225" spans="1:11" x14ac:dyDescent="0.25">
      <c r="A225" s="5" t="s">
        <v>40</v>
      </c>
      <c r="B225" s="5" t="s">
        <v>90</v>
      </c>
      <c r="C225" s="5" t="str">
        <f t="shared" si="21"/>
        <v>mở  bạt đống ủ</v>
      </c>
      <c r="D225" s="2"/>
      <c r="E225" s="2"/>
      <c r="F225" s="2">
        <f t="shared" ref="F225:F279" si="22">+H225+J225</f>
        <v>6</v>
      </c>
      <c r="G225" s="2">
        <f t="shared" ref="G225:G279" si="23">+I225+K225</f>
        <v>0.49999999999999956</v>
      </c>
      <c r="H225" s="2"/>
      <c r="I225" s="2"/>
      <c r="J225" s="2">
        <v>6</v>
      </c>
      <c r="K225" s="2">
        <v>0.49999999999999956</v>
      </c>
    </row>
    <row r="226" spans="1:11" x14ac:dyDescent="0.25">
      <c r="A226" s="5" t="s">
        <v>40</v>
      </c>
      <c r="B226" s="5" t="s">
        <v>91</v>
      </c>
      <c r="C226" s="5" t="str">
        <f t="shared" si="21"/>
        <v>mở bạt hồ</v>
      </c>
      <c r="D226" s="2"/>
      <c r="E226" s="2"/>
      <c r="F226" s="2">
        <f t="shared" si="22"/>
        <v>1.5</v>
      </c>
      <c r="G226" s="2">
        <f t="shared" si="23"/>
        <v>0</v>
      </c>
      <c r="H226" s="2"/>
      <c r="I226" s="2"/>
      <c r="J226" s="2">
        <v>1.5</v>
      </c>
      <c r="K226" s="2"/>
    </row>
    <row r="227" spans="1:11" x14ac:dyDescent="0.25">
      <c r="A227" s="5" t="s">
        <v>40</v>
      </c>
      <c r="B227" s="5" t="s">
        <v>92</v>
      </c>
      <c r="C227" s="5" t="str">
        <f t="shared" si="21"/>
        <v>làm ngoài</v>
      </c>
      <c r="D227" s="2"/>
      <c r="E227" s="2"/>
      <c r="F227" s="2">
        <f t="shared" si="22"/>
        <v>43.5</v>
      </c>
      <c r="G227" s="2">
        <f t="shared" si="23"/>
        <v>5.5</v>
      </c>
      <c r="H227" s="2">
        <v>43.5</v>
      </c>
      <c r="I227" s="2">
        <v>5.5</v>
      </c>
      <c r="J227" s="2"/>
      <c r="K227" s="2"/>
    </row>
    <row r="228" spans="1:11" x14ac:dyDescent="0.25">
      <c r="A228" s="5" t="s">
        <v>40</v>
      </c>
      <c r="B228" s="5" t="s">
        <v>95</v>
      </c>
      <c r="C228" s="5" t="s">
        <v>96</v>
      </c>
      <c r="D228" s="2">
        <v>1400</v>
      </c>
      <c r="E228" s="2"/>
      <c r="F228" s="2">
        <f t="shared" si="22"/>
        <v>0</v>
      </c>
      <c r="G228" s="2">
        <f t="shared" si="23"/>
        <v>0</v>
      </c>
      <c r="H228" s="2"/>
      <c r="I228" s="2"/>
      <c r="J228" s="2"/>
      <c r="K228" s="2"/>
    </row>
    <row r="229" spans="1:11" x14ac:dyDescent="0.25">
      <c r="A229" s="5" t="s">
        <v>40</v>
      </c>
      <c r="B229" s="5" t="s">
        <v>130</v>
      </c>
      <c r="C229" s="5" t="s">
        <v>131</v>
      </c>
      <c r="D229" s="2">
        <v>125</v>
      </c>
      <c r="E229" s="2"/>
      <c r="F229" s="2">
        <f t="shared" si="22"/>
        <v>0</v>
      </c>
      <c r="G229" s="2">
        <f t="shared" si="23"/>
        <v>0</v>
      </c>
      <c r="H229" s="2"/>
      <c r="I229" s="2"/>
      <c r="J229" s="2"/>
      <c r="K229" s="2"/>
    </row>
    <row r="230" spans="1:11" x14ac:dyDescent="0.25">
      <c r="A230" s="5" t="s">
        <v>40</v>
      </c>
      <c r="B230" s="5" t="s">
        <v>97</v>
      </c>
      <c r="C230" s="5" t="s">
        <v>98</v>
      </c>
      <c r="D230" s="2">
        <v>1177.5</v>
      </c>
      <c r="E230" s="2"/>
      <c r="F230" s="2">
        <f t="shared" si="22"/>
        <v>0</v>
      </c>
      <c r="G230" s="2">
        <f t="shared" si="23"/>
        <v>0</v>
      </c>
      <c r="H230" s="2"/>
      <c r="I230" s="2"/>
      <c r="J230" s="2"/>
      <c r="K230" s="2"/>
    </row>
    <row r="231" spans="1:11" x14ac:dyDescent="0.25">
      <c r="A231" s="5" t="s">
        <v>40</v>
      </c>
      <c r="B231" s="5" t="s">
        <v>99</v>
      </c>
      <c r="C231" s="5" t="s">
        <v>100</v>
      </c>
      <c r="D231" s="2">
        <v>2075</v>
      </c>
      <c r="E231" s="2"/>
      <c r="F231" s="2">
        <f t="shared" si="22"/>
        <v>0</v>
      </c>
      <c r="G231" s="2">
        <f t="shared" si="23"/>
        <v>0</v>
      </c>
      <c r="H231" s="2"/>
      <c r="I231" s="2"/>
      <c r="J231" s="2"/>
      <c r="K231" s="2"/>
    </row>
    <row r="232" spans="1:11" x14ac:dyDescent="0.25">
      <c r="A232" s="5" t="s">
        <v>40</v>
      </c>
      <c r="B232" s="5" t="s">
        <v>101</v>
      </c>
      <c r="C232" s="5" t="s">
        <v>102</v>
      </c>
      <c r="D232" s="2">
        <v>2183.3333333333335</v>
      </c>
      <c r="E232" s="2"/>
      <c r="F232" s="2">
        <f t="shared" si="22"/>
        <v>0</v>
      </c>
      <c r="G232" s="2">
        <f t="shared" si="23"/>
        <v>0</v>
      </c>
      <c r="H232" s="2"/>
      <c r="I232" s="2"/>
      <c r="J232" s="2"/>
      <c r="K232" s="2"/>
    </row>
    <row r="233" spans="1:11" x14ac:dyDescent="0.25">
      <c r="A233" s="5" t="s">
        <v>40</v>
      </c>
      <c r="B233" s="5" t="s">
        <v>112</v>
      </c>
      <c r="C233" s="5" t="s">
        <v>113</v>
      </c>
      <c r="D233" s="2">
        <v>166.66666666666666</v>
      </c>
      <c r="E233" s="2"/>
      <c r="F233" s="2">
        <f t="shared" si="22"/>
        <v>0</v>
      </c>
      <c r="G233" s="2">
        <f t="shared" si="23"/>
        <v>0</v>
      </c>
      <c r="H233" s="2"/>
      <c r="I233" s="2"/>
      <c r="J233" s="2"/>
      <c r="K233" s="2"/>
    </row>
    <row r="234" spans="1:11" x14ac:dyDescent="0.25">
      <c r="A234" s="5" t="s">
        <v>40</v>
      </c>
      <c r="B234" s="5" t="s">
        <v>103</v>
      </c>
      <c r="C234" s="5" t="s">
        <v>104</v>
      </c>
      <c r="D234" s="2">
        <v>116.66666666666667</v>
      </c>
      <c r="E234" s="2"/>
      <c r="F234" s="2">
        <f t="shared" si="22"/>
        <v>0</v>
      </c>
      <c r="G234" s="2">
        <f t="shared" si="23"/>
        <v>0</v>
      </c>
      <c r="H234" s="2"/>
      <c r="I234" s="2"/>
      <c r="J234" s="2"/>
      <c r="K234" s="2"/>
    </row>
    <row r="235" spans="1:11" x14ac:dyDescent="0.25">
      <c r="A235" s="5" t="s">
        <v>40</v>
      </c>
      <c r="B235" s="5" t="s">
        <v>122</v>
      </c>
      <c r="C235" s="5" t="s">
        <v>123</v>
      </c>
      <c r="D235" s="2">
        <v>280</v>
      </c>
      <c r="E235" s="2"/>
      <c r="F235" s="2">
        <f t="shared" si="22"/>
        <v>0</v>
      </c>
      <c r="G235" s="2">
        <f t="shared" si="23"/>
        <v>0</v>
      </c>
      <c r="H235" s="2"/>
      <c r="I235" s="2"/>
      <c r="J235" s="2"/>
      <c r="K235" s="2"/>
    </row>
    <row r="236" spans="1:11" x14ac:dyDescent="0.25">
      <c r="A236" s="5" t="s">
        <v>40</v>
      </c>
      <c r="B236" s="5" t="s">
        <v>146</v>
      </c>
      <c r="C236" s="5" t="s">
        <v>147</v>
      </c>
      <c r="D236" s="2">
        <v>31.25</v>
      </c>
      <c r="E236" s="2"/>
      <c r="F236" s="2">
        <f t="shared" si="22"/>
        <v>0</v>
      </c>
      <c r="G236" s="2">
        <f t="shared" si="23"/>
        <v>0</v>
      </c>
      <c r="H236" s="2"/>
      <c r="I236" s="2"/>
      <c r="J236" s="2"/>
      <c r="K236" s="2"/>
    </row>
    <row r="237" spans="1:11" x14ac:dyDescent="0.25">
      <c r="A237" s="5" t="s">
        <v>40</v>
      </c>
      <c r="B237" s="5" t="s">
        <v>144</v>
      </c>
      <c r="C237" s="5" t="s">
        <v>145</v>
      </c>
      <c r="D237" s="2">
        <v>31.25</v>
      </c>
      <c r="E237" s="2"/>
      <c r="F237" s="2">
        <f t="shared" si="22"/>
        <v>0</v>
      </c>
      <c r="G237" s="2">
        <f t="shared" si="23"/>
        <v>0</v>
      </c>
      <c r="H237" s="2"/>
      <c r="I237" s="2"/>
      <c r="J237" s="2"/>
      <c r="K237" s="2"/>
    </row>
    <row r="238" spans="1:11" x14ac:dyDescent="0.25">
      <c r="A238" s="5" t="s">
        <v>40</v>
      </c>
      <c r="B238" s="5" t="s">
        <v>107</v>
      </c>
      <c r="C238" s="5" t="s">
        <v>108</v>
      </c>
      <c r="D238" s="2">
        <v>1802.0000000000002</v>
      </c>
      <c r="E238" s="2"/>
      <c r="F238" s="2">
        <f t="shared" si="22"/>
        <v>0</v>
      </c>
      <c r="G238" s="2">
        <f t="shared" si="23"/>
        <v>0</v>
      </c>
      <c r="H238" s="2"/>
      <c r="I238" s="2"/>
      <c r="J238" s="2"/>
      <c r="K238" s="2"/>
    </row>
    <row r="239" spans="1:11" x14ac:dyDescent="0.25">
      <c r="A239" s="5" t="s">
        <v>40</v>
      </c>
      <c r="B239" s="5" t="s">
        <v>150</v>
      </c>
      <c r="C239" s="5" t="s">
        <v>151</v>
      </c>
      <c r="D239" s="2"/>
      <c r="E239" s="2">
        <v>50</v>
      </c>
      <c r="F239" s="2">
        <f t="shared" si="22"/>
        <v>0</v>
      </c>
      <c r="G239" s="2">
        <f t="shared" si="23"/>
        <v>0</v>
      </c>
      <c r="H239" s="2"/>
      <c r="I239" s="2"/>
      <c r="J239" s="2"/>
      <c r="K239" s="2"/>
    </row>
    <row r="240" spans="1:11" x14ac:dyDescent="0.25">
      <c r="A240" s="5" t="s">
        <v>41</v>
      </c>
      <c r="B240" s="5" t="s">
        <v>155</v>
      </c>
      <c r="C240" s="5" t="str">
        <f t="shared" ref="C240:C243" si="24">VLOOKUP(B240,$M$6:$N$37,2,0)</f>
        <v>Vc Vôi, lân..</v>
      </c>
      <c r="D240" s="2"/>
      <c r="E240" s="2"/>
      <c r="F240" s="2">
        <f t="shared" si="22"/>
        <v>2.333333333333333</v>
      </c>
      <c r="G240" s="2">
        <f t="shared" si="23"/>
        <v>0</v>
      </c>
      <c r="H240" s="2">
        <v>2.333333333333333</v>
      </c>
      <c r="I240" s="2"/>
      <c r="J240" s="2"/>
      <c r="K240" s="2"/>
    </row>
    <row r="241" spans="1:11" x14ac:dyDescent="0.25">
      <c r="A241" s="5" t="s">
        <v>41</v>
      </c>
      <c r="B241" s="5" t="s">
        <v>89</v>
      </c>
      <c r="C241" s="5" t="str">
        <f t="shared" si="24"/>
        <v>đậy bạt đống ủ</v>
      </c>
      <c r="D241" s="2"/>
      <c r="E241" s="2"/>
      <c r="F241" s="2">
        <f t="shared" si="22"/>
        <v>9.9999999999999964</v>
      </c>
      <c r="G241" s="2">
        <f t="shared" si="23"/>
        <v>0</v>
      </c>
      <c r="H241" s="2"/>
      <c r="I241" s="2"/>
      <c r="J241" s="2">
        <v>9.9999999999999964</v>
      </c>
      <c r="K241" s="2"/>
    </row>
    <row r="242" spans="1:11" x14ac:dyDescent="0.25">
      <c r="A242" s="5" t="s">
        <v>41</v>
      </c>
      <c r="B242" s="5" t="s">
        <v>90</v>
      </c>
      <c r="C242" s="5" t="str">
        <f t="shared" si="24"/>
        <v>mở  bạt đống ủ</v>
      </c>
      <c r="D242" s="2"/>
      <c r="E242" s="2"/>
      <c r="F242" s="2">
        <f t="shared" si="22"/>
        <v>9</v>
      </c>
      <c r="G242" s="2">
        <f t="shared" si="23"/>
        <v>0</v>
      </c>
      <c r="H242" s="2"/>
      <c r="I242" s="2"/>
      <c r="J242" s="2">
        <v>9</v>
      </c>
      <c r="K242" s="2"/>
    </row>
    <row r="243" spans="1:11" x14ac:dyDescent="0.25">
      <c r="A243" s="5" t="s">
        <v>41</v>
      </c>
      <c r="B243" s="5" t="s">
        <v>92</v>
      </c>
      <c r="C243" s="5" t="str">
        <f t="shared" si="24"/>
        <v>làm ngoài</v>
      </c>
      <c r="D243" s="2"/>
      <c r="E243" s="2"/>
      <c r="F243" s="2">
        <f t="shared" si="22"/>
        <v>32</v>
      </c>
      <c r="G243" s="2">
        <f t="shared" si="23"/>
        <v>0</v>
      </c>
      <c r="H243" s="2">
        <v>32</v>
      </c>
      <c r="I243" s="2"/>
      <c r="J243" s="2"/>
      <c r="K243" s="2"/>
    </row>
    <row r="244" spans="1:11" x14ac:dyDescent="0.25">
      <c r="A244" s="5" t="s">
        <v>41</v>
      </c>
      <c r="B244" s="5" t="s">
        <v>97</v>
      </c>
      <c r="C244" s="5" t="s">
        <v>98</v>
      </c>
      <c r="D244" s="2">
        <v>800</v>
      </c>
      <c r="E244" s="2"/>
      <c r="F244" s="2">
        <f t="shared" si="22"/>
        <v>0</v>
      </c>
      <c r="G244" s="2">
        <f t="shared" si="23"/>
        <v>0</v>
      </c>
      <c r="H244" s="2"/>
      <c r="I244" s="2"/>
      <c r="J244" s="2"/>
      <c r="K244" s="2"/>
    </row>
    <row r="245" spans="1:11" x14ac:dyDescent="0.25">
      <c r="A245" s="5" t="s">
        <v>41</v>
      </c>
      <c r="B245" s="5" t="s">
        <v>99</v>
      </c>
      <c r="C245" s="5" t="s">
        <v>100</v>
      </c>
      <c r="D245" s="2">
        <v>4750</v>
      </c>
      <c r="E245" s="2"/>
      <c r="F245" s="2">
        <f t="shared" si="22"/>
        <v>0</v>
      </c>
      <c r="G245" s="2">
        <f t="shared" si="23"/>
        <v>0</v>
      </c>
      <c r="H245" s="2"/>
      <c r="I245" s="2"/>
      <c r="J245" s="2"/>
      <c r="K245" s="2"/>
    </row>
    <row r="246" spans="1:11" x14ac:dyDescent="0.25">
      <c r="A246" s="5" t="s">
        <v>41</v>
      </c>
      <c r="B246" s="5" t="s">
        <v>126</v>
      </c>
      <c r="C246" s="5" t="s">
        <v>127</v>
      </c>
      <c r="D246" s="2">
        <v>325</v>
      </c>
      <c r="E246" s="2"/>
      <c r="F246" s="2">
        <f t="shared" si="22"/>
        <v>0</v>
      </c>
      <c r="G246" s="2">
        <f t="shared" si="23"/>
        <v>0</v>
      </c>
      <c r="H246" s="2"/>
      <c r="I246" s="2"/>
      <c r="J246" s="2"/>
      <c r="K246" s="2"/>
    </row>
    <row r="247" spans="1:11" x14ac:dyDescent="0.25">
      <c r="A247" s="5" t="s">
        <v>41</v>
      </c>
      <c r="B247" s="5" t="s">
        <v>114</v>
      </c>
      <c r="C247" s="5" t="s">
        <v>115</v>
      </c>
      <c r="D247" s="2">
        <v>450</v>
      </c>
      <c r="E247" s="2"/>
      <c r="F247" s="2">
        <f t="shared" si="22"/>
        <v>0</v>
      </c>
      <c r="G247" s="2">
        <f t="shared" si="23"/>
        <v>0</v>
      </c>
      <c r="H247" s="2"/>
      <c r="I247" s="2"/>
      <c r="J247" s="2"/>
      <c r="K247" s="2"/>
    </row>
    <row r="248" spans="1:11" x14ac:dyDescent="0.25">
      <c r="A248" s="5" t="s">
        <v>41</v>
      </c>
      <c r="B248" s="5" t="s">
        <v>116</v>
      </c>
      <c r="C248" s="5" t="s">
        <v>117</v>
      </c>
      <c r="D248" s="2">
        <v>325</v>
      </c>
      <c r="E248" s="2"/>
      <c r="F248" s="2">
        <f t="shared" si="22"/>
        <v>0</v>
      </c>
      <c r="G248" s="2">
        <f t="shared" si="23"/>
        <v>0</v>
      </c>
      <c r="H248" s="2"/>
      <c r="I248" s="2"/>
      <c r="J248" s="2"/>
      <c r="K248" s="2"/>
    </row>
    <row r="249" spans="1:11" x14ac:dyDescent="0.25">
      <c r="A249" s="5" t="s">
        <v>41</v>
      </c>
      <c r="B249" s="5" t="s">
        <v>101</v>
      </c>
      <c r="C249" s="5" t="s">
        <v>102</v>
      </c>
      <c r="D249" s="2">
        <v>866.66666666666663</v>
      </c>
      <c r="E249" s="2"/>
      <c r="F249" s="2">
        <f t="shared" si="22"/>
        <v>0</v>
      </c>
      <c r="G249" s="2">
        <f t="shared" si="23"/>
        <v>0</v>
      </c>
      <c r="H249" s="2"/>
      <c r="I249" s="2"/>
      <c r="J249" s="2"/>
      <c r="K249" s="2"/>
    </row>
    <row r="250" spans="1:11" x14ac:dyDescent="0.25">
      <c r="A250" s="5" t="s">
        <v>41</v>
      </c>
      <c r="B250" s="5" t="s">
        <v>112</v>
      </c>
      <c r="C250" s="5" t="s">
        <v>113</v>
      </c>
      <c r="D250" s="2">
        <v>350</v>
      </c>
      <c r="E250" s="2"/>
      <c r="F250" s="2">
        <f t="shared" si="22"/>
        <v>0</v>
      </c>
      <c r="G250" s="2">
        <f t="shared" si="23"/>
        <v>0</v>
      </c>
      <c r="H250" s="2"/>
      <c r="I250" s="2"/>
      <c r="J250" s="2"/>
      <c r="K250" s="2"/>
    </row>
    <row r="251" spans="1:11" x14ac:dyDescent="0.25">
      <c r="A251" s="5" t="s">
        <v>41</v>
      </c>
      <c r="B251" s="5" t="s">
        <v>103</v>
      </c>
      <c r="C251" s="5" t="s">
        <v>104</v>
      </c>
      <c r="D251" s="2">
        <v>158.33333333333334</v>
      </c>
      <c r="E251" s="2"/>
      <c r="F251" s="2">
        <f t="shared" si="22"/>
        <v>0</v>
      </c>
      <c r="G251" s="2">
        <f t="shared" si="23"/>
        <v>0</v>
      </c>
      <c r="H251" s="2"/>
      <c r="I251" s="2"/>
      <c r="J251" s="2"/>
      <c r="K251" s="2"/>
    </row>
    <row r="252" spans="1:11" x14ac:dyDescent="0.25">
      <c r="A252" s="5" t="s">
        <v>41</v>
      </c>
      <c r="B252" s="5" t="s">
        <v>146</v>
      </c>
      <c r="C252" s="5" t="s">
        <v>147</v>
      </c>
      <c r="D252" s="2">
        <v>31.25</v>
      </c>
      <c r="E252" s="2"/>
      <c r="F252" s="2">
        <f t="shared" si="22"/>
        <v>0</v>
      </c>
      <c r="G252" s="2">
        <f t="shared" si="23"/>
        <v>0</v>
      </c>
      <c r="H252" s="2"/>
      <c r="I252" s="2"/>
      <c r="J252" s="2"/>
      <c r="K252" s="2"/>
    </row>
    <row r="253" spans="1:11" x14ac:dyDescent="0.25">
      <c r="A253" s="5" t="s">
        <v>41</v>
      </c>
      <c r="B253" s="5" t="s">
        <v>144</v>
      </c>
      <c r="C253" s="5" t="s">
        <v>145</v>
      </c>
      <c r="D253" s="2">
        <v>31.25</v>
      </c>
      <c r="E253" s="2"/>
      <c r="F253" s="2">
        <f t="shared" si="22"/>
        <v>0</v>
      </c>
      <c r="G253" s="2">
        <f t="shared" si="23"/>
        <v>0</v>
      </c>
      <c r="H253" s="2"/>
      <c r="I253" s="2"/>
      <c r="J253" s="2"/>
      <c r="K253" s="2"/>
    </row>
    <row r="254" spans="1:11" x14ac:dyDescent="0.25">
      <c r="A254" s="5" t="s">
        <v>41</v>
      </c>
      <c r="B254" s="5" t="s">
        <v>107</v>
      </c>
      <c r="C254" s="5" t="s">
        <v>108</v>
      </c>
      <c r="D254" s="2">
        <v>1892</v>
      </c>
      <c r="E254" s="2"/>
      <c r="F254" s="2">
        <f t="shared" si="22"/>
        <v>0</v>
      </c>
      <c r="G254" s="2">
        <f t="shared" si="23"/>
        <v>0</v>
      </c>
      <c r="H254" s="2"/>
      <c r="I254" s="2"/>
      <c r="J254" s="2"/>
      <c r="K254" s="2"/>
    </row>
    <row r="255" spans="1:11" x14ac:dyDescent="0.25">
      <c r="A255" s="5" t="s">
        <v>41</v>
      </c>
      <c r="B255" s="5" t="s">
        <v>152</v>
      </c>
      <c r="C255" s="5" t="s">
        <v>153</v>
      </c>
      <c r="D255" s="2">
        <v>141.66666666666666</v>
      </c>
      <c r="E255" s="2"/>
      <c r="F255" s="2">
        <f t="shared" si="22"/>
        <v>0</v>
      </c>
      <c r="G255" s="2">
        <f t="shared" si="23"/>
        <v>0</v>
      </c>
      <c r="H255" s="2"/>
      <c r="I255" s="2"/>
      <c r="J255" s="2"/>
      <c r="K255" s="2"/>
    </row>
    <row r="256" spans="1:11" x14ac:dyDescent="0.25">
      <c r="A256" s="5" t="s">
        <v>41</v>
      </c>
      <c r="B256" s="5" t="s">
        <v>166</v>
      </c>
      <c r="C256" s="5" t="s">
        <v>167</v>
      </c>
      <c r="D256" s="2">
        <v>33.333333333333336</v>
      </c>
      <c r="E256" s="2"/>
      <c r="F256" s="2">
        <f t="shared" si="22"/>
        <v>0</v>
      </c>
      <c r="G256" s="2">
        <f t="shared" si="23"/>
        <v>0</v>
      </c>
      <c r="H256" s="2"/>
      <c r="I256" s="2"/>
      <c r="J256" s="2"/>
      <c r="K256" s="2"/>
    </row>
    <row r="257" spans="1:11" x14ac:dyDescent="0.25">
      <c r="A257" s="5" t="s">
        <v>42</v>
      </c>
      <c r="B257" s="5" t="s">
        <v>155</v>
      </c>
      <c r="C257" s="5" t="str">
        <f t="shared" ref="C257:C261" si="25">VLOOKUP(B257,$M$6:$N$37,2,0)</f>
        <v>Vc Vôi, lân..</v>
      </c>
      <c r="D257" s="2"/>
      <c r="E257" s="2"/>
      <c r="F257" s="2">
        <f t="shared" si="22"/>
        <v>2.4999999999999991</v>
      </c>
      <c r="G257" s="2">
        <f t="shared" si="23"/>
        <v>0</v>
      </c>
      <c r="H257" s="2">
        <v>2.4999999999999991</v>
      </c>
      <c r="I257" s="2"/>
      <c r="J257" s="2"/>
      <c r="K257" s="2"/>
    </row>
    <row r="258" spans="1:11" x14ac:dyDescent="0.25">
      <c r="A258" s="5" t="s">
        <v>42</v>
      </c>
      <c r="B258" s="5" t="s">
        <v>89</v>
      </c>
      <c r="C258" s="5" t="str">
        <f t="shared" si="25"/>
        <v>đậy bạt đống ủ</v>
      </c>
      <c r="D258" s="2"/>
      <c r="E258" s="2"/>
      <c r="F258" s="2">
        <f t="shared" si="22"/>
        <v>25</v>
      </c>
      <c r="G258" s="2">
        <f t="shared" si="23"/>
        <v>2.0000000000000009</v>
      </c>
      <c r="H258" s="2"/>
      <c r="I258" s="2"/>
      <c r="J258" s="2">
        <v>25</v>
      </c>
      <c r="K258" s="2">
        <v>2.0000000000000009</v>
      </c>
    </row>
    <row r="259" spans="1:11" x14ac:dyDescent="0.25">
      <c r="A259" s="5" t="s">
        <v>42</v>
      </c>
      <c r="B259" s="5" t="s">
        <v>90</v>
      </c>
      <c r="C259" s="5" t="str">
        <f t="shared" si="25"/>
        <v>mở  bạt đống ủ</v>
      </c>
      <c r="D259" s="2"/>
      <c r="E259" s="2"/>
      <c r="F259" s="2">
        <f t="shared" si="22"/>
        <v>6</v>
      </c>
      <c r="G259" s="2">
        <f t="shared" si="23"/>
        <v>0.49999999999999956</v>
      </c>
      <c r="H259" s="2"/>
      <c r="I259" s="2"/>
      <c r="J259" s="2">
        <v>6</v>
      </c>
      <c r="K259" s="2">
        <v>0.49999999999999956</v>
      </c>
    </row>
    <row r="260" spans="1:11" x14ac:dyDescent="0.25">
      <c r="A260" s="5" t="s">
        <v>42</v>
      </c>
      <c r="B260" s="5" t="s">
        <v>91</v>
      </c>
      <c r="C260" s="5" t="str">
        <f t="shared" si="25"/>
        <v>mở bạt hồ</v>
      </c>
      <c r="D260" s="2"/>
      <c r="E260" s="2"/>
      <c r="F260" s="2">
        <f t="shared" si="22"/>
        <v>0.99999999999999911</v>
      </c>
      <c r="G260" s="2">
        <f t="shared" si="23"/>
        <v>0</v>
      </c>
      <c r="H260" s="2"/>
      <c r="I260" s="2"/>
      <c r="J260" s="2">
        <v>0.99999999999999911</v>
      </c>
      <c r="K260" s="2"/>
    </row>
    <row r="261" spans="1:11" x14ac:dyDescent="0.25">
      <c r="A261" s="5" t="s">
        <v>42</v>
      </c>
      <c r="B261" s="5" t="s">
        <v>92</v>
      </c>
      <c r="C261" s="5" t="str">
        <f t="shared" si="25"/>
        <v>làm ngoài</v>
      </c>
      <c r="D261" s="2"/>
      <c r="E261" s="2"/>
      <c r="F261" s="2">
        <f t="shared" si="22"/>
        <v>22.5</v>
      </c>
      <c r="G261" s="2">
        <f t="shared" si="23"/>
        <v>5.5</v>
      </c>
      <c r="H261" s="2">
        <v>22.5</v>
      </c>
      <c r="I261" s="2">
        <v>5.5</v>
      </c>
      <c r="J261" s="2"/>
      <c r="K261" s="2"/>
    </row>
    <row r="262" spans="1:11" x14ac:dyDescent="0.25">
      <c r="A262" s="5" t="s">
        <v>42</v>
      </c>
      <c r="B262" s="5" t="s">
        <v>95</v>
      </c>
      <c r="C262" s="5" t="s">
        <v>96</v>
      </c>
      <c r="D262" s="2">
        <v>790</v>
      </c>
      <c r="E262" s="2"/>
      <c r="F262" s="2">
        <f t="shared" si="22"/>
        <v>0</v>
      </c>
      <c r="G262" s="2">
        <f t="shared" si="23"/>
        <v>0</v>
      </c>
      <c r="H262" s="2"/>
      <c r="I262" s="2"/>
      <c r="J262" s="2"/>
      <c r="K262" s="2"/>
    </row>
    <row r="263" spans="1:11" x14ac:dyDescent="0.25">
      <c r="A263" s="5" t="s">
        <v>42</v>
      </c>
      <c r="B263" s="5" t="s">
        <v>97</v>
      </c>
      <c r="C263" s="5" t="s">
        <v>98</v>
      </c>
      <c r="D263" s="2">
        <v>1175</v>
      </c>
      <c r="E263" s="2"/>
      <c r="F263" s="2">
        <f t="shared" si="22"/>
        <v>0</v>
      </c>
      <c r="G263" s="2">
        <f t="shared" si="23"/>
        <v>0</v>
      </c>
      <c r="H263" s="2"/>
      <c r="I263" s="2"/>
      <c r="J263" s="2"/>
      <c r="K263" s="2"/>
    </row>
    <row r="264" spans="1:11" x14ac:dyDescent="0.25">
      <c r="A264" s="5" t="s">
        <v>42</v>
      </c>
      <c r="B264" s="5" t="s">
        <v>99</v>
      </c>
      <c r="C264" s="5" t="s">
        <v>100</v>
      </c>
      <c r="D264" s="2">
        <v>4350</v>
      </c>
      <c r="E264" s="2"/>
      <c r="F264" s="2">
        <f t="shared" si="22"/>
        <v>0</v>
      </c>
      <c r="G264" s="2">
        <f t="shared" si="23"/>
        <v>0</v>
      </c>
      <c r="H264" s="2"/>
      <c r="I264" s="2"/>
      <c r="J264" s="2"/>
      <c r="K264" s="2"/>
    </row>
    <row r="265" spans="1:11" x14ac:dyDescent="0.25">
      <c r="A265" s="5" t="s">
        <v>42</v>
      </c>
      <c r="B265" s="5" t="s">
        <v>114</v>
      </c>
      <c r="C265" s="5" t="s">
        <v>115</v>
      </c>
      <c r="D265" s="2">
        <v>400</v>
      </c>
      <c r="E265" s="2"/>
      <c r="F265" s="2">
        <f t="shared" si="22"/>
        <v>0</v>
      </c>
      <c r="G265" s="2">
        <f t="shared" si="23"/>
        <v>0</v>
      </c>
      <c r="H265" s="2"/>
      <c r="I265" s="2"/>
      <c r="J265" s="2"/>
      <c r="K265" s="2"/>
    </row>
    <row r="266" spans="1:11" x14ac:dyDescent="0.25">
      <c r="A266" s="5" t="s">
        <v>42</v>
      </c>
      <c r="B266" s="5" t="s">
        <v>118</v>
      </c>
      <c r="C266" s="5" t="s">
        <v>119</v>
      </c>
      <c r="D266" s="2">
        <v>775</v>
      </c>
      <c r="E266" s="2"/>
      <c r="F266" s="2">
        <f t="shared" si="22"/>
        <v>0</v>
      </c>
      <c r="G266" s="2">
        <f t="shared" si="23"/>
        <v>0</v>
      </c>
      <c r="H266" s="2"/>
      <c r="I266" s="2"/>
      <c r="J266" s="2"/>
      <c r="K266" s="2"/>
    </row>
    <row r="267" spans="1:11" x14ac:dyDescent="0.25">
      <c r="A267" s="5" t="s">
        <v>42</v>
      </c>
      <c r="B267" s="5" t="s">
        <v>101</v>
      </c>
      <c r="C267" s="5" t="s">
        <v>102</v>
      </c>
      <c r="D267" s="2">
        <v>1633.3333333333333</v>
      </c>
      <c r="E267" s="2"/>
      <c r="F267" s="2">
        <f t="shared" si="22"/>
        <v>0</v>
      </c>
      <c r="G267" s="2">
        <f t="shared" si="23"/>
        <v>0</v>
      </c>
      <c r="H267" s="2"/>
      <c r="I267" s="2"/>
      <c r="J267" s="2"/>
      <c r="K267" s="2"/>
    </row>
    <row r="268" spans="1:11" x14ac:dyDescent="0.25">
      <c r="A268" s="5" t="s">
        <v>42</v>
      </c>
      <c r="B268" s="5" t="s">
        <v>112</v>
      </c>
      <c r="C268" s="5" t="s">
        <v>113</v>
      </c>
      <c r="D268" s="2">
        <v>166.66666666666666</v>
      </c>
      <c r="E268" s="2"/>
      <c r="F268" s="2">
        <f t="shared" si="22"/>
        <v>0</v>
      </c>
      <c r="G268" s="2">
        <f t="shared" si="23"/>
        <v>0</v>
      </c>
      <c r="H268" s="2"/>
      <c r="I268" s="2"/>
      <c r="J268" s="2"/>
      <c r="K268" s="2"/>
    </row>
    <row r="269" spans="1:11" x14ac:dyDescent="0.25">
      <c r="A269" s="5" t="s">
        <v>42</v>
      </c>
      <c r="B269" s="5" t="s">
        <v>103</v>
      </c>
      <c r="C269" s="5" t="s">
        <v>104</v>
      </c>
      <c r="D269" s="2">
        <v>25</v>
      </c>
      <c r="E269" s="2"/>
      <c r="F269" s="2">
        <f t="shared" si="22"/>
        <v>0</v>
      </c>
      <c r="G269" s="2">
        <f t="shared" si="23"/>
        <v>0</v>
      </c>
      <c r="H269" s="2"/>
      <c r="I269" s="2"/>
      <c r="J269" s="2"/>
      <c r="K269" s="2"/>
    </row>
    <row r="270" spans="1:11" x14ac:dyDescent="0.25">
      <c r="A270" s="5" t="s">
        <v>42</v>
      </c>
      <c r="B270" s="5" t="s">
        <v>144</v>
      </c>
      <c r="C270" s="5" t="s">
        <v>145</v>
      </c>
      <c r="D270" s="2">
        <v>62.5</v>
      </c>
      <c r="E270" s="2"/>
      <c r="F270" s="2">
        <f t="shared" si="22"/>
        <v>0</v>
      </c>
      <c r="G270" s="2">
        <f t="shared" si="23"/>
        <v>0</v>
      </c>
      <c r="H270" s="2"/>
      <c r="I270" s="2"/>
      <c r="J270" s="2"/>
      <c r="K270" s="2"/>
    </row>
    <row r="271" spans="1:11" x14ac:dyDescent="0.25">
      <c r="A271" s="5" t="s">
        <v>42</v>
      </c>
      <c r="B271" s="5" t="s">
        <v>107</v>
      </c>
      <c r="C271" s="5" t="s">
        <v>108</v>
      </c>
      <c r="D271" s="2">
        <v>1766.6666666666665</v>
      </c>
      <c r="E271" s="2"/>
      <c r="F271" s="2">
        <f t="shared" si="22"/>
        <v>0</v>
      </c>
      <c r="G271" s="2">
        <f t="shared" si="23"/>
        <v>0</v>
      </c>
      <c r="H271" s="2"/>
      <c r="I271" s="2"/>
      <c r="J271" s="2"/>
      <c r="K271" s="2"/>
    </row>
    <row r="272" spans="1:11" x14ac:dyDescent="0.25">
      <c r="A272" s="5" t="s">
        <v>42</v>
      </c>
      <c r="B272" s="5" t="s">
        <v>142</v>
      </c>
      <c r="C272" s="5" t="s">
        <v>143</v>
      </c>
      <c r="D272" s="2">
        <v>325</v>
      </c>
      <c r="E272" s="2"/>
      <c r="F272" s="2">
        <f t="shared" si="22"/>
        <v>0</v>
      </c>
      <c r="G272" s="2">
        <f t="shared" si="23"/>
        <v>0</v>
      </c>
      <c r="H272" s="2"/>
      <c r="I272" s="2"/>
      <c r="J272" s="2"/>
      <c r="K272" s="2"/>
    </row>
    <row r="273" spans="1:11" x14ac:dyDescent="0.25">
      <c r="A273" s="5" t="s">
        <v>42</v>
      </c>
      <c r="B273" s="5" t="s">
        <v>150</v>
      </c>
      <c r="C273" s="5" t="s">
        <v>151</v>
      </c>
      <c r="D273" s="2"/>
      <c r="E273" s="2">
        <v>25</v>
      </c>
      <c r="F273" s="2">
        <f t="shared" si="22"/>
        <v>0</v>
      </c>
      <c r="G273" s="2">
        <f t="shared" si="23"/>
        <v>0</v>
      </c>
      <c r="H273" s="2"/>
      <c r="I273" s="2"/>
      <c r="J273" s="2"/>
      <c r="K273" s="2"/>
    </row>
    <row r="274" spans="1:11" x14ac:dyDescent="0.25">
      <c r="A274" s="5" t="s">
        <v>43</v>
      </c>
      <c r="B274" s="5" t="s">
        <v>155</v>
      </c>
      <c r="C274" s="5" t="str">
        <f t="shared" ref="C274:C278" si="26">VLOOKUP(B274,$M$6:$N$37,2,0)</f>
        <v>Vc Vôi, lân..</v>
      </c>
      <c r="D274" s="2"/>
      <c r="E274" s="2"/>
      <c r="F274" s="2">
        <f t="shared" si="22"/>
        <v>1.5</v>
      </c>
      <c r="G274" s="2">
        <f t="shared" si="23"/>
        <v>0</v>
      </c>
      <c r="H274" s="2">
        <v>1.5</v>
      </c>
      <c r="I274" s="2"/>
      <c r="J274" s="2"/>
      <c r="K274" s="2"/>
    </row>
    <row r="275" spans="1:11" x14ac:dyDescent="0.25">
      <c r="A275" s="5" t="s">
        <v>43</v>
      </c>
      <c r="B275" s="5" t="s">
        <v>89</v>
      </c>
      <c r="C275" s="5" t="str">
        <f t="shared" si="26"/>
        <v>đậy bạt đống ủ</v>
      </c>
      <c r="D275" s="2"/>
      <c r="E275" s="2"/>
      <c r="F275" s="2">
        <f t="shared" si="22"/>
        <v>15.499999999999996</v>
      </c>
      <c r="G275" s="2">
        <f t="shared" si="23"/>
        <v>0.50000000000000089</v>
      </c>
      <c r="H275" s="2"/>
      <c r="I275" s="2"/>
      <c r="J275" s="2">
        <v>15.499999999999996</v>
      </c>
      <c r="K275" s="2">
        <v>0.50000000000000089</v>
      </c>
    </row>
    <row r="276" spans="1:11" x14ac:dyDescent="0.25">
      <c r="A276" s="5" t="s">
        <v>43</v>
      </c>
      <c r="B276" s="5" t="s">
        <v>90</v>
      </c>
      <c r="C276" s="5" t="str">
        <f t="shared" si="26"/>
        <v>mở  bạt đống ủ</v>
      </c>
      <c r="D276" s="2"/>
      <c r="E276" s="2"/>
      <c r="F276" s="2">
        <f t="shared" si="22"/>
        <v>4</v>
      </c>
      <c r="G276" s="2">
        <f t="shared" si="23"/>
        <v>0</v>
      </c>
      <c r="H276" s="2"/>
      <c r="I276" s="2"/>
      <c r="J276" s="2">
        <v>4</v>
      </c>
      <c r="K276" s="2"/>
    </row>
    <row r="277" spans="1:11" x14ac:dyDescent="0.25">
      <c r="A277" s="5" t="s">
        <v>43</v>
      </c>
      <c r="B277" s="5" t="s">
        <v>91</v>
      </c>
      <c r="C277" s="5" t="str">
        <f t="shared" si="26"/>
        <v>mở bạt hồ</v>
      </c>
      <c r="D277" s="2"/>
      <c r="E277" s="2"/>
      <c r="F277" s="2">
        <f t="shared" si="22"/>
        <v>2.0000000000000009</v>
      </c>
      <c r="G277" s="2">
        <f t="shared" si="23"/>
        <v>0</v>
      </c>
      <c r="H277" s="2"/>
      <c r="I277" s="2"/>
      <c r="J277" s="2">
        <v>2.0000000000000009</v>
      </c>
      <c r="K277" s="2"/>
    </row>
    <row r="278" spans="1:11" x14ac:dyDescent="0.25">
      <c r="A278" s="5" t="s">
        <v>43</v>
      </c>
      <c r="B278" s="5" t="s">
        <v>92</v>
      </c>
      <c r="C278" s="5" t="str">
        <f t="shared" si="26"/>
        <v>làm ngoài</v>
      </c>
      <c r="D278" s="2"/>
      <c r="E278" s="2"/>
      <c r="F278" s="2">
        <f t="shared" si="22"/>
        <v>29.166666666666668</v>
      </c>
      <c r="G278" s="2">
        <f t="shared" si="23"/>
        <v>3.5000000000000009</v>
      </c>
      <c r="H278" s="2">
        <v>29.166666666666668</v>
      </c>
      <c r="I278" s="2">
        <v>3.5000000000000009</v>
      </c>
      <c r="J278" s="2"/>
      <c r="K278" s="2"/>
    </row>
    <row r="279" spans="1:11" x14ac:dyDescent="0.25">
      <c r="A279" s="5" t="s">
        <v>43</v>
      </c>
      <c r="B279" s="5" t="s">
        <v>95</v>
      </c>
      <c r="C279" s="5" t="s">
        <v>96</v>
      </c>
      <c r="D279" s="2">
        <v>970</v>
      </c>
      <c r="E279" s="2"/>
      <c r="F279" s="2">
        <f t="shared" si="22"/>
        <v>0</v>
      </c>
      <c r="G279" s="2">
        <f t="shared" si="23"/>
        <v>0</v>
      </c>
      <c r="H279" s="2"/>
      <c r="I279" s="2"/>
      <c r="J279" s="2"/>
      <c r="K279" s="2"/>
    </row>
    <row r="280" spans="1:11" x14ac:dyDescent="0.25">
      <c r="A280" s="5" t="s">
        <v>43</v>
      </c>
      <c r="B280" s="5" t="s">
        <v>110</v>
      </c>
      <c r="C280" s="5" t="s">
        <v>111</v>
      </c>
      <c r="D280" s="2">
        <v>750</v>
      </c>
      <c r="E280" s="2"/>
      <c r="F280" s="2">
        <f t="shared" ref="F280:F334" si="27">+H280+J280</f>
        <v>0</v>
      </c>
      <c r="G280" s="2">
        <f t="shared" ref="G280:G334" si="28">+I280+K280</f>
        <v>0</v>
      </c>
      <c r="H280" s="2"/>
      <c r="I280" s="2"/>
      <c r="J280" s="2"/>
      <c r="K280" s="2"/>
    </row>
    <row r="281" spans="1:11" x14ac:dyDescent="0.25">
      <c r="A281" s="5" t="s">
        <v>43</v>
      </c>
      <c r="B281" s="5" t="s">
        <v>97</v>
      </c>
      <c r="C281" s="5" t="s">
        <v>98</v>
      </c>
      <c r="D281" s="2">
        <v>800</v>
      </c>
      <c r="E281" s="2"/>
      <c r="F281" s="2">
        <f t="shared" si="27"/>
        <v>0</v>
      </c>
      <c r="G281" s="2">
        <f t="shared" si="28"/>
        <v>0</v>
      </c>
      <c r="H281" s="2"/>
      <c r="I281" s="2"/>
      <c r="J281" s="2"/>
      <c r="K281" s="2"/>
    </row>
    <row r="282" spans="1:11" x14ac:dyDescent="0.25">
      <c r="A282" s="5" t="s">
        <v>43</v>
      </c>
      <c r="B282" s="5" t="s">
        <v>99</v>
      </c>
      <c r="C282" s="5" t="s">
        <v>100</v>
      </c>
      <c r="D282" s="2">
        <v>3325</v>
      </c>
      <c r="E282" s="2"/>
      <c r="F282" s="2">
        <f t="shared" si="27"/>
        <v>0</v>
      </c>
      <c r="G282" s="2">
        <f t="shared" si="28"/>
        <v>0</v>
      </c>
      <c r="H282" s="2"/>
      <c r="I282" s="2"/>
      <c r="J282" s="2"/>
      <c r="K282" s="2"/>
    </row>
    <row r="283" spans="1:11" x14ac:dyDescent="0.25">
      <c r="A283" s="5" t="s">
        <v>43</v>
      </c>
      <c r="B283" s="5" t="s">
        <v>126</v>
      </c>
      <c r="C283" s="5" t="s">
        <v>127</v>
      </c>
      <c r="D283" s="2">
        <v>325</v>
      </c>
      <c r="E283" s="2"/>
      <c r="F283" s="2">
        <f t="shared" si="27"/>
        <v>0</v>
      </c>
      <c r="G283" s="2">
        <f t="shared" si="28"/>
        <v>0</v>
      </c>
      <c r="H283" s="2"/>
      <c r="I283" s="2"/>
      <c r="J283" s="2"/>
      <c r="K283" s="2"/>
    </row>
    <row r="284" spans="1:11" x14ac:dyDescent="0.25">
      <c r="A284" s="5" t="s">
        <v>43</v>
      </c>
      <c r="B284" s="5" t="s">
        <v>114</v>
      </c>
      <c r="C284" s="5" t="s">
        <v>115</v>
      </c>
      <c r="D284" s="2">
        <v>325</v>
      </c>
      <c r="E284" s="2"/>
      <c r="F284" s="2">
        <f t="shared" si="27"/>
        <v>0</v>
      </c>
      <c r="G284" s="2">
        <f t="shared" si="28"/>
        <v>0</v>
      </c>
      <c r="H284" s="2"/>
      <c r="I284" s="2"/>
      <c r="J284" s="2"/>
      <c r="K284" s="2"/>
    </row>
    <row r="285" spans="1:11" x14ac:dyDescent="0.25">
      <c r="A285" s="5" t="s">
        <v>43</v>
      </c>
      <c r="B285" s="5" t="s">
        <v>118</v>
      </c>
      <c r="C285" s="5" t="s">
        <v>119</v>
      </c>
      <c r="D285" s="2">
        <v>1175</v>
      </c>
      <c r="E285" s="2"/>
      <c r="F285" s="2">
        <f t="shared" si="27"/>
        <v>0</v>
      </c>
      <c r="G285" s="2">
        <f t="shared" si="28"/>
        <v>0</v>
      </c>
      <c r="H285" s="2"/>
      <c r="I285" s="2"/>
      <c r="J285" s="2"/>
      <c r="K285" s="2"/>
    </row>
    <row r="286" spans="1:11" x14ac:dyDescent="0.25">
      <c r="A286" s="5" t="s">
        <v>43</v>
      </c>
      <c r="B286" s="5" t="s">
        <v>101</v>
      </c>
      <c r="C286" s="5" t="s">
        <v>102</v>
      </c>
      <c r="D286" s="2">
        <v>1983.3333333333333</v>
      </c>
      <c r="E286" s="2"/>
      <c r="F286" s="2">
        <f t="shared" si="27"/>
        <v>0</v>
      </c>
      <c r="G286" s="2">
        <f t="shared" si="28"/>
        <v>0</v>
      </c>
      <c r="H286" s="2"/>
      <c r="I286" s="2"/>
      <c r="J286" s="2"/>
      <c r="K286" s="2"/>
    </row>
    <row r="287" spans="1:11" x14ac:dyDescent="0.25">
      <c r="A287" s="5" t="s">
        <v>43</v>
      </c>
      <c r="B287" s="5" t="s">
        <v>122</v>
      </c>
      <c r="C287" s="5" t="s">
        <v>123</v>
      </c>
      <c r="D287" s="2">
        <v>170</v>
      </c>
      <c r="E287" s="2"/>
      <c r="F287" s="2">
        <f t="shared" si="27"/>
        <v>0</v>
      </c>
      <c r="G287" s="2">
        <f t="shared" si="28"/>
        <v>0</v>
      </c>
      <c r="H287" s="2"/>
      <c r="I287" s="2"/>
      <c r="J287" s="2"/>
      <c r="K287" s="2"/>
    </row>
    <row r="288" spans="1:11" x14ac:dyDescent="0.25">
      <c r="A288" s="5" t="s">
        <v>43</v>
      </c>
      <c r="B288" s="5" t="s">
        <v>107</v>
      </c>
      <c r="C288" s="5" t="s">
        <v>108</v>
      </c>
      <c r="D288" s="2">
        <v>1150</v>
      </c>
      <c r="E288" s="2"/>
      <c r="F288" s="2">
        <f t="shared" si="27"/>
        <v>0</v>
      </c>
      <c r="G288" s="2">
        <f t="shared" si="28"/>
        <v>0</v>
      </c>
      <c r="H288" s="2"/>
      <c r="I288" s="2"/>
      <c r="J288" s="2"/>
      <c r="K288" s="2"/>
    </row>
    <row r="289" spans="1:11" x14ac:dyDescent="0.25">
      <c r="A289" s="5" t="s">
        <v>43</v>
      </c>
      <c r="B289" s="5" t="s">
        <v>142</v>
      </c>
      <c r="C289" s="5" t="s">
        <v>143</v>
      </c>
      <c r="D289" s="2">
        <v>325</v>
      </c>
      <c r="E289" s="2"/>
      <c r="F289" s="2">
        <f t="shared" si="27"/>
        <v>0</v>
      </c>
      <c r="G289" s="2">
        <f t="shared" si="28"/>
        <v>0</v>
      </c>
      <c r="H289" s="2"/>
      <c r="I289" s="2"/>
      <c r="J289" s="2"/>
      <c r="K289" s="2"/>
    </row>
    <row r="290" spans="1:11" x14ac:dyDescent="0.25">
      <c r="A290" s="5" t="s">
        <v>43</v>
      </c>
      <c r="B290" s="5" t="s">
        <v>152</v>
      </c>
      <c r="C290" s="5" t="s">
        <v>153</v>
      </c>
      <c r="D290" s="2">
        <v>141.66666666666666</v>
      </c>
      <c r="E290" s="2"/>
      <c r="F290" s="2">
        <f t="shared" si="27"/>
        <v>0</v>
      </c>
      <c r="G290" s="2">
        <f t="shared" si="28"/>
        <v>0</v>
      </c>
      <c r="H290" s="2"/>
      <c r="I290" s="2"/>
      <c r="J290" s="2"/>
      <c r="K290" s="2"/>
    </row>
    <row r="291" spans="1:11" x14ac:dyDescent="0.25">
      <c r="A291" s="5" t="s">
        <v>43</v>
      </c>
      <c r="B291" s="5" t="s">
        <v>157</v>
      </c>
      <c r="C291" s="5" t="s">
        <v>156</v>
      </c>
      <c r="D291" s="2">
        <v>231.25</v>
      </c>
      <c r="E291" s="2"/>
      <c r="F291" s="2">
        <f t="shared" si="27"/>
        <v>0</v>
      </c>
      <c r="G291" s="2">
        <f t="shared" si="28"/>
        <v>0</v>
      </c>
      <c r="H291" s="2"/>
      <c r="I291" s="2"/>
      <c r="J291" s="2"/>
      <c r="K291" s="2"/>
    </row>
    <row r="292" spans="1:11" x14ac:dyDescent="0.25">
      <c r="A292" s="5" t="s">
        <v>44</v>
      </c>
      <c r="B292" s="5" t="s">
        <v>89</v>
      </c>
      <c r="C292" s="5" t="str">
        <f t="shared" ref="C292:C295" si="29">VLOOKUP(B292,$M$6:$N$37,2,0)</f>
        <v>đậy bạt đống ủ</v>
      </c>
      <c r="D292" s="2"/>
      <c r="E292" s="2"/>
      <c r="F292" s="2">
        <f t="shared" si="27"/>
        <v>23.5</v>
      </c>
      <c r="G292" s="2">
        <f t="shared" si="28"/>
        <v>0</v>
      </c>
      <c r="H292" s="2"/>
      <c r="I292" s="2"/>
      <c r="J292" s="2">
        <v>23.5</v>
      </c>
      <c r="K292" s="2"/>
    </row>
    <row r="293" spans="1:11" x14ac:dyDescent="0.25">
      <c r="A293" s="5" t="s">
        <v>44</v>
      </c>
      <c r="B293" s="5" t="s">
        <v>90</v>
      </c>
      <c r="C293" s="5" t="str">
        <f t="shared" si="29"/>
        <v>mở  bạt đống ủ</v>
      </c>
      <c r="D293" s="2"/>
      <c r="E293" s="2"/>
      <c r="F293" s="2">
        <f t="shared" si="27"/>
        <v>5.0000000000000009</v>
      </c>
      <c r="G293" s="2">
        <f t="shared" si="28"/>
        <v>0</v>
      </c>
      <c r="H293" s="2"/>
      <c r="I293" s="2"/>
      <c r="J293" s="2">
        <v>5.0000000000000009</v>
      </c>
      <c r="K293" s="2"/>
    </row>
    <row r="294" spans="1:11" x14ac:dyDescent="0.25">
      <c r="A294" s="5" t="s">
        <v>44</v>
      </c>
      <c r="B294" s="5" t="s">
        <v>91</v>
      </c>
      <c r="C294" s="5" t="str">
        <f t="shared" si="29"/>
        <v>mở bạt hồ</v>
      </c>
      <c r="D294" s="2"/>
      <c r="E294" s="2"/>
      <c r="F294" s="2">
        <f t="shared" si="27"/>
        <v>4.5</v>
      </c>
      <c r="G294" s="2">
        <f t="shared" si="28"/>
        <v>0</v>
      </c>
      <c r="H294" s="2"/>
      <c r="I294" s="2"/>
      <c r="J294" s="2">
        <v>4.5</v>
      </c>
      <c r="K294" s="2"/>
    </row>
    <row r="295" spans="1:11" x14ac:dyDescent="0.25">
      <c r="A295" s="5" t="s">
        <v>44</v>
      </c>
      <c r="B295" s="5" t="s">
        <v>92</v>
      </c>
      <c r="C295" s="5" t="str">
        <f t="shared" si="29"/>
        <v>làm ngoài</v>
      </c>
      <c r="D295" s="2"/>
      <c r="E295" s="2"/>
      <c r="F295" s="2">
        <f t="shared" si="27"/>
        <v>21</v>
      </c>
      <c r="G295" s="2">
        <f t="shared" si="28"/>
        <v>0</v>
      </c>
      <c r="H295" s="2">
        <v>21</v>
      </c>
      <c r="I295" s="2"/>
      <c r="J295" s="2"/>
      <c r="K295" s="2"/>
    </row>
    <row r="296" spans="1:11" x14ac:dyDescent="0.25">
      <c r="A296" s="5" t="s">
        <v>44</v>
      </c>
      <c r="B296" s="5" t="s">
        <v>95</v>
      </c>
      <c r="C296" s="5" t="s">
        <v>96</v>
      </c>
      <c r="D296" s="2">
        <v>1080</v>
      </c>
      <c r="E296" s="2"/>
      <c r="F296" s="2">
        <f t="shared" si="27"/>
        <v>0</v>
      </c>
      <c r="G296" s="2">
        <f t="shared" si="28"/>
        <v>0</v>
      </c>
      <c r="H296" s="2"/>
      <c r="I296" s="2"/>
      <c r="J296" s="2"/>
      <c r="K296" s="2"/>
    </row>
    <row r="297" spans="1:11" x14ac:dyDescent="0.25">
      <c r="A297" s="5" t="s">
        <v>44</v>
      </c>
      <c r="B297" s="5" t="s">
        <v>110</v>
      </c>
      <c r="C297" s="5" t="s">
        <v>111</v>
      </c>
      <c r="D297" s="2">
        <v>750</v>
      </c>
      <c r="E297" s="2"/>
      <c r="F297" s="2">
        <f t="shared" si="27"/>
        <v>0</v>
      </c>
      <c r="G297" s="2">
        <f t="shared" si="28"/>
        <v>0</v>
      </c>
      <c r="H297" s="2"/>
      <c r="I297" s="2"/>
      <c r="J297" s="2"/>
      <c r="K297" s="2"/>
    </row>
    <row r="298" spans="1:11" x14ac:dyDescent="0.25">
      <c r="A298" s="5" t="s">
        <v>44</v>
      </c>
      <c r="B298" s="5" t="s">
        <v>97</v>
      </c>
      <c r="C298" s="5" t="s">
        <v>98</v>
      </c>
      <c r="D298" s="2">
        <v>612.5</v>
      </c>
      <c r="E298" s="2"/>
      <c r="F298" s="2">
        <f t="shared" si="27"/>
        <v>0</v>
      </c>
      <c r="G298" s="2">
        <f t="shared" si="28"/>
        <v>0</v>
      </c>
      <c r="H298" s="2"/>
      <c r="I298" s="2"/>
      <c r="J298" s="2"/>
      <c r="K298" s="2"/>
    </row>
    <row r="299" spans="1:11" x14ac:dyDescent="0.25">
      <c r="A299" s="5" t="s">
        <v>44</v>
      </c>
      <c r="B299" s="5" t="s">
        <v>99</v>
      </c>
      <c r="C299" s="5" t="s">
        <v>100</v>
      </c>
      <c r="D299" s="2">
        <v>5200</v>
      </c>
      <c r="E299" s="2"/>
      <c r="F299" s="2">
        <f t="shared" si="27"/>
        <v>0</v>
      </c>
      <c r="G299" s="2">
        <f t="shared" si="28"/>
        <v>0</v>
      </c>
      <c r="H299" s="2"/>
      <c r="I299" s="2"/>
      <c r="J299" s="2"/>
      <c r="K299" s="2"/>
    </row>
    <row r="300" spans="1:11" x14ac:dyDescent="0.25">
      <c r="A300" s="5" t="s">
        <v>44</v>
      </c>
      <c r="B300" s="5" t="s">
        <v>101</v>
      </c>
      <c r="C300" s="5" t="s">
        <v>102</v>
      </c>
      <c r="D300" s="2">
        <v>1983.3333333333335</v>
      </c>
      <c r="E300" s="2"/>
      <c r="F300" s="2">
        <f t="shared" si="27"/>
        <v>0</v>
      </c>
      <c r="G300" s="2">
        <f t="shared" si="28"/>
        <v>0</v>
      </c>
      <c r="H300" s="2"/>
      <c r="I300" s="2"/>
      <c r="J300" s="2"/>
      <c r="K300" s="2"/>
    </row>
    <row r="301" spans="1:11" x14ac:dyDescent="0.25">
      <c r="A301" s="5" t="s">
        <v>44</v>
      </c>
      <c r="B301" s="5" t="s">
        <v>103</v>
      </c>
      <c r="C301" s="5" t="s">
        <v>104</v>
      </c>
      <c r="D301" s="2">
        <v>50</v>
      </c>
      <c r="E301" s="2"/>
      <c r="F301" s="2">
        <f t="shared" si="27"/>
        <v>0</v>
      </c>
      <c r="G301" s="2">
        <f t="shared" si="28"/>
        <v>0</v>
      </c>
      <c r="H301" s="2"/>
      <c r="I301" s="2"/>
      <c r="J301" s="2"/>
      <c r="K301" s="2"/>
    </row>
    <row r="302" spans="1:11" x14ac:dyDescent="0.25">
      <c r="A302" s="5" t="s">
        <v>44</v>
      </c>
      <c r="B302" s="5" t="s">
        <v>107</v>
      </c>
      <c r="C302" s="5" t="s">
        <v>108</v>
      </c>
      <c r="D302" s="2">
        <v>1676.6666666666665</v>
      </c>
      <c r="E302" s="2"/>
      <c r="F302" s="2">
        <f t="shared" si="27"/>
        <v>0</v>
      </c>
      <c r="G302" s="2">
        <f t="shared" si="28"/>
        <v>0</v>
      </c>
      <c r="H302" s="2"/>
      <c r="I302" s="2"/>
      <c r="J302" s="2"/>
      <c r="K302" s="2"/>
    </row>
    <row r="303" spans="1:11" x14ac:dyDescent="0.25">
      <c r="A303" s="5" t="s">
        <v>44</v>
      </c>
      <c r="B303" s="5" t="s">
        <v>159</v>
      </c>
      <c r="C303" s="5" t="s">
        <v>158</v>
      </c>
      <c r="D303" s="2">
        <v>231.25</v>
      </c>
      <c r="E303" s="2"/>
      <c r="F303" s="2">
        <f t="shared" si="27"/>
        <v>0</v>
      </c>
      <c r="G303" s="2">
        <f t="shared" si="28"/>
        <v>0</v>
      </c>
      <c r="H303" s="2"/>
      <c r="I303" s="2"/>
      <c r="J303" s="2"/>
      <c r="K303" s="2"/>
    </row>
    <row r="304" spans="1:11" x14ac:dyDescent="0.25">
      <c r="A304" s="5" t="s">
        <v>44</v>
      </c>
      <c r="B304" s="5" t="s">
        <v>157</v>
      </c>
      <c r="C304" s="5" t="s">
        <v>156</v>
      </c>
      <c r="D304" s="2">
        <v>125</v>
      </c>
      <c r="E304" s="2"/>
      <c r="F304" s="2">
        <f t="shared" si="27"/>
        <v>0</v>
      </c>
      <c r="G304" s="2">
        <f t="shared" si="28"/>
        <v>0</v>
      </c>
      <c r="H304" s="2"/>
      <c r="I304" s="2"/>
      <c r="J304" s="2"/>
      <c r="K304" s="2"/>
    </row>
    <row r="305" spans="1:11" x14ac:dyDescent="0.25">
      <c r="A305" s="5" t="s">
        <v>44</v>
      </c>
      <c r="B305" s="5" t="s">
        <v>150</v>
      </c>
      <c r="C305" s="5" t="s">
        <v>151</v>
      </c>
      <c r="D305" s="2"/>
      <c r="E305" s="2">
        <v>25</v>
      </c>
      <c r="F305" s="2">
        <f t="shared" si="27"/>
        <v>0</v>
      </c>
      <c r="G305" s="2">
        <f t="shared" si="28"/>
        <v>0</v>
      </c>
      <c r="H305" s="2"/>
      <c r="I305" s="2"/>
      <c r="J305" s="2"/>
      <c r="K305" s="2"/>
    </row>
    <row r="306" spans="1:11" x14ac:dyDescent="0.25">
      <c r="A306" s="5" t="s">
        <v>45</v>
      </c>
      <c r="B306" s="5" t="s">
        <v>155</v>
      </c>
      <c r="C306" s="5" t="str">
        <f t="shared" ref="C306:C309" si="30">VLOOKUP(B306,$M$6:$N$37,2,0)</f>
        <v>Vc Vôi, lân..</v>
      </c>
      <c r="D306" s="2"/>
      <c r="E306" s="2"/>
      <c r="F306" s="2">
        <f t="shared" si="27"/>
        <v>3.833333333333333</v>
      </c>
      <c r="G306" s="2">
        <f t="shared" si="28"/>
        <v>0</v>
      </c>
      <c r="H306" s="2">
        <v>3.833333333333333</v>
      </c>
      <c r="I306" s="2"/>
      <c r="J306" s="2"/>
      <c r="K306" s="2"/>
    </row>
    <row r="307" spans="1:11" x14ac:dyDescent="0.25">
      <c r="A307" s="5" t="s">
        <v>45</v>
      </c>
      <c r="B307" s="5" t="s">
        <v>89</v>
      </c>
      <c r="C307" s="5" t="str">
        <f t="shared" si="30"/>
        <v>đậy bạt đống ủ</v>
      </c>
      <c r="D307" s="2"/>
      <c r="E307" s="2"/>
      <c r="F307" s="2">
        <f t="shared" si="27"/>
        <v>19.999999999999996</v>
      </c>
      <c r="G307" s="2">
        <f t="shared" si="28"/>
        <v>0</v>
      </c>
      <c r="H307" s="2"/>
      <c r="I307" s="2"/>
      <c r="J307" s="2">
        <v>19.999999999999996</v>
      </c>
      <c r="K307" s="2"/>
    </row>
    <row r="308" spans="1:11" x14ac:dyDescent="0.25">
      <c r="A308" s="5" t="s">
        <v>45</v>
      </c>
      <c r="B308" s="5" t="s">
        <v>90</v>
      </c>
      <c r="C308" s="5" t="str">
        <f t="shared" si="30"/>
        <v>mở  bạt đống ủ</v>
      </c>
      <c r="D308" s="2"/>
      <c r="E308" s="2"/>
      <c r="F308" s="2">
        <f t="shared" si="27"/>
        <v>11.000000000000002</v>
      </c>
      <c r="G308" s="2">
        <f t="shared" si="28"/>
        <v>0</v>
      </c>
      <c r="H308" s="2"/>
      <c r="I308" s="2"/>
      <c r="J308" s="2">
        <v>11.000000000000002</v>
      </c>
      <c r="K308" s="2"/>
    </row>
    <row r="309" spans="1:11" x14ac:dyDescent="0.25">
      <c r="A309" s="5" t="s">
        <v>45</v>
      </c>
      <c r="B309" s="5" t="s">
        <v>92</v>
      </c>
      <c r="C309" s="5" t="str">
        <f t="shared" si="30"/>
        <v>làm ngoài</v>
      </c>
      <c r="D309" s="2"/>
      <c r="E309" s="2"/>
      <c r="F309" s="2">
        <f t="shared" si="27"/>
        <v>25.833333333333332</v>
      </c>
      <c r="G309" s="2">
        <f t="shared" si="28"/>
        <v>0</v>
      </c>
      <c r="H309" s="2">
        <v>25.833333333333332</v>
      </c>
      <c r="I309" s="2"/>
      <c r="J309" s="2"/>
      <c r="K309" s="2"/>
    </row>
    <row r="310" spans="1:11" x14ac:dyDescent="0.25">
      <c r="A310" s="5" t="s">
        <v>45</v>
      </c>
      <c r="B310" s="5" t="s">
        <v>97</v>
      </c>
      <c r="C310" s="5" t="s">
        <v>98</v>
      </c>
      <c r="D310" s="2">
        <v>1177.5</v>
      </c>
      <c r="E310" s="2"/>
      <c r="F310" s="2">
        <f t="shared" si="27"/>
        <v>0</v>
      </c>
      <c r="G310" s="2">
        <f t="shared" si="28"/>
        <v>0</v>
      </c>
      <c r="H310" s="2"/>
      <c r="I310" s="2"/>
      <c r="J310" s="2"/>
      <c r="K310" s="2"/>
    </row>
    <row r="311" spans="1:11" x14ac:dyDescent="0.25">
      <c r="A311" s="5" t="s">
        <v>45</v>
      </c>
      <c r="B311" s="5" t="s">
        <v>99</v>
      </c>
      <c r="C311" s="5" t="s">
        <v>100</v>
      </c>
      <c r="D311" s="2">
        <v>4800</v>
      </c>
      <c r="E311" s="2"/>
      <c r="F311" s="2">
        <f t="shared" si="27"/>
        <v>0</v>
      </c>
      <c r="G311" s="2">
        <f t="shared" si="28"/>
        <v>0</v>
      </c>
      <c r="H311" s="2"/>
      <c r="I311" s="2"/>
      <c r="J311" s="2"/>
      <c r="K311" s="2"/>
    </row>
    <row r="312" spans="1:11" x14ac:dyDescent="0.25">
      <c r="A312" s="5" t="s">
        <v>45</v>
      </c>
      <c r="B312" s="5" t="s">
        <v>114</v>
      </c>
      <c r="C312" s="5" t="s">
        <v>115</v>
      </c>
      <c r="D312" s="2">
        <v>450</v>
      </c>
      <c r="E312" s="2"/>
      <c r="F312" s="2">
        <f t="shared" si="27"/>
        <v>0</v>
      </c>
      <c r="G312" s="2">
        <f t="shared" si="28"/>
        <v>0</v>
      </c>
      <c r="H312" s="2"/>
      <c r="I312" s="2"/>
      <c r="J312" s="2"/>
      <c r="K312" s="2"/>
    </row>
    <row r="313" spans="1:11" x14ac:dyDescent="0.25">
      <c r="A313" s="5" t="s">
        <v>45</v>
      </c>
      <c r="B313" s="5" t="s">
        <v>116</v>
      </c>
      <c r="C313" s="5" t="s">
        <v>117</v>
      </c>
      <c r="D313" s="2">
        <v>175</v>
      </c>
      <c r="E313" s="2"/>
      <c r="F313" s="2">
        <f t="shared" si="27"/>
        <v>0</v>
      </c>
      <c r="G313" s="2">
        <f t="shared" si="28"/>
        <v>0</v>
      </c>
      <c r="H313" s="2"/>
      <c r="I313" s="2"/>
      <c r="J313" s="2"/>
      <c r="K313" s="2"/>
    </row>
    <row r="314" spans="1:11" x14ac:dyDescent="0.25">
      <c r="A314" s="5" t="s">
        <v>45</v>
      </c>
      <c r="B314" s="5" t="s">
        <v>101</v>
      </c>
      <c r="C314" s="5" t="s">
        <v>102</v>
      </c>
      <c r="D314" s="2">
        <v>1800.0000000000002</v>
      </c>
      <c r="E314" s="2"/>
      <c r="F314" s="2">
        <f t="shared" si="27"/>
        <v>0</v>
      </c>
      <c r="G314" s="2">
        <f t="shared" si="28"/>
        <v>0</v>
      </c>
      <c r="H314" s="2"/>
      <c r="I314" s="2"/>
      <c r="J314" s="2"/>
      <c r="K314" s="2"/>
    </row>
    <row r="315" spans="1:11" x14ac:dyDescent="0.25">
      <c r="A315" s="5" t="s">
        <v>45</v>
      </c>
      <c r="B315" s="5" t="s">
        <v>112</v>
      </c>
      <c r="C315" s="5" t="s">
        <v>113</v>
      </c>
      <c r="D315" s="2">
        <v>516.66666666666663</v>
      </c>
      <c r="E315" s="2"/>
      <c r="F315" s="2">
        <f t="shared" si="27"/>
        <v>0</v>
      </c>
      <c r="G315" s="2">
        <f t="shared" si="28"/>
        <v>0</v>
      </c>
      <c r="H315" s="2"/>
      <c r="I315" s="2"/>
      <c r="J315" s="2"/>
      <c r="K315" s="2"/>
    </row>
    <row r="316" spans="1:11" x14ac:dyDescent="0.25">
      <c r="A316" s="5" t="s">
        <v>45</v>
      </c>
      <c r="B316" s="5" t="s">
        <v>103</v>
      </c>
      <c r="C316" s="5" t="s">
        <v>104</v>
      </c>
      <c r="D316" s="2">
        <v>158.33333333333334</v>
      </c>
      <c r="E316" s="2"/>
      <c r="F316" s="2">
        <f t="shared" si="27"/>
        <v>0</v>
      </c>
      <c r="G316" s="2">
        <f t="shared" si="28"/>
        <v>0</v>
      </c>
      <c r="H316" s="2"/>
      <c r="I316" s="2"/>
      <c r="J316" s="2"/>
      <c r="K316" s="2"/>
    </row>
    <row r="317" spans="1:11" x14ac:dyDescent="0.25">
      <c r="A317" s="5" t="s">
        <v>45</v>
      </c>
      <c r="B317" s="5" t="s">
        <v>146</v>
      </c>
      <c r="C317" s="5" t="s">
        <v>147</v>
      </c>
      <c r="D317" s="2">
        <v>31.25</v>
      </c>
      <c r="E317" s="2"/>
      <c r="F317" s="2">
        <f t="shared" si="27"/>
        <v>0</v>
      </c>
      <c r="G317" s="2">
        <f t="shared" si="28"/>
        <v>0</v>
      </c>
      <c r="H317" s="2"/>
      <c r="I317" s="2"/>
      <c r="J317" s="2"/>
      <c r="K317" s="2"/>
    </row>
    <row r="318" spans="1:11" x14ac:dyDescent="0.25">
      <c r="A318" s="5" t="s">
        <v>45</v>
      </c>
      <c r="B318" s="5" t="s">
        <v>144</v>
      </c>
      <c r="C318" s="5" t="s">
        <v>145</v>
      </c>
      <c r="D318" s="2">
        <v>31.25</v>
      </c>
      <c r="E318" s="2"/>
      <c r="F318" s="2">
        <f t="shared" si="27"/>
        <v>0</v>
      </c>
      <c r="G318" s="2">
        <f t="shared" si="28"/>
        <v>0</v>
      </c>
      <c r="H318" s="2"/>
      <c r="I318" s="2"/>
      <c r="J318" s="2"/>
      <c r="K318" s="2"/>
    </row>
    <row r="319" spans="1:11" x14ac:dyDescent="0.25">
      <c r="A319" s="5" t="s">
        <v>45</v>
      </c>
      <c r="B319" s="5" t="s">
        <v>107</v>
      </c>
      <c r="C319" s="5" t="s">
        <v>108</v>
      </c>
      <c r="D319" s="2">
        <v>1158.6666666666667</v>
      </c>
      <c r="E319" s="2"/>
      <c r="F319" s="2">
        <f t="shared" si="27"/>
        <v>0</v>
      </c>
      <c r="G319" s="2">
        <f t="shared" si="28"/>
        <v>0</v>
      </c>
      <c r="H319" s="2"/>
      <c r="I319" s="2"/>
      <c r="J319" s="2"/>
      <c r="K319" s="2"/>
    </row>
    <row r="320" spans="1:11" x14ac:dyDescent="0.25">
      <c r="A320" s="5" t="s">
        <v>45</v>
      </c>
      <c r="B320" s="5" t="s">
        <v>152</v>
      </c>
      <c r="C320" s="5" t="s">
        <v>153</v>
      </c>
      <c r="D320" s="2">
        <v>141.66666666666666</v>
      </c>
      <c r="E320" s="2"/>
      <c r="F320" s="2">
        <f t="shared" si="27"/>
        <v>0</v>
      </c>
      <c r="G320" s="2">
        <f t="shared" si="28"/>
        <v>0</v>
      </c>
      <c r="H320" s="2"/>
      <c r="I320" s="2"/>
      <c r="J320" s="2"/>
      <c r="K320" s="2"/>
    </row>
    <row r="321" spans="1:11" x14ac:dyDescent="0.25">
      <c r="A321" s="5" t="s">
        <v>45</v>
      </c>
      <c r="B321" s="5" t="s">
        <v>150</v>
      </c>
      <c r="C321" s="5" t="s">
        <v>151</v>
      </c>
      <c r="D321" s="2">
        <v>1</v>
      </c>
      <c r="E321" s="2"/>
      <c r="F321" s="2">
        <f t="shared" si="27"/>
        <v>0</v>
      </c>
      <c r="G321" s="2">
        <f t="shared" si="28"/>
        <v>0</v>
      </c>
      <c r="H321" s="2"/>
      <c r="I321" s="2"/>
      <c r="J321" s="2"/>
      <c r="K321" s="2"/>
    </row>
    <row r="322" spans="1:11" x14ac:dyDescent="0.25">
      <c r="A322" s="5" t="s">
        <v>45</v>
      </c>
      <c r="B322" s="5" t="s">
        <v>166</v>
      </c>
      <c r="C322" s="5" t="s">
        <v>167</v>
      </c>
      <c r="D322" s="2">
        <v>1</v>
      </c>
      <c r="E322" s="2">
        <v>25</v>
      </c>
      <c r="F322" s="2">
        <f t="shared" si="27"/>
        <v>0</v>
      </c>
      <c r="G322" s="2">
        <f t="shared" si="28"/>
        <v>0</v>
      </c>
      <c r="H322" s="2"/>
      <c r="I322" s="2"/>
      <c r="J322" s="2"/>
      <c r="K322" s="2"/>
    </row>
    <row r="323" spans="1:11" x14ac:dyDescent="0.25">
      <c r="A323" s="5" t="s">
        <v>47</v>
      </c>
      <c r="B323" s="5" t="s">
        <v>155</v>
      </c>
      <c r="C323" s="5" t="str">
        <f t="shared" ref="C323:C326" si="31">VLOOKUP(B323,$M$6:$N$37,2,0)</f>
        <v>Vc Vôi, lân..</v>
      </c>
      <c r="D323" s="2"/>
      <c r="E323" s="2"/>
      <c r="F323" s="2">
        <f t="shared" si="27"/>
        <v>0.99999999999999911</v>
      </c>
      <c r="G323" s="2">
        <f t="shared" si="28"/>
        <v>0</v>
      </c>
      <c r="H323" s="2">
        <v>0.99999999999999911</v>
      </c>
      <c r="I323" s="2"/>
      <c r="J323" s="2"/>
      <c r="K323" s="2"/>
    </row>
    <row r="324" spans="1:11" x14ac:dyDescent="0.25">
      <c r="A324" s="5" t="s">
        <v>47</v>
      </c>
      <c r="B324" s="5" t="s">
        <v>89</v>
      </c>
      <c r="C324" s="5" t="str">
        <f t="shared" si="31"/>
        <v>đậy bạt đống ủ</v>
      </c>
      <c r="D324" s="2"/>
      <c r="E324" s="2"/>
      <c r="F324" s="2">
        <f t="shared" si="27"/>
        <v>22.999999999999996</v>
      </c>
      <c r="G324" s="2">
        <f t="shared" si="28"/>
        <v>0</v>
      </c>
      <c r="H324" s="2"/>
      <c r="I324" s="2"/>
      <c r="J324" s="2">
        <v>22.999999999999996</v>
      </c>
      <c r="K324" s="2"/>
    </row>
    <row r="325" spans="1:11" x14ac:dyDescent="0.25">
      <c r="A325" s="5" t="s">
        <v>47</v>
      </c>
      <c r="B325" s="5" t="s">
        <v>90</v>
      </c>
      <c r="C325" s="5" t="str">
        <f t="shared" si="31"/>
        <v>mở  bạt đống ủ</v>
      </c>
      <c r="D325" s="2"/>
      <c r="E325" s="2"/>
      <c r="F325" s="2">
        <f t="shared" si="27"/>
        <v>6.0000000000000018</v>
      </c>
      <c r="G325" s="2">
        <f t="shared" si="28"/>
        <v>0</v>
      </c>
      <c r="H325" s="2"/>
      <c r="I325" s="2"/>
      <c r="J325" s="2">
        <v>6.0000000000000018</v>
      </c>
      <c r="K325" s="2"/>
    </row>
    <row r="326" spans="1:11" x14ac:dyDescent="0.25">
      <c r="A326" s="5" t="s">
        <v>47</v>
      </c>
      <c r="B326" s="5" t="s">
        <v>92</v>
      </c>
      <c r="C326" s="5" t="str">
        <f t="shared" si="31"/>
        <v>làm ngoài</v>
      </c>
      <c r="D326" s="2"/>
      <c r="E326" s="2"/>
      <c r="F326" s="2">
        <f t="shared" si="27"/>
        <v>27</v>
      </c>
      <c r="G326" s="2">
        <f t="shared" si="28"/>
        <v>0.50000000000000089</v>
      </c>
      <c r="H326" s="2">
        <v>27</v>
      </c>
      <c r="I326" s="2">
        <v>0.50000000000000089</v>
      </c>
      <c r="J326" s="2"/>
      <c r="K326" s="2"/>
    </row>
    <row r="327" spans="1:11" x14ac:dyDescent="0.25">
      <c r="A327" s="5" t="s">
        <v>47</v>
      </c>
      <c r="B327" s="5" t="s">
        <v>95</v>
      </c>
      <c r="C327" s="5" t="s">
        <v>96</v>
      </c>
      <c r="D327" s="2">
        <v>435</v>
      </c>
      <c r="E327" s="2"/>
      <c r="F327" s="2">
        <f t="shared" si="27"/>
        <v>0</v>
      </c>
      <c r="G327" s="2">
        <f t="shared" si="28"/>
        <v>0</v>
      </c>
      <c r="H327" s="2"/>
      <c r="I327" s="2"/>
      <c r="J327" s="2"/>
      <c r="K327" s="2"/>
    </row>
    <row r="328" spans="1:11" x14ac:dyDescent="0.25">
      <c r="A328" s="5" t="s">
        <v>47</v>
      </c>
      <c r="B328" s="5" t="s">
        <v>97</v>
      </c>
      <c r="C328" s="5" t="s">
        <v>98</v>
      </c>
      <c r="D328" s="2">
        <v>387.5</v>
      </c>
      <c r="E328" s="2"/>
      <c r="F328" s="2">
        <f t="shared" si="27"/>
        <v>0</v>
      </c>
      <c r="G328" s="2">
        <f t="shared" si="28"/>
        <v>0</v>
      </c>
      <c r="H328" s="2"/>
      <c r="I328" s="2"/>
      <c r="J328" s="2"/>
      <c r="K328" s="2"/>
    </row>
    <row r="329" spans="1:11" x14ac:dyDescent="0.25">
      <c r="A329" s="5" t="s">
        <v>47</v>
      </c>
      <c r="B329" s="5" t="s">
        <v>99</v>
      </c>
      <c r="C329" s="5" t="s">
        <v>100</v>
      </c>
      <c r="D329" s="2">
        <v>5875</v>
      </c>
      <c r="E329" s="2"/>
      <c r="F329" s="2">
        <f t="shared" si="27"/>
        <v>0</v>
      </c>
      <c r="G329" s="2">
        <f t="shared" si="28"/>
        <v>0</v>
      </c>
      <c r="H329" s="2"/>
      <c r="I329" s="2"/>
      <c r="J329" s="2"/>
      <c r="K329" s="2"/>
    </row>
    <row r="330" spans="1:11" x14ac:dyDescent="0.25">
      <c r="A330" s="5" t="s">
        <v>47</v>
      </c>
      <c r="B330" s="5" t="s">
        <v>116</v>
      </c>
      <c r="C330" s="5" t="s">
        <v>117</v>
      </c>
      <c r="D330" s="2">
        <v>505</v>
      </c>
      <c r="E330" s="2"/>
      <c r="F330" s="2">
        <f t="shared" si="27"/>
        <v>0</v>
      </c>
      <c r="G330" s="2">
        <f t="shared" si="28"/>
        <v>0</v>
      </c>
      <c r="H330" s="2"/>
      <c r="I330" s="2"/>
      <c r="J330" s="2"/>
      <c r="K330" s="2"/>
    </row>
    <row r="331" spans="1:11" x14ac:dyDescent="0.25">
      <c r="A331" s="5" t="s">
        <v>47</v>
      </c>
      <c r="B331" s="5" t="s">
        <v>118</v>
      </c>
      <c r="C331" s="5" t="s">
        <v>119</v>
      </c>
      <c r="D331" s="2">
        <v>1075</v>
      </c>
      <c r="E331" s="2"/>
      <c r="F331" s="2">
        <f t="shared" si="27"/>
        <v>0</v>
      </c>
      <c r="G331" s="2">
        <f t="shared" si="28"/>
        <v>0</v>
      </c>
      <c r="H331" s="2"/>
      <c r="I331" s="2"/>
      <c r="J331" s="2"/>
      <c r="K331" s="2"/>
    </row>
    <row r="332" spans="1:11" x14ac:dyDescent="0.25">
      <c r="A332" s="5" t="s">
        <v>47</v>
      </c>
      <c r="B332" s="5" t="s">
        <v>101</v>
      </c>
      <c r="C332" s="5" t="s">
        <v>102</v>
      </c>
      <c r="D332" s="2">
        <v>1100</v>
      </c>
      <c r="E332" s="2"/>
      <c r="F332" s="2">
        <f t="shared" si="27"/>
        <v>0</v>
      </c>
      <c r="G332" s="2">
        <f t="shared" si="28"/>
        <v>0</v>
      </c>
      <c r="H332" s="2"/>
      <c r="I332" s="2"/>
      <c r="J332" s="2"/>
      <c r="K332" s="2"/>
    </row>
    <row r="333" spans="1:11" x14ac:dyDescent="0.25">
      <c r="A333" s="5" t="s">
        <v>47</v>
      </c>
      <c r="B333" s="5" t="s">
        <v>107</v>
      </c>
      <c r="C333" s="5" t="s">
        <v>108</v>
      </c>
      <c r="D333" s="2">
        <v>2316.666666666667</v>
      </c>
      <c r="E333" s="2"/>
      <c r="F333" s="2">
        <f t="shared" si="27"/>
        <v>0</v>
      </c>
      <c r="G333" s="2">
        <f t="shared" si="28"/>
        <v>0</v>
      </c>
      <c r="H333" s="2"/>
      <c r="I333" s="2"/>
      <c r="J333" s="2"/>
      <c r="K333" s="2"/>
    </row>
    <row r="334" spans="1:11" x14ac:dyDescent="0.25">
      <c r="A334" s="5" t="s">
        <v>47</v>
      </c>
      <c r="B334" s="5" t="s">
        <v>152</v>
      </c>
      <c r="C334" s="5" t="s">
        <v>153</v>
      </c>
      <c r="D334" s="2">
        <v>141.66666666666666</v>
      </c>
      <c r="E334" s="2"/>
      <c r="F334" s="2">
        <f t="shared" si="27"/>
        <v>0</v>
      </c>
      <c r="G334" s="2">
        <f t="shared" si="28"/>
        <v>0</v>
      </c>
      <c r="H334" s="2"/>
      <c r="I334" s="2"/>
      <c r="J334" s="2"/>
      <c r="K334" s="2"/>
    </row>
    <row r="335" spans="1:11" x14ac:dyDescent="0.25">
      <c r="A335" s="5" t="s">
        <v>47</v>
      </c>
      <c r="B335" s="5" t="s">
        <v>159</v>
      </c>
      <c r="C335" s="5" t="s">
        <v>158</v>
      </c>
      <c r="D335" s="2">
        <v>231.25</v>
      </c>
      <c r="E335" s="2"/>
      <c r="F335" s="2">
        <f t="shared" ref="F335:F350" si="32">+H335+J335</f>
        <v>0</v>
      </c>
      <c r="G335" s="2">
        <f t="shared" ref="G335:G350" si="33">+I335+K335</f>
        <v>0</v>
      </c>
      <c r="H335" s="2"/>
      <c r="I335" s="2"/>
      <c r="J335" s="2"/>
      <c r="K335" s="2"/>
    </row>
    <row r="336" spans="1:11" x14ac:dyDescent="0.25">
      <c r="A336" s="5" t="s">
        <v>47</v>
      </c>
      <c r="B336" s="5" t="s">
        <v>157</v>
      </c>
      <c r="C336" s="5" t="s">
        <v>156</v>
      </c>
      <c r="D336" s="2">
        <v>125</v>
      </c>
      <c r="E336" s="2"/>
      <c r="F336" s="2">
        <f t="shared" si="32"/>
        <v>0</v>
      </c>
      <c r="G336" s="2">
        <f t="shared" si="33"/>
        <v>0</v>
      </c>
      <c r="H336" s="2"/>
      <c r="I336" s="2"/>
      <c r="J336" s="2"/>
      <c r="K336" s="2"/>
    </row>
    <row r="337" spans="1:11" x14ac:dyDescent="0.25">
      <c r="A337" s="5" t="s">
        <v>48</v>
      </c>
      <c r="B337" s="5" t="s">
        <v>155</v>
      </c>
      <c r="C337" s="5" t="str">
        <f t="shared" ref="C337:C340" si="34">VLOOKUP(B337,$M$6:$N$37,2,0)</f>
        <v>Vc Vôi, lân..</v>
      </c>
      <c r="D337" s="2"/>
      <c r="E337" s="2"/>
      <c r="F337" s="2">
        <f t="shared" si="32"/>
        <v>0.99999999999999911</v>
      </c>
      <c r="G337" s="2">
        <f t="shared" si="33"/>
        <v>0</v>
      </c>
      <c r="H337" s="2">
        <v>0.99999999999999911</v>
      </c>
      <c r="I337" s="2"/>
      <c r="J337" s="2"/>
      <c r="K337" s="2"/>
    </row>
    <row r="338" spans="1:11" x14ac:dyDescent="0.25">
      <c r="A338" s="5" t="s">
        <v>48</v>
      </c>
      <c r="B338" s="5" t="s">
        <v>89</v>
      </c>
      <c r="C338" s="5" t="str">
        <f t="shared" si="34"/>
        <v>đậy bạt đống ủ</v>
      </c>
      <c r="D338" s="2"/>
      <c r="E338" s="2"/>
      <c r="F338" s="2">
        <f t="shared" si="32"/>
        <v>22.999999999999996</v>
      </c>
      <c r="G338" s="2">
        <f t="shared" si="33"/>
        <v>0</v>
      </c>
      <c r="H338" s="2"/>
      <c r="I338" s="2"/>
      <c r="J338" s="2">
        <v>22.999999999999996</v>
      </c>
      <c r="K338" s="2"/>
    </row>
    <row r="339" spans="1:11" x14ac:dyDescent="0.25">
      <c r="A339" s="5" t="s">
        <v>48</v>
      </c>
      <c r="B339" s="5" t="s">
        <v>90</v>
      </c>
      <c r="C339" s="5" t="str">
        <f t="shared" si="34"/>
        <v>mở  bạt đống ủ</v>
      </c>
      <c r="D339" s="2"/>
      <c r="E339" s="2"/>
      <c r="F339" s="2">
        <f t="shared" si="32"/>
        <v>6.0000000000000018</v>
      </c>
      <c r="G339" s="2">
        <f t="shared" si="33"/>
        <v>0</v>
      </c>
      <c r="H339" s="2"/>
      <c r="I339" s="2"/>
      <c r="J339" s="2">
        <v>6.0000000000000018</v>
      </c>
      <c r="K339" s="2"/>
    </row>
    <row r="340" spans="1:11" x14ac:dyDescent="0.25">
      <c r="A340" s="5" t="s">
        <v>48</v>
      </c>
      <c r="B340" s="5" t="s">
        <v>92</v>
      </c>
      <c r="C340" s="5" t="str">
        <f t="shared" si="34"/>
        <v>làm ngoài</v>
      </c>
      <c r="D340" s="2"/>
      <c r="E340" s="2"/>
      <c r="F340" s="2">
        <f t="shared" si="32"/>
        <v>27</v>
      </c>
      <c r="G340" s="2">
        <f t="shared" si="33"/>
        <v>0.50000000000000089</v>
      </c>
      <c r="H340" s="2">
        <v>27</v>
      </c>
      <c r="I340" s="2">
        <v>0.50000000000000089</v>
      </c>
      <c r="J340" s="2"/>
      <c r="K340" s="2"/>
    </row>
    <row r="341" spans="1:11" x14ac:dyDescent="0.25">
      <c r="A341" s="5" t="s">
        <v>48</v>
      </c>
      <c r="B341" s="5" t="s">
        <v>95</v>
      </c>
      <c r="C341" s="5" t="s">
        <v>96</v>
      </c>
      <c r="D341" s="2">
        <v>435</v>
      </c>
      <c r="E341" s="2"/>
      <c r="F341" s="2">
        <f t="shared" si="32"/>
        <v>0</v>
      </c>
      <c r="G341" s="2">
        <f t="shared" si="33"/>
        <v>0</v>
      </c>
      <c r="H341" s="2"/>
      <c r="I341" s="2"/>
      <c r="J341" s="2"/>
      <c r="K341" s="2"/>
    </row>
    <row r="342" spans="1:11" x14ac:dyDescent="0.25">
      <c r="A342" s="5" t="s">
        <v>48</v>
      </c>
      <c r="B342" s="5" t="s">
        <v>97</v>
      </c>
      <c r="C342" s="5" t="s">
        <v>98</v>
      </c>
      <c r="D342" s="2">
        <v>387.5</v>
      </c>
      <c r="E342" s="2"/>
      <c r="F342" s="2">
        <f t="shared" si="32"/>
        <v>0</v>
      </c>
      <c r="G342" s="2">
        <f t="shared" si="33"/>
        <v>0</v>
      </c>
      <c r="H342" s="2"/>
      <c r="I342" s="2"/>
      <c r="J342" s="2"/>
      <c r="K342" s="2"/>
    </row>
    <row r="343" spans="1:11" x14ac:dyDescent="0.25">
      <c r="A343" s="5" t="s">
        <v>48</v>
      </c>
      <c r="B343" s="5" t="s">
        <v>99</v>
      </c>
      <c r="C343" s="5" t="s">
        <v>100</v>
      </c>
      <c r="D343" s="2">
        <v>5875</v>
      </c>
      <c r="E343" s="2"/>
      <c r="F343" s="2">
        <f t="shared" si="32"/>
        <v>0</v>
      </c>
      <c r="G343" s="2">
        <f t="shared" si="33"/>
        <v>0</v>
      </c>
      <c r="H343" s="2"/>
      <c r="I343" s="2"/>
      <c r="J343" s="2"/>
      <c r="K343" s="2"/>
    </row>
    <row r="344" spans="1:11" x14ac:dyDescent="0.25">
      <c r="A344" s="5" t="s">
        <v>48</v>
      </c>
      <c r="B344" s="5" t="s">
        <v>116</v>
      </c>
      <c r="C344" s="5" t="s">
        <v>117</v>
      </c>
      <c r="D344" s="2">
        <v>505</v>
      </c>
      <c r="E344" s="2"/>
      <c r="F344" s="2">
        <f t="shared" si="32"/>
        <v>0</v>
      </c>
      <c r="G344" s="2">
        <f t="shared" si="33"/>
        <v>0</v>
      </c>
      <c r="H344" s="2"/>
      <c r="I344" s="2"/>
      <c r="J344" s="2"/>
      <c r="K344" s="2"/>
    </row>
    <row r="345" spans="1:11" x14ac:dyDescent="0.25">
      <c r="A345" s="5" t="s">
        <v>48</v>
      </c>
      <c r="B345" s="5" t="s">
        <v>118</v>
      </c>
      <c r="C345" s="5" t="s">
        <v>119</v>
      </c>
      <c r="D345" s="2">
        <v>1075</v>
      </c>
      <c r="E345" s="2"/>
      <c r="F345" s="2">
        <f t="shared" si="32"/>
        <v>0</v>
      </c>
      <c r="G345" s="2">
        <f t="shared" si="33"/>
        <v>0</v>
      </c>
      <c r="H345" s="2"/>
      <c r="I345" s="2"/>
      <c r="J345" s="2"/>
      <c r="K345" s="2"/>
    </row>
    <row r="346" spans="1:11" x14ac:dyDescent="0.25">
      <c r="A346" s="5" t="s">
        <v>48</v>
      </c>
      <c r="B346" s="5" t="s">
        <v>101</v>
      </c>
      <c r="C346" s="5" t="s">
        <v>102</v>
      </c>
      <c r="D346" s="2">
        <v>1100</v>
      </c>
      <c r="E346" s="2"/>
      <c r="F346" s="2">
        <f t="shared" si="32"/>
        <v>0</v>
      </c>
      <c r="G346" s="2">
        <f t="shared" si="33"/>
        <v>0</v>
      </c>
      <c r="H346" s="2"/>
      <c r="I346" s="2"/>
      <c r="J346" s="2"/>
      <c r="K346" s="2"/>
    </row>
    <row r="347" spans="1:11" x14ac:dyDescent="0.25">
      <c r="A347" s="5" t="s">
        <v>48</v>
      </c>
      <c r="B347" s="5" t="s">
        <v>107</v>
      </c>
      <c r="C347" s="5" t="s">
        <v>108</v>
      </c>
      <c r="D347" s="2">
        <v>2316.666666666667</v>
      </c>
      <c r="E347" s="2"/>
      <c r="F347" s="2">
        <f t="shared" si="32"/>
        <v>0</v>
      </c>
      <c r="G347" s="2">
        <f t="shared" si="33"/>
        <v>0</v>
      </c>
      <c r="H347" s="2"/>
      <c r="I347" s="2"/>
      <c r="J347" s="2"/>
      <c r="K347" s="2"/>
    </row>
    <row r="348" spans="1:11" x14ac:dyDescent="0.25">
      <c r="A348" s="5" t="s">
        <v>48</v>
      </c>
      <c r="B348" s="5" t="s">
        <v>152</v>
      </c>
      <c r="C348" s="5" t="s">
        <v>153</v>
      </c>
      <c r="D348" s="2">
        <v>141.66666666666666</v>
      </c>
      <c r="E348" s="2"/>
      <c r="F348" s="2">
        <f t="shared" si="32"/>
        <v>0</v>
      </c>
      <c r="G348" s="2">
        <f t="shared" si="33"/>
        <v>0</v>
      </c>
      <c r="H348" s="2"/>
      <c r="I348" s="2"/>
      <c r="J348" s="2"/>
      <c r="K348" s="2"/>
    </row>
    <row r="349" spans="1:11" x14ac:dyDescent="0.25">
      <c r="A349" s="5" t="s">
        <v>48</v>
      </c>
      <c r="B349" s="5" t="s">
        <v>159</v>
      </c>
      <c r="C349" s="5" t="s">
        <v>158</v>
      </c>
      <c r="D349" s="2">
        <v>231.25</v>
      </c>
      <c r="E349" s="2"/>
      <c r="F349" s="2">
        <f t="shared" si="32"/>
        <v>0</v>
      </c>
      <c r="G349" s="2">
        <f t="shared" si="33"/>
        <v>0</v>
      </c>
      <c r="H349" s="2"/>
      <c r="I349" s="2"/>
      <c r="J349" s="2"/>
      <c r="K349" s="2"/>
    </row>
    <row r="350" spans="1:11" x14ac:dyDescent="0.25">
      <c r="A350" s="5" t="s">
        <v>48</v>
      </c>
      <c r="B350" s="5" t="s">
        <v>157</v>
      </c>
      <c r="C350" s="5" t="s">
        <v>156</v>
      </c>
      <c r="D350" s="2">
        <v>125</v>
      </c>
      <c r="E350" s="2"/>
      <c r="F350" s="2">
        <f t="shared" si="32"/>
        <v>0</v>
      </c>
      <c r="G350" s="2">
        <f t="shared" si="33"/>
        <v>0</v>
      </c>
      <c r="H350" s="2"/>
      <c r="I350" s="2"/>
      <c r="J350" s="2"/>
      <c r="K350" s="2"/>
    </row>
  </sheetData>
  <autoFilter ref="A5:N350"/>
  <mergeCells count="4">
    <mergeCell ref="F3:G3"/>
    <mergeCell ref="D3:E3"/>
    <mergeCell ref="C3:C4"/>
    <mergeCell ref="A3:A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06"/>
  <sheetViews>
    <sheetView workbookViewId="0">
      <selection activeCell="A9" sqref="A9:G200"/>
    </sheetView>
  </sheetViews>
  <sheetFormatPr defaultRowHeight="15" x14ac:dyDescent="0.25"/>
  <cols>
    <col min="1" max="1" width="19" bestFit="1" customWidth="1"/>
    <col min="2" max="2" width="12.28515625" customWidth="1"/>
    <col min="3" max="3" width="32.140625" bestFit="1" customWidth="1"/>
    <col min="4" max="7" width="9.85546875" customWidth="1"/>
    <col min="8" max="11" width="9" hidden="1" customWidth="1"/>
    <col min="12" max="12" width="9.140625" customWidth="1"/>
    <col min="13" max="15" width="9" customWidth="1"/>
  </cols>
  <sheetData>
    <row r="3" spans="1:15" ht="21" x14ac:dyDescent="0.25">
      <c r="A3" s="163" t="s">
        <v>172</v>
      </c>
      <c r="B3" s="164"/>
      <c r="C3" s="164"/>
      <c r="D3" s="164"/>
      <c r="E3" s="164"/>
      <c r="F3" s="164"/>
      <c r="G3" s="165"/>
    </row>
    <row r="4" spans="1:15" ht="47.25" customHeight="1" x14ac:dyDescent="0.25">
      <c r="A4" s="161" t="s">
        <v>68</v>
      </c>
      <c r="B4" s="161" t="s">
        <v>0</v>
      </c>
      <c r="C4" s="161" t="s">
        <v>1</v>
      </c>
      <c r="D4" s="168" t="s">
        <v>76</v>
      </c>
      <c r="E4" s="169"/>
      <c r="F4" s="170" t="s">
        <v>75</v>
      </c>
      <c r="G4" s="171"/>
      <c r="H4" s="67"/>
      <c r="I4" s="67"/>
      <c r="J4" s="67"/>
      <c r="K4" s="67"/>
    </row>
    <row r="5" spans="1:15" ht="47.25" x14ac:dyDescent="0.25">
      <c r="A5" s="162"/>
      <c r="B5" s="162"/>
      <c r="C5" s="162"/>
      <c r="D5" s="92" t="s">
        <v>55</v>
      </c>
      <c r="E5" s="92" t="s">
        <v>72</v>
      </c>
      <c r="F5" s="92" t="s">
        <v>73</v>
      </c>
      <c r="G5" s="92" t="s">
        <v>74</v>
      </c>
      <c r="H5" s="5" t="s">
        <v>139</v>
      </c>
      <c r="I5" s="5" t="s">
        <v>140</v>
      </c>
      <c r="J5" s="5" t="s">
        <v>141</v>
      </c>
      <c r="K5" s="5" t="s">
        <v>149</v>
      </c>
    </row>
    <row r="6" spans="1:15" hidden="1" x14ac:dyDescent="0.25">
      <c r="A6" s="5"/>
      <c r="B6" s="5"/>
      <c r="C6" s="5"/>
      <c r="D6" s="2"/>
      <c r="E6" s="2"/>
      <c r="F6" s="2"/>
      <c r="G6" s="2"/>
      <c r="H6" s="2"/>
      <c r="I6" s="2"/>
      <c r="J6" s="2"/>
      <c r="K6" s="2"/>
    </row>
    <row r="7" spans="1:15" hidden="1" x14ac:dyDescent="0.25">
      <c r="A7" s="5"/>
      <c r="B7" s="5"/>
      <c r="C7" s="5"/>
      <c r="D7" s="2"/>
      <c r="E7" s="2"/>
      <c r="F7" s="2"/>
      <c r="G7" s="2"/>
      <c r="H7" s="2"/>
      <c r="I7" s="2"/>
      <c r="J7" s="2"/>
      <c r="K7" s="2"/>
      <c r="M7" s="1" t="s">
        <v>89</v>
      </c>
      <c r="N7" s="1" t="s">
        <v>135</v>
      </c>
      <c r="O7" s="1"/>
    </row>
    <row r="8" spans="1:15" hidden="1" x14ac:dyDescent="0.25">
      <c r="A8" s="5"/>
      <c r="B8" s="5"/>
      <c r="C8" s="5"/>
      <c r="D8" s="2"/>
      <c r="E8" s="2"/>
      <c r="F8" s="2"/>
      <c r="G8" s="2"/>
      <c r="H8" s="2"/>
      <c r="I8" s="2"/>
      <c r="J8" s="2"/>
      <c r="K8" s="2"/>
      <c r="M8" s="1" t="s">
        <v>90</v>
      </c>
      <c r="N8" s="1" t="s">
        <v>136</v>
      </c>
      <c r="O8" s="1"/>
    </row>
    <row r="9" spans="1:15" x14ac:dyDescent="0.25">
      <c r="A9" s="27" t="s">
        <v>94</v>
      </c>
      <c r="B9" s="27" t="s">
        <v>89</v>
      </c>
      <c r="C9" s="27" t="str">
        <f>VLOOKUP(B9,$M$7:$O$27,2,0)</f>
        <v>đậy bạt đống ủ</v>
      </c>
      <c r="D9" s="49"/>
      <c r="E9" s="49"/>
      <c r="F9" s="49">
        <f t="shared" ref="F9:F77" si="0">+H9+J9</f>
        <v>3.9999999999999991</v>
      </c>
      <c r="G9" s="49">
        <f t="shared" ref="G9:G77" si="1">+I9+K9</f>
        <v>0</v>
      </c>
      <c r="H9" s="2"/>
      <c r="I9" s="2"/>
      <c r="J9" s="2">
        <v>3.9999999999999991</v>
      </c>
      <c r="K9" s="2"/>
      <c r="M9" s="1" t="s">
        <v>92</v>
      </c>
      <c r="N9" s="1" t="s">
        <v>134</v>
      </c>
      <c r="O9" s="1"/>
    </row>
    <row r="10" spans="1:15" x14ac:dyDescent="0.25">
      <c r="A10" s="27" t="s">
        <v>94</v>
      </c>
      <c r="B10" s="27" t="s">
        <v>90</v>
      </c>
      <c r="C10" s="27" t="str">
        <f>VLOOKUP(B10,$M$7:$O$27,2,0)</f>
        <v>mở  bạt đống ủ</v>
      </c>
      <c r="D10" s="49"/>
      <c r="E10" s="49"/>
      <c r="F10" s="49">
        <f t="shared" si="0"/>
        <v>2.5000000000000004</v>
      </c>
      <c r="G10" s="49">
        <f t="shared" si="1"/>
        <v>0</v>
      </c>
      <c r="H10" s="2"/>
      <c r="I10" s="2"/>
      <c r="J10" s="2">
        <v>2.5000000000000004</v>
      </c>
      <c r="K10" s="2"/>
      <c r="M10" s="1" t="s">
        <v>109</v>
      </c>
      <c r="N10" s="1" t="s">
        <v>132</v>
      </c>
      <c r="O10" s="1"/>
    </row>
    <row r="11" spans="1:15" x14ac:dyDescent="0.25">
      <c r="A11" s="27" t="s">
        <v>94</v>
      </c>
      <c r="B11" s="27" t="s">
        <v>92</v>
      </c>
      <c r="C11" s="27" t="str">
        <f>VLOOKUP(B11,$M$7:$O$27,2,0)</f>
        <v>làm ngoài</v>
      </c>
      <c r="D11" s="49"/>
      <c r="E11" s="49"/>
      <c r="F11" s="49">
        <f t="shared" si="0"/>
        <v>12.500000000000002</v>
      </c>
      <c r="G11" s="49">
        <f t="shared" si="1"/>
        <v>1.5</v>
      </c>
      <c r="H11" s="2">
        <v>12.500000000000002</v>
      </c>
      <c r="I11" s="2">
        <v>1.5</v>
      </c>
      <c r="J11" s="2"/>
      <c r="K11" s="2"/>
      <c r="M11" s="1" t="s">
        <v>93</v>
      </c>
      <c r="N11" s="1" t="s">
        <v>132</v>
      </c>
      <c r="O11" s="1"/>
    </row>
    <row r="12" spans="1:15" x14ac:dyDescent="0.25">
      <c r="A12" s="27" t="s">
        <v>94</v>
      </c>
      <c r="B12" s="27" t="s">
        <v>97</v>
      </c>
      <c r="C12" s="27" t="s">
        <v>98</v>
      </c>
      <c r="D12" s="49">
        <v>375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s="1" t="s">
        <v>91</v>
      </c>
      <c r="N12" s="1" t="s">
        <v>133</v>
      </c>
      <c r="O12" s="1"/>
    </row>
    <row r="13" spans="1:15" x14ac:dyDescent="0.25">
      <c r="A13" s="27" t="s">
        <v>94</v>
      </c>
      <c r="B13" s="27" t="s">
        <v>99</v>
      </c>
      <c r="C13" s="27" t="s">
        <v>100</v>
      </c>
      <c r="D13" s="49">
        <v>700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  <c r="M13" s="1" t="s">
        <v>155</v>
      </c>
      <c r="N13" s="1" t="s">
        <v>160</v>
      </c>
      <c r="O13" s="1"/>
    </row>
    <row r="14" spans="1:15" x14ac:dyDescent="0.25">
      <c r="A14" s="27" t="s">
        <v>94</v>
      </c>
      <c r="B14" s="27" t="s">
        <v>101</v>
      </c>
      <c r="C14" s="27" t="s">
        <v>102</v>
      </c>
      <c r="D14" s="49">
        <v>733.33333333333337</v>
      </c>
      <c r="E14" s="49"/>
      <c r="F14" s="49">
        <f t="shared" si="0"/>
        <v>0</v>
      </c>
      <c r="G14" s="49">
        <f t="shared" si="1"/>
        <v>0</v>
      </c>
      <c r="H14" s="2"/>
      <c r="I14" s="2"/>
      <c r="J14" s="2"/>
      <c r="K14" s="2"/>
    </row>
    <row r="15" spans="1:15" x14ac:dyDescent="0.25">
      <c r="A15" s="27" t="s">
        <v>94</v>
      </c>
      <c r="B15" s="27" t="s">
        <v>107</v>
      </c>
      <c r="C15" s="27" t="s">
        <v>108</v>
      </c>
      <c r="D15" s="49">
        <v>366.66666666666669</v>
      </c>
      <c r="E15" s="49"/>
      <c r="F15" s="49">
        <f t="shared" si="0"/>
        <v>0</v>
      </c>
      <c r="G15" s="49">
        <f t="shared" si="1"/>
        <v>0</v>
      </c>
      <c r="H15" s="2"/>
      <c r="I15" s="2"/>
      <c r="J15" s="2"/>
      <c r="K15" s="2"/>
    </row>
    <row r="16" spans="1:15" x14ac:dyDescent="0.25">
      <c r="A16" s="27"/>
      <c r="B16" s="27"/>
      <c r="C16" s="27"/>
      <c r="D16" s="49"/>
      <c r="E16" s="49"/>
      <c r="F16" s="49"/>
      <c r="G16" s="49"/>
      <c r="H16" s="2"/>
      <c r="I16" s="2"/>
      <c r="J16" s="2"/>
      <c r="K16" s="2"/>
    </row>
    <row r="17" spans="1:11" x14ac:dyDescent="0.25">
      <c r="A17" s="27" t="s">
        <v>17</v>
      </c>
      <c r="B17" s="27" t="s">
        <v>89</v>
      </c>
      <c r="C17" s="27" t="str">
        <f>VLOOKUP(B17,$M$7:$O$27,2,0)</f>
        <v>đậy bạt đống ủ</v>
      </c>
      <c r="D17" s="49"/>
      <c r="E17" s="49"/>
      <c r="F17" s="49">
        <f t="shared" si="0"/>
        <v>1.9999999999999996</v>
      </c>
      <c r="G17" s="49">
        <f t="shared" si="1"/>
        <v>0</v>
      </c>
      <c r="H17" s="2"/>
      <c r="I17" s="2"/>
      <c r="J17" s="2">
        <v>1.9999999999999996</v>
      </c>
      <c r="K17" s="2"/>
    </row>
    <row r="18" spans="1:11" x14ac:dyDescent="0.25">
      <c r="A18" s="27" t="s">
        <v>17</v>
      </c>
      <c r="B18" s="27" t="s">
        <v>90</v>
      </c>
      <c r="C18" s="27" t="str">
        <f>VLOOKUP(B18,$M$7:$O$27,2,0)</f>
        <v>mở  bạt đống ủ</v>
      </c>
      <c r="D18" s="49"/>
      <c r="E18" s="49"/>
      <c r="F18" s="49">
        <f t="shared" si="0"/>
        <v>1.0000000000000004</v>
      </c>
      <c r="G18" s="49">
        <f t="shared" si="1"/>
        <v>0</v>
      </c>
      <c r="H18" s="2"/>
      <c r="I18" s="2"/>
      <c r="J18" s="2">
        <v>1.0000000000000004</v>
      </c>
      <c r="K18" s="2"/>
    </row>
    <row r="19" spans="1:11" x14ac:dyDescent="0.25">
      <c r="A19" s="27" t="s">
        <v>17</v>
      </c>
      <c r="B19" s="27" t="s">
        <v>92</v>
      </c>
      <c r="C19" s="27" t="str">
        <f>VLOOKUP(B19,$M$7:$O$27,2,0)</f>
        <v>làm ngoài</v>
      </c>
      <c r="D19" s="49"/>
      <c r="E19" s="49"/>
      <c r="F19" s="49">
        <f t="shared" si="0"/>
        <v>15</v>
      </c>
      <c r="G19" s="49">
        <f t="shared" si="1"/>
        <v>0</v>
      </c>
      <c r="H19" s="2">
        <v>15</v>
      </c>
      <c r="I19" s="2"/>
      <c r="J19" s="2"/>
      <c r="K19" s="2"/>
    </row>
    <row r="20" spans="1:11" x14ac:dyDescent="0.25">
      <c r="A20" s="27" t="s">
        <v>17</v>
      </c>
      <c r="B20" s="27" t="s">
        <v>126</v>
      </c>
      <c r="C20" s="27" t="s">
        <v>127</v>
      </c>
      <c r="D20" s="49">
        <v>325</v>
      </c>
      <c r="E20" s="49"/>
      <c r="F20" s="49">
        <f t="shared" si="0"/>
        <v>0</v>
      </c>
      <c r="G20" s="49">
        <f t="shared" si="1"/>
        <v>0</v>
      </c>
      <c r="H20" s="2"/>
      <c r="I20" s="2"/>
      <c r="J20" s="2"/>
      <c r="K20" s="2"/>
    </row>
    <row r="21" spans="1:11" x14ac:dyDescent="0.25">
      <c r="A21" s="27" t="s">
        <v>17</v>
      </c>
      <c r="B21" s="27" t="s">
        <v>103</v>
      </c>
      <c r="C21" s="27" t="s">
        <v>104</v>
      </c>
      <c r="D21" s="49">
        <v>66.666666666666671</v>
      </c>
      <c r="E21" s="49"/>
      <c r="F21" s="49">
        <f t="shared" si="0"/>
        <v>0</v>
      </c>
      <c r="G21" s="49">
        <f t="shared" si="1"/>
        <v>0</v>
      </c>
      <c r="H21" s="2"/>
      <c r="I21" s="2"/>
      <c r="J21" s="2"/>
      <c r="K21" s="2"/>
    </row>
    <row r="22" spans="1:11" x14ac:dyDescent="0.25">
      <c r="A22" s="27" t="s">
        <v>17</v>
      </c>
      <c r="B22" s="27" t="s">
        <v>107</v>
      </c>
      <c r="C22" s="27" t="s">
        <v>108</v>
      </c>
      <c r="D22" s="49">
        <v>183.33333333333334</v>
      </c>
      <c r="E22" s="49"/>
      <c r="F22" s="49">
        <f t="shared" si="0"/>
        <v>0</v>
      </c>
      <c r="G22" s="49">
        <f t="shared" si="1"/>
        <v>0</v>
      </c>
      <c r="H22" s="2"/>
      <c r="I22" s="2"/>
      <c r="J22" s="2"/>
      <c r="K22" s="2"/>
    </row>
    <row r="23" spans="1:11" x14ac:dyDescent="0.25">
      <c r="A23" s="27" t="s">
        <v>17</v>
      </c>
      <c r="B23" s="27" t="s">
        <v>142</v>
      </c>
      <c r="C23" s="27" t="s">
        <v>143</v>
      </c>
      <c r="D23" s="49">
        <v>250</v>
      </c>
      <c r="E23" s="49"/>
      <c r="F23" s="49">
        <f t="shared" si="0"/>
        <v>0</v>
      </c>
      <c r="G23" s="49">
        <f t="shared" si="1"/>
        <v>0</v>
      </c>
      <c r="H23" s="2"/>
      <c r="I23" s="2"/>
      <c r="J23" s="2"/>
      <c r="K23" s="2"/>
    </row>
    <row r="24" spans="1:11" x14ac:dyDescent="0.25">
      <c r="A24" s="27"/>
      <c r="B24" s="27"/>
      <c r="C24" s="27"/>
      <c r="D24" s="49"/>
      <c r="E24" s="49"/>
      <c r="F24" s="49"/>
      <c r="G24" s="49"/>
      <c r="H24" s="2"/>
      <c r="I24" s="2"/>
      <c r="J24" s="2"/>
      <c r="K24" s="2"/>
    </row>
    <row r="25" spans="1:11" x14ac:dyDescent="0.25">
      <c r="A25" s="27" t="s">
        <v>22</v>
      </c>
      <c r="B25" s="27" t="s">
        <v>89</v>
      </c>
      <c r="C25" s="27" t="str">
        <f>VLOOKUP(B25,$M$7:$O$27,2,0)</f>
        <v>đậy bạt đống ủ</v>
      </c>
      <c r="D25" s="49"/>
      <c r="E25" s="49"/>
      <c r="F25" s="49">
        <f t="shared" si="0"/>
        <v>0</v>
      </c>
      <c r="G25" s="49">
        <f t="shared" si="1"/>
        <v>1.5</v>
      </c>
      <c r="H25" s="2"/>
      <c r="I25" s="2"/>
      <c r="J25" s="2"/>
      <c r="K25" s="2">
        <v>1.5</v>
      </c>
    </row>
    <row r="26" spans="1:11" x14ac:dyDescent="0.25">
      <c r="A26" s="27" t="s">
        <v>22</v>
      </c>
      <c r="B26" s="27" t="s">
        <v>90</v>
      </c>
      <c r="C26" s="27" t="str">
        <f>VLOOKUP(B26,$M$7:$O$27,2,0)</f>
        <v>mở  bạt đống ủ</v>
      </c>
      <c r="D26" s="49"/>
      <c r="E26" s="49"/>
      <c r="F26" s="49">
        <f t="shared" si="0"/>
        <v>3.5000000000000009</v>
      </c>
      <c r="G26" s="49">
        <f t="shared" si="1"/>
        <v>1.0000000000000004</v>
      </c>
      <c r="H26" s="2"/>
      <c r="I26" s="2"/>
      <c r="J26" s="2">
        <v>3.5000000000000009</v>
      </c>
      <c r="K26" s="2">
        <v>1.0000000000000004</v>
      </c>
    </row>
    <row r="27" spans="1:11" x14ac:dyDescent="0.25">
      <c r="A27" s="27" t="s">
        <v>22</v>
      </c>
      <c r="B27" s="27" t="s">
        <v>92</v>
      </c>
      <c r="C27" s="27" t="str">
        <f>VLOOKUP(B27,$M$7:$O$27,2,0)</f>
        <v>làm ngoài</v>
      </c>
      <c r="D27" s="49"/>
      <c r="E27" s="49"/>
      <c r="F27" s="49">
        <f t="shared" si="0"/>
        <v>14</v>
      </c>
      <c r="G27" s="49">
        <f t="shared" si="1"/>
        <v>7</v>
      </c>
      <c r="H27" s="2">
        <v>14</v>
      </c>
      <c r="I27" s="2">
        <v>7</v>
      </c>
      <c r="J27" s="2"/>
      <c r="K27" s="2"/>
    </row>
    <row r="28" spans="1:11" x14ac:dyDescent="0.25">
      <c r="A28" s="27" t="s">
        <v>22</v>
      </c>
      <c r="B28" s="27" t="s">
        <v>95</v>
      </c>
      <c r="C28" s="27" t="s">
        <v>96</v>
      </c>
      <c r="D28" s="49">
        <v>700</v>
      </c>
      <c r="E28" s="49"/>
      <c r="F28" s="49">
        <f t="shared" si="0"/>
        <v>0</v>
      </c>
      <c r="G28" s="49">
        <f t="shared" si="1"/>
        <v>0</v>
      </c>
      <c r="H28" s="2"/>
      <c r="I28" s="2"/>
      <c r="J28" s="2"/>
      <c r="K28" s="2"/>
    </row>
    <row r="29" spans="1:11" x14ac:dyDescent="0.25">
      <c r="A29" s="27" t="s">
        <v>22</v>
      </c>
      <c r="B29" s="27" t="s">
        <v>130</v>
      </c>
      <c r="C29" s="27" t="s">
        <v>131</v>
      </c>
      <c r="D29" s="49">
        <v>150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97</v>
      </c>
      <c r="C30" s="27" t="s">
        <v>98</v>
      </c>
      <c r="D30" s="49">
        <v>375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101</v>
      </c>
      <c r="C31" s="27" t="s">
        <v>102</v>
      </c>
      <c r="D31" s="49">
        <v>983.33333333333337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112</v>
      </c>
      <c r="C32" s="27" t="s">
        <v>113</v>
      </c>
      <c r="D32" s="49">
        <v>183.33333333333334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 t="s">
        <v>22</v>
      </c>
      <c r="B33" s="27" t="s">
        <v>103</v>
      </c>
      <c r="C33" s="27" t="s">
        <v>104</v>
      </c>
      <c r="D33" s="49">
        <v>66.666666666666671</v>
      </c>
      <c r="E33" s="49"/>
      <c r="F33" s="49">
        <f t="shared" si="0"/>
        <v>0</v>
      </c>
      <c r="G33" s="49">
        <f t="shared" si="1"/>
        <v>0</v>
      </c>
      <c r="H33" s="2"/>
      <c r="I33" s="2"/>
      <c r="J33" s="2"/>
      <c r="K33" s="2"/>
    </row>
    <row r="34" spans="1:11" x14ac:dyDescent="0.25">
      <c r="A34" s="27" t="s">
        <v>22</v>
      </c>
      <c r="B34" s="27" t="s">
        <v>107</v>
      </c>
      <c r="C34" s="27" t="s">
        <v>108</v>
      </c>
      <c r="D34" s="49">
        <v>133.33333333333334</v>
      </c>
      <c r="E34" s="49">
        <v>100</v>
      </c>
      <c r="F34" s="49">
        <f t="shared" si="0"/>
        <v>0</v>
      </c>
      <c r="G34" s="49">
        <f t="shared" si="1"/>
        <v>0</v>
      </c>
      <c r="H34" s="2"/>
      <c r="I34" s="2"/>
      <c r="J34" s="2"/>
      <c r="K34" s="2"/>
    </row>
    <row r="35" spans="1:11" x14ac:dyDescent="0.25">
      <c r="A35" s="27"/>
      <c r="B35" s="27"/>
      <c r="C35" s="27"/>
      <c r="D35" s="49"/>
      <c r="E35" s="49"/>
      <c r="F35" s="49"/>
      <c r="G35" s="49"/>
      <c r="H35" s="2"/>
      <c r="I35" s="2"/>
      <c r="J35" s="2"/>
      <c r="K35" s="2"/>
    </row>
    <row r="36" spans="1:11" x14ac:dyDescent="0.25">
      <c r="A36" s="27" t="s">
        <v>25</v>
      </c>
      <c r="B36" s="27" t="s">
        <v>155</v>
      </c>
      <c r="C36" s="27" t="str">
        <f>VLOOKUP(B36,$M$7:$O$27,2,0)</f>
        <v>Vc Vôi, lân..</v>
      </c>
      <c r="D36" s="49"/>
      <c r="E36" s="49"/>
      <c r="F36" s="49">
        <f t="shared" si="0"/>
        <v>0.50000000000000089</v>
      </c>
      <c r="G36" s="49">
        <f t="shared" si="1"/>
        <v>0</v>
      </c>
      <c r="H36" s="2">
        <v>0.50000000000000089</v>
      </c>
      <c r="I36" s="2"/>
      <c r="J36" s="2"/>
      <c r="K36" s="2"/>
    </row>
    <row r="37" spans="1:11" x14ac:dyDescent="0.25">
      <c r="A37" s="27" t="s">
        <v>25</v>
      </c>
      <c r="B37" s="27" t="s">
        <v>89</v>
      </c>
      <c r="C37" s="27" t="str">
        <f>VLOOKUP(B37,$M$7:$O$27,2,0)</f>
        <v>đậy bạt đống ủ</v>
      </c>
      <c r="D37" s="49"/>
      <c r="E37" s="49"/>
      <c r="F37" s="49">
        <f t="shared" si="0"/>
        <v>1.0000000000000004</v>
      </c>
      <c r="G37" s="49">
        <f t="shared" si="1"/>
        <v>0</v>
      </c>
      <c r="H37" s="2"/>
      <c r="I37" s="2"/>
      <c r="J37" s="2">
        <v>1.0000000000000004</v>
      </c>
      <c r="K37" s="2"/>
    </row>
    <row r="38" spans="1:11" x14ac:dyDescent="0.25">
      <c r="A38" s="27" t="s">
        <v>25</v>
      </c>
      <c r="B38" s="27" t="s">
        <v>92</v>
      </c>
      <c r="C38" s="27" t="str">
        <f>VLOOKUP(B38,$M$7:$O$27,2,0)</f>
        <v>làm ngoài</v>
      </c>
      <c r="D38" s="49"/>
      <c r="E38" s="49"/>
      <c r="F38" s="49">
        <f t="shared" si="0"/>
        <v>18</v>
      </c>
      <c r="G38" s="49">
        <f t="shared" si="1"/>
        <v>1.5</v>
      </c>
      <c r="H38" s="2">
        <v>18</v>
      </c>
      <c r="I38" s="2">
        <v>1.5</v>
      </c>
      <c r="J38" s="2"/>
      <c r="K38" s="2"/>
    </row>
    <row r="39" spans="1:11" x14ac:dyDescent="0.25">
      <c r="A39" s="27" t="s">
        <v>25</v>
      </c>
      <c r="B39" s="27" t="s">
        <v>95</v>
      </c>
      <c r="C39" s="27" t="s">
        <v>96</v>
      </c>
      <c r="D39" s="49">
        <v>750</v>
      </c>
      <c r="E39" s="49"/>
      <c r="F39" s="49">
        <f t="shared" si="0"/>
        <v>0</v>
      </c>
      <c r="G39" s="49">
        <f t="shared" si="1"/>
        <v>0</v>
      </c>
      <c r="H39" s="2"/>
      <c r="I39" s="2"/>
      <c r="J39" s="2"/>
      <c r="K39" s="2"/>
    </row>
    <row r="40" spans="1:11" x14ac:dyDescent="0.25">
      <c r="A40" s="27" t="s">
        <v>25</v>
      </c>
      <c r="B40" s="27" t="s">
        <v>130</v>
      </c>
      <c r="C40" s="27" t="s">
        <v>131</v>
      </c>
      <c r="D40" s="49">
        <v>50</v>
      </c>
      <c r="E40" s="49"/>
      <c r="F40" s="49">
        <f t="shared" si="0"/>
        <v>0</v>
      </c>
      <c r="G40" s="49">
        <f t="shared" si="1"/>
        <v>0</v>
      </c>
      <c r="H40" s="2"/>
      <c r="I40" s="2"/>
      <c r="J40" s="2"/>
      <c r="K40" s="2"/>
    </row>
    <row r="41" spans="1:11" x14ac:dyDescent="0.25">
      <c r="A41" s="27" t="s">
        <v>25</v>
      </c>
      <c r="B41" s="27" t="s">
        <v>99</v>
      </c>
      <c r="C41" s="27" t="s">
        <v>100</v>
      </c>
      <c r="D41" s="49">
        <v>1400</v>
      </c>
      <c r="E41" s="49"/>
      <c r="F41" s="49">
        <f t="shared" si="0"/>
        <v>0</v>
      </c>
      <c r="G41" s="49">
        <f t="shared" si="1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107</v>
      </c>
      <c r="C42" s="27" t="s">
        <v>108</v>
      </c>
      <c r="D42" s="49">
        <v>366.66666666666669</v>
      </c>
      <c r="E42" s="49"/>
      <c r="F42" s="49">
        <f t="shared" si="0"/>
        <v>0</v>
      </c>
      <c r="G42" s="49">
        <f t="shared" si="1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101</v>
      </c>
      <c r="C43" s="27" t="s">
        <v>102</v>
      </c>
      <c r="D43" s="49">
        <v>366.66666666666669</v>
      </c>
      <c r="E43" s="49"/>
      <c r="F43" s="49">
        <f>+H43+J43</f>
        <v>0</v>
      </c>
      <c r="G43" s="49">
        <f>+I43+K43</f>
        <v>0</v>
      </c>
      <c r="H43" s="2"/>
      <c r="I43" s="2"/>
      <c r="J43" s="2"/>
      <c r="K43" s="2"/>
    </row>
    <row r="44" spans="1:11" x14ac:dyDescent="0.25">
      <c r="A44" s="27"/>
      <c r="B44" s="27"/>
      <c r="C44" s="27"/>
      <c r="D44" s="49"/>
      <c r="E44" s="49"/>
      <c r="F44" s="49"/>
      <c r="G44" s="49"/>
      <c r="H44" s="2"/>
      <c r="I44" s="2"/>
      <c r="J44" s="2"/>
      <c r="K44" s="2"/>
    </row>
    <row r="45" spans="1:11" x14ac:dyDescent="0.25">
      <c r="A45" s="27" t="s">
        <v>26</v>
      </c>
      <c r="B45" s="27" t="s">
        <v>155</v>
      </c>
      <c r="C45" s="27" t="str">
        <f>VLOOKUP(B45,$M$7:$O$27,2,0)</f>
        <v>Vc Vôi, lân..</v>
      </c>
      <c r="D45" s="49"/>
      <c r="E45" s="49"/>
      <c r="F45" s="49">
        <f t="shared" si="0"/>
        <v>0.50000000000000089</v>
      </c>
      <c r="G45" s="49">
        <f t="shared" si="1"/>
        <v>0</v>
      </c>
      <c r="H45" s="2">
        <v>0.50000000000000089</v>
      </c>
      <c r="I45" s="2"/>
      <c r="J45" s="2"/>
      <c r="K45" s="2"/>
    </row>
    <row r="46" spans="1:11" x14ac:dyDescent="0.25">
      <c r="A46" s="27" t="s">
        <v>26</v>
      </c>
      <c r="B46" s="27" t="s">
        <v>89</v>
      </c>
      <c r="C46" s="27" t="str">
        <f>VLOOKUP(B46,$M$7:$O$27,2,0)</f>
        <v>đậy bạt đống ủ</v>
      </c>
      <c r="D46" s="49"/>
      <c r="E46" s="49"/>
      <c r="F46" s="49">
        <f t="shared" si="0"/>
        <v>5.9999999999999982</v>
      </c>
      <c r="G46" s="49">
        <f t="shared" si="1"/>
        <v>0</v>
      </c>
      <c r="H46" s="2"/>
      <c r="I46" s="2"/>
      <c r="J46" s="2">
        <v>5.9999999999999982</v>
      </c>
      <c r="K46" s="2"/>
    </row>
    <row r="47" spans="1:11" x14ac:dyDescent="0.25">
      <c r="A47" s="27" t="s">
        <v>26</v>
      </c>
      <c r="B47" s="27" t="s">
        <v>92</v>
      </c>
      <c r="C47" s="27" t="str">
        <f>VLOOKUP(B47,$M$7:$O$27,2,0)</f>
        <v>làm ngoài</v>
      </c>
      <c r="D47" s="49"/>
      <c r="E47" s="49"/>
      <c r="F47" s="49">
        <f t="shared" si="0"/>
        <v>11.999999999999998</v>
      </c>
      <c r="G47" s="49">
        <f t="shared" si="1"/>
        <v>1.5</v>
      </c>
      <c r="H47" s="2">
        <v>11.999999999999998</v>
      </c>
      <c r="I47" s="2">
        <v>1.5</v>
      </c>
      <c r="J47" s="2"/>
      <c r="K47" s="2"/>
    </row>
    <row r="48" spans="1:11" x14ac:dyDescent="0.25">
      <c r="A48" s="27" t="s">
        <v>26</v>
      </c>
      <c r="B48" s="27" t="s">
        <v>99</v>
      </c>
      <c r="C48" s="27" t="s">
        <v>100</v>
      </c>
      <c r="D48" s="49">
        <v>2100</v>
      </c>
      <c r="E48" s="49">
        <v>150</v>
      </c>
      <c r="F48" s="49">
        <f t="shared" si="0"/>
        <v>0</v>
      </c>
      <c r="G48" s="49">
        <f t="shared" si="1"/>
        <v>0</v>
      </c>
      <c r="H48" s="2"/>
      <c r="I48" s="2"/>
      <c r="J48" s="2"/>
      <c r="K48" s="2"/>
    </row>
    <row r="49" spans="1:11" x14ac:dyDescent="0.25">
      <c r="A49" s="27" t="s">
        <v>26</v>
      </c>
      <c r="B49" s="27" t="s">
        <v>114</v>
      </c>
      <c r="C49" s="27" t="s">
        <v>115</v>
      </c>
      <c r="D49" s="49">
        <v>450</v>
      </c>
      <c r="E49" s="49"/>
      <c r="F49" s="49">
        <f t="shared" si="0"/>
        <v>0</v>
      </c>
      <c r="G49" s="49">
        <f t="shared" si="1"/>
        <v>0</v>
      </c>
      <c r="H49" s="2"/>
      <c r="I49" s="2"/>
      <c r="J49" s="2"/>
      <c r="K49" s="2"/>
    </row>
    <row r="50" spans="1:11" x14ac:dyDescent="0.25">
      <c r="A50" s="27" t="s">
        <v>26</v>
      </c>
      <c r="B50" s="27" t="s">
        <v>116</v>
      </c>
      <c r="C50" s="27" t="s">
        <v>117</v>
      </c>
      <c r="D50" s="49">
        <v>225</v>
      </c>
      <c r="E50" s="49"/>
      <c r="F50" s="49">
        <f t="shared" si="0"/>
        <v>0</v>
      </c>
      <c r="G50" s="49">
        <f t="shared" si="1"/>
        <v>0</v>
      </c>
      <c r="H50" s="2"/>
      <c r="I50" s="2"/>
      <c r="J50" s="2"/>
      <c r="K50" s="2"/>
    </row>
    <row r="51" spans="1:11" x14ac:dyDescent="0.25">
      <c r="A51" s="27" t="s">
        <v>26</v>
      </c>
      <c r="B51" s="27" t="s">
        <v>103</v>
      </c>
      <c r="C51" s="27" t="s">
        <v>104</v>
      </c>
      <c r="D51" s="49">
        <v>66.666666666666671</v>
      </c>
      <c r="E51" s="49"/>
      <c r="F51" s="49">
        <f t="shared" si="0"/>
        <v>0</v>
      </c>
      <c r="G51" s="49">
        <f t="shared" si="1"/>
        <v>0</v>
      </c>
      <c r="H51" s="2"/>
      <c r="I51" s="2"/>
      <c r="J51" s="2"/>
      <c r="K51" s="2"/>
    </row>
    <row r="52" spans="1:11" x14ac:dyDescent="0.25">
      <c r="A52" s="27" t="s">
        <v>26</v>
      </c>
      <c r="B52" s="27" t="s">
        <v>107</v>
      </c>
      <c r="C52" s="27" t="s">
        <v>108</v>
      </c>
      <c r="D52" s="49">
        <v>550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/>
      <c r="B53" s="27"/>
      <c r="C53" s="27"/>
      <c r="D53" s="49"/>
      <c r="E53" s="49"/>
      <c r="F53" s="49"/>
      <c r="G53" s="49"/>
      <c r="H53" s="2"/>
      <c r="I53" s="2"/>
      <c r="J53" s="2"/>
      <c r="K53" s="2"/>
    </row>
    <row r="54" spans="1:11" x14ac:dyDescent="0.25">
      <c r="A54" s="27" t="s">
        <v>27</v>
      </c>
      <c r="B54" s="27" t="s">
        <v>155</v>
      </c>
      <c r="C54" s="27" t="str">
        <f>VLOOKUP(B54,$M$7:$O$27,2,0)</f>
        <v>Vc Vôi, lân..</v>
      </c>
      <c r="D54" s="49"/>
      <c r="E54" s="49"/>
      <c r="F54" s="49">
        <f t="shared" si="0"/>
        <v>0.50000000000000089</v>
      </c>
      <c r="G54" s="49">
        <f t="shared" si="1"/>
        <v>0</v>
      </c>
      <c r="H54" s="2">
        <v>0.50000000000000089</v>
      </c>
      <c r="I54" s="2"/>
      <c r="J54" s="2"/>
      <c r="K54" s="2"/>
    </row>
    <row r="55" spans="1:11" x14ac:dyDescent="0.25">
      <c r="A55" s="27" t="s">
        <v>27</v>
      </c>
      <c r="B55" s="27" t="s">
        <v>89</v>
      </c>
      <c r="C55" s="27" t="str">
        <f>VLOOKUP(B55,$M$7:$O$27,2,0)</f>
        <v>đậy bạt đống ủ</v>
      </c>
      <c r="D55" s="49"/>
      <c r="E55" s="49"/>
      <c r="F55" s="49">
        <f t="shared" si="0"/>
        <v>3.4999999999999996</v>
      </c>
      <c r="G55" s="49">
        <f t="shared" si="1"/>
        <v>0</v>
      </c>
      <c r="H55" s="2"/>
      <c r="I55" s="2"/>
      <c r="J55" s="2">
        <v>3.4999999999999996</v>
      </c>
      <c r="K55" s="2"/>
    </row>
    <row r="56" spans="1:11" x14ac:dyDescent="0.25">
      <c r="A56" s="27" t="s">
        <v>27</v>
      </c>
      <c r="B56" s="27" t="s">
        <v>92</v>
      </c>
      <c r="C56" s="27" t="str">
        <f>VLOOKUP(B56,$M$7:$O$27,2,0)</f>
        <v>làm ngoài</v>
      </c>
      <c r="D56" s="49"/>
      <c r="E56" s="49"/>
      <c r="F56" s="49">
        <f t="shared" si="0"/>
        <v>12.499999999999998</v>
      </c>
      <c r="G56" s="49">
        <f t="shared" si="1"/>
        <v>1.5</v>
      </c>
      <c r="H56" s="2">
        <v>12.499999999999998</v>
      </c>
      <c r="I56" s="2">
        <v>1.5</v>
      </c>
      <c r="J56" s="2"/>
      <c r="K56" s="2"/>
    </row>
    <row r="57" spans="1:11" x14ac:dyDescent="0.25">
      <c r="A57" s="27" t="s">
        <v>27</v>
      </c>
      <c r="B57" s="27" t="s">
        <v>99</v>
      </c>
      <c r="C57" s="27" t="s">
        <v>100</v>
      </c>
      <c r="D57" s="49">
        <v>2100</v>
      </c>
      <c r="E57" s="49"/>
      <c r="F57" s="49">
        <f t="shared" si="0"/>
        <v>0</v>
      </c>
      <c r="G57" s="49">
        <f t="shared" si="1"/>
        <v>0</v>
      </c>
      <c r="H57" s="2"/>
      <c r="I57" s="2"/>
      <c r="J57" s="2"/>
      <c r="K57" s="2"/>
    </row>
    <row r="58" spans="1:11" x14ac:dyDescent="0.25">
      <c r="A58" s="27" t="s">
        <v>27</v>
      </c>
      <c r="B58" s="27" t="s">
        <v>114</v>
      </c>
      <c r="C58" s="27" t="s">
        <v>115</v>
      </c>
      <c r="D58" s="49">
        <v>450</v>
      </c>
      <c r="E58" s="49"/>
      <c r="F58" s="49">
        <f t="shared" si="0"/>
        <v>0</v>
      </c>
      <c r="G58" s="49">
        <f t="shared" si="1"/>
        <v>0</v>
      </c>
      <c r="H58" s="2"/>
      <c r="I58" s="2"/>
      <c r="J58" s="2"/>
      <c r="K58" s="2"/>
    </row>
    <row r="59" spans="1:11" x14ac:dyDescent="0.25">
      <c r="A59" s="27" t="s">
        <v>27</v>
      </c>
      <c r="B59" s="27" t="s">
        <v>116</v>
      </c>
      <c r="C59" s="27" t="s">
        <v>117</v>
      </c>
      <c r="D59" s="49">
        <v>225</v>
      </c>
      <c r="E59" s="49"/>
      <c r="F59" s="49">
        <f t="shared" si="0"/>
        <v>0</v>
      </c>
      <c r="G59" s="49">
        <f t="shared" si="1"/>
        <v>0</v>
      </c>
      <c r="H59" s="2"/>
      <c r="I59" s="2"/>
      <c r="J59" s="2"/>
      <c r="K59" s="2"/>
    </row>
    <row r="60" spans="1:11" x14ac:dyDescent="0.25">
      <c r="A60" s="27" t="s">
        <v>27</v>
      </c>
      <c r="B60" s="27" t="s">
        <v>103</v>
      </c>
      <c r="C60" s="27" t="s">
        <v>104</v>
      </c>
      <c r="D60" s="49">
        <v>66.666666666666671</v>
      </c>
      <c r="E60" s="49"/>
      <c r="F60" s="49">
        <f t="shared" si="0"/>
        <v>0</v>
      </c>
      <c r="G60" s="49">
        <f t="shared" si="1"/>
        <v>0</v>
      </c>
      <c r="H60" s="2"/>
      <c r="I60" s="2"/>
      <c r="J60" s="2"/>
      <c r="K60" s="2"/>
    </row>
    <row r="61" spans="1:11" x14ac:dyDescent="0.25">
      <c r="A61" s="27" t="s">
        <v>27</v>
      </c>
      <c r="B61" s="27" t="s">
        <v>107</v>
      </c>
      <c r="C61" s="27" t="s">
        <v>108</v>
      </c>
      <c r="D61" s="49">
        <v>550</v>
      </c>
      <c r="E61" s="49"/>
      <c r="F61" s="49">
        <f t="shared" si="0"/>
        <v>0</v>
      </c>
      <c r="G61" s="49">
        <f t="shared" si="1"/>
        <v>0</v>
      </c>
      <c r="H61" s="2"/>
      <c r="I61" s="2"/>
      <c r="J61" s="2"/>
      <c r="K61" s="2"/>
    </row>
    <row r="62" spans="1:11" x14ac:dyDescent="0.25">
      <c r="A62" s="27"/>
      <c r="B62" s="27"/>
      <c r="C62" s="27"/>
      <c r="D62" s="49"/>
      <c r="E62" s="49"/>
      <c r="F62" s="49"/>
      <c r="G62" s="49"/>
      <c r="H62" s="2"/>
      <c r="I62" s="2"/>
      <c r="J62" s="2"/>
      <c r="K62" s="2"/>
    </row>
    <row r="63" spans="1:11" x14ac:dyDescent="0.25">
      <c r="A63" s="27" t="s">
        <v>128</v>
      </c>
      <c r="B63" s="27" t="s">
        <v>155</v>
      </c>
      <c r="C63" s="27" t="str">
        <f>VLOOKUP(B63,$M$7:$O$27,2,0)</f>
        <v>Vc Vôi, lân..</v>
      </c>
      <c r="D63" s="49"/>
      <c r="E63" s="49"/>
      <c r="F63" s="49">
        <f t="shared" si="0"/>
        <v>0.50000000000000089</v>
      </c>
      <c r="G63" s="49">
        <f t="shared" si="1"/>
        <v>0</v>
      </c>
      <c r="H63" s="2">
        <v>0.50000000000000089</v>
      </c>
      <c r="I63" s="2"/>
      <c r="J63" s="2"/>
      <c r="K63" s="2"/>
    </row>
    <row r="64" spans="1:11" x14ac:dyDescent="0.25">
      <c r="A64" s="27" t="s">
        <v>128</v>
      </c>
      <c r="B64" s="27" t="s">
        <v>89</v>
      </c>
      <c r="C64" s="27" t="str">
        <f>VLOOKUP(B64,$M$7:$O$27,2,0)</f>
        <v>đậy bạt đống ủ</v>
      </c>
      <c r="D64" s="49"/>
      <c r="E64" s="49"/>
      <c r="F64" s="49">
        <f t="shared" si="0"/>
        <v>1.5</v>
      </c>
      <c r="G64" s="49">
        <f t="shared" si="1"/>
        <v>0</v>
      </c>
      <c r="H64" s="2"/>
      <c r="I64" s="2"/>
      <c r="J64" s="2">
        <v>1.5</v>
      </c>
      <c r="K64" s="2"/>
    </row>
    <row r="65" spans="1:11" x14ac:dyDescent="0.25">
      <c r="A65" s="27" t="s">
        <v>128</v>
      </c>
      <c r="B65" s="27" t="s">
        <v>92</v>
      </c>
      <c r="C65" s="27" t="str">
        <f>VLOOKUP(B65,$M$7:$O$27,2,0)</f>
        <v>làm ngoài</v>
      </c>
      <c r="D65" s="49"/>
      <c r="E65" s="49"/>
      <c r="F65" s="49">
        <f t="shared" si="0"/>
        <v>18.5</v>
      </c>
      <c r="G65" s="49">
        <f t="shared" si="1"/>
        <v>1.5</v>
      </c>
      <c r="H65" s="2">
        <v>18.5</v>
      </c>
      <c r="I65" s="2">
        <v>1.5</v>
      </c>
      <c r="J65" s="2"/>
      <c r="K65" s="2"/>
    </row>
    <row r="66" spans="1:11" x14ac:dyDescent="0.25">
      <c r="A66" s="27" t="s">
        <v>128</v>
      </c>
      <c r="B66" s="27" t="s">
        <v>97</v>
      </c>
      <c r="C66" s="27" t="s">
        <v>98</v>
      </c>
      <c r="D66" s="49">
        <v>375</v>
      </c>
      <c r="E66" s="49"/>
      <c r="F66" s="49">
        <f t="shared" si="0"/>
        <v>0</v>
      </c>
      <c r="G66" s="49">
        <f t="shared" si="1"/>
        <v>0</v>
      </c>
      <c r="H66" s="2"/>
      <c r="I66" s="2"/>
      <c r="J66" s="2"/>
      <c r="K66" s="2"/>
    </row>
    <row r="67" spans="1:11" x14ac:dyDescent="0.25">
      <c r="A67" s="27" t="s">
        <v>128</v>
      </c>
      <c r="B67" s="27" t="s">
        <v>99</v>
      </c>
      <c r="C67" s="27" t="s">
        <v>100</v>
      </c>
      <c r="D67" s="49">
        <v>1250</v>
      </c>
      <c r="E67" s="49">
        <v>150</v>
      </c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 t="s">
        <v>128</v>
      </c>
      <c r="B68" s="27" t="s">
        <v>101</v>
      </c>
      <c r="C68" s="27" t="s">
        <v>102</v>
      </c>
      <c r="D68" s="49">
        <v>733.33333333333337</v>
      </c>
      <c r="E68" s="49"/>
      <c r="F68" s="49">
        <f t="shared" si="0"/>
        <v>0</v>
      </c>
      <c r="G68" s="49">
        <f t="shared" si="1"/>
        <v>0</v>
      </c>
      <c r="H68" s="2"/>
      <c r="I68" s="2"/>
      <c r="J68" s="2"/>
      <c r="K68" s="2"/>
    </row>
    <row r="69" spans="1:11" x14ac:dyDescent="0.25">
      <c r="A69" s="27" t="s">
        <v>128</v>
      </c>
      <c r="B69" s="27" t="s">
        <v>107</v>
      </c>
      <c r="C69" s="27" t="s">
        <v>108</v>
      </c>
      <c r="D69" s="49">
        <v>366.66666666666669</v>
      </c>
      <c r="E69" s="49"/>
      <c r="F69" s="49">
        <f t="shared" si="0"/>
        <v>0</v>
      </c>
      <c r="G69" s="49">
        <f t="shared" si="1"/>
        <v>0</v>
      </c>
      <c r="H69" s="2"/>
      <c r="I69" s="2"/>
      <c r="J69" s="2"/>
      <c r="K69" s="2"/>
    </row>
    <row r="70" spans="1:11" x14ac:dyDescent="0.25">
      <c r="A70" s="27"/>
      <c r="B70" s="27"/>
      <c r="C70" s="27"/>
      <c r="D70" s="49"/>
      <c r="E70" s="49"/>
      <c r="F70" s="49"/>
      <c r="G70" s="49"/>
      <c r="H70" s="2"/>
      <c r="I70" s="2"/>
      <c r="J70" s="2"/>
      <c r="K70" s="2"/>
    </row>
    <row r="71" spans="1:11" x14ac:dyDescent="0.25">
      <c r="A71" s="27" t="s">
        <v>29</v>
      </c>
      <c r="B71" s="27" t="s">
        <v>89</v>
      </c>
      <c r="C71" s="27" t="str">
        <f>VLOOKUP(B71,$M$7:$O$27,2,0)</f>
        <v>đậy bạt đống ủ</v>
      </c>
      <c r="D71" s="49"/>
      <c r="E71" s="49"/>
      <c r="F71" s="49">
        <f t="shared" si="0"/>
        <v>1.5</v>
      </c>
      <c r="G71" s="49">
        <f t="shared" si="1"/>
        <v>1.5</v>
      </c>
      <c r="H71" s="2"/>
      <c r="I71" s="2"/>
      <c r="J71" s="2">
        <v>1.5</v>
      </c>
      <c r="K71" s="2">
        <v>1.5</v>
      </c>
    </row>
    <row r="72" spans="1:11" x14ac:dyDescent="0.25">
      <c r="A72" s="27" t="s">
        <v>29</v>
      </c>
      <c r="B72" s="27" t="s">
        <v>90</v>
      </c>
      <c r="C72" s="27" t="str">
        <f>VLOOKUP(B72,$M$7:$O$27,2,0)</f>
        <v>mở  bạt đống ủ</v>
      </c>
      <c r="D72" s="49"/>
      <c r="E72" s="49"/>
      <c r="F72" s="49">
        <f t="shared" si="0"/>
        <v>2.5000000000000004</v>
      </c>
      <c r="G72" s="49">
        <f t="shared" si="1"/>
        <v>1.0000000000000004</v>
      </c>
      <c r="H72" s="2"/>
      <c r="I72" s="2"/>
      <c r="J72" s="2">
        <v>2.5000000000000004</v>
      </c>
      <c r="K72" s="2">
        <v>1.0000000000000004</v>
      </c>
    </row>
    <row r="73" spans="1:11" x14ac:dyDescent="0.25">
      <c r="A73" s="27" t="s">
        <v>29</v>
      </c>
      <c r="B73" s="27" t="s">
        <v>92</v>
      </c>
      <c r="C73" s="27" t="str">
        <f>VLOOKUP(B73,$M$7:$O$27,2,0)</f>
        <v>làm ngoài</v>
      </c>
      <c r="D73" s="49"/>
      <c r="E73" s="49"/>
      <c r="F73" s="49">
        <f t="shared" si="0"/>
        <v>17</v>
      </c>
      <c r="G73" s="49">
        <f t="shared" si="1"/>
        <v>7</v>
      </c>
      <c r="H73" s="2">
        <v>17</v>
      </c>
      <c r="I73" s="2">
        <v>7</v>
      </c>
      <c r="J73" s="2"/>
      <c r="K73" s="2"/>
    </row>
    <row r="74" spans="1:11" x14ac:dyDescent="0.25">
      <c r="A74" s="27" t="s">
        <v>29</v>
      </c>
      <c r="B74" s="27" t="s">
        <v>97</v>
      </c>
      <c r="C74" s="27" t="s">
        <v>98</v>
      </c>
      <c r="D74" s="49">
        <v>375</v>
      </c>
      <c r="E74" s="49"/>
      <c r="F74" s="49">
        <f t="shared" si="0"/>
        <v>0</v>
      </c>
      <c r="G74" s="49">
        <f t="shared" si="1"/>
        <v>0</v>
      </c>
      <c r="H74" s="2"/>
      <c r="I74" s="2"/>
      <c r="J74" s="2"/>
      <c r="K74" s="2"/>
    </row>
    <row r="75" spans="1:11" x14ac:dyDescent="0.25">
      <c r="A75" s="27" t="s">
        <v>29</v>
      </c>
      <c r="B75" s="27" t="s">
        <v>99</v>
      </c>
      <c r="C75" s="27" t="s">
        <v>100</v>
      </c>
      <c r="D75" s="49">
        <v>1250</v>
      </c>
      <c r="E75" s="49">
        <v>150</v>
      </c>
      <c r="F75" s="49">
        <f t="shared" si="0"/>
        <v>0</v>
      </c>
      <c r="G75" s="49">
        <f t="shared" si="1"/>
        <v>0</v>
      </c>
      <c r="H75" s="2"/>
      <c r="I75" s="2"/>
      <c r="J75" s="2"/>
      <c r="K75" s="2"/>
    </row>
    <row r="76" spans="1:11" x14ac:dyDescent="0.25">
      <c r="A76" s="27" t="s">
        <v>29</v>
      </c>
      <c r="B76" s="27" t="s">
        <v>101</v>
      </c>
      <c r="C76" s="27" t="s">
        <v>102</v>
      </c>
      <c r="D76" s="49">
        <v>733.33333333333337</v>
      </c>
      <c r="E76" s="49"/>
      <c r="F76" s="49">
        <f t="shared" si="0"/>
        <v>0</v>
      </c>
      <c r="G76" s="49">
        <f t="shared" si="1"/>
        <v>0</v>
      </c>
      <c r="H76" s="2"/>
      <c r="I76" s="2"/>
      <c r="J76" s="2"/>
      <c r="K76" s="2"/>
    </row>
    <row r="77" spans="1:11" x14ac:dyDescent="0.25">
      <c r="A77" s="27" t="s">
        <v>29</v>
      </c>
      <c r="B77" s="27" t="s">
        <v>107</v>
      </c>
      <c r="C77" s="27" t="s">
        <v>108</v>
      </c>
      <c r="D77" s="49">
        <v>366.66666666666669</v>
      </c>
      <c r="E77" s="49"/>
      <c r="F77" s="49">
        <f t="shared" si="0"/>
        <v>0</v>
      </c>
      <c r="G77" s="49">
        <f t="shared" si="1"/>
        <v>0</v>
      </c>
      <c r="H77" s="2"/>
      <c r="I77" s="2"/>
      <c r="J77" s="2"/>
      <c r="K77" s="2"/>
    </row>
    <row r="78" spans="1:11" x14ac:dyDescent="0.25">
      <c r="A78" s="27"/>
      <c r="B78" s="27"/>
      <c r="C78" s="27"/>
      <c r="D78" s="49"/>
      <c r="E78" s="49"/>
      <c r="F78" s="49"/>
      <c r="G78" s="49"/>
      <c r="H78" s="2"/>
      <c r="I78" s="2"/>
      <c r="J78" s="2"/>
      <c r="K78" s="2"/>
    </row>
    <row r="79" spans="1:11" x14ac:dyDescent="0.25">
      <c r="A79" s="27" t="s">
        <v>30</v>
      </c>
      <c r="B79" s="27" t="s">
        <v>155</v>
      </c>
      <c r="C79" s="27" t="str">
        <f>VLOOKUP(B79,$M$7:$O$27,2,0)</f>
        <v>Vc Vôi, lân..</v>
      </c>
      <c r="D79" s="49"/>
      <c r="E79" s="49"/>
      <c r="F79" s="49">
        <f t="shared" ref="F79:F132" si="2">+H79+J79</f>
        <v>0.50000000000000089</v>
      </c>
      <c r="G79" s="49">
        <f t="shared" ref="G79:G132" si="3">+I79+K79</f>
        <v>0</v>
      </c>
      <c r="H79" s="2">
        <v>0.50000000000000089</v>
      </c>
      <c r="I79" s="2"/>
      <c r="J79" s="2"/>
      <c r="K79" s="2"/>
    </row>
    <row r="80" spans="1:11" x14ac:dyDescent="0.25">
      <c r="A80" s="27" t="s">
        <v>30</v>
      </c>
      <c r="B80" s="27" t="s">
        <v>90</v>
      </c>
      <c r="C80" s="27" t="str">
        <f>VLOOKUP(B80,$M$7:$O$27,2,0)</f>
        <v>mở  bạt đống ủ</v>
      </c>
      <c r="D80" s="49"/>
      <c r="E80" s="49"/>
      <c r="F80" s="49">
        <f t="shared" si="2"/>
        <v>1.0000000000000004</v>
      </c>
      <c r="G80" s="49">
        <f t="shared" si="3"/>
        <v>0</v>
      </c>
      <c r="H80" s="2"/>
      <c r="I80" s="2"/>
      <c r="J80" s="2">
        <v>1.0000000000000004</v>
      </c>
      <c r="K80" s="2"/>
    </row>
    <row r="81" spans="1:11" x14ac:dyDescent="0.25">
      <c r="A81" s="27" t="s">
        <v>30</v>
      </c>
      <c r="B81" s="27" t="s">
        <v>92</v>
      </c>
      <c r="C81" s="27" t="str">
        <f>VLOOKUP(B81,$M$7:$O$27,2,0)</f>
        <v>làm ngoài</v>
      </c>
      <c r="D81" s="49"/>
      <c r="E81" s="49"/>
      <c r="F81" s="49">
        <f t="shared" si="2"/>
        <v>20.5</v>
      </c>
      <c r="G81" s="49">
        <f t="shared" si="3"/>
        <v>1.5</v>
      </c>
      <c r="H81" s="2">
        <v>20.5</v>
      </c>
      <c r="I81" s="2">
        <v>1.5</v>
      </c>
      <c r="J81" s="2"/>
      <c r="K81" s="2"/>
    </row>
    <row r="82" spans="1:11" x14ac:dyDescent="0.25">
      <c r="A82" s="27" t="s">
        <v>30</v>
      </c>
      <c r="B82" s="27" t="s">
        <v>97</v>
      </c>
      <c r="C82" s="27" t="s">
        <v>98</v>
      </c>
      <c r="D82" s="49">
        <v>375</v>
      </c>
      <c r="E82" s="49"/>
      <c r="F82" s="49">
        <f t="shared" si="2"/>
        <v>0</v>
      </c>
      <c r="G82" s="49">
        <f t="shared" si="3"/>
        <v>0</v>
      </c>
      <c r="H82" s="2"/>
      <c r="I82" s="2"/>
      <c r="J82" s="2"/>
      <c r="K82" s="2"/>
    </row>
    <row r="83" spans="1:11" x14ac:dyDescent="0.25">
      <c r="A83" s="27" t="s">
        <v>30</v>
      </c>
      <c r="B83" s="27" t="s">
        <v>99</v>
      </c>
      <c r="C83" s="27" t="s">
        <v>100</v>
      </c>
      <c r="D83" s="49">
        <v>1950</v>
      </c>
      <c r="E83" s="49"/>
      <c r="F83" s="49">
        <f t="shared" si="2"/>
        <v>0</v>
      </c>
      <c r="G83" s="49">
        <f t="shared" si="3"/>
        <v>0</v>
      </c>
      <c r="H83" s="2"/>
      <c r="I83" s="2"/>
      <c r="J83" s="2"/>
      <c r="K83" s="2"/>
    </row>
    <row r="84" spans="1:11" x14ac:dyDescent="0.25">
      <c r="A84" s="27" t="s">
        <v>30</v>
      </c>
      <c r="B84" s="27" t="s">
        <v>101</v>
      </c>
      <c r="C84" s="27" t="s">
        <v>102</v>
      </c>
      <c r="D84" s="49">
        <v>366.66666666666669</v>
      </c>
      <c r="E84" s="49"/>
      <c r="F84" s="49">
        <f t="shared" si="2"/>
        <v>0</v>
      </c>
      <c r="G84" s="49">
        <f t="shared" si="3"/>
        <v>0</v>
      </c>
      <c r="H84" s="2"/>
      <c r="I84" s="2"/>
      <c r="J84" s="2"/>
      <c r="K84" s="2"/>
    </row>
    <row r="85" spans="1:11" x14ac:dyDescent="0.25">
      <c r="A85" s="27" t="s">
        <v>30</v>
      </c>
      <c r="B85" s="27" t="s">
        <v>107</v>
      </c>
      <c r="C85" s="27" t="s">
        <v>108</v>
      </c>
      <c r="D85" s="49">
        <v>366.66666666666669</v>
      </c>
      <c r="E85" s="49"/>
      <c r="F85" s="49">
        <f t="shared" si="2"/>
        <v>0</v>
      </c>
      <c r="G85" s="49">
        <f t="shared" si="3"/>
        <v>0</v>
      </c>
      <c r="H85" s="2"/>
      <c r="I85" s="2"/>
      <c r="J85" s="2"/>
      <c r="K85" s="2"/>
    </row>
    <row r="86" spans="1:11" x14ac:dyDescent="0.25">
      <c r="A86" s="27"/>
      <c r="B86" s="27"/>
      <c r="C86" s="27"/>
      <c r="D86" s="49"/>
      <c r="E86" s="49"/>
      <c r="F86" s="49"/>
      <c r="G86" s="49"/>
      <c r="H86" s="2"/>
      <c r="I86" s="2"/>
      <c r="J86" s="2"/>
      <c r="K86" s="2"/>
    </row>
    <row r="87" spans="1:11" x14ac:dyDescent="0.25">
      <c r="A87" s="27" t="s">
        <v>31</v>
      </c>
      <c r="B87" s="27" t="s">
        <v>155</v>
      </c>
      <c r="C87" s="27" t="str">
        <f>VLOOKUP(B87,$M$7:$O$27,2,0)</f>
        <v>Vc Vôi, lân..</v>
      </c>
      <c r="D87" s="49"/>
      <c r="E87" s="49"/>
      <c r="F87" s="49">
        <f t="shared" si="2"/>
        <v>0.50000000000000089</v>
      </c>
      <c r="G87" s="49">
        <f t="shared" si="3"/>
        <v>0</v>
      </c>
      <c r="H87" s="2">
        <v>0.50000000000000089</v>
      </c>
      <c r="I87" s="2"/>
      <c r="J87" s="2"/>
      <c r="K87" s="2"/>
    </row>
    <row r="88" spans="1:11" x14ac:dyDescent="0.25">
      <c r="A88" s="27" t="s">
        <v>31</v>
      </c>
      <c r="B88" s="27" t="s">
        <v>90</v>
      </c>
      <c r="C88" s="27" t="str">
        <f>VLOOKUP(B88,$M$7:$O$27,2,0)</f>
        <v>mở  bạt đống ủ</v>
      </c>
      <c r="D88" s="49"/>
      <c r="E88" s="49"/>
      <c r="F88" s="49">
        <f t="shared" si="2"/>
        <v>1.0000000000000004</v>
      </c>
      <c r="G88" s="49">
        <f t="shared" si="3"/>
        <v>0</v>
      </c>
      <c r="H88" s="2"/>
      <c r="I88" s="2"/>
      <c r="J88" s="2">
        <v>1.0000000000000004</v>
      </c>
      <c r="K88" s="2"/>
    </row>
    <row r="89" spans="1:11" x14ac:dyDescent="0.25">
      <c r="A89" s="27" t="s">
        <v>31</v>
      </c>
      <c r="B89" s="27" t="s">
        <v>92</v>
      </c>
      <c r="C89" s="27" t="str">
        <f>VLOOKUP(B89,$M$7:$O$27,2,0)</f>
        <v>làm ngoài</v>
      </c>
      <c r="D89" s="49"/>
      <c r="E89" s="49"/>
      <c r="F89" s="49">
        <f t="shared" si="2"/>
        <v>17</v>
      </c>
      <c r="G89" s="49">
        <f t="shared" si="3"/>
        <v>1.5</v>
      </c>
      <c r="H89" s="2">
        <v>17</v>
      </c>
      <c r="I89" s="2">
        <v>1.5</v>
      </c>
      <c r="J89" s="2"/>
      <c r="K89" s="2"/>
    </row>
    <row r="90" spans="1:11" x14ac:dyDescent="0.25">
      <c r="A90" s="27" t="s">
        <v>31</v>
      </c>
      <c r="B90" s="27" t="s">
        <v>95</v>
      </c>
      <c r="C90" s="27" t="s">
        <v>96</v>
      </c>
      <c r="D90" s="49">
        <v>650</v>
      </c>
      <c r="E90" s="49"/>
      <c r="F90" s="49">
        <f t="shared" si="2"/>
        <v>0</v>
      </c>
      <c r="G90" s="49">
        <f t="shared" si="3"/>
        <v>0</v>
      </c>
      <c r="H90" s="2"/>
      <c r="I90" s="2"/>
      <c r="J90" s="2"/>
      <c r="K90" s="2"/>
    </row>
    <row r="91" spans="1:11" x14ac:dyDescent="0.25">
      <c r="A91" s="27" t="s">
        <v>31</v>
      </c>
      <c r="B91" s="27" t="s">
        <v>99</v>
      </c>
      <c r="C91" s="27" t="s">
        <v>100</v>
      </c>
      <c r="D91" s="49">
        <v>1400</v>
      </c>
      <c r="E91" s="49"/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 t="s">
        <v>31</v>
      </c>
      <c r="B92" s="27" t="s">
        <v>126</v>
      </c>
      <c r="C92" s="27" t="s">
        <v>127</v>
      </c>
      <c r="D92" s="49">
        <v>325</v>
      </c>
      <c r="E92" s="49"/>
      <c r="F92" s="49">
        <f t="shared" si="2"/>
        <v>0</v>
      </c>
      <c r="G92" s="49">
        <f t="shared" si="3"/>
        <v>0</v>
      </c>
      <c r="H92" s="2"/>
      <c r="I92" s="2"/>
      <c r="J92" s="2"/>
      <c r="K92" s="2"/>
    </row>
    <row r="93" spans="1:11" x14ac:dyDescent="0.25">
      <c r="A93" s="27" t="s">
        <v>31</v>
      </c>
      <c r="B93" s="27" t="s">
        <v>101</v>
      </c>
      <c r="C93" s="27" t="s">
        <v>102</v>
      </c>
      <c r="D93" s="49">
        <v>183.33333333333334</v>
      </c>
      <c r="E93" s="49"/>
      <c r="F93" s="49">
        <f t="shared" si="2"/>
        <v>0</v>
      </c>
      <c r="G93" s="49">
        <f t="shared" si="3"/>
        <v>0</v>
      </c>
      <c r="H93" s="2"/>
      <c r="I93" s="2"/>
      <c r="J93" s="2"/>
      <c r="K93" s="2"/>
    </row>
    <row r="94" spans="1:11" x14ac:dyDescent="0.25">
      <c r="A94" s="27" t="s">
        <v>31</v>
      </c>
      <c r="B94" s="27" t="s">
        <v>112</v>
      </c>
      <c r="C94" s="27" t="s">
        <v>113</v>
      </c>
      <c r="D94" s="49">
        <v>183.33333333333334</v>
      </c>
      <c r="E94" s="49"/>
      <c r="F94" s="49">
        <f t="shared" si="2"/>
        <v>0</v>
      </c>
      <c r="G94" s="49">
        <f t="shared" si="3"/>
        <v>0</v>
      </c>
      <c r="H94" s="2"/>
      <c r="I94" s="2"/>
      <c r="J94" s="2"/>
      <c r="K94" s="2"/>
    </row>
    <row r="95" spans="1:11" x14ac:dyDescent="0.25">
      <c r="A95" s="27" t="s">
        <v>31</v>
      </c>
      <c r="B95" s="27" t="s">
        <v>107</v>
      </c>
      <c r="C95" s="27" t="s">
        <v>108</v>
      </c>
      <c r="D95" s="49">
        <v>366.66666666666669</v>
      </c>
      <c r="E95" s="49"/>
      <c r="F95" s="49">
        <f t="shared" si="2"/>
        <v>0</v>
      </c>
      <c r="G95" s="49">
        <f t="shared" si="3"/>
        <v>0</v>
      </c>
      <c r="H95" s="2"/>
      <c r="I95" s="2"/>
      <c r="J95" s="2"/>
      <c r="K95" s="2"/>
    </row>
    <row r="96" spans="1:11" x14ac:dyDescent="0.25">
      <c r="A96" s="27" t="s">
        <v>31</v>
      </c>
      <c r="B96" s="27" t="s">
        <v>142</v>
      </c>
      <c r="C96" s="27" t="s">
        <v>143</v>
      </c>
      <c r="D96" s="49">
        <v>250</v>
      </c>
      <c r="E96" s="49"/>
      <c r="F96" s="49">
        <f t="shared" si="2"/>
        <v>0</v>
      </c>
      <c r="G96" s="49">
        <f t="shared" si="3"/>
        <v>0</v>
      </c>
      <c r="H96" s="2"/>
      <c r="I96" s="2"/>
      <c r="J96" s="2"/>
      <c r="K96" s="2"/>
    </row>
    <row r="97" spans="1:11" x14ac:dyDescent="0.25">
      <c r="A97" s="27"/>
      <c r="B97" s="27"/>
      <c r="C97" s="27"/>
      <c r="D97" s="49"/>
      <c r="E97" s="49"/>
      <c r="F97" s="49"/>
      <c r="G97" s="49"/>
      <c r="H97" s="2"/>
      <c r="I97" s="2"/>
      <c r="J97" s="2"/>
      <c r="K97" s="2"/>
    </row>
    <row r="98" spans="1:11" x14ac:dyDescent="0.25">
      <c r="A98" s="27" t="s">
        <v>35</v>
      </c>
      <c r="B98" s="27" t="s">
        <v>89</v>
      </c>
      <c r="C98" s="27" t="str">
        <f>VLOOKUP(B98,$M$7:$O$27,2,0)</f>
        <v>đậy bạt đống ủ</v>
      </c>
      <c r="D98" s="49"/>
      <c r="E98" s="49"/>
      <c r="F98" s="49">
        <f t="shared" si="2"/>
        <v>5.9999999999999982</v>
      </c>
      <c r="G98" s="49">
        <f t="shared" si="3"/>
        <v>1.5</v>
      </c>
      <c r="H98" s="2"/>
      <c r="I98" s="2"/>
      <c r="J98" s="2">
        <v>5.9999999999999982</v>
      </c>
      <c r="K98" s="2">
        <v>1.5</v>
      </c>
    </row>
    <row r="99" spans="1:11" x14ac:dyDescent="0.25">
      <c r="A99" s="27" t="s">
        <v>35</v>
      </c>
      <c r="B99" s="27" t="s">
        <v>90</v>
      </c>
      <c r="C99" s="27" t="str">
        <f>VLOOKUP(B99,$M$7:$O$27,2,0)</f>
        <v>mở  bạt đống ủ</v>
      </c>
      <c r="D99" s="49"/>
      <c r="E99" s="49"/>
      <c r="F99" s="49">
        <f t="shared" si="2"/>
        <v>2.5000000000000004</v>
      </c>
      <c r="G99" s="49">
        <f t="shared" si="3"/>
        <v>1.0000000000000004</v>
      </c>
      <c r="H99" s="2"/>
      <c r="I99" s="2"/>
      <c r="J99" s="2">
        <v>2.5000000000000004</v>
      </c>
      <c r="K99" s="2">
        <v>1.0000000000000004</v>
      </c>
    </row>
    <row r="100" spans="1:11" x14ac:dyDescent="0.25">
      <c r="A100" s="27" t="s">
        <v>35</v>
      </c>
      <c r="B100" s="27" t="s">
        <v>92</v>
      </c>
      <c r="C100" s="27" t="str">
        <f>VLOOKUP(B100,$M$7:$O$27,2,0)</f>
        <v>làm ngoài</v>
      </c>
      <c r="D100" s="49"/>
      <c r="E100" s="49"/>
      <c r="F100" s="49">
        <f t="shared" si="2"/>
        <v>12.5</v>
      </c>
      <c r="G100" s="49">
        <f t="shared" si="3"/>
        <v>7</v>
      </c>
      <c r="H100" s="2">
        <v>12.5</v>
      </c>
      <c r="I100" s="2">
        <v>7</v>
      </c>
      <c r="J100" s="2"/>
      <c r="K100" s="2"/>
    </row>
    <row r="101" spans="1:11" x14ac:dyDescent="0.25">
      <c r="A101" s="27" t="s">
        <v>35</v>
      </c>
      <c r="B101" s="27" t="s">
        <v>97</v>
      </c>
      <c r="C101" s="27" t="s">
        <v>98</v>
      </c>
      <c r="D101" s="49">
        <v>375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x14ac:dyDescent="0.25">
      <c r="A102" s="27" t="s">
        <v>35</v>
      </c>
      <c r="B102" s="27" t="s">
        <v>99</v>
      </c>
      <c r="C102" s="27" t="s">
        <v>100</v>
      </c>
      <c r="D102" s="49">
        <v>2100</v>
      </c>
      <c r="E102" s="49"/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x14ac:dyDescent="0.25">
      <c r="A103" s="27" t="s">
        <v>35</v>
      </c>
      <c r="B103" s="27" t="s">
        <v>103</v>
      </c>
      <c r="C103" s="27" t="s">
        <v>104</v>
      </c>
      <c r="D103" s="49">
        <v>66.666666666666671</v>
      </c>
      <c r="E103" s="49"/>
      <c r="F103" s="49">
        <f t="shared" si="2"/>
        <v>0</v>
      </c>
      <c r="G103" s="49">
        <f t="shared" si="3"/>
        <v>0</v>
      </c>
      <c r="H103" s="2"/>
      <c r="I103" s="2"/>
      <c r="J103" s="2"/>
      <c r="K103" s="2"/>
    </row>
    <row r="104" spans="1:11" x14ac:dyDescent="0.25">
      <c r="A104" s="27" t="s">
        <v>35</v>
      </c>
      <c r="B104" s="27" t="s">
        <v>107</v>
      </c>
      <c r="C104" s="27" t="s">
        <v>108</v>
      </c>
      <c r="D104" s="49">
        <v>550</v>
      </c>
      <c r="E104" s="49"/>
      <c r="F104" s="49">
        <f t="shared" si="2"/>
        <v>0</v>
      </c>
      <c r="G104" s="49">
        <f t="shared" si="3"/>
        <v>0</v>
      </c>
      <c r="H104" s="2"/>
      <c r="I104" s="2"/>
      <c r="J104" s="2"/>
      <c r="K104" s="2"/>
    </row>
    <row r="105" spans="1:11" x14ac:dyDescent="0.25">
      <c r="A105" s="27"/>
      <c r="B105" s="27"/>
      <c r="C105" s="27"/>
      <c r="D105" s="49"/>
      <c r="E105" s="49"/>
      <c r="F105" s="49"/>
      <c r="G105" s="49"/>
      <c r="H105" s="2"/>
      <c r="I105" s="2"/>
      <c r="J105" s="2"/>
      <c r="K105" s="2"/>
    </row>
    <row r="106" spans="1:11" x14ac:dyDescent="0.25">
      <c r="A106" s="27" t="s">
        <v>129</v>
      </c>
      <c r="B106" s="27" t="s">
        <v>89</v>
      </c>
      <c r="C106" s="27" t="str">
        <f>VLOOKUP(B106,$M$7:$O$27,2,0)</f>
        <v>đậy bạt đống ủ</v>
      </c>
      <c r="D106" s="49"/>
      <c r="E106" s="49"/>
      <c r="F106" s="49">
        <f t="shared" si="2"/>
        <v>4.9999999999999982</v>
      </c>
      <c r="G106" s="49">
        <f t="shared" si="3"/>
        <v>0</v>
      </c>
      <c r="H106" s="2"/>
      <c r="I106" s="2"/>
      <c r="J106" s="2">
        <v>4.9999999999999982</v>
      </c>
      <c r="K106" s="2"/>
    </row>
    <row r="107" spans="1:11" x14ac:dyDescent="0.25">
      <c r="A107" s="27" t="s">
        <v>129</v>
      </c>
      <c r="B107" s="27" t="s">
        <v>90</v>
      </c>
      <c r="C107" s="27" t="str">
        <f>VLOOKUP(B107,$M$7:$O$27,2,0)</f>
        <v>mở  bạt đống ủ</v>
      </c>
      <c r="D107" s="49"/>
      <c r="E107" s="49"/>
      <c r="F107" s="49">
        <f t="shared" si="2"/>
        <v>1.5</v>
      </c>
      <c r="G107" s="49">
        <f t="shared" si="3"/>
        <v>0</v>
      </c>
      <c r="H107" s="2"/>
      <c r="I107" s="2"/>
      <c r="J107" s="2">
        <v>1.5</v>
      </c>
      <c r="K107" s="2"/>
    </row>
    <row r="108" spans="1:11" x14ac:dyDescent="0.25">
      <c r="A108" s="27" t="s">
        <v>129</v>
      </c>
      <c r="B108" s="27" t="s">
        <v>92</v>
      </c>
      <c r="C108" s="27" t="str">
        <f>VLOOKUP(B108,$M$7:$O$27,2,0)</f>
        <v>làm ngoài</v>
      </c>
      <c r="D108" s="49"/>
      <c r="E108" s="49"/>
      <c r="F108" s="49">
        <f t="shared" si="2"/>
        <v>14.500000000000002</v>
      </c>
      <c r="G108" s="49">
        <f t="shared" si="3"/>
        <v>1.5</v>
      </c>
      <c r="H108" s="2">
        <v>14.500000000000002</v>
      </c>
      <c r="I108" s="2">
        <v>1.5</v>
      </c>
      <c r="J108" s="2"/>
      <c r="K108" s="2"/>
    </row>
    <row r="109" spans="1:11" x14ac:dyDescent="0.25">
      <c r="A109" s="27" t="s">
        <v>129</v>
      </c>
      <c r="B109" s="27" t="s">
        <v>97</v>
      </c>
      <c r="C109" s="27" t="s">
        <v>98</v>
      </c>
      <c r="D109" s="49">
        <v>375</v>
      </c>
      <c r="E109" s="49"/>
      <c r="F109" s="49">
        <f t="shared" si="2"/>
        <v>0</v>
      </c>
      <c r="G109" s="49">
        <f t="shared" si="3"/>
        <v>0</v>
      </c>
      <c r="H109" s="2"/>
      <c r="I109" s="2"/>
      <c r="J109" s="2"/>
      <c r="K109" s="2"/>
    </row>
    <row r="110" spans="1:11" x14ac:dyDescent="0.25">
      <c r="A110" s="27" t="s">
        <v>129</v>
      </c>
      <c r="B110" s="27" t="s">
        <v>99</v>
      </c>
      <c r="C110" s="27" t="s">
        <v>100</v>
      </c>
      <c r="D110" s="49">
        <v>550</v>
      </c>
      <c r="E110" s="49">
        <v>150</v>
      </c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x14ac:dyDescent="0.25">
      <c r="A111" s="27" t="s">
        <v>129</v>
      </c>
      <c r="B111" s="27" t="s">
        <v>114</v>
      </c>
      <c r="C111" s="27" t="s">
        <v>115</v>
      </c>
      <c r="D111" s="49">
        <v>450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x14ac:dyDescent="0.25">
      <c r="A112" s="27" t="s">
        <v>129</v>
      </c>
      <c r="B112" s="27" t="s">
        <v>116</v>
      </c>
      <c r="C112" s="27" t="s">
        <v>117</v>
      </c>
      <c r="D112" s="49">
        <v>225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x14ac:dyDescent="0.25">
      <c r="A113" s="27" t="s">
        <v>129</v>
      </c>
      <c r="B113" s="27" t="s">
        <v>101</v>
      </c>
      <c r="C113" s="27" t="s">
        <v>102</v>
      </c>
      <c r="D113" s="49">
        <v>733.33333333333337</v>
      </c>
      <c r="E113" s="49"/>
      <c r="F113" s="49">
        <f t="shared" si="2"/>
        <v>0</v>
      </c>
      <c r="G113" s="49">
        <f t="shared" si="3"/>
        <v>0</v>
      </c>
      <c r="H113" s="2"/>
      <c r="I113" s="2"/>
      <c r="J113" s="2"/>
      <c r="K113" s="2"/>
    </row>
    <row r="114" spans="1:11" x14ac:dyDescent="0.25">
      <c r="A114" s="27" t="s">
        <v>129</v>
      </c>
      <c r="B114" s="27" t="s">
        <v>107</v>
      </c>
      <c r="C114" s="27" t="s">
        <v>108</v>
      </c>
      <c r="D114" s="49">
        <v>366.66666666666669</v>
      </c>
      <c r="E114" s="49"/>
      <c r="F114" s="49">
        <f t="shared" si="2"/>
        <v>0</v>
      </c>
      <c r="G114" s="49">
        <f t="shared" si="3"/>
        <v>0</v>
      </c>
      <c r="H114" s="2"/>
      <c r="I114" s="2"/>
      <c r="J114" s="2"/>
      <c r="K114" s="2"/>
    </row>
    <row r="115" spans="1:11" x14ac:dyDescent="0.25">
      <c r="A115" s="27"/>
      <c r="B115" s="27"/>
      <c r="C115" s="27"/>
      <c r="D115" s="49"/>
      <c r="E115" s="49"/>
      <c r="F115" s="49"/>
      <c r="G115" s="49"/>
      <c r="H115" s="2"/>
      <c r="I115" s="2"/>
      <c r="J115" s="2"/>
      <c r="K115" s="2"/>
    </row>
    <row r="116" spans="1:11" x14ac:dyDescent="0.25">
      <c r="A116" s="27" t="s">
        <v>39</v>
      </c>
      <c r="B116" s="27" t="s">
        <v>89</v>
      </c>
      <c r="C116" s="27" t="str">
        <f>VLOOKUP(B116,$M$7:$O$27,2,0)</f>
        <v>đậy bạt đống ủ</v>
      </c>
      <c r="D116" s="49"/>
      <c r="E116" s="49"/>
      <c r="F116" s="49">
        <f t="shared" si="2"/>
        <v>3.4999999999999982</v>
      </c>
      <c r="G116" s="49">
        <f t="shared" si="3"/>
        <v>0</v>
      </c>
      <c r="H116" s="2"/>
      <c r="I116" s="2"/>
      <c r="J116" s="2">
        <v>3.4999999999999982</v>
      </c>
      <c r="K116" s="2"/>
    </row>
    <row r="117" spans="1:11" x14ac:dyDescent="0.25">
      <c r="A117" s="27" t="s">
        <v>39</v>
      </c>
      <c r="B117" s="27" t="s">
        <v>90</v>
      </c>
      <c r="C117" s="27" t="str">
        <f>VLOOKUP(B117,$M$7:$O$27,2,0)</f>
        <v>mở  bạt đống ủ</v>
      </c>
      <c r="D117" s="49"/>
      <c r="E117" s="49"/>
      <c r="F117" s="49">
        <f t="shared" si="2"/>
        <v>3.5000000000000009</v>
      </c>
      <c r="G117" s="49">
        <f t="shared" si="3"/>
        <v>0</v>
      </c>
      <c r="H117" s="2"/>
      <c r="I117" s="2"/>
      <c r="J117" s="2">
        <v>3.5000000000000009</v>
      </c>
      <c r="K117" s="2"/>
    </row>
    <row r="118" spans="1:11" x14ac:dyDescent="0.25">
      <c r="A118" s="27" t="s">
        <v>39</v>
      </c>
      <c r="B118" s="27" t="s">
        <v>92</v>
      </c>
      <c r="C118" s="27" t="str">
        <f>VLOOKUP(B118,$M$7:$O$27,2,0)</f>
        <v>làm ngoài</v>
      </c>
      <c r="D118" s="49"/>
      <c r="E118" s="49"/>
      <c r="F118" s="49">
        <f t="shared" si="2"/>
        <v>17.5</v>
      </c>
      <c r="G118" s="49">
        <f t="shared" si="3"/>
        <v>1.5</v>
      </c>
      <c r="H118" s="2">
        <v>17.5</v>
      </c>
      <c r="I118" s="2">
        <v>1.5</v>
      </c>
      <c r="J118" s="2"/>
      <c r="K118" s="2"/>
    </row>
    <row r="119" spans="1:11" x14ac:dyDescent="0.25">
      <c r="A119" s="27" t="s">
        <v>39</v>
      </c>
      <c r="B119" s="27" t="s">
        <v>95</v>
      </c>
      <c r="C119" s="27" t="s">
        <v>96</v>
      </c>
      <c r="D119" s="49">
        <v>650</v>
      </c>
      <c r="E119" s="49"/>
      <c r="F119" s="49">
        <f t="shared" si="2"/>
        <v>0</v>
      </c>
      <c r="G119" s="49">
        <f t="shared" si="3"/>
        <v>0</v>
      </c>
      <c r="H119" s="2"/>
      <c r="I119" s="2"/>
      <c r="J119" s="2"/>
      <c r="K119" s="2"/>
    </row>
    <row r="120" spans="1:11" x14ac:dyDescent="0.25">
      <c r="A120" s="27" t="s">
        <v>39</v>
      </c>
      <c r="B120" s="27" t="s">
        <v>97</v>
      </c>
      <c r="C120" s="27" t="s">
        <v>98</v>
      </c>
      <c r="D120" s="49">
        <v>750</v>
      </c>
      <c r="E120" s="49"/>
      <c r="F120" s="49">
        <f t="shared" si="2"/>
        <v>0</v>
      </c>
      <c r="G120" s="49">
        <f t="shared" si="3"/>
        <v>0</v>
      </c>
      <c r="H120" s="2"/>
      <c r="I120" s="2"/>
      <c r="J120" s="2"/>
      <c r="K120" s="2"/>
    </row>
    <row r="121" spans="1:11" x14ac:dyDescent="0.25">
      <c r="A121" s="27" t="s">
        <v>39</v>
      </c>
      <c r="B121" s="27" t="s">
        <v>126</v>
      </c>
      <c r="C121" s="27" t="s">
        <v>127</v>
      </c>
      <c r="D121" s="49">
        <v>325</v>
      </c>
      <c r="E121" s="49"/>
      <c r="F121" s="49">
        <f t="shared" si="2"/>
        <v>0</v>
      </c>
      <c r="G121" s="49">
        <f t="shared" si="3"/>
        <v>0</v>
      </c>
      <c r="H121" s="2"/>
      <c r="I121" s="2"/>
      <c r="J121" s="2"/>
      <c r="K121" s="2"/>
    </row>
    <row r="122" spans="1:11" x14ac:dyDescent="0.25">
      <c r="A122" s="27" t="s">
        <v>39</v>
      </c>
      <c r="B122" s="27" t="s">
        <v>101</v>
      </c>
      <c r="C122" s="27" t="s">
        <v>102</v>
      </c>
      <c r="D122" s="49">
        <v>366.66666666666669</v>
      </c>
      <c r="E122" s="49"/>
      <c r="F122" s="49">
        <f t="shared" si="2"/>
        <v>0</v>
      </c>
      <c r="G122" s="49">
        <f t="shared" si="3"/>
        <v>0</v>
      </c>
      <c r="H122" s="2"/>
      <c r="I122" s="2"/>
      <c r="J122" s="2"/>
      <c r="K122" s="2"/>
    </row>
    <row r="123" spans="1:11" x14ac:dyDescent="0.25">
      <c r="A123" s="27" t="s">
        <v>39</v>
      </c>
      <c r="B123" s="27" t="s">
        <v>107</v>
      </c>
      <c r="C123" s="27" t="s">
        <v>108</v>
      </c>
      <c r="D123" s="49">
        <v>366.66666666666669</v>
      </c>
      <c r="E123" s="49"/>
      <c r="F123" s="49">
        <f t="shared" si="2"/>
        <v>0</v>
      </c>
      <c r="G123" s="49">
        <f t="shared" si="3"/>
        <v>0</v>
      </c>
      <c r="H123" s="2"/>
      <c r="I123" s="2"/>
      <c r="J123" s="2"/>
      <c r="K123" s="2"/>
    </row>
    <row r="124" spans="1:11" x14ac:dyDescent="0.25">
      <c r="A124" s="27" t="s">
        <v>39</v>
      </c>
      <c r="B124" s="27" t="s">
        <v>142</v>
      </c>
      <c r="C124" s="27" t="s">
        <v>143</v>
      </c>
      <c r="D124" s="49">
        <v>250</v>
      </c>
      <c r="E124" s="49"/>
      <c r="F124" s="49">
        <f t="shared" si="2"/>
        <v>0</v>
      </c>
      <c r="G124" s="49">
        <f t="shared" si="3"/>
        <v>0</v>
      </c>
      <c r="H124" s="2"/>
      <c r="I124" s="2"/>
      <c r="J124" s="2"/>
      <c r="K124" s="2"/>
    </row>
    <row r="125" spans="1:11" x14ac:dyDescent="0.25">
      <c r="A125" s="27"/>
      <c r="B125" s="27"/>
      <c r="C125" s="27"/>
      <c r="D125" s="49"/>
      <c r="E125" s="49"/>
      <c r="F125" s="49"/>
      <c r="G125" s="49"/>
      <c r="H125" s="2"/>
      <c r="I125" s="2"/>
      <c r="J125" s="2"/>
      <c r="K125" s="2"/>
    </row>
    <row r="126" spans="1:11" x14ac:dyDescent="0.25">
      <c r="A126" s="27" t="s">
        <v>40</v>
      </c>
      <c r="B126" s="27" t="s">
        <v>89</v>
      </c>
      <c r="C126" s="27" t="str">
        <f>VLOOKUP(B126,$M$7:$O$27,2,0)</f>
        <v>đậy bạt đống ủ</v>
      </c>
      <c r="D126" s="49"/>
      <c r="E126" s="49"/>
      <c r="F126" s="49">
        <f t="shared" si="2"/>
        <v>2.4999999999999991</v>
      </c>
      <c r="G126" s="49">
        <f t="shared" si="3"/>
        <v>0</v>
      </c>
      <c r="H126" s="2"/>
      <c r="I126" s="2"/>
      <c r="J126" s="2">
        <v>2.4999999999999991</v>
      </c>
      <c r="K126" s="2"/>
    </row>
    <row r="127" spans="1:11" x14ac:dyDescent="0.25">
      <c r="A127" s="27" t="s">
        <v>40</v>
      </c>
      <c r="B127" s="27" t="s">
        <v>92</v>
      </c>
      <c r="C127" s="27" t="str">
        <f>VLOOKUP(B127,$M$7:$O$27,2,0)</f>
        <v>làm ngoài</v>
      </c>
      <c r="D127" s="49"/>
      <c r="E127" s="49"/>
      <c r="F127" s="49">
        <f t="shared" si="2"/>
        <v>19.5</v>
      </c>
      <c r="G127" s="49">
        <f t="shared" si="3"/>
        <v>1.5</v>
      </c>
      <c r="H127" s="2">
        <v>19.5</v>
      </c>
      <c r="I127" s="2">
        <v>1.5</v>
      </c>
      <c r="J127" s="2"/>
      <c r="K127" s="2"/>
    </row>
    <row r="128" spans="1:11" x14ac:dyDescent="0.25">
      <c r="A128" s="27" t="s">
        <v>40</v>
      </c>
      <c r="B128" s="27" t="s">
        <v>99</v>
      </c>
      <c r="C128" s="27" t="s">
        <v>100</v>
      </c>
      <c r="D128" s="49">
        <v>700</v>
      </c>
      <c r="E128" s="49"/>
      <c r="F128" s="49">
        <f t="shared" si="2"/>
        <v>0</v>
      </c>
      <c r="G128" s="49">
        <f t="shared" si="3"/>
        <v>0</v>
      </c>
      <c r="H128" s="2"/>
      <c r="I128" s="2"/>
      <c r="J128" s="2"/>
      <c r="K128" s="2"/>
    </row>
    <row r="129" spans="1:11" x14ac:dyDescent="0.25">
      <c r="A129" s="27" t="s">
        <v>40</v>
      </c>
      <c r="B129" s="27" t="s">
        <v>101</v>
      </c>
      <c r="C129" s="27" t="s">
        <v>102</v>
      </c>
      <c r="D129" s="49">
        <v>983.33333333333337</v>
      </c>
      <c r="E129" s="49"/>
      <c r="F129" s="49">
        <f t="shared" si="2"/>
        <v>0</v>
      </c>
      <c r="G129" s="49">
        <f t="shared" si="3"/>
        <v>0</v>
      </c>
      <c r="H129" s="2"/>
      <c r="I129" s="2"/>
      <c r="J129" s="2"/>
      <c r="K129" s="2"/>
    </row>
    <row r="130" spans="1:11" x14ac:dyDescent="0.25">
      <c r="A130" s="27" t="s">
        <v>40</v>
      </c>
      <c r="B130" s="27" t="s">
        <v>112</v>
      </c>
      <c r="C130" s="27" t="s">
        <v>113</v>
      </c>
      <c r="D130" s="49">
        <v>183.33333333333334</v>
      </c>
      <c r="E130" s="49"/>
      <c r="F130" s="49">
        <f t="shared" si="2"/>
        <v>0</v>
      </c>
      <c r="G130" s="49">
        <f t="shared" si="3"/>
        <v>0</v>
      </c>
      <c r="H130" s="2"/>
      <c r="I130" s="2"/>
      <c r="J130" s="2"/>
      <c r="K130" s="2"/>
    </row>
    <row r="131" spans="1:11" x14ac:dyDescent="0.25">
      <c r="A131" s="27" t="s">
        <v>40</v>
      </c>
      <c r="B131" s="27" t="s">
        <v>103</v>
      </c>
      <c r="C131" s="27" t="s">
        <v>104</v>
      </c>
      <c r="D131" s="49">
        <v>66.666666666666671</v>
      </c>
      <c r="E131" s="49"/>
      <c r="F131" s="49">
        <f t="shared" si="2"/>
        <v>0</v>
      </c>
      <c r="G131" s="49">
        <f t="shared" si="3"/>
        <v>0</v>
      </c>
      <c r="H131" s="2"/>
      <c r="I131" s="2"/>
      <c r="J131" s="2"/>
      <c r="K131" s="2"/>
    </row>
    <row r="132" spans="1:11" x14ac:dyDescent="0.25">
      <c r="A132" s="27" t="s">
        <v>40</v>
      </c>
      <c r="B132" s="27" t="s">
        <v>107</v>
      </c>
      <c r="C132" s="27" t="s">
        <v>108</v>
      </c>
      <c r="D132" s="49">
        <v>133.33333333333334</v>
      </c>
      <c r="E132" s="49">
        <v>100</v>
      </c>
      <c r="F132" s="49">
        <f t="shared" si="2"/>
        <v>0</v>
      </c>
      <c r="G132" s="49">
        <f t="shared" si="3"/>
        <v>0</v>
      </c>
      <c r="H132" s="2"/>
      <c r="I132" s="2"/>
      <c r="J132" s="2"/>
      <c r="K132" s="2"/>
    </row>
    <row r="133" spans="1:11" x14ac:dyDescent="0.25">
      <c r="A133" s="27"/>
      <c r="B133" s="27"/>
      <c r="C133" s="27"/>
      <c r="D133" s="49"/>
      <c r="E133" s="49"/>
      <c r="F133" s="49"/>
      <c r="G133" s="49"/>
      <c r="H133" s="2"/>
      <c r="I133" s="2"/>
      <c r="J133" s="2"/>
      <c r="K133" s="2"/>
    </row>
    <row r="134" spans="1:11" x14ac:dyDescent="0.25">
      <c r="A134" s="27" t="s">
        <v>41</v>
      </c>
      <c r="B134" s="27" t="s">
        <v>155</v>
      </c>
      <c r="C134" s="27" t="str">
        <f>VLOOKUP(B134,$M$7:$O$27,2,0)</f>
        <v>Vc Vôi, lân..</v>
      </c>
      <c r="D134" s="49"/>
      <c r="E134" s="49"/>
      <c r="F134" s="49">
        <f t="shared" ref="F134:F197" si="4">+H134+J134</f>
        <v>0.50000000000000089</v>
      </c>
      <c r="G134" s="49">
        <f t="shared" ref="G134:G197" si="5">+I134+K134</f>
        <v>0</v>
      </c>
      <c r="H134" s="2">
        <v>0.50000000000000089</v>
      </c>
      <c r="I134" s="2"/>
      <c r="J134" s="2"/>
      <c r="K134" s="2"/>
    </row>
    <row r="135" spans="1:11" x14ac:dyDescent="0.25">
      <c r="A135" s="27" t="s">
        <v>41</v>
      </c>
      <c r="B135" s="27" t="s">
        <v>89</v>
      </c>
      <c r="C135" s="27" t="str">
        <f>VLOOKUP(B135,$M$7:$O$27,2,0)</f>
        <v>đậy bạt đống ủ</v>
      </c>
      <c r="D135" s="49"/>
      <c r="E135" s="49"/>
      <c r="F135" s="49">
        <f t="shared" si="4"/>
        <v>1.0000000000000004</v>
      </c>
      <c r="G135" s="49">
        <f t="shared" si="5"/>
        <v>0</v>
      </c>
      <c r="H135" s="2"/>
      <c r="I135" s="2"/>
      <c r="J135" s="2">
        <v>1.0000000000000004</v>
      </c>
      <c r="K135" s="2"/>
    </row>
    <row r="136" spans="1:11" x14ac:dyDescent="0.25">
      <c r="A136" s="27" t="s">
        <v>41</v>
      </c>
      <c r="B136" s="27" t="s">
        <v>90</v>
      </c>
      <c r="C136" s="27" t="str">
        <f>VLOOKUP(B136,$M$7:$O$27,2,0)</f>
        <v>mở  bạt đống ủ</v>
      </c>
      <c r="D136" s="49"/>
      <c r="E136" s="49"/>
      <c r="F136" s="49">
        <f t="shared" si="4"/>
        <v>1.0000000000000004</v>
      </c>
      <c r="G136" s="49">
        <f t="shared" si="5"/>
        <v>0</v>
      </c>
      <c r="H136" s="2"/>
      <c r="I136" s="2"/>
      <c r="J136" s="2">
        <v>1.0000000000000004</v>
      </c>
      <c r="K136" s="2"/>
    </row>
    <row r="137" spans="1:11" x14ac:dyDescent="0.25">
      <c r="A137" s="27" t="s">
        <v>41</v>
      </c>
      <c r="B137" s="27" t="s">
        <v>92</v>
      </c>
      <c r="C137" s="27" t="str">
        <f>VLOOKUP(B137,$M$7:$O$27,2,0)</f>
        <v>làm ngoài</v>
      </c>
      <c r="D137" s="49"/>
      <c r="E137" s="49"/>
      <c r="F137" s="49">
        <f t="shared" si="4"/>
        <v>11.999999999999998</v>
      </c>
      <c r="G137" s="49">
        <f t="shared" si="5"/>
        <v>0</v>
      </c>
      <c r="H137" s="2">
        <v>11.999999999999998</v>
      </c>
      <c r="I137" s="2"/>
      <c r="J137" s="2"/>
      <c r="K137" s="2"/>
    </row>
    <row r="138" spans="1:11" x14ac:dyDescent="0.25">
      <c r="A138" s="27" t="s">
        <v>41</v>
      </c>
      <c r="B138" s="27" t="s">
        <v>99</v>
      </c>
      <c r="C138" s="27" t="s">
        <v>100</v>
      </c>
      <c r="D138" s="49">
        <v>1400</v>
      </c>
      <c r="E138" s="49"/>
      <c r="F138" s="49">
        <f t="shared" si="4"/>
        <v>0</v>
      </c>
      <c r="G138" s="49">
        <f t="shared" si="5"/>
        <v>0</v>
      </c>
      <c r="H138" s="2"/>
      <c r="I138" s="2"/>
      <c r="J138" s="2"/>
      <c r="K138" s="2"/>
    </row>
    <row r="139" spans="1:11" x14ac:dyDescent="0.25">
      <c r="A139" s="27" t="s">
        <v>41</v>
      </c>
      <c r="B139" s="27" t="s">
        <v>103</v>
      </c>
      <c r="C139" s="27" t="s">
        <v>104</v>
      </c>
      <c r="D139" s="49">
        <v>66.666666666666671</v>
      </c>
      <c r="E139" s="49"/>
      <c r="F139" s="49">
        <f t="shared" si="4"/>
        <v>0</v>
      </c>
      <c r="G139" s="49">
        <f t="shared" si="5"/>
        <v>0</v>
      </c>
      <c r="H139" s="2"/>
      <c r="I139" s="2"/>
      <c r="J139" s="2"/>
      <c r="K139" s="2"/>
    </row>
    <row r="140" spans="1:11" x14ac:dyDescent="0.25">
      <c r="A140" s="27" t="s">
        <v>41</v>
      </c>
      <c r="B140" s="27" t="s">
        <v>107</v>
      </c>
      <c r="C140" s="27" t="s">
        <v>108</v>
      </c>
      <c r="D140" s="49">
        <v>183.33333333333334</v>
      </c>
      <c r="E140" s="49"/>
      <c r="F140" s="49">
        <f t="shared" si="4"/>
        <v>0</v>
      </c>
      <c r="G140" s="49">
        <f t="shared" si="5"/>
        <v>0</v>
      </c>
      <c r="H140" s="2"/>
      <c r="I140" s="2"/>
      <c r="J140" s="2"/>
      <c r="K140" s="2"/>
    </row>
    <row r="141" spans="1:11" x14ac:dyDescent="0.25">
      <c r="A141" s="27"/>
      <c r="B141" s="27"/>
      <c r="C141" s="27"/>
      <c r="D141" s="49"/>
      <c r="E141" s="49"/>
      <c r="F141" s="49"/>
      <c r="G141" s="49"/>
      <c r="H141" s="2"/>
      <c r="I141" s="2"/>
      <c r="J141" s="2"/>
      <c r="K141" s="2"/>
    </row>
    <row r="142" spans="1:11" x14ac:dyDescent="0.25">
      <c r="A142" s="27" t="s">
        <v>42</v>
      </c>
      <c r="B142" s="27" t="s">
        <v>89</v>
      </c>
      <c r="C142" s="27" t="str">
        <f>VLOOKUP(B142,$M$7:$O$27,2,0)</f>
        <v>đậy bạt đống ủ</v>
      </c>
      <c r="D142" s="49"/>
      <c r="E142" s="49"/>
      <c r="F142" s="49">
        <f t="shared" si="4"/>
        <v>4.4999999999999982</v>
      </c>
      <c r="G142" s="49">
        <f t="shared" si="5"/>
        <v>0</v>
      </c>
      <c r="H142" s="2"/>
      <c r="I142" s="2"/>
      <c r="J142" s="2">
        <v>4.4999999999999982</v>
      </c>
      <c r="K142" s="2"/>
    </row>
    <row r="143" spans="1:11" x14ac:dyDescent="0.25">
      <c r="A143" s="27" t="s">
        <v>42</v>
      </c>
      <c r="B143" s="27" t="s">
        <v>90</v>
      </c>
      <c r="C143" s="27" t="str">
        <f>VLOOKUP(B143,$M$7:$O$27,2,0)</f>
        <v>mở  bạt đống ủ</v>
      </c>
      <c r="D143" s="49"/>
      <c r="E143" s="49"/>
      <c r="F143" s="49">
        <f t="shared" si="4"/>
        <v>2.5000000000000004</v>
      </c>
      <c r="G143" s="49">
        <f t="shared" si="5"/>
        <v>0</v>
      </c>
      <c r="H143" s="2"/>
      <c r="I143" s="2"/>
      <c r="J143" s="2">
        <v>2.5000000000000004</v>
      </c>
      <c r="K143" s="2"/>
    </row>
    <row r="144" spans="1:11" x14ac:dyDescent="0.25">
      <c r="A144" s="27" t="s">
        <v>42</v>
      </c>
      <c r="B144" s="27" t="s">
        <v>92</v>
      </c>
      <c r="C144" s="27" t="str">
        <f>VLOOKUP(B144,$M$7:$O$27,2,0)</f>
        <v>làm ngoài</v>
      </c>
      <c r="D144" s="49"/>
      <c r="E144" s="49"/>
      <c r="F144" s="49">
        <f t="shared" si="4"/>
        <v>6.0000000000000018</v>
      </c>
      <c r="G144" s="49">
        <f t="shared" si="5"/>
        <v>0</v>
      </c>
      <c r="H144" s="2">
        <v>6.0000000000000018</v>
      </c>
      <c r="I144" s="2"/>
      <c r="J144" s="2"/>
      <c r="K144" s="2"/>
    </row>
    <row r="145" spans="1:11" x14ac:dyDescent="0.25">
      <c r="A145" s="27" t="s">
        <v>42</v>
      </c>
      <c r="B145" s="27" t="s">
        <v>95</v>
      </c>
      <c r="C145" s="27" t="s">
        <v>96</v>
      </c>
      <c r="D145" s="49">
        <v>700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x14ac:dyDescent="0.25">
      <c r="A146" s="27" t="s">
        <v>42</v>
      </c>
      <c r="B146" s="27" t="s">
        <v>130</v>
      </c>
      <c r="C146" s="27" t="s">
        <v>131</v>
      </c>
      <c r="D146" s="49">
        <v>150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x14ac:dyDescent="0.25">
      <c r="A147" s="27" t="s">
        <v>42</v>
      </c>
      <c r="B147" s="27" t="s">
        <v>114</v>
      </c>
      <c r="C147" s="27" t="s">
        <v>115</v>
      </c>
      <c r="D147" s="49">
        <v>450</v>
      </c>
      <c r="E147" s="49"/>
      <c r="F147" s="49">
        <f t="shared" si="4"/>
        <v>0</v>
      </c>
      <c r="G147" s="49">
        <f t="shared" si="5"/>
        <v>0</v>
      </c>
      <c r="H147" s="2"/>
      <c r="I147" s="2"/>
      <c r="J147" s="2"/>
      <c r="K147" s="2"/>
    </row>
    <row r="148" spans="1:11" x14ac:dyDescent="0.25">
      <c r="A148" s="27" t="s">
        <v>42</v>
      </c>
      <c r="B148" s="27" t="s">
        <v>116</v>
      </c>
      <c r="C148" s="27" t="s">
        <v>117</v>
      </c>
      <c r="D148" s="49">
        <v>225</v>
      </c>
      <c r="E148" s="49"/>
      <c r="F148" s="49">
        <f t="shared" si="4"/>
        <v>0</v>
      </c>
      <c r="G148" s="49">
        <f t="shared" si="5"/>
        <v>0</v>
      </c>
      <c r="H148" s="2"/>
      <c r="I148" s="2"/>
      <c r="J148" s="2"/>
      <c r="K148" s="2"/>
    </row>
    <row r="149" spans="1:11" x14ac:dyDescent="0.25">
      <c r="A149" s="27" t="s">
        <v>42</v>
      </c>
      <c r="B149" s="27" t="s">
        <v>103</v>
      </c>
      <c r="C149" s="27" t="s">
        <v>104</v>
      </c>
      <c r="D149" s="49">
        <v>66.666666666666671</v>
      </c>
      <c r="E149" s="49"/>
      <c r="F149" s="49">
        <f t="shared" si="4"/>
        <v>0</v>
      </c>
      <c r="G149" s="49">
        <f t="shared" si="5"/>
        <v>0</v>
      </c>
      <c r="H149" s="2"/>
      <c r="I149" s="2"/>
      <c r="J149" s="2"/>
      <c r="K149" s="2"/>
    </row>
    <row r="150" spans="1:11" x14ac:dyDescent="0.25">
      <c r="A150" s="27" t="s">
        <v>42</v>
      </c>
      <c r="B150" s="27" t="s">
        <v>107</v>
      </c>
      <c r="C150" s="27" t="s">
        <v>108</v>
      </c>
      <c r="D150" s="49">
        <v>183.33333333333334</v>
      </c>
      <c r="E150" s="49"/>
      <c r="F150" s="49">
        <f t="shared" si="4"/>
        <v>0</v>
      </c>
      <c r="G150" s="49">
        <f t="shared" si="5"/>
        <v>0</v>
      </c>
      <c r="H150" s="2"/>
      <c r="I150" s="2"/>
      <c r="J150" s="2"/>
      <c r="K150" s="2"/>
    </row>
    <row r="151" spans="1:11" x14ac:dyDescent="0.25">
      <c r="A151" s="27"/>
      <c r="B151" s="27"/>
      <c r="C151" s="27"/>
      <c r="D151" s="49"/>
      <c r="E151" s="49"/>
      <c r="F151" s="49"/>
      <c r="G151" s="49"/>
      <c r="H151" s="2"/>
      <c r="I151" s="2"/>
      <c r="J151" s="2"/>
      <c r="K151" s="2"/>
    </row>
    <row r="152" spans="1:11" x14ac:dyDescent="0.25">
      <c r="A152" s="27" t="s">
        <v>43</v>
      </c>
      <c r="B152" s="27" t="s">
        <v>155</v>
      </c>
      <c r="C152" s="27" t="str">
        <f>VLOOKUP(B152,$M$7:$O$27,2,0)</f>
        <v>Vc Vôi, lân..</v>
      </c>
      <c r="D152" s="49"/>
      <c r="E152" s="49"/>
      <c r="F152" s="49">
        <f t="shared" si="4"/>
        <v>0.50000000000000089</v>
      </c>
      <c r="G152" s="49">
        <f t="shared" si="5"/>
        <v>0</v>
      </c>
      <c r="H152" s="2">
        <v>0.50000000000000089</v>
      </c>
      <c r="I152" s="2"/>
      <c r="J152" s="2"/>
      <c r="K152" s="2"/>
    </row>
    <row r="153" spans="1:11" x14ac:dyDescent="0.25">
      <c r="A153" s="27" t="s">
        <v>43</v>
      </c>
      <c r="B153" s="27" t="s">
        <v>89</v>
      </c>
      <c r="C153" s="27" t="str">
        <f>VLOOKUP(B153,$M$7:$O$27,2,0)</f>
        <v>đậy bạt đống ủ</v>
      </c>
      <c r="D153" s="49"/>
      <c r="E153" s="49"/>
      <c r="F153" s="49">
        <f t="shared" si="4"/>
        <v>1.5</v>
      </c>
      <c r="G153" s="49">
        <f t="shared" si="5"/>
        <v>0</v>
      </c>
      <c r="H153" s="2"/>
      <c r="I153" s="2"/>
      <c r="J153" s="2">
        <v>1.5</v>
      </c>
      <c r="K153" s="2"/>
    </row>
    <row r="154" spans="1:11" x14ac:dyDescent="0.25">
      <c r="A154" s="27" t="s">
        <v>43</v>
      </c>
      <c r="B154" s="27" t="s">
        <v>90</v>
      </c>
      <c r="C154" s="27" t="str">
        <f>VLOOKUP(B154,$M$7:$O$27,2,0)</f>
        <v>mở  bạt đống ủ</v>
      </c>
      <c r="D154" s="49"/>
      <c r="E154" s="49"/>
      <c r="F154" s="49">
        <f t="shared" si="4"/>
        <v>1.0000000000000004</v>
      </c>
      <c r="G154" s="49">
        <f t="shared" si="5"/>
        <v>0</v>
      </c>
      <c r="H154" s="2"/>
      <c r="I154" s="2"/>
      <c r="J154" s="2">
        <v>1.0000000000000004</v>
      </c>
      <c r="K154" s="2"/>
    </row>
    <row r="155" spans="1:11" x14ac:dyDescent="0.25">
      <c r="A155" s="27" t="s">
        <v>43</v>
      </c>
      <c r="B155" s="27" t="s">
        <v>92</v>
      </c>
      <c r="C155" s="27" t="str">
        <f>VLOOKUP(B155,$M$7:$O$27,2,0)</f>
        <v>làm ngoài</v>
      </c>
      <c r="D155" s="49"/>
      <c r="E155" s="49"/>
      <c r="F155" s="49">
        <f t="shared" si="4"/>
        <v>9.9999999999999982</v>
      </c>
      <c r="G155" s="49">
        <f t="shared" si="5"/>
        <v>1.5</v>
      </c>
      <c r="H155" s="2">
        <v>9.9999999999999982</v>
      </c>
      <c r="I155" s="2">
        <v>1.5</v>
      </c>
      <c r="J155" s="2"/>
      <c r="K155" s="2"/>
    </row>
    <row r="156" spans="1:11" x14ac:dyDescent="0.25">
      <c r="A156" s="27" t="s">
        <v>43</v>
      </c>
      <c r="B156" s="27" t="s">
        <v>95</v>
      </c>
      <c r="C156" s="27" t="s">
        <v>96</v>
      </c>
      <c r="D156" s="49">
        <v>750</v>
      </c>
      <c r="E156" s="49"/>
      <c r="F156" s="49">
        <f t="shared" si="4"/>
        <v>0</v>
      </c>
      <c r="G156" s="49">
        <f t="shared" si="5"/>
        <v>0</v>
      </c>
      <c r="H156" s="2"/>
      <c r="I156" s="2"/>
      <c r="J156" s="2"/>
      <c r="K156" s="2"/>
    </row>
    <row r="157" spans="1:11" x14ac:dyDescent="0.25">
      <c r="A157" s="27" t="s">
        <v>43</v>
      </c>
      <c r="B157" s="27" t="s">
        <v>130</v>
      </c>
      <c r="C157" s="27" t="s">
        <v>131</v>
      </c>
      <c r="D157" s="49">
        <v>50</v>
      </c>
      <c r="E157" s="49"/>
      <c r="F157" s="49">
        <f t="shared" si="4"/>
        <v>0</v>
      </c>
      <c r="G157" s="49">
        <f t="shared" si="5"/>
        <v>0</v>
      </c>
      <c r="H157" s="2"/>
      <c r="I157" s="2"/>
      <c r="J157" s="2"/>
      <c r="K157" s="2"/>
    </row>
    <row r="158" spans="1:11" x14ac:dyDescent="0.25">
      <c r="A158" s="27" t="s">
        <v>43</v>
      </c>
      <c r="B158" s="27" t="s">
        <v>99</v>
      </c>
      <c r="C158" s="27" t="s">
        <v>100</v>
      </c>
      <c r="D158" s="49">
        <v>1400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x14ac:dyDescent="0.25">
      <c r="A159" s="27" t="s">
        <v>43</v>
      </c>
      <c r="B159" s="27" t="s">
        <v>126</v>
      </c>
      <c r="C159" s="27" t="s">
        <v>127</v>
      </c>
      <c r="D159" s="49">
        <v>325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x14ac:dyDescent="0.25">
      <c r="A160" s="27" t="s">
        <v>43</v>
      </c>
      <c r="B160" s="27" t="s">
        <v>101</v>
      </c>
      <c r="C160" s="27" t="s">
        <v>102</v>
      </c>
      <c r="D160" s="49">
        <v>366.66666666666669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x14ac:dyDescent="0.25">
      <c r="A161" s="27" t="s">
        <v>43</v>
      </c>
      <c r="B161" s="27" t="s">
        <v>107</v>
      </c>
      <c r="C161" s="27" t="s">
        <v>108</v>
      </c>
      <c r="D161" s="49">
        <v>366.66666666666669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x14ac:dyDescent="0.25">
      <c r="A162" s="27" t="s">
        <v>43</v>
      </c>
      <c r="B162" s="27" t="s">
        <v>142</v>
      </c>
      <c r="C162" s="27" t="s">
        <v>143</v>
      </c>
      <c r="D162" s="49">
        <v>250</v>
      </c>
      <c r="E162" s="49"/>
      <c r="F162" s="49">
        <f t="shared" si="4"/>
        <v>0</v>
      </c>
      <c r="G162" s="49">
        <f t="shared" si="5"/>
        <v>0</v>
      </c>
      <c r="H162" s="2"/>
      <c r="I162" s="2"/>
      <c r="J162" s="2"/>
      <c r="K162" s="2"/>
    </row>
    <row r="163" spans="1:11" x14ac:dyDescent="0.25">
      <c r="A163" s="27"/>
      <c r="B163" s="27"/>
      <c r="C163" s="27"/>
      <c r="D163" s="49"/>
      <c r="E163" s="49"/>
      <c r="F163" s="49"/>
      <c r="G163" s="49"/>
      <c r="H163" s="2"/>
      <c r="I163" s="2"/>
      <c r="J163" s="2"/>
      <c r="K163" s="2"/>
    </row>
    <row r="164" spans="1:11" x14ac:dyDescent="0.25">
      <c r="A164" s="27" t="s">
        <v>44</v>
      </c>
      <c r="B164" s="27" t="s">
        <v>89</v>
      </c>
      <c r="C164" s="27" t="str">
        <f>VLOOKUP(B164,$M$7:$O$27,2,0)</f>
        <v>đậy bạt đống ủ</v>
      </c>
      <c r="D164" s="49"/>
      <c r="E164" s="49"/>
      <c r="F164" s="49">
        <f t="shared" si="4"/>
        <v>1.0000000000000004</v>
      </c>
      <c r="G164" s="49">
        <f t="shared" si="5"/>
        <v>1.5</v>
      </c>
      <c r="H164" s="2"/>
      <c r="I164" s="2"/>
      <c r="J164" s="2">
        <v>1.0000000000000004</v>
      </c>
      <c r="K164" s="2">
        <v>1.5</v>
      </c>
    </row>
    <row r="165" spans="1:11" x14ac:dyDescent="0.25">
      <c r="A165" s="27" t="s">
        <v>44</v>
      </c>
      <c r="B165" s="27" t="s">
        <v>90</v>
      </c>
      <c r="C165" s="27" t="str">
        <f>VLOOKUP(B165,$M$7:$O$27,2,0)</f>
        <v>mở  bạt đống ủ</v>
      </c>
      <c r="D165" s="49"/>
      <c r="E165" s="49"/>
      <c r="F165" s="49">
        <f t="shared" si="4"/>
        <v>1.0000000000000004</v>
      </c>
      <c r="G165" s="49">
        <f t="shared" si="5"/>
        <v>1.0000000000000004</v>
      </c>
      <c r="H165" s="2"/>
      <c r="I165" s="2"/>
      <c r="J165" s="2">
        <v>1.0000000000000004</v>
      </c>
      <c r="K165" s="2">
        <v>1.0000000000000004</v>
      </c>
    </row>
    <row r="166" spans="1:11" x14ac:dyDescent="0.25">
      <c r="A166" s="27" t="s">
        <v>44</v>
      </c>
      <c r="B166" s="27" t="s">
        <v>92</v>
      </c>
      <c r="C166" s="27" t="str">
        <f>VLOOKUP(B166,$M$7:$O$27,2,0)</f>
        <v>làm ngoài</v>
      </c>
      <c r="D166" s="49"/>
      <c r="E166" s="49"/>
      <c r="F166" s="49">
        <f t="shared" si="4"/>
        <v>15.5</v>
      </c>
      <c r="G166" s="49">
        <f t="shared" si="5"/>
        <v>5.5</v>
      </c>
      <c r="H166" s="2">
        <v>15.5</v>
      </c>
      <c r="I166" s="2">
        <v>5.5</v>
      </c>
      <c r="J166" s="2"/>
      <c r="K166" s="2"/>
    </row>
    <row r="167" spans="1:11" x14ac:dyDescent="0.25">
      <c r="A167" s="27" t="s">
        <v>44</v>
      </c>
      <c r="B167" s="27" t="s">
        <v>97</v>
      </c>
      <c r="C167" s="27" t="s">
        <v>98</v>
      </c>
      <c r="D167" s="49">
        <v>375</v>
      </c>
      <c r="E167" s="49"/>
      <c r="F167" s="49">
        <f t="shared" si="4"/>
        <v>0</v>
      </c>
      <c r="G167" s="49">
        <f t="shared" si="5"/>
        <v>0</v>
      </c>
      <c r="H167" s="2"/>
      <c r="I167" s="2"/>
      <c r="J167" s="2"/>
      <c r="K167" s="2"/>
    </row>
    <row r="168" spans="1:11" x14ac:dyDescent="0.25">
      <c r="A168" s="27" t="s">
        <v>44</v>
      </c>
      <c r="B168" s="27" t="s">
        <v>99</v>
      </c>
      <c r="C168" s="27" t="s">
        <v>100</v>
      </c>
      <c r="D168" s="49">
        <v>700</v>
      </c>
      <c r="E168" s="49"/>
      <c r="F168" s="49">
        <f t="shared" si="4"/>
        <v>0</v>
      </c>
      <c r="G168" s="49">
        <f t="shared" si="5"/>
        <v>0</v>
      </c>
      <c r="H168" s="2"/>
      <c r="I168" s="2"/>
      <c r="J168" s="2"/>
      <c r="K168" s="2"/>
    </row>
    <row r="169" spans="1:11" x14ac:dyDescent="0.25">
      <c r="A169" s="27" t="s">
        <v>44</v>
      </c>
      <c r="B169" s="27" t="s">
        <v>101</v>
      </c>
      <c r="C169" s="27" t="s">
        <v>102</v>
      </c>
      <c r="D169" s="49">
        <v>800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x14ac:dyDescent="0.25">
      <c r="A170" s="27" t="s">
        <v>44</v>
      </c>
      <c r="B170" s="27" t="s">
        <v>103</v>
      </c>
      <c r="C170" s="27" t="s">
        <v>104</v>
      </c>
      <c r="D170" s="49">
        <v>66.666666666666671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x14ac:dyDescent="0.25">
      <c r="A171" s="27" t="s">
        <v>44</v>
      </c>
      <c r="B171" s="27" t="s">
        <v>107</v>
      </c>
      <c r="C171" s="27" t="s">
        <v>108</v>
      </c>
      <c r="D171" s="49">
        <v>133.33333333333334</v>
      </c>
      <c r="E171" s="49">
        <v>100</v>
      </c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x14ac:dyDescent="0.25">
      <c r="A172" s="27"/>
      <c r="B172" s="27"/>
      <c r="C172" s="27"/>
      <c r="D172" s="49"/>
      <c r="E172" s="49"/>
      <c r="F172" s="49"/>
      <c r="G172" s="49"/>
      <c r="H172" s="2"/>
      <c r="I172" s="2"/>
      <c r="J172" s="2"/>
      <c r="K172" s="2"/>
    </row>
    <row r="173" spans="1:11" x14ac:dyDescent="0.25">
      <c r="A173" s="27" t="s">
        <v>45</v>
      </c>
      <c r="B173" s="27" t="s">
        <v>89</v>
      </c>
      <c r="C173" s="27" t="str">
        <f>VLOOKUP(B173,$M$7:$O$27,2,0)</f>
        <v>đậy bạt đống ủ</v>
      </c>
      <c r="D173" s="49"/>
      <c r="E173" s="49"/>
      <c r="F173" s="49">
        <f t="shared" si="4"/>
        <v>2.4999999999999991</v>
      </c>
      <c r="G173" s="49">
        <f t="shared" si="5"/>
        <v>0</v>
      </c>
      <c r="H173" s="2"/>
      <c r="I173" s="2"/>
      <c r="J173" s="2">
        <v>2.4999999999999991</v>
      </c>
      <c r="K173" s="2"/>
    </row>
    <row r="174" spans="1:11" x14ac:dyDescent="0.25">
      <c r="A174" s="27" t="s">
        <v>45</v>
      </c>
      <c r="B174" s="27" t="s">
        <v>90</v>
      </c>
      <c r="C174" s="27" t="str">
        <f>VLOOKUP(B174,$M$7:$O$27,2,0)</f>
        <v>mở  bạt đống ủ</v>
      </c>
      <c r="D174" s="49"/>
      <c r="E174" s="49"/>
      <c r="F174" s="49">
        <f t="shared" si="4"/>
        <v>1.5</v>
      </c>
      <c r="G174" s="49">
        <f t="shared" si="5"/>
        <v>0</v>
      </c>
      <c r="H174" s="2"/>
      <c r="I174" s="2"/>
      <c r="J174" s="2">
        <v>1.5</v>
      </c>
      <c r="K174" s="2"/>
    </row>
    <row r="175" spans="1:11" x14ac:dyDescent="0.25">
      <c r="A175" s="27" t="s">
        <v>45</v>
      </c>
      <c r="B175" s="27" t="s">
        <v>92</v>
      </c>
      <c r="C175" s="27" t="str">
        <f>VLOOKUP(B175,$M$7:$O$27,2,0)</f>
        <v>làm ngoài</v>
      </c>
      <c r="D175" s="49"/>
      <c r="E175" s="49"/>
      <c r="F175" s="49">
        <f t="shared" si="4"/>
        <v>13</v>
      </c>
      <c r="G175" s="49">
        <f t="shared" si="5"/>
        <v>1.5</v>
      </c>
      <c r="H175" s="2">
        <v>13</v>
      </c>
      <c r="I175" s="2">
        <v>1.5</v>
      </c>
      <c r="J175" s="2"/>
      <c r="K175" s="2"/>
    </row>
    <row r="176" spans="1:11" x14ac:dyDescent="0.25">
      <c r="A176" s="27" t="s">
        <v>45</v>
      </c>
      <c r="B176" s="27" t="s">
        <v>99</v>
      </c>
      <c r="C176" s="27" t="s">
        <v>100</v>
      </c>
      <c r="D176" s="49">
        <v>1400</v>
      </c>
      <c r="E176" s="49"/>
      <c r="F176" s="49">
        <f t="shared" si="4"/>
        <v>0</v>
      </c>
      <c r="G176" s="49">
        <f t="shared" si="5"/>
        <v>0</v>
      </c>
      <c r="H176" s="2"/>
      <c r="I176" s="2"/>
      <c r="J176" s="2"/>
      <c r="K176" s="2"/>
    </row>
    <row r="177" spans="1:11" x14ac:dyDescent="0.25">
      <c r="A177" s="27" t="s">
        <v>45</v>
      </c>
      <c r="B177" s="27" t="s">
        <v>101</v>
      </c>
      <c r="C177" s="27" t="s">
        <v>102</v>
      </c>
      <c r="D177" s="49">
        <v>983.33333333333337</v>
      </c>
      <c r="E177" s="49"/>
      <c r="F177" s="49">
        <f t="shared" si="4"/>
        <v>0</v>
      </c>
      <c r="G177" s="49">
        <f t="shared" si="5"/>
        <v>0</v>
      </c>
      <c r="H177" s="2"/>
      <c r="I177" s="2"/>
      <c r="J177" s="2"/>
      <c r="K177" s="2"/>
    </row>
    <row r="178" spans="1:11" x14ac:dyDescent="0.25">
      <c r="A178" s="27" t="s">
        <v>45</v>
      </c>
      <c r="B178" s="27" t="s">
        <v>112</v>
      </c>
      <c r="C178" s="27" t="s">
        <v>113</v>
      </c>
      <c r="D178" s="49">
        <v>183.33333333333334</v>
      </c>
      <c r="E178" s="49"/>
      <c r="F178" s="49">
        <f t="shared" si="4"/>
        <v>0</v>
      </c>
      <c r="G178" s="49">
        <f t="shared" si="5"/>
        <v>0</v>
      </c>
      <c r="H178" s="2"/>
      <c r="I178" s="2"/>
      <c r="J178" s="2"/>
      <c r="K178" s="2"/>
    </row>
    <row r="179" spans="1:11" x14ac:dyDescent="0.25">
      <c r="A179" s="27" t="s">
        <v>45</v>
      </c>
      <c r="B179" s="27" t="s">
        <v>103</v>
      </c>
      <c r="C179" s="27" t="s">
        <v>104</v>
      </c>
      <c r="D179" s="49">
        <v>66.666666666666671</v>
      </c>
      <c r="E179" s="49"/>
      <c r="F179" s="49">
        <f t="shared" si="4"/>
        <v>0</v>
      </c>
      <c r="G179" s="49">
        <f t="shared" si="5"/>
        <v>0</v>
      </c>
      <c r="H179" s="2"/>
      <c r="I179" s="2"/>
      <c r="J179" s="2"/>
      <c r="K179" s="2"/>
    </row>
    <row r="180" spans="1:11" x14ac:dyDescent="0.25">
      <c r="A180" s="27" t="s">
        <v>45</v>
      </c>
      <c r="B180" s="27" t="s">
        <v>107</v>
      </c>
      <c r="C180" s="27" t="s">
        <v>108</v>
      </c>
      <c r="D180" s="49">
        <v>133.33333333333334</v>
      </c>
      <c r="E180" s="49">
        <v>100</v>
      </c>
      <c r="F180" s="49">
        <f t="shared" si="4"/>
        <v>0</v>
      </c>
      <c r="G180" s="49">
        <f t="shared" si="5"/>
        <v>0</v>
      </c>
      <c r="H180" s="2"/>
      <c r="I180" s="2"/>
      <c r="J180" s="2"/>
      <c r="K180" s="2"/>
    </row>
    <row r="181" spans="1:11" x14ac:dyDescent="0.25">
      <c r="A181" s="27"/>
      <c r="B181" s="27"/>
      <c r="C181" s="27"/>
      <c r="D181" s="49"/>
      <c r="E181" s="49"/>
      <c r="F181" s="49"/>
      <c r="G181" s="49"/>
      <c r="H181" s="2"/>
      <c r="I181" s="2"/>
      <c r="J181" s="2"/>
      <c r="K181" s="2"/>
    </row>
    <row r="182" spans="1:11" x14ac:dyDescent="0.25">
      <c r="A182" s="27" t="s">
        <v>47</v>
      </c>
      <c r="B182" s="27" t="s">
        <v>89</v>
      </c>
      <c r="C182" s="27" t="str">
        <f>VLOOKUP(B182,$M$7:$O$27,2,0)</f>
        <v>đậy bạt đống ủ</v>
      </c>
      <c r="D182" s="49"/>
      <c r="E182" s="49"/>
      <c r="F182" s="49">
        <f t="shared" si="4"/>
        <v>2.5000000000000004</v>
      </c>
      <c r="G182" s="49">
        <f t="shared" si="5"/>
        <v>0</v>
      </c>
      <c r="H182" s="2"/>
      <c r="I182" s="2"/>
      <c r="J182" s="2">
        <v>2.5000000000000004</v>
      </c>
      <c r="K182" s="2"/>
    </row>
    <row r="183" spans="1:11" x14ac:dyDescent="0.25">
      <c r="A183" s="27" t="s">
        <v>47</v>
      </c>
      <c r="B183" s="27" t="s">
        <v>90</v>
      </c>
      <c r="C183" s="27" t="str">
        <f>VLOOKUP(B183,$M$7:$O$27,2,0)</f>
        <v>mở  bạt đống ủ</v>
      </c>
      <c r="D183" s="49"/>
      <c r="E183" s="49"/>
      <c r="F183" s="49">
        <f t="shared" si="4"/>
        <v>1.0000000000000004</v>
      </c>
      <c r="G183" s="49">
        <f t="shared" si="5"/>
        <v>0</v>
      </c>
      <c r="H183" s="2"/>
      <c r="I183" s="2"/>
      <c r="J183" s="2">
        <v>1.0000000000000004</v>
      </c>
      <c r="K183" s="2"/>
    </row>
    <row r="184" spans="1:11" x14ac:dyDescent="0.25">
      <c r="A184" s="27" t="s">
        <v>47</v>
      </c>
      <c r="B184" s="27" t="s">
        <v>92</v>
      </c>
      <c r="C184" s="27" t="str">
        <f>VLOOKUP(B184,$M$7:$O$27,2,0)</f>
        <v>làm ngoài</v>
      </c>
      <c r="D184" s="49"/>
      <c r="E184" s="49"/>
      <c r="F184" s="49">
        <f t="shared" si="4"/>
        <v>15.499999999999996</v>
      </c>
      <c r="G184" s="49">
        <f t="shared" si="5"/>
        <v>1.5</v>
      </c>
      <c r="H184" s="2">
        <v>15.499999999999996</v>
      </c>
      <c r="I184" s="2">
        <v>1.5</v>
      </c>
      <c r="J184" s="2"/>
      <c r="K184" s="2"/>
    </row>
    <row r="185" spans="1:11" x14ac:dyDescent="0.25">
      <c r="A185" s="27" t="s">
        <v>47</v>
      </c>
      <c r="B185" s="27" t="s">
        <v>97</v>
      </c>
      <c r="C185" s="27" t="s">
        <v>98</v>
      </c>
      <c r="D185" s="49">
        <v>375</v>
      </c>
      <c r="E185" s="49"/>
      <c r="F185" s="49">
        <f t="shared" si="4"/>
        <v>0</v>
      </c>
      <c r="G185" s="49">
        <f t="shared" si="5"/>
        <v>0</v>
      </c>
      <c r="H185" s="2"/>
      <c r="I185" s="2"/>
      <c r="J185" s="2"/>
      <c r="K185" s="2"/>
    </row>
    <row r="186" spans="1:11" x14ac:dyDescent="0.25">
      <c r="A186" s="27" t="s">
        <v>47</v>
      </c>
      <c r="B186" s="27" t="s">
        <v>99</v>
      </c>
      <c r="C186" s="27" t="s">
        <v>100</v>
      </c>
      <c r="D186" s="49">
        <v>700</v>
      </c>
      <c r="E186" s="49"/>
      <c r="F186" s="49">
        <f t="shared" si="4"/>
        <v>0</v>
      </c>
      <c r="G186" s="49">
        <f t="shared" si="5"/>
        <v>0</v>
      </c>
      <c r="H186" s="2"/>
      <c r="I186" s="2"/>
      <c r="J186" s="2"/>
      <c r="K186" s="2"/>
    </row>
    <row r="187" spans="1:11" x14ac:dyDescent="0.25">
      <c r="A187" s="27" t="s">
        <v>47</v>
      </c>
      <c r="B187" s="27" t="s">
        <v>101</v>
      </c>
      <c r="C187" s="27" t="s">
        <v>102</v>
      </c>
      <c r="D187" s="49">
        <v>983.33333333333337</v>
      </c>
      <c r="E187" s="49"/>
      <c r="F187" s="49">
        <f t="shared" si="4"/>
        <v>0</v>
      </c>
      <c r="G187" s="49">
        <f t="shared" si="5"/>
        <v>0</v>
      </c>
      <c r="H187" s="2"/>
      <c r="I187" s="2"/>
      <c r="J187" s="2"/>
      <c r="K187" s="2"/>
    </row>
    <row r="188" spans="1:11" x14ac:dyDescent="0.25">
      <c r="A188" s="27" t="s">
        <v>47</v>
      </c>
      <c r="B188" s="27" t="s">
        <v>112</v>
      </c>
      <c r="C188" s="27" t="s">
        <v>113</v>
      </c>
      <c r="D188" s="49">
        <v>183.33333333333334</v>
      </c>
      <c r="E188" s="49"/>
      <c r="F188" s="49">
        <f t="shared" si="4"/>
        <v>0</v>
      </c>
      <c r="G188" s="49">
        <f t="shared" si="5"/>
        <v>0</v>
      </c>
      <c r="H188" s="2"/>
      <c r="I188" s="2"/>
      <c r="J188" s="2"/>
      <c r="K188" s="2"/>
    </row>
    <row r="189" spans="1:11" x14ac:dyDescent="0.25">
      <c r="A189" s="27" t="s">
        <v>47</v>
      </c>
      <c r="B189" s="27" t="s">
        <v>103</v>
      </c>
      <c r="C189" s="27" t="s">
        <v>104</v>
      </c>
      <c r="D189" s="49">
        <v>66.666666666666671</v>
      </c>
      <c r="E189" s="49"/>
      <c r="F189" s="49">
        <f t="shared" si="4"/>
        <v>0</v>
      </c>
      <c r="G189" s="49">
        <f t="shared" si="5"/>
        <v>0</v>
      </c>
      <c r="H189" s="2"/>
      <c r="I189" s="2"/>
      <c r="J189" s="2"/>
      <c r="K189" s="2"/>
    </row>
    <row r="190" spans="1:11" x14ac:dyDescent="0.25">
      <c r="A190" s="27" t="s">
        <v>47</v>
      </c>
      <c r="B190" s="27" t="s">
        <v>107</v>
      </c>
      <c r="C190" s="27" t="s">
        <v>108</v>
      </c>
      <c r="D190" s="49">
        <v>133.33333333333334</v>
      </c>
      <c r="E190" s="49">
        <v>100</v>
      </c>
      <c r="F190" s="49">
        <f t="shared" si="4"/>
        <v>0</v>
      </c>
      <c r="G190" s="49">
        <f t="shared" si="5"/>
        <v>0</v>
      </c>
      <c r="H190" s="2"/>
      <c r="I190" s="2"/>
      <c r="J190" s="2"/>
      <c r="K190" s="2"/>
    </row>
    <row r="191" spans="1:11" x14ac:dyDescent="0.25">
      <c r="A191" s="27"/>
      <c r="B191" s="27"/>
      <c r="C191" s="27"/>
      <c r="D191" s="49"/>
      <c r="E191" s="49"/>
      <c r="F191" s="49"/>
      <c r="G191" s="49"/>
      <c r="H191" s="2"/>
      <c r="I191" s="2"/>
      <c r="J191" s="2"/>
      <c r="K191" s="2"/>
    </row>
    <row r="192" spans="1:11" x14ac:dyDescent="0.25">
      <c r="A192" s="27" t="s">
        <v>48</v>
      </c>
      <c r="B192" s="27" t="s">
        <v>89</v>
      </c>
      <c r="C192" s="27" t="str">
        <f>VLOOKUP(B192,$M$7:$O$27,2,0)</f>
        <v>đậy bạt đống ủ</v>
      </c>
      <c r="D192" s="49"/>
      <c r="E192" s="49"/>
      <c r="F192" s="49">
        <f t="shared" si="4"/>
        <v>2.5000000000000004</v>
      </c>
      <c r="G192" s="49">
        <f t="shared" si="5"/>
        <v>0</v>
      </c>
      <c r="H192" s="2"/>
      <c r="I192" s="2"/>
      <c r="J192" s="2">
        <v>2.5000000000000004</v>
      </c>
      <c r="K192" s="2"/>
    </row>
    <row r="193" spans="1:11" x14ac:dyDescent="0.25">
      <c r="A193" s="27" t="s">
        <v>48</v>
      </c>
      <c r="B193" s="27" t="s">
        <v>90</v>
      </c>
      <c r="C193" s="27" t="str">
        <f>VLOOKUP(B193,$M$7:$O$27,2,0)</f>
        <v>mở  bạt đống ủ</v>
      </c>
      <c r="D193" s="49"/>
      <c r="E193" s="49"/>
      <c r="F193" s="49">
        <f t="shared" si="4"/>
        <v>1.0000000000000004</v>
      </c>
      <c r="G193" s="49">
        <f t="shared" si="5"/>
        <v>0</v>
      </c>
      <c r="H193" s="2"/>
      <c r="I193" s="2"/>
      <c r="J193" s="2">
        <v>1.0000000000000004</v>
      </c>
      <c r="K193" s="2"/>
    </row>
    <row r="194" spans="1:11" x14ac:dyDescent="0.25">
      <c r="A194" s="27" t="s">
        <v>48</v>
      </c>
      <c r="B194" s="27" t="s">
        <v>92</v>
      </c>
      <c r="C194" s="27" t="str">
        <f>VLOOKUP(B194,$M$7:$O$27,2,0)</f>
        <v>làm ngoài</v>
      </c>
      <c r="D194" s="49"/>
      <c r="E194" s="49"/>
      <c r="F194" s="49">
        <f t="shared" si="4"/>
        <v>15.499999999999996</v>
      </c>
      <c r="G194" s="49">
        <f t="shared" si="5"/>
        <v>1.5</v>
      </c>
      <c r="H194" s="2">
        <v>15.499999999999996</v>
      </c>
      <c r="I194" s="2">
        <v>1.5</v>
      </c>
      <c r="J194" s="2"/>
      <c r="K194" s="2"/>
    </row>
    <row r="195" spans="1:11" x14ac:dyDescent="0.25">
      <c r="A195" s="27" t="s">
        <v>48</v>
      </c>
      <c r="B195" s="27" t="s">
        <v>97</v>
      </c>
      <c r="C195" s="27" t="s">
        <v>98</v>
      </c>
      <c r="D195" s="49">
        <v>375</v>
      </c>
      <c r="E195" s="49"/>
      <c r="F195" s="49">
        <f t="shared" si="4"/>
        <v>0</v>
      </c>
      <c r="G195" s="49">
        <f t="shared" si="5"/>
        <v>0</v>
      </c>
      <c r="H195" s="2"/>
      <c r="I195" s="2"/>
      <c r="J195" s="2"/>
      <c r="K195" s="2"/>
    </row>
    <row r="196" spans="1:11" x14ac:dyDescent="0.25">
      <c r="A196" s="27" t="s">
        <v>48</v>
      </c>
      <c r="B196" s="27" t="s">
        <v>99</v>
      </c>
      <c r="C196" s="27" t="s">
        <v>100</v>
      </c>
      <c r="D196" s="49">
        <v>700</v>
      </c>
      <c r="E196" s="49"/>
      <c r="F196" s="49">
        <f t="shared" si="4"/>
        <v>0</v>
      </c>
      <c r="G196" s="49">
        <f t="shared" si="5"/>
        <v>0</v>
      </c>
      <c r="H196" s="2"/>
      <c r="I196" s="2"/>
      <c r="J196" s="2"/>
      <c r="K196" s="2"/>
    </row>
    <row r="197" spans="1:11" x14ac:dyDescent="0.25">
      <c r="A197" s="27" t="s">
        <v>48</v>
      </c>
      <c r="B197" s="27" t="s">
        <v>101</v>
      </c>
      <c r="C197" s="27" t="s">
        <v>102</v>
      </c>
      <c r="D197" s="49">
        <v>983.33333333333337</v>
      </c>
      <c r="E197" s="49"/>
      <c r="F197" s="49">
        <f t="shared" si="4"/>
        <v>0</v>
      </c>
      <c r="G197" s="49">
        <f t="shared" si="5"/>
        <v>0</v>
      </c>
      <c r="H197" s="2"/>
      <c r="I197" s="2"/>
      <c r="J197" s="2"/>
      <c r="K197" s="2"/>
    </row>
    <row r="198" spans="1:11" x14ac:dyDescent="0.25">
      <c r="A198" s="27" t="s">
        <v>48</v>
      </c>
      <c r="B198" s="27" t="s">
        <v>112</v>
      </c>
      <c r="C198" s="27" t="s">
        <v>113</v>
      </c>
      <c r="D198" s="49">
        <v>183.33333333333334</v>
      </c>
      <c r="E198" s="49"/>
      <c r="F198" s="49">
        <f t="shared" ref="F198:F200" si="6">+H198+J198</f>
        <v>0</v>
      </c>
      <c r="G198" s="49">
        <f t="shared" ref="G198:G200" si="7">+I198+K198</f>
        <v>0</v>
      </c>
      <c r="H198" s="2"/>
      <c r="I198" s="2"/>
      <c r="J198" s="2"/>
      <c r="K198" s="2"/>
    </row>
    <row r="199" spans="1:11" x14ac:dyDescent="0.25">
      <c r="A199" s="27" t="s">
        <v>48</v>
      </c>
      <c r="B199" s="27" t="s">
        <v>103</v>
      </c>
      <c r="C199" s="27" t="s">
        <v>104</v>
      </c>
      <c r="D199" s="49">
        <v>66.666666666666671</v>
      </c>
      <c r="E199" s="49"/>
      <c r="F199" s="49">
        <f t="shared" si="6"/>
        <v>0</v>
      </c>
      <c r="G199" s="49">
        <f t="shared" si="7"/>
        <v>0</v>
      </c>
      <c r="H199" s="2"/>
      <c r="I199" s="2"/>
      <c r="J199" s="2"/>
      <c r="K199" s="2"/>
    </row>
    <row r="200" spans="1:11" x14ac:dyDescent="0.25">
      <c r="A200" s="27" t="s">
        <v>48</v>
      </c>
      <c r="B200" s="27" t="s">
        <v>107</v>
      </c>
      <c r="C200" s="27" t="s">
        <v>108</v>
      </c>
      <c r="D200" s="49">
        <v>133.33333333333334</v>
      </c>
      <c r="E200" s="49">
        <v>100</v>
      </c>
      <c r="F200" s="49">
        <f t="shared" si="6"/>
        <v>0</v>
      </c>
      <c r="G200" s="49">
        <f t="shared" si="7"/>
        <v>0</v>
      </c>
      <c r="H200" s="2"/>
      <c r="I200" s="2"/>
      <c r="J200" s="2"/>
      <c r="K200" s="2"/>
    </row>
    <row r="202" spans="1:11" s="9" customFormat="1" x14ac:dyDescent="0.25">
      <c r="A202" s="9" t="s">
        <v>66</v>
      </c>
      <c r="D202" s="90"/>
      <c r="E202" s="91"/>
      <c r="F202" s="91"/>
      <c r="G202" s="91"/>
    </row>
    <row r="203" spans="1:11" ht="15" customHeight="1" x14ac:dyDescent="0.25">
      <c r="A203" s="9" t="s">
        <v>62</v>
      </c>
      <c r="B203" s="145" t="s">
        <v>64</v>
      </c>
      <c r="C203" s="145"/>
      <c r="E203" s="146" t="s">
        <v>65</v>
      </c>
      <c r="F203" s="146"/>
      <c r="G203" s="146"/>
    </row>
    <row r="206" spans="1:11" s="9" customFormat="1" x14ac:dyDescent="0.25">
      <c r="A206" s="9" t="s">
        <v>162</v>
      </c>
      <c r="B206" s="133" t="s">
        <v>164</v>
      </c>
      <c r="C206" s="133"/>
      <c r="E206" s="133" t="s">
        <v>165</v>
      </c>
      <c r="F206" s="133"/>
      <c r="G206" s="133"/>
    </row>
  </sheetData>
  <autoFilter ref="A5:O5"/>
  <mergeCells count="10">
    <mergeCell ref="A3:G3"/>
    <mergeCell ref="B203:C203"/>
    <mergeCell ref="E203:G203"/>
    <mergeCell ref="B206:C206"/>
    <mergeCell ref="E206:G206"/>
    <mergeCell ref="D4:E4"/>
    <mergeCell ref="F4:G4"/>
    <mergeCell ref="A4:A5"/>
    <mergeCell ref="B4:B5"/>
    <mergeCell ref="C4:C5"/>
  </mergeCells>
  <pageMargins left="0.2" right="0.2" top="0.2" bottom="0.2" header="0.2" footer="0.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B13" workbookViewId="0">
      <selection activeCell="F16" sqref="F16:G33"/>
    </sheetView>
  </sheetViews>
  <sheetFormatPr defaultRowHeight="15" x14ac:dyDescent="0.25"/>
  <cols>
    <col min="1" max="1" width="27.42578125" customWidth="1"/>
    <col min="2" max="2" width="11.5703125" style="7" customWidth="1"/>
    <col min="3" max="3" width="39.5703125" customWidth="1"/>
    <col min="4" max="4" width="9.140625" style="118"/>
    <col min="6" max="6" width="23.28515625" customWidth="1"/>
    <col min="7" max="7" width="9" customWidth="1"/>
    <col min="8" max="8" width="18.140625" customWidth="1"/>
    <col min="9" max="9" width="16.140625" customWidth="1"/>
  </cols>
  <sheetData>
    <row r="2" spans="1:9" x14ac:dyDescent="0.25">
      <c r="A2" t="s">
        <v>39</v>
      </c>
      <c r="B2" s="7">
        <v>733.34</v>
      </c>
      <c r="C2" t="s">
        <v>94</v>
      </c>
      <c r="D2" s="121">
        <v>733.33333333333337</v>
      </c>
    </row>
    <row r="3" spans="1:9" x14ac:dyDescent="0.25">
      <c r="A3" t="s">
        <v>31</v>
      </c>
      <c r="B3" s="7">
        <v>550</v>
      </c>
      <c r="C3" t="s">
        <v>94</v>
      </c>
      <c r="D3" s="121">
        <v>366.66666666666669</v>
      </c>
    </row>
    <row r="4" spans="1:9" x14ac:dyDescent="0.25">
      <c r="A4" t="s">
        <v>48</v>
      </c>
      <c r="B4" s="7">
        <v>1116.6600000000001</v>
      </c>
      <c r="C4" t="s">
        <v>17</v>
      </c>
      <c r="D4" s="118">
        <v>183.33333333333334</v>
      </c>
      <c r="F4" t="s">
        <v>39</v>
      </c>
      <c r="G4">
        <v>750</v>
      </c>
      <c r="H4" t="s">
        <v>94</v>
      </c>
      <c r="I4">
        <v>375</v>
      </c>
    </row>
    <row r="5" spans="1:9" x14ac:dyDescent="0.25">
      <c r="A5" t="s">
        <v>29</v>
      </c>
      <c r="B5" s="7">
        <v>1100</v>
      </c>
      <c r="C5" t="s">
        <v>22</v>
      </c>
      <c r="D5" s="118">
        <v>983.33333333333337</v>
      </c>
      <c r="F5" t="s">
        <v>48</v>
      </c>
      <c r="G5">
        <v>375</v>
      </c>
      <c r="H5" t="s">
        <v>22</v>
      </c>
      <c r="I5">
        <v>375</v>
      </c>
    </row>
    <row r="6" spans="1:9" x14ac:dyDescent="0.25">
      <c r="A6" t="s">
        <v>25</v>
      </c>
      <c r="B6" s="7">
        <v>733.34</v>
      </c>
      <c r="C6" t="s">
        <v>22</v>
      </c>
      <c r="D6" s="118">
        <v>133.33333333333334</v>
      </c>
      <c r="F6" t="s">
        <v>29</v>
      </c>
      <c r="G6">
        <v>375</v>
      </c>
      <c r="H6" t="s">
        <v>128</v>
      </c>
      <c r="I6">
        <v>375</v>
      </c>
    </row>
    <row r="7" spans="1:9" x14ac:dyDescent="0.25">
      <c r="A7" t="s">
        <v>47</v>
      </c>
      <c r="B7" s="7">
        <v>1116.6600000000001</v>
      </c>
      <c r="C7" t="s">
        <v>25</v>
      </c>
      <c r="D7" s="118">
        <v>366.66666666666669</v>
      </c>
      <c r="F7" t="s">
        <v>47</v>
      </c>
      <c r="G7">
        <v>375</v>
      </c>
      <c r="H7" t="s">
        <v>29</v>
      </c>
      <c r="I7">
        <v>375</v>
      </c>
    </row>
    <row r="8" spans="1:9" x14ac:dyDescent="0.25">
      <c r="A8" t="s">
        <v>27</v>
      </c>
      <c r="B8" s="7">
        <v>550</v>
      </c>
      <c r="C8" t="s">
        <v>25</v>
      </c>
      <c r="D8" s="118">
        <v>366.66666666666669</v>
      </c>
      <c r="F8" t="s">
        <v>22</v>
      </c>
      <c r="G8">
        <v>375</v>
      </c>
      <c r="H8" t="s">
        <v>30</v>
      </c>
      <c r="I8">
        <v>375</v>
      </c>
    </row>
    <row r="9" spans="1:9" x14ac:dyDescent="0.25">
      <c r="A9" t="s">
        <v>45</v>
      </c>
      <c r="B9" s="7">
        <v>1116.6600000000001</v>
      </c>
      <c r="C9" t="s">
        <v>26</v>
      </c>
      <c r="D9" s="118">
        <v>550</v>
      </c>
      <c r="F9" t="s">
        <v>30</v>
      </c>
      <c r="G9">
        <v>375</v>
      </c>
      <c r="H9" t="s">
        <v>35</v>
      </c>
      <c r="I9">
        <v>375</v>
      </c>
    </row>
    <row r="10" spans="1:9" x14ac:dyDescent="0.25">
      <c r="A10" t="s">
        <v>22</v>
      </c>
      <c r="B10" s="7">
        <v>1116.6600000000001</v>
      </c>
      <c r="C10" t="s">
        <v>27</v>
      </c>
      <c r="D10" s="118">
        <v>550</v>
      </c>
      <c r="F10" t="s">
        <v>44</v>
      </c>
      <c r="G10">
        <v>375</v>
      </c>
      <c r="H10" t="s">
        <v>129</v>
      </c>
      <c r="I10">
        <v>375</v>
      </c>
    </row>
    <row r="11" spans="1:9" x14ac:dyDescent="0.25">
      <c r="A11" t="s">
        <v>26</v>
      </c>
      <c r="B11" s="7">
        <v>550</v>
      </c>
      <c r="C11" t="s">
        <v>128</v>
      </c>
      <c r="D11" s="118">
        <v>733.33333333333337</v>
      </c>
      <c r="F11" t="s">
        <v>28</v>
      </c>
      <c r="G11">
        <v>375</v>
      </c>
      <c r="H11" t="s">
        <v>39</v>
      </c>
      <c r="I11">
        <v>750</v>
      </c>
    </row>
    <row r="12" spans="1:9" x14ac:dyDescent="0.25">
      <c r="A12" t="s">
        <v>30</v>
      </c>
      <c r="B12" s="7">
        <v>733.34</v>
      </c>
      <c r="C12" t="s">
        <v>128</v>
      </c>
      <c r="D12" s="118">
        <v>366.66666666666669</v>
      </c>
      <c r="F12" t="s">
        <v>35</v>
      </c>
      <c r="G12">
        <v>375</v>
      </c>
      <c r="H12" t="s">
        <v>44</v>
      </c>
      <c r="I12">
        <v>375</v>
      </c>
    </row>
    <row r="13" spans="1:9" x14ac:dyDescent="0.25">
      <c r="A13" t="s">
        <v>43</v>
      </c>
      <c r="B13" s="7">
        <v>733.34</v>
      </c>
      <c r="C13" t="s">
        <v>29</v>
      </c>
      <c r="D13" s="118">
        <v>733.33333333333337</v>
      </c>
      <c r="F13" t="s">
        <v>94</v>
      </c>
      <c r="G13">
        <v>375</v>
      </c>
      <c r="H13" t="s">
        <v>47</v>
      </c>
      <c r="I13">
        <v>375</v>
      </c>
    </row>
    <row r="14" spans="1:9" x14ac:dyDescent="0.25">
      <c r="A14" t="s">
        <v>42</v>
      </c>
      <c r="B14" s="7">
        <v>183.33</v>
      </c>
      <c r="C14" t="s">
        <v>29</v>
      </c>
      <c r="D14" s="118">
        <v>366.66666666666669</v>
      </c>
      <c r="H14" t="s">
        <v>48</v>
      </c>
      <c r="I14">
        <v>375</v>
      </c>
    </row>
    <row r="15" spans="1:9" x14ac:dyDescent="0.25">
      <c r="A15" t="s">
        <v>36</v>
      </c>
      <c r="B15" s="7">
        <v>1100</v>
      </c>
      <c r="C15" t="s">
        <v>30</v>
      </c>
      <c r="D15" s="118">
        <v>366.66666666666669</v>
      </c>
    </row>
    <row r="16" spans="1:9" x14ac:dyDescent="0.25">
      <c r="A16" t="s">
        <v>44</v>
      </c>
      <c r="B16" s="7">
        <v>933.33</v>
      </c>
      <c r="C16" t="s">
        <v>30</v>
      </c>
      <c r="D16" s="118">
        <v>366.66666666666669</v>
      </c>
      <c r="F16" t="s">
        <v>39</v>
      </c>
      <c r="G16">
        <v>1.5</v>
      </c>
    </row>
    <row r="17" spans="1:7" x14ac:dyDescent="0.25">
      <c r="A17" t="s">
        <v>28</v>
      </c>
      <c r="B17" s="7">
        <v>1100</v>
      </c>
      <c r="C17" t="s">
        <v>31</v>
      </c>
      <c r="D17" s="118">
        <v>183.33333333333334</v>
      </c>
      <c r="F17" t="s">
        <v>31</v>
      </c>
      <c r="G17">
        <v>1.5</v>
      </c>
    </row>
    <row r="18" spans="1:7" x14ac:dyDescent="0.25">
      <c r="A18" t="s">
        <v>41</v>
      </c>
      <c r="B18" s="7">
        <v>183.33</v>
      </c>
      <c r="C18" t="s">
        <v>31</v>
      </c>
      <c r="D18" s="118">
        <v>366.66666666666669</v>
      </c>
      <c r="F18" t="s">
        <v>48</v>
      </c>
      <c r="G18">
        <v>1.5</v>
      </c>
    </row>
    <row r="19" spans="1:7" x14ac:dyDescent="0.25">
      <c r="A19" t="s">
        <v>17</v>
      </c>
      <c r="B19" s="7">
        <v>433.33000000000004</v>
      </c>
      <c r="C19" t="s">
        <v>35</v>
      </c>
      <c r="D19" s="118">
        <v>550</v>
      </c>
      <c r="F19" t="s">
        <v>29</v>
      </c>
      <c r="G19">
        <v>7</v>
      </c>
    </row>
    <row r="20" spans="1:7" x14ac:dyDescent="0.25">
      <c r="A20" t="s">
        <v>35</v>
      </c>
      <c r="B20" s="7">
        <v>550</v>
      </c>
      <c r="C20" t="s">
        <v>129</v>
      </c>
      <c r="D20" s="118">
        <v>733.33333333333337</v>
      </c>
      <c r="F20" t="s">
        <v>25</v>
      </c>
      <c r="G20">
        <v>1.5</v>
      </c>
    </row>
    <row r="21" spans="1:7" x14ac:dyDescent="0.25">
      <c r="A21" t="s">
        <v>94</v>
      </c>
      <c r="B21" s="119">
        <v>1100</v>
      </c>
      <c r="C21" t="s">
        <v>129</v>
      </c>
      <c r="D21" s="118">
        <v>366.66666666666669</v>
      </c>
      <c r="F21" t="s">
        <v>47</v>
      </c>
      <c r="G21">
        <v>1.5</v>
      </c>
    </row>
    <row r="22" spans="1:7" x14ac:dyDescent="0.25">
      <c r="A22" t="s">
        <v>40</v>
      </c>
      <c r="B22" s="7">
        <v>1116.6600000000001</v>
      </c>
      <c r="C22" t="s">
        <v>39</v>
      </c>
      <c r="D22" s="118">
        <v>366.66666666666669</v>
      </c>
      <c r="F22" t="s">
        <v>27</v>
      </c>
      <c r="G22">
        <v>1.5</v>
      </c>
    </row>
    <row r="23" spans="1:7" x14ac:dyDescent="0.25">
      <c r="C23" t="s">
        <v>39</v>
      </c>
      <c r="D23" s="118">
        <v>366.66666666666669</v>
      </c>
      <c r="F23" t="s">
        <v>45</v>
      </c>
      <c r="G23">
        <v>1.5</v>
      </c>
    </row>
    <row r="24" spans="1:7" x14ac:dyDescent="0.25">
      <c r="C24" t="s">
        <v>40</v>
      </c>
      <c r="D24" s="118">
        <v>983.33333333333337</v>
      </c>
      <c r="F24" t="s">
        <v>22</v>
      </c>
      <c r="G24">
        <v>7</v>
      </c>
    </row>
    <row r="25" spans="1:7" x14ac:dyDescent="0.25">
      <c r="C25" t="s">
        <v>40</v>
      </c>
      <c r="D25" s="118">
        <v>133.33333333333334</v>
      </c>
      <c r="F25" t="s">
        <v>26</v>
      </c>
      <c r="G25">
        <v>1.5</v>
      </c>
    </row>
    <row r="26" spans="1:7" x14ac:dyDescent="0.25">
      <c r="C26" t="s">
        <v>41</v>
      </c>
      <c r="D26" s="118">
        <v>183.33333333333334</v>
      </c>
      <c r="F26" t="s">
        <v>30</v>
      </c>
      <c r="G26">
        <v>1.5</v>
      </c>
    </row>
    <row r="27" spans="1:7" x14ac:dyDescent="0.25">
      <c r="C27" t="s">
        <v>42</v>
      </c>
      <c r="D27" s="118">
        <v>183.33333333333334</v>
      </c>
      <c r="F27" t="s">
        <v>43</v>
      </c>
      <c r="G27">
        <v>1.5</v>
      </c>
    </row>
    <row r="28" spans="1:7" x14ac:dyDescent="0.25">
      <c r="C28" t="s">
        <v>43</v>
      </c>
      <c r="D28" s="118">
        <v>366.66666666666669</v>
      </c>
      <c r="F28" t="s">
        <v>36</v>
      </c>
      <c r="G28">
        <v>1.5</v>
      </c>
    </row>
    <row r="29" spans="1:7" x14ac:dyDescent="0.25">
      <c r="C29" t="s">
        <v>43</v>
      </c>
      <c r="D29" s="118">
        <v>366.66666666666669</v>
      </c>
      <c r="F29" t="s">
        <v>44</v>
      </c>
      <c r="G29">
        <v>5.5</v>
      </c>
    </row>
    <row r="30" spans="1:7" x14ac:dyDescent="0.25">
      <c r="C30" t="s">
        <v>44</v>
      </c>
      <c r="D30" s="118">
        <v>800</v>
      </c>
      <c r="F30" t="s">
        <v>28</v>
      </c>
      <c r="G30">
        <v>1.5</v>
      </c>
    </row>
    <row r="31" spans="1:7" x14ac:dyDescent="0.25">
      <c r="C31" t="s">
        <v>44</v>
      </c>
      <c r="D31" s="118">
        <v>133.33333333333334</v>
      </c>
      <c r="F31" t="s">
        <v>35</v>
      </c>
      <c r="G31">
        <v>7</v>
      </c>
    </row>
    <row r="32" spans="1:7" x14ac:dyDescent="0.25">
      <c r="C32" t="s">
        <v>45</v>
      </c>
      <c r="D32" s="118">
        <v>983.33333333333337</v>
      </c>
      <c r="F32" t="s">
        <v>94</v>
      </c>
      <c r="G32">
        <v>1.5</v>
      </c>
    </row>
    <row r="33" spans="3:7" x14ac:dyDescent="0.25">
      <c r="C33" t="s">
        <v>45</v>
      </c>
      <c r="D33" s="118">
        <v>133.33333333333334</v>
      </c>
      <c r="F33" t="s">
        <v>40</v>
      </c>
      <c r="G33">
        <v>1.5</v>
      </c>
    </row>
    <row r="34" spans="3:7" x14ac:dyDescent="0.25">
      <c r="C34" t="s">
        <v>47</v>
      </c>
      <c r="D34" s="118">
        <v>983.33333333333337</v>
      </c>
    </row>
    <row r="35" spans="3:7" x14ac:dyDescent="0.25">
      <c r="C35" t="s">
        <v>47</v>
      </c>
      <c r="D35" s="118">
        <v>133.33333333333334</v>
      </c>
    </row>
    <row r="36" spans="3:7" x14ac:dyDescent="0.25">
      <c r="C36" t="s">
        <v>48</v>
      </c>
      <c r="D36" s="118">
        <v>983.33333333333337</v>
      </c>
    </row>
    <row r="37" spans="3:7" x14ac:dyDescent="0.25">
      <c r="C37" t="s">
        <v>48</v>
      </c>
      <c r="D37" s="118">
        <v>133.33333333333334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4"/>
  <sheetViews>
    <sheetView workbookViewId="0">
      <selection activeCell="D1" sqref="D1"/>
    </sheetView>
  </sheetViews>
  <sheetFormatPr defaultRowHeight="15" x14ac:dyDescent="0.25"/>
  <cols>
    <col min="1" max="1" width="19.85546875" customWidth="1"/>
    <col min="3" max="3" width="34.7109375" customWidth="1"/>
    <col min="4" max="4" width="17.7109375" customWidth="1"/>
  </cols>
  <sheetData>
    <row r="1" spans="1:11" x14ac:dyDescent="0.25">
      <c r="D1" s="7">
        <f>SUBTOTAL(9,D3:D174)</f>
        <v>21800</v>
      </c>
      <c r="E1" s="7">
        <f>SUBTOTAL(9,E3:E174)</f>
        <v>600</v>
      </c>
      <c r="F1" s="7">
        <f t="shared" ref="F1:G1" si="0">SUBTOTAL(9,F3:F174)</f>
        <v>0</v>
      </c>
      <c r="G1" s="7">
        <f t="shared" si="0"/>
        <v>0</v>
      </c>
    </row>
    <row r="2" spans="1:11" x14ac:dyDescent="0.25">
      <c r="A2" s="98" t="s">
        <v>177</v>
      </c>
      <c r="B2" s="98" t="s">
        <v>178</v>
      </c>
      <c r="C2" s="98" t="s">
        <v>179</v>
      </c>
      <c r="D2" s="98" t="s">
        <v>180</v>
      </c>
      <c r="E2" s="98" t="s">
        <v>181</v>
      </c>
      <c r="F2" s="98" t="s">
        <v>182</v>
      </c>
      <c r="G2" s="98" t="s">
        <v>183</v>
      </c>
      <c r="J2" t="s">
        <v>31</v>
      </c>
      <c r="K2">
        <v>1400</v>
      </c>
    </row>
    <row r="3" spans="1:11" hidden="1" x14ac:dyDescent="0.25">
      <c r="A3" t="s">
        <v>94</v>
      </c>
      <c r="B3" t="s">
        <v>89</v>
      </c>
      <c r="C3" t="s">
        <v>135</v>
      </c>
      <c r="F3">
        <v>3.9999999999999991</v>
      </c>
      <c r="G3">
        <v>0</v>
      </c>
      <c r="J3" t="s">
        <v>48</v>
      </c>
      <c r="K3">
        <v>700</v>
      </c>
    </row>
    <row r="4" spans="1:11" hidden="1" x14ac:dyDescent="0.25">
      <c r="A4" t="s">
        <v>94</v>
      </c>
      <c r="B4" t="s">
        <v>90</v>
      </c>
      <c r="C4" t="s">
        <v>136</v>
      </c>
      <c r="F4">
        <v>2.5000000000000004</v>
      </c>
      <c r="G4">
        <v>0</v>
      </c>
      <c r="J4" t="s">
        <v>29</v>
      </c>
      <c r="K4">
        <v>1250</v>
      </c>
    </row>
    <row r="5" spans="1:11" hidden="1" x14ac:dyDescent="0.25">
      <c r="A5" t="s">
        <v>94</v>
      </c>
      <c r="B5" t="s">
        <v>92</v>
      </c>
      <c r="C5" t="s">
        <v>134</v>
      </c>
      <c r="F5">
        <v>12.500000000000002</v>
      </c>
      <c r="G5">
        <v>1.5</v>
      </c>
      <c r="J5" t="s">
        <v>25</v>
      </c>
      <c r="K5">
        <v>1400</v>
      </c>
    </row>
    <row r="6" spans="1:11" hidden="1" x14ac:dyDescent="0.25">
      <c r="A6" t="s">
        <v>94</v>
      </c>
      <c r="B6" t="s">
        <v>97</v>
      </c>
      <c r="C6" t="s">
        <v>98</v>
      </c>
      <c r="D6">
        <v>375</v>
      </c>
      <c r="F6">
        <v>0</v>
      </c>
      <c r="G6">
        <v>0</v>
      </c>
      <c r="J6" t="s">
        <v>47</v>
      </c>
      <c r="K6">
        <v>700</v>
      </c>
    </row>
    <row r="7" spans="1:11" x14ac:dyDescent="0.25">
      <c r="A7" t="s">
        <v>94</v>
      </c>
      <c r="B7" t="s">
        <v>99</v>
      </c>
      <c r="C7" t="s">
        <v>100</v>
      </c>
      <c r="D7">
        <v>700</v>
      </c>
      <c r="F7">
        <v>0</v>
      </c>
      <c r="G7">
        <v>0</v>
      </c>
      <c r="J7" t="s">
        <v>27</v>
      </c>
      <c r="K7">
        <v>2100</v>
      </c>
    </row>
    <row r="8" spans="1:11" hidden="1" x14ac:dyDescent="0.25">
      <c r="A8" t="s">
        <v>94</v>
      </c>
      <c r="B8" t="s">
        <v>101</v>
      </c>
      <c r="C8" t="s">
        <v>102</v>
      </c>
      <c r="D8" s="118">
        <v>733.33333333333337</v>
      </c>
      <c r="F8">
        <v>0</v>
      </c>
      <c r="G8">
        <v>0</v>
      </c>
      <c r="J8" t="s">
        <v>45</v>
      </c>
      <c r="K8">
        <v>1400</v>
      </c>
    </row>
    <row r="9" spans="1:11" hidden="1" x14ac:dyDescent="0.25">
      <c r="A9" t="s">
        <v>94</v>
      </c>
      <c r="B9" t="s">
        <v>107</v>
      </c>
      <c r="C9" t="s">
        <v>108</v>
      </c>
      <c r="D9" s="118">
        <v>366.66666666666669</v>
      </c>
      <c r="F9">
        <v>0</v>
      </c>
      <c r="G9">
        <v>0</v>
      </c>
      <c r="J9" t="s">
        <v>26</v>
      </c>
      <c r="K9">
        <v>2100</v>
      </c>
    </row>
    <row r="10" spans="1:11" hidden="1" x14ac:dyDescent="0.25">
      <c r="A10" t="s">
        <v>17</v>
      </c>
      <c r="B10" t="s">
        <v>89</v>
      </c>
      <c r="C10" t="s">
        <v>135</v>
      </c>
      <c r="F10">
        <v>1.9999999999999996</v>
      </c>
      <c r="G10">
        <v>0</v>
      </c>
      <c r="J10" t="s">
        <v>30</v>
      </c>
      <c r="K10">
        <v>1950</v>
      </c>
    </row>
    <row r="11" spans="1:11" hidden="1" x14ac:dyDescent="0.25">
      <c r="A11" t="s">
        <v>17</v>
      </c>
      <c r="B11" t="s">
        <v>90</v>
      </c>
      <c r="C11" t="s">
        <v>136</v>
      </c>
      <c r="F11">
        <v>1.0000000000000004</v>
      </c>
      <c r="G11">
        <v>0</v>
      </c>
      <c r="J11" t="s">
        <v>43</v>
      </c>
      <c r="K11">
        <v>1400</v>
      </c>
    </row>
    <row r="12" spans="1:11" hidden="1" x14ac:dyDescent="0.25">
      <c r="A12" t="s">
        <v>17</v>
      </c>
      <c r="B12" t="s">
        <v>92</v>
      </c>
      <c r="C12" t="s">
        <v>134</v>
      </c>
      <c r="F12">
        <v>15</v>
      </c>
      <c r="G12">
        <v>0</v>
      </c>
      <c r="J12" t="s">
        <v>44</v>
      </c>
      <c r="K12">
        <v>700</v>
      </c>
    </row>
    <row r="13" spans="1:11" hidden="1" x14ac:dyDescent="0.25">
      <c r="A13" t="s">
        <v>17</v>
      </c>
      <c r="B13" t="s">
        <v>126</v>
      </c>
      <c r="C13" t="s">
        <v>127</v>
      </c>
      <c r="D13">
        <v>325</v>
      </c>
      <c r="F13">
        <v>0</v>
      </c>
      <c r="G13">
        <v>0</v>
      </c>
      <c r="J13" t="s">
        <v>28</v>
      </c>
      <c r="K13">
        <v>1250</v>
      </c>
    </row>
    <row r="14" spans="1:11" hidden="1" x14ac:dyDescent="0.25">
      <c r="A14" t="s">
        <v>17</v>
      </c>
      <c r="B14" t="s">
        <v>103</v>
      </c>
      <c r="C14" t="s">
        <v>104</v>
      </c>
      <c r="D14">
        <v>66.666666666666671</v>
      </c>
      <c r="F14">
        <v>0</v>
      </c>
      <c r="G14">
        <v>0</v>
      </c>
      <c r="J14" t="s">
        <v>41</v>
      </c>
      <c r="K14">
        <v>1400</v>
      </c>
    </row>
    <row r="15" spans="1:11" hidden="1" x14ac:dyDescent="0.25">
      <c r="A15" t="s">
        <v>17</v>
      </c>
      <c r="B15" t="s">
        <v>107</v>
      </c>
      <c r="C15" t="s">
        <v>108</v>
      </c>
      <c r="D15" s="118">
        <v>183.33333333333334</v>
      </c>
      <c r="F15">
        <v>0</v>
      </c>
      <c r="G15">
        <v>0</v>
      </c>
      <c r="J15" t="s">
        <v>35</v>
      </c>
      <c r="K15">
        <v>2100</v>
      </c>
    </row>
    <row r="16" spans="1:11" hidden="1" x14ac:dyDescent="0.25">
      <c r="A16" t="s">
        <v>17</v>
      </c>
      <c r="B16" t="s">
        <v>142</v>
      </c>
      <c r="C16" t="s">
        <v>143</v>
      </c>
      <c r="D16">
        <v>250</v>
      </c>
      <c r="F16">
        <v>0</v>
      </c>
      <c r="G16">
        <v>0</v>
      </c>
      <c r="J16" t="s">
        <v>94</v>
      </c>
      <c r="K16">
        <v>700</v>
      </c>
    </row>
    <row r="17" spans="1:11" hidden="1" x14ac:dyDescent="0.25">
      <c r="A17" t="s">
        <v>22</v>
      </c>
      <c r="B17" t="s">
        <v>89</v>
      </c>
      <c r="C17" t="s">
        <v>135</v>
      </c>
      <c r="F17">
        <v>0</v>
      </c>
      <c r="G17">
        <v>1.5</v>
      </c>
      <c r="J17" t="s">
        <v>40</v>
      </c>
      <c r="K17">
        <v>700</v>
      </c>
    </row>
    <row r="18" spans="1:11" hidden="1" x14ac:dyDescent="0.25">
      <c r="A18" t="s">
        <v>22</v>
      </c>
      <c r="B18" t="s">
        <v>90</v>
      </c>
      <c r="C18" t="s">
        <v>136</v>
      </c>
      <c r="F18">
        <v>3.5000000000000009</v>
      </c>
      <c r="G18">
        <v>1.0000000000000004</v>
      </c>
    </row>
    <row r="19" spans="1:11" hidden="1" x14ac:dyDescent="0.25">
      <c r="A19" t="s">
        <v>22</v>
      </c>
      <c r="B19" t="s">
        <v>92</v>
      </c>
      <c r="C19" t="s">
        <v>134</v>
      </c>
      <c r="F19">
        <v>14</v>
      </c>
      <c r="G19">
        <v>7</v>
      </c>
    </row>
    <row r="20" spans="1:11" hidden="1" x14ac:dyDescent="0.25">
      <c r="A20" t="s">
        <v>22</v>
      </c>
      <c r="B20" t="s">
        <v>95</v>
      </c>
      <c r="C20" t="s">
        <v>96</v>
      </c>
      <c r="D20">
        <v>700</v>
      </c>
      <c r="F20">
        <v>0</v>
      </c>
      <c r="G20">
        <v>0</v>
      </c>
    </row>
    <row r="21" spans="1:11" hidden="1" x14ac:dyDescent="0.25">
      <c r="A21" t="s">
        <v>22</v>
      </c>
      <c r="B21" t="s">
        <v>130</v>
      </c>
      <c r="C21" t="s">
        <v>131</v>
      </c>
      <c r="D21">
        <v>150</v>
      </c>
      <c r="F21">
        <v>0</v>
      </c>
      <c r="G21">
        <v>0</v>
      </c>
    </row>
    <row r="22" spans="1:11" hidden="1" x14ac:dyDescent="0.25">
      <c r="A22" t="s">
        <v>22</v>
      </c>
      <c r="B22" t="s">
        <v>97</v>
      </c>
      <c r="C22" t="s">
        <v>98</v>
      </c>
      <c r="D22">
        <v>375</v>
      </c>
      <c r="F22">
        <v>0</v>
      </c>
      <c r="G22">
        <v>0</v>
      </c>
    </row>
    <row r="23" spans="1:11" hidden="1" x14ac:dyDescent="0.25">
      <c r="A23" t="s">
        <v>22</v>
      </c>
      <c r="B23" t="s">
        <v>101</v>
      </c>
      <c r="C23" t="s">
        <v>102</v>
      </c>
      <c r="D23" s="118">
        <v>983.33333333333337</v>
      </c>
      <c r="F23">
        <v>0</v>
      </c>
      <c r="G23">
        <v>0</v>
      </c>
    </row>
    <row r="24" spans="1:11" hidden="1" x14ac:dyDescent="0.25">
      <c r="A24" t="s">
        <v>22</v>
      </c>
      <c r="B24" t="s">
        <v>112</v>
      </c>
      <c r="C24" t="s">
        <v>113</v>
      </c>
      <c r="D24">
        <v>183.33333333333334</v>
      </c>
      <c r="F24">
        <v>0</v>
      </c>
      <c r="G24">
        <v>0</v>
      </c>
    </row>
    <row r="25" spans="1:11" hidden="1" x14ac:dyDescent="0.25">
      <c r="A25" t="s">
        <v>22</v>
      </c>
      <c r="B25" t="s">
        <v>103</v>
      </c>
      <c r="C25" t="s">
        <v>104</v>
      </c>
      <c r="D25">
        <v>66.666666666666671</v>
      </c>
      <c r="F25">
        <v>0</v>
      </c>
      <c r="G25">
        <v>0</v>
      </c>
    </row>
    <row r="26" spans="1:11" hidden="1" x14ac:dyDescent="0.25">
      <c r="A26" t="s">
        <v>22</v>
      </c>
      <c r="B26" t="s">
        <v>107</v>
      </c>
      <c r="C26" t="s">
        <v>108</v>
      </c>
      <c r="D26" s="118">
        <v>133.33333333333334</v>
      </c>
      <c r="E26">
        <v>100</v>
      </c>
      <c r="F26">
        <v>0</v>
      </c>
      <c r="G26">
        <v>0</v>
      </c>
    </row>
    <row r="27" spans="1:11" hidden="1" x14ac:dyDescent="0.25">
      <c r="A27" t="s">
        <v>25</v>
      </c>
      <c r="B27" t="s">
        <v>155</v>
      </c>
      <c r="C27" t="s">
        <v>160</v>
      </c>
      <c r="F27">
        <v>0.50000000000000089</v>
      </c>
      <c r="G27">
        <v>0</v>
      </c>
    </row>
    <row r="28" spans="1:11" hidden="1" x14ac:dyDescent="0.25">
      <c r="A28" t="s">
        <v>25</v>
      </c>
      <c r="B28" t="s">
        <v>89</v>
      </c>
      <c r="C28" t="s">
        <v>135</v>
      </c>
      <c r="F28">
        <v>1.0000000000000004</v>
      </c>
      <c r="G28">
        <v>0</v>
      </c>
    </row>
    <row r="29" spans="1:11" hidden="1" x14ac:dyDescent="0.25">
      <c r="A29" t="s">
        <v>25</v>
      </c>
      <c r="B29" t="s">
        <v>92</v>
      </c>
      <c r="C29" t="s">
        <v>134</v>
      </c>
      <c r="F29">
        <v>18</v>
      </c>
      <c r="G29">
        <v>1.5</v>
      </c>
    </row>
    <row r="30" spans="1:11" hidden="1" x14ac:dyDescent="0.25">
      <c r="A30" t="s">
        <v>25</v>
      </c>
      <c r="B30" t="s">
        <v>95</v>
      </c>
      <c r="C30" t="s">
        <v>96</v>
      </c>
      <c r="D30">
        <v>750</v>
      </c>
      <c r="F30">
        <v>0</v>
      </c>
      <c r="G30">
        <v>0</v>
      </c>
    </row>
    <row r="31" spans="1:11" hidden="1" x14ac:dyDescent="0.25">
      <c r="A31" t="s">
        <v>25</v>
      </c>
      <c r="B31" t="s">
        <v>130</v>
      </c>
      <c r="C31" t="s">
        <v>131</v>
      </c>
      <c r="D31">
        <v>50</v>
      </c>
      <c r="F31">
        <v>0</v>
      </c>
      <c r="G31">
        <v>0</v>
      </c>
    </row>
    <row r="32" spans="1:11" x14ac:dyDescent="0.25">
      <c r="A32" t="s">
        <v>25</v>
      </c>
      <c r="B32" t="s">
        <v>99</v>
      </c>
      <c r="C32" t="s">
        <v>100</v>
      </c>
      <c r="D32">
        <v>1400</v>
      </c>
      <c r="F32">
        <v>0</v>
      </c>
      <c r="G32">
        <v>0</v>
      </c>
    </row>
    <row r="33" spans="1:7" hidden="1" x14ac:dyDescent="0.25">
      <c r="A33" t="s">
        <v>25</v>
      </c>
      <c r="B33" t="s">
        <v>107</v>
      </c>
      <c r="C33" t="s">
        <v>108</v>
      </c>
      <c r="D33" s="118">
        <v>366.66666666666669</v>
      </c>
      <c r="F33">
        <v>0</v>
      </c>
      <c r="G33">
        <v>0</v>
      </c>
    </row>
    <row r="34" spans="1:7" hidden="1" x14ac:dyDescent="0.25">
      <c r="A34" t="s">
        <v>25</v>
      </c>
      <c r="B34" t="s">
        <v>101</v>
      </c>
      <c r="C34" t="s">
        <v>102</v>
      </c>
      <c r="D34" s="118">
        <v>366.66666666666669</v>
      </c>
      <c r="F34">
        <v>0</v>
      </c>
      <c r="G34">
        <v>0</v>
      </c>
    </row>
    <row r="35" spans="1:7" hidden="1" x14ac:dyDescent="0.25">
      <c r="A35" t="s">
        <v>26</v>
      </c>
      <c r="B35" t="s">
        <v>155</v>
      </c>
      <c r="C35" t="s">
        <v>160</v>
      </c>
      <c r="F35">
        <v>0.50000000000000089</v>
      </c>
      <c r="G35">
        <v>0</v>
      </c>
    </row>
    <row r="36" spans="1:7" hidden="1" x14ac:dyDescent="0.25">
      <c r="A36" t="s">
        <v>26</v>
      </c>
      <c r="B36" t="s">
        <v>89</v>
      </c>
      <c r="C36" t="s">
        <v>135</v>
      </c>
      <c r="F36">
        <v>5.9999999999999982</v>
      </c>
      <c r="G36">
        <v>0</v>
      </c>
    </row>
    <row r="37" spans="1:7" hidden="1" x14ac:dyDescent="0.25">
      <c r="A37" t="s">
        <v>26</v>
      </c>
      <c r="B37" t="s">
        <v>92</v>
      </c>
      <c r="C37" t="s">
        <v>134</v>
      </c>
      <c r="F37">
        <v>11.999999999999998</v>
      </c>
      <c r="G37">
        <v>1.5</v>
      </c>
    </row>
    <row r="38" spans="1:7" x14ac:dyDescent="0.25">
      <c r="A38" t="s">
        <v>26</v>
      </c>
      <c r="B38" t="s">
        <v>99</v>
      </c>
      <c r="C38" t="s">
        <v>100</v>
      </c>
      <c r="D38">
        <v>2100</v>
      </c>
      <c r="E38">
        <v>150</v>
      </c>
      <c r="F38">
        <v>0</v>
      </c>
      <c r="G38">
        <v>0</v>
      </c>
    </row>
    <row r="39" spans="1:7" hidden="1" x14ac:dyDescent="0.25">
      <c r="A39" t="s">
        <v>26</v>
      </c>
      <c r="B39" t="s">
        <v>114</v>
      </c>
      <c r="C39" t="s">
        <v>115</v>
      </c>
      <c r="D39">
        <v>450</v>
      </c>
      <c r="F39">
        <v>0</v>
      </c>
      <c r="G39">
        <v>0</v>
      </c>
    </row>
    <row r="40" spans="1:7" hidden="1" x14ac:dyDescent="0.25">
      <c r="A40" t="s">
        <v>26</v>
      </c>
      <c r="B40" t="s">
        <v>116</v>
      </c>
      <c r="C40" t="s">
        <v>117</v>
      </c>
      <c r="D40">
        <v>225</v>
      </c>
      <c r="F40">
        <v>0</v>
      </c>
      <c r="G40">
        <v>0</v>
      </c>
    </row>
    <row r="41" spans="1:7" hidden="1" x14ac:dyDescent="0.25">
      <c r="A41" t="s">
        <v>26</v>
      </c>
      <c r="B41" t="s">
        <v>103</v>
      </c>
      <c r="C41" t="s">
        <v>104</v>
      </c>
      <c r="D41">
        <v>66.666666666666671</v>
      </c>
      <c r="F41">
        <v>0</v>
      </c>
      <c r="G41">
        <v>0</v>
      </c>
    </row>
    <row r="42" spans="1:7" hidden="1" x14ac:dyDescent="0.25">
      <c r="A42" t="s">
        <v>26</v>
      </c>
      <c r="B42" t="s">
        <v>107</v>
      </c>
      <c r="C42" t="s">
        <v>108</v>
      </c>
      <c r="D42" s="118">
        <v>550</v>
      </c>
      <c r="F42">
        <v>0</v>
      </c>
      <c r="G42">
        <v>0</v>
      </c>
    </row>
    <row r="43" spans="1:7" hidden="1" x14ac:dyDescent="0.25">
      <c r="A43" t="s">
        <v>27</v>
      </c>
      <c r="B43" t="s">
        <v>155</v>
      </c>
      <c r="C43" t="s">
        <v>160</v>
      </c>
      <c r="F43">
        <v>0.50000000000000089</v>
      </c>
      <c r="G43">
        <v>0</v>
      </c>
    </row>
    <row r="44" spans="1:7" hidden="1" x14ac:dyDescent="0.25">
      <c r="A44" t="s">
        <v>27</v>
      </c>
      <c r="B44" t="s">
        <v>89</v>
      </c>
      <c r="C44" t="s">
        <v>135</v>
      </c>
      <c r="F44">
        <v>3.4999999999999996</v>
      </c>
      <c r="G44">
        <v>0</v>
      </c>
    </row>
    <row r="45" spans="1:7" hidden="1" x14ac:dyDescent="0.25">
      <c r="A45" t="s">
        <v>27</v>
      </c>
      <c r="B45" t="s">
        <v>92</v>
      </c>
      <c r="C45" t="s">
        <v>134</v>
      </c>
      <c r="F45">
        <v>12.499999999999998</v>
      </c>
      <c r="G45">
        <v>1.5</v>
      </c>
    </row>
    <row r="46" spans="1:7" x14ac:dyDescent="0.25">
      <c r="A46" t="s">
        <v>27</v>
      </c>
      <c r="B46" t="s">
        <v>99</v>
      </c>
      <c r="C46" t="s">
        <v>100</v>
      </c>
      <c r="D46">
        <v>2100</v>
      </c>
      <c r="F46">
        <v>0</v>
      </c>
      <c r="G46">
        <v>0</v>
      </c>
    </row>
    <row r="47" spans="1:7" hidden="1" x14ac:dyDescent="0.25">
      <c r="A47" t="s">
        <v>27</v>
      </c>
      <c r="B47" t="s">
        <v>114</v>
      </c>
      <c r="C47" t="s">
        <v>115</v>
      </c>
      <c r="D47">
        <v>450</v>
      </c>
      <c r="F47">
        <v>0</v>
      </c>
      <c r="G47">
        <v>0</v>
      </c>
    </row>
    <row r="48" spans="1:7" hidden="1" x14ac:dyDescent="0.25">
      <c r="A48" t="s">
        <v>27</v>
      </c>
      <c r="B48" t="s">
        <v>116</v>
      </c>
      <c r="C48" t="s">
        <v>117</v>
      </c>
      <c r="D48">
        <v>225</v>
      </c>
      <c r="F48">
        <v>0</v>
      </c>
      <c r="G48">
        <v>0</v>
      </c>
    </row>
    <row r="49" spans="1:7" hidden="1" x14ac:dyDescent="0.25">
      <c r="A49" t="s">
        <v>27</v>
      </c>
      <c r="B49" t="s">
        <v>103</v>
      </c>
      <c r="C49" t="s">
        <v>104</v>
      </c>
      <c r="D49">
        <v>66.666666666666671</v>
      </c>
      <c r="F49">
        <v>0</v>
      </c>
      <c r="G49">
        <v>0</v>
      </c>
    </row>
    <row r="50" spans="1:7" hidden="1" x14ac:dyDescent="0.25">
      <c r="A50" t="s">
        <v>27</v>
      </c>
      <c r="B50" t="s">
        <v>107</v>
      </c>
      <c r="C50" t="s">
        <v>108</v>
      </c>
      <c r="D50" s="118">
        <v>550</v>
      </c>
      <c r="F50">
        <v>0</v>
      </c>
      <c r="G50">
        <v>0</v>
      </c>
    </row>
    <row r="51" spans="1:7" hidden="1" x14ac:dyDescent="0.25">
      <c r="A51" t="s">
        <v>128</v>
      </c>
      <c r="B51" t="s">
        <v>155</v>
      </c>
      <c r="C51" t="s">
        <v>160</v>
      </c>
      <c r="F51">
        <v>0.50000000000000089</v>
      </c>
      <c r="G51">
        <v>0</v>
      </c>
    </row>
    <row r="52" spans="1:7" hidden="1" x14ac:dyDescent="0.25">
      <c r="A52" t="s">
        <v>128</v>
      </c>
      <c r="B52" t="s">
        <v>89</v>
      </c>
      <c r="C52" t="s">
        <v>135</v>
      </c>
      <c r="F52">
        <v>1.5</v>
      </c>
      <c r="G52">
        <v>0</v>
      </c>
    </row>
    <row r="53" spans="1:7" hidden="1" x14ac:dyDescent="0.25">
      <c r="A53" t="s">
        <v>128</v>
      </c>
      <c r="B53" t="s">
        <v>92</v>
      </c>
      <c r="C53" t="s">
        <v>134</v>
      </c>
      <c r="F53">
        <v>18.5</v>
      </c>
      <c r="G53">
        <v>1.5</v>
      </c>
    </row>
    <row r="54" spans="1:7" hidden="1" x14ac:dyDescent="0.25">
      <c r="A54" t="s">
        <v>128</v>
      </c>
      <c r="B54" t="s">
        <v>97</v>
      </c>
      <c r="C54" t="s">
        <v>98</v>
      </c>
      <c r="D54">
        <v>375</v>
      </c>
      <c r="F54">
        <v>0</v>
      </c>
      <c r="G54">
        <v>0</v>
      </c>
    </row>
    <row r="55" spans="1:7" x14ac:dyDescent="0.25">
      <c r="A55" t="s">
        <v>128</v>
      </c>
      <c r="B55" t="s">
        <v>99</v>
      </c>
      <c r="C55" t="s">
        <v>100</v>
      </c>
      <c r="D55">
        <v>1250</v>
      </c>
      <c r="E55">
        <v>150</v>
      </c>
      <c r="F55">
        <v>0</v>
      </c>
      <c r="G55">
        <v>0</v>
      </c>
    </row>
    <row r="56" spans="1:7" hidden="1" x14ac:dyDescent="0.25">
      <c r="A56" t="s">
        <v>128</v>
      </c>
      <c r="B56" t="s">
        <v>101</v>
      </c>
      <c r="C56" t="s">
        <v>102</v>
      </c>
      <c r="D56" s="118">
        <v>733.33333333333337</v>
      </c>
      <c r="F56">
        <v>0</v>
      </c>
      <c r="G56">
        <v>0</v>
      </c>
    </row>
    <row r="57" spans="1:7" hidden="1" x14ac:dyDescent="0.25">
      <c r="A57" t="s">
        <v>128</v>
      </c>
      <c r="B57" t="s">
        <v>107</v>
      </c>
      <c r="C57" t="s">
        <v>108</v>
      </c>
      <c r="D57" s="118">
        <v>366.66666666666669</v>
      </c>
      <c r="F57">
        <v>0</v>
      </c>
      <c r="G57">
        <v>0</v>
      </c>
    </row>
    <row r="58" spans="1:7" hidden="1" x14ac:dyDescent="0.25">
      <c r="A58" t="s">
        <v>29</v>
      </c>
      <c r="B58" t="s">
        <v>89</v>
      </c>
      <c r="C58" t="s">
        <v>135</v>
      </c>
      <c r="F58">
        <v>1.5</v>
      </c>
      <c r="G58">
        <v>1.5</v>
      </c>
    </row>
    <row r="59" spans="1:7" hidden="1" x14ac:dyDescent="0.25">
      <c r="A59" t="s">
        <v>29</v>
      </c>
      <c r="B59" t="s">
        <v>90</v>
      </c>
      <c r="C59" t="s">
        <v>136</v>
      </c>
      <c r="F59">
        <v>2.5000000000000004</v>
      </c>
      <c r="G59">
        <v>1.0000000000000004</v>
      </c>
    </row>
    <row r="60" spans="1:7" hidden="1" x14ac:dyDescent="0.25">
      <c r="A60" t="s">
        <v>29</v>
      </c>
      <c r="B60" t="s">
        <v>92</v>
      </c>
      <c r="C60" t="s">
        <v>134</v>
      </c>
      <c r="F60">
        <v>17</v>
      </c>
      <c r="G60">
        <v>7</v>
      </c>
    </row>
    <row r="61" spans="1:7" hidden="1" x14ac:dyDescent="0.25">
      <c r="A61" t="s">
        <v>29</v>
      </c>
      <c r="B61" t="s">
        <v>97</v>
      </c>
      <c r="C61" t="s">
        <v>98</v>
      </c>
      <c r="D61">
        <v>375</v>
      </c>
      <c r="F61">
        <v>0</v>
      </c>
      <c r="G61">
        <v>0</v>
      </c>
    </row>
    <row r="62" spans="1:7" x14ac:dyDescent="0.25">
      <c r="A62" t="s">
        <v>29</v>
      </c>
      <c r="B62" t="s">
        <v>99</v>
      </c>
      <c r="C62" t="s">
        <v>100</v>
      </c>
      <c r="D62">
        <v>1250</v>
      </c>
      <c r="E62">
        <v>150</v>
      </c>
      <c r="F62">
        <v>0</v>
      </c>
      <c r="G62">
        <v>0</v>
      </c>
    </row>
    <row r="63" spans="1:7" hidden="1" x14ac:dyDescent="0.25">
      <c r="A63" t="s">
        <v>29</v>
      </c>
      <c r="B63" t="s">
        <v>101</v>
      </c>
      <c r="C63" t="s">
        <v>102</v>
      </c>
      <c r="D63" s="118">
        <v>733.33333333333337</v>
      </c>
      <c r="F63">
        <v>0</v>
      </c>
      <c r="G63">
        <v>0</v>
      </c>
    </row>
    <row r="64" spans="1:7" hidden="1" x14ac:dyDescent="0.25">
      <c r="A64" t="s">
        <v>29</v>
      </c>
      <c r="B64" t="s">
        <v>107</v>
      </c>
      <c r="C64" t="s">
        <v>108</v>
      </c>
      <c r="D64" s="118">
        <v>366.66666666666669</v>
      </c>
      <c r="F64">
        <v>0</v>
      </c>
      <c r="G64">
        <v>0</v>
      </c>
    </row>
    <row r="65" spans="1:7" hidden="1" x14ac:dyDescent="0.25">
      <c r="A65" t="s">
        <v>30</v>
      </c>
      <c r="B65" t="s">
        <v>155</v>
      </c>
      <c r="C65" t="s">
        <v>160</v>
      </c>
      <c r="F65">
        <v>0.50000000000000089</v>
      </c>
      <c r="G65">
        <v>0</v>
      </c>
    </row>
    <row r="66" spans="1:7" hidden="1" x14ac:dyDescent="0.25">
      <c r="A66" t="s">
        <v>30</v>
      </c>
      <c r="B66" t="s">
        <v>90</v>
      </c>
      <c r="C66" t="s">
        <v>136</v>
      </c>
      <c r="F66">
        <v>1.0000000000000004</v>
      </c>
      <c r="G66">
        <v>0</v>
      </c>
    </row>
    <row r="67" spans="1:7" hidden="1" x14ac:dyDescent="0.25">
      <c r="A67" t="s">
        <v>30</v>
      </c>
      <c r="B67" t="s">
        <v>92</v>
      </c>
      <c r="C67" t="s">
        <v>134</v>
      </c>
      <c r="F67">
        <v>20.5</v>
      </c>
      <c r="G67">
        <v>1.5</v>
      </c>
    </row>
    <row r="68" spans="1:7" hidden="1" x14ac:dyDescent="0.25">
      <c r="A68" t="s">
        <v>30</v>
      </c>
      <c r="B68" t="s">
        <v>97</v>
      </c>
      <c r="C68" t="s">
        <v>98</v>
      </c>
      <c r="D68">
        <v>375</v>
      </c>
      <c r="F68">
        <v>0</v>
      </c>
      <c r="G68">
        <v>0</v>
      </c>
    </row>
    <row r="69" spans="1:7" x14ac:dyDescent="0.25">
      <c r="A69" t="s">
        <v>30</v>
      </c>
      <c r="B69" t="s">
        <v>99</v>
      </c>
      <c r="C69" t="s">
        <v>100</v>
      </c>
      <c r="D69">
        <v>1950</v>
      </c>
      <c r="F69">
        <v>0</v>
      </c>
      <c r="G69">
        <v>0</v>
      </c>
    </row>
    <row r="70" spans="1:7" hidden="1" x14ac:dyDescent="0.25">
      <c r="A70" t="s">
        <v>30</v>
      </c>
      <c r="B70" t="s">
        <v>101</v>
      </c>
      <c r="C70" t="s">
        <v>102</v>
      </c>
      <c r="D70" s="118">
        <v>366.66666666666669</v>
      </c>
      <c r="F70">
        <v>0</v>
      </c>
      <c r="G70">
        <v>0</v>
      </c>
    </row>
    <row r="71" spans="1:7" hidden="1" x14ac:dyDescent="0.25">
      <c r="A71" t="s">
        <v>30</v>
      </c>
      <c r="B71" t="s">
        <v>107</v>
      </c>
      <c r="C71" t="s">
        <v>108</v>
      </c>
      <c r="D71" s="118">
        <v>366.66666666666669</v>
      </c>
      <c r="F71">
        <v>0</v>
      </c>
      <c r="G71">
        <v>0</v>
      </c>
    </row>
    <row r="72" spans="1:7" hidden="1" x14ac:dyDescent="0.25">
      <c r="A72" t="s">
        <v>31</v>
      </c>
      <c r="B72" t="s">
        <v>155</v>
      </c>
      <c r="C72" t="s">
        <v>160</v>
      </c>
      <c r="F72">
        <v>0.50000000000000089</v>
      </c>
      <c r="G72">
        <v>0</v>
      </c>
    </row>
    <row r="73" spans="1:7" hidden="1" x14ac:dyDescent="0.25">
      <c r="A73" t="s">
        <v>31</v>
      </c>
      <c r="B73" t="s">
        <v>90</v>
      </c>
      <c r="C73" t="s">
        <v>136</v>
      </c>
      <c r="F73">
        <v>1.0000000000000004</v>
      </c>
      <c r="G73">
        <v>0</v>
      </c>
    </row>
    <row r="74" spans="1:7" hidden="1" x14ac:dyDescent="0.25">
      <c r="A74" t="s">
        <v>31</v>
      </c>
      <c r="B74" t="s">
        <v>92</v>
      </c>
      <c r="C74" t="s">
        <v>134</v>
      </c>
      <c r="F74">
        <v>17</v>
      </c>
      <c r="G74">
        <v>1.5</v>
      </c>
    </row>
    <row r="75" spans="1:7" hidden="1" x14ac:dyDescent="0.25">
      <c r="A75" t="s">
        <v>31</v>
      </c>
      <c r="B75" t="s">
        <v>95</v>
      </c>
      <c r="C75" t="s">
        <v>96</v>
      </c>
      <c r="D75">
        <v>650</v>
      </c>
      <c r="F75">
        <v>0</v>
      </c>
      <c r="G75">
        <v>0</v>
      </c>
    </row>
    <row r="76" spans="1:7" x14ac:dyDescent="0.25">
      <c r="A76" t="s">
        <v>31</v>
      </c>
      <c r="B76" t="s">
        <v>99</v>
      </c>
      <c r="C76" t="s">
        <v>100</v>
      </c>
      <c r="D76">
        <v>1400</v>
      </c>
      <c r="F76">
        <v>0</v>
      </c>
      <c r="G76">
        <v>0</v>
      </c>
    </row>
    <row r="77" spans="1:7" hidden="1" x14ac:dyDescent="0.25">
      <c r="A77" t="s">
        <v>31</v>
      </c>
      <c r="B77" t="s">
        <v>126</v>
      </c>
      <c r="C77" t="s">
        <v>127</v>
      </c>
      <c r="D77">
        <v>325</v>
      </c>
      <c r="F77">
        <v>0</v>
      </c>
      <c r="G77">
        <v>0</v>
      </c>
    </row>
    <row r="78" spans="1:7" hidden="1" x14ac:dyDescent="0.25">
      <c r="A78" t="s">
        <v>31</v>
      </c>
      <c r="B78" t="s">
        <v>101</v>
      </c>
      <c r="C78" t="s">
        <v>102</v>
      </c>
      <c r="D78" s="118">
        <v>183.33333333333334</v>
      </c>
      <c r="F78">
        <v>0</v>
      </c>
      <c r="G78">
        <v>0</v>
      </c>
    </row>
    <row r="79" spans="1:7" hidden="1" x14ac:dyDescent="0.25">
      <c r="A79" t="s">
        <v>31</v>
      </c>
      <c r="B79" t="s">
        <v>112</v>
      </c>
      <c r="C79" t="s">
        <v>113</v>
      </c>
      <c r="D79">
        <v>183.33333333333334</v>
      </c>
      <c r="F79">
        <v>0</v>
      </c>
      <c r="G79">
        <v>0</v>
      </c>
    </row>
    <row r="80" spans="1:7" hidden="1" x14ac:dyDescent="0.25">
      <c r="A80" t="s">
        <v>31</v>
      </c>
      <c r="B80" t="s">
        <v>107</v>
      </c>
      <c r="C80" t="s">
        <v>108</v>
      </c>
      <c r="D80" s="118">
        <v>366.66666666666669</v>
      </c>
      <c r="F80">
        <v>0</v>
      </c>
      <c r="G80">
        <v>0</v>
      </c>
    </row>
    <row r="81" spans="1:7" hidden="1" x14ac:dyDescent="0.25">
      <c r="A81" t="s">
        <v>31</v>
      </c>
      <c r="B81" t="s">
        <v>142</v>
      </c>
      <c r="C81" t="s">
        <v>143</v>
      </c>
      <c r="D81">
        <v>250</v>
      </c>
      <c r="F81">
        <v>0</v>
      </c>
      <c r="G81">
        <v>0</v>
      </c>
    </row>
    <row r="82" spans="1:7" hidden="1" x14ac:dyDescent="0.25">
      <c r="A82" t="s">
        <v>35</v>
      </c>
      <c r="B82" t="s">
        <v>89</v>
      </c>
      <c r="C82" t="s">
        <v>135</v>
      </c>
      <c r="F82">
        <v>5.9999999999999982</v>
      </c>
      <c r="G82">
        <v>1.5</v>
      </c>
    </row>
    <row r="83" spans="1:7" hidden="1" x14ac:dyDescent="0.25">
      <c r="A83" t="s">
        <v>35</v>
      </c>
      <c r="B83" t="s">
        <v>90</v>
      </c>
      <c r="C83" t="s">
        <v>136</v>
      </c>
      <c r="F83">
        <v>2.5000000000000004</v>
      </c>
      <c r="G83">
        <v>1.0000000000000004</v>
      </c>
    </row>
    <row r="84" spans="1:7" hidden="1" x14ac:dyDescent="0.25">
      <c r="A84" t="s">
        <v>35</v>
      </c>
      <c r="B84" t="s">
        <v>92</v>
      </c>
      <c r="C84" t="s">
        <v>134</v>
      </c>
      <c r="F84">
        <v>12.5</v>
      </c>
      <c r="G84">
        <v>7</v>
      </c>
    </row>
    <row r="85" spans="1:7" hidden="1" x14ac:dyDescent="0.25">
      <c r="A85" t="s">
        <v>35</v>
      </c>
      <c r="B85" t="s">
        <v>97</v>
      </c>
      <c r="C85" t="s">
        <v>98</v>
      </c>
      <c r="D85">
        <v>375</v>
      </c>
      <c r="F85">
        <v>0</v>
      </c>
      <c r="G85">
        <v>0</v>
      </c>
    </row>
    <row r="86" spans="1:7" x14ac:dyDescent="0.25">
      <c r="A86" t="s">
        <v>35</v>
      </c>
      <c r="B86" t="s">
        <v>99</v>
      </c>
      <c r="C86" t="s">
        <v>100</v>
      </c>
      <c r="D86">
        <v>2100</v>
      </c>
      <c r="F86">
        <v>0</v>
      </c>
      <c r="G86">
        <v>0</v>
      </c>
    </row>
    <row r="87" spans="1:7" hidden="1" x14ac:dyDescent="0.25">
      <c r="A87" t="s">
        <v>35</v>
      </c>
      <c r="B87" t="s">
        <v>103</v>
      </c>
      <c r="C87" t="s">
        <v>104</v>
      </c>
      <c r="D87">
        <v>66.666666666666671</v>
      </c>
      <c r="F87">
        <v>0</v>
      </c>
      <c r="G87">
        <v>0</v>
      </c>
    </row>
    <row r="88" spans="1:7" hidden="1" x14ac:dyDescent="0.25">
      <c r="A88" t="s">
        <v>35</v>
      </c>
      <c r="B88" t="s">
        <v>107</v>
      </c>
      <c r="C88" t="s">
        <v>108</v>
      </c>
      <c r="D88" s="118">
        <v>550</v>
      </c>
      <c r="F88">
        <v>0</v>
      </c>
      <c r="G88">
        <v>0</v>
      </c>
    </row>
    <row r="89" spans="1:7" hidden="1" x14ac:dyDescent="0.25">
      <c r="A89" t="s">
        <v>129</v>
      </c>
      <c r="B89" t="s">
        <v>89</v>
      </c>
      <c r="C89" t="s">
        <v>135</v>
      </c>
      <c r="F89">
        <v>4.9999999999999982</v>
      </c>
      <c r="G89">
        <v>0</v>
      </c>
    </row>
    <row r="90" spans="1:7" hidden="1" x14ac:dyDescent="0.25">
      <c r="A90" t="s">
        <v>129</v>
      </c>
      <c r="B90" t="s">
        <v>90</v>
      </c>
      <c r="C90" t="s">
        <v>136</v>
      </c>
      <c r="F90">
        <v>1.5</v>
      </c>
      <c r="G90">
        <v>0</v>
      </c>
    </row>
    <row r="91" spans="1:7" hidden="1" x14ac:dyDescent="0.25">
      <c r="A91" t="s">
        <v>129</v>
      </c>
      <c r="B91" t="s">
        <v>92</v>
      </c>
      <c r="C91" t="s">
        <v>134</v>
      </c>
      <c r="F91">
        <v>14.500000000000002</v>
      </c>
      <c r="G91">
        <v>1.5</v>
      </c>
    </row>
    <row r="92" spans="1:7" hidden="1" x14ac:dyDescent="0.25">
      <c r="A92" t="s">
        <v>129</v>
      </c>
      <c r="B92" t="s">
        <v>97</v>
      </c>
      <c r="C92" t="s">
        <v>98</v>
      </c>
      <c r="D92">
        <v>375</v>
      </c>
      <c r="F92">
        <v>0</v>
      </c>
      <c r="G92">
        <v>0</v>
      </c>
    </row>
    <row r="93" spans="1:7" x14ac:dyDescent="0.25">
      <c r="A93" t="s">
        <v>129</v>
      </c>
      <c r="B93" t="s">
        <v>99</v>
      </c>
      <c r="C93" t="s">
        <v>100</v>
      </c>
      <c r="D93">
        <v>550</v>
      </c>
      <c r="E93">
        <v>150</v>
      </c>
      <c r="F93">
        <v>0</v>
      </c>
      <c r="G93">
        <v>0</v>
      </c>
    </row>
    <row r="94" spans="1:7" hidden="1" x14ac:dyDescent="0.25">
      <c r="A94" t="s">
        <v>129</v>
      </c>
      <c r="B94" t="s">
        <v>114</v>
      </c>
      <c r="C94" t="s">
        <v>115</v>
      </c>
      <c r="D94">
        <v>450</v>
      </c>
      <c r="F94">
        <v>0</v>
      </c>
      <c r="G94">
        <v>0</v>
      </c>
    </row>
    <row r="95" spans="1:7" hidden="1" x14ac:dyDescent="0.25">
      <c r="A95" t="s">
        <v>129</v>
      </c>
      <c r="B95" t="s">
        <v>116</v>
      </c>
      <c r="C95" t="s">
        <v>117</v>
      </c>
      <c r="D95">
        <v>225</v>
      </c>
      <c r="F95">
        <v>0</v>
      </c>
      <c r="G95">
        <v>0</v>
      </c>
    </row>
    <row r="96" spans="1:7" hidden="1" x14ac:dyDescent="0.25">
      <c r="A96" t="s">
        <v>129</v>
      </c>
      <c r="B96" t="s">
        <v>101</v>
      </c>
      <c r="C96" t="s">
        <v>102</v>
      </c>
      <c r="D96" s="118">
        <v>733.33333333333337</v>
      </c>
      <c r="F96">
        <v>0</v>
      </c>
      <c r="G96">
        <v>0</v>
      </c>
    </row>
    <row r="97" spans="1:7" hidden="1" x14ac:dyDescent="0.25">
      <c r="A97" t="s">
        <v>129</v>
      </c>
      <c r="B97" t="s">
        <v>107</v>
      </c>
      <c r="C97" t="s">
        <v>108</v>
      </c>
      <c r="D97" s="118">
        <v>366.66666666666669</v>
      </c>
      <c r="F97">
        <v>0</v>
      </c>
      <c r="G97">
        <v>0</v>
      </c>
    </row>
    <row r="98" spans="1:7" hidden="1" x14ac:dyDescent="0.25">
      <c r="A98" t="s">
        <v>39</v>
      </c>
      <c r="B98" t="s">
        <v>89</v>
      </c>
      <c r="C98" t="s">
        <v>135</v>
      </c>
      <c r="F98">
        <v>3.4999999999999982</v>
      </c>
      <c r="G98">
        <v>0</v>
      </c>
    </row>
    <row r="99" spans="1:7" hidden="1" x14ac:dyDescent="0.25">
      <c r="A99" t="s">
        <v>39</v>
      </c>
      <c r="B99" t="s">
        <v>90</v>
      </c>
      <c r="C99" t="s">
        <v>136</v>
      </c>
      <c r="F99">
        <v>3.5000000000000009</v>
      </c>
      <c r="G99">
        <v>0</v>
      </c>
    </row>
    <row r="100" spans="1:7" hidden="1" x14ac:dyDescent="0.25">
      <c r="A100" t="s">
        <v>39</v>
      </c>
      <c r="B100" t="s">
        <v>92</v>
      </c>
      <c r="C100" t="s">
        <v>134</v>
      </c>
      <c r="F100">
        <v>17.5</v>
      </c>
      <c r="G100">
        <v>1.5</v>
      </c>
    </row>
    <row r="101" spans="1:7" hidden="1" x14ac:dyDescent="0.25">
      <c r="A101" t="s">
        <v>39</v>
      </c>
      <c r="B101" t="s">
        <v>95</v>
      </c>
      <c r="C101" t="s">
        <v>96</v>
      </c>
      <c r="D101">
        <v>650</v>
      </c>
      <c r="F101">
        <v>0</v>
      </c>
      <c r="G101">
        <v>0</v>
      </c>
    </row>
    <row r="102" spans="1:7" hidden="1" x14ac:dyDescent="0.25">
      <c r="A102" t="s">
        <v>39</v>
      </c>
      <c r="B102" t="s">
        <v>97</v>
      </c>
      <c r="C102" t="s">
        <v>98</v>
      </c>
      <c r="D102">
        <v>750</v>
      </c>
      <c r="F102">
        <v>0</v>
      </c>
      <c r="G102">
        <v>0</v>
      </c>
    </row>
    <row r="103" spans="1:7" hidden="1" x14ac:dyDescent="0.25">
      <c r="A103" t="s">
        <v>39</v>
      </c>
      <c r="B103" t="s">
        <v>126</v>
      </c>
      <c r="C103" t="s">
        <v>127</v>
      </c>
      <c r="D103">
        <v>325</v>
      </c>
      <c r="F103">
        <v>0</v>
      </c>
      <c r="G103">
        <v>0</v>
      </c>
    </row>
    <row r="104" spans="1:7" hidden="1" x14ac:dyDescent="0.25">
      <c r="A104" t="s">
        <v>39</v>
      </c>
      <c r="B104" t="s">
        <v>101</v>
      </c>
      <c r="C104" t="s">
        <v>102</v>
      </c>
      <c r="D104" s="118">
        <v>366.66666666666669</v>
      </c>
      <c r="F104">
        <v>0</v>
      </c>
      <c r="G104">
        <v>0</v>
      </c>
    </row>
    <row r="105" spans="1:7" hidden="1" x14ac:dyDescent="0.25">
      <c r="A105" t="s">
        <v>39</v>
      </c>
      <c r="B105" t="s">
        <v>107</v>
      </c>
      <c r="C105" t="s">
        <v>108</v>
      </c>
      <c r="D105" s="118">
        <v>366.66666666666669</v>
      </c>
      <c r="F105">
        <v>0</v>
      </c>
      <c r="G105">
        <v>0</v>
      </c>
    </row>
    <row r="106" spans="1:7" hidden="1" x14ac:dyDescent="0.25">
      <c r="A106" t="s">
        <v>39</v>
      </c>
      <c r="B106" t="s">
        <v>142</v>
      </c>
      <c r="C106" t="s">
        <v>143</v>
      </c>
      <c r="D106">
        <v>250</v>
      </c>
      <c r="F106">
        <v>0</v>
      </c>
      <c r="G106">
        <v>0</v>
      </c>
    </row>
    <row r="107" spans="1:7" hidden="1" x14ac:dyDescent="0.25">
      <c r="A107" t="s">
        <v>40</v>
      </c>
      <c r="B107" t="s">
        <v>89</v>
      </c>
      <c r="C107" t="s">
        <v>135</v>
      </c>
      <c r="F107">
        <v>2.4999999999999991</v>
      </c>
      <c r="G107">
        <v>0</v>
      </c>
    </row>
    <row r="108" spans="1:7" hidden="1" x14ac:dyDescent="0.25">
      <c r="A108" t="s">
        <v>40</v>
      </c>
      <c r="B108" t="s">
        <v>92</v>
      </c>
      <c r="C108" t="s">
        <v>134</v>
      </c>
      <c r="F108">
        <v>19.5</v>
      </c>
      <c r="G108">
        <v>1.5</v>
      </c>
    </row>
    <row r="109" spans="1:7" x14ac:dyDescent="0.25">
      <c r="A109" t="s">
        <v>40</v>
      </c>
      <c r="B109" t="s">
        <v>99</v>
      </c>
      <c r="C109" t="s">
        <v>100</v>
      </c>
      <c r="D109">
        <v>700</v>
      </c>
      <c r="F109">
        <v>0</v>
      </c>
      <c r="G109">
        <v>0</v>
      </c>
    </row>
    <row r="110" spans="1:7" hidden="1" x14ac:dyDescent="0.25">
      <c r="A110" t="s">
        <v>40</v>
      </c>
      <c r="B110" t="s">
        <v>101</v>
      </c>
      <c r="C110" t="s">
        <v>102</v>
      </c>
      <c r="D110" s="118">
        <v>983.33333333333337</v>
      </c>
      <c r="F110">
        <v>0</v>
      </c>
      <c r="G110">
        <v>0</v>
      </c>
    </row>
    <row r="111" spans="1:7" hidden="1" x14ac:dyDescent="0.25">
      <c r="A111" t="s">
        <v>40</v>
      </c>
      <c r="B111" t="s">
        <v>112</v>
      </c>
      <c r="C111" t="s">
        <v>113</v>
      </c>
      <c r="D111">
        <v>183.33333333333334</v>
      </c>
      <c r="F111">
        <v>0</v>
      </c>
      <c r="G111">
        <v>0</v>
      </c>
    </row>
    <row r="112" spans="1:7" hidden="1" x14ac:dyDescent="0.25">
      <c r="A112" t="s">
        <v>40</v>
      </c>
      <c r="B112" t="s">
        <v>103</v>
      </c>
      <c r="C112" t="s">
        <v>104</v>
      </c>
      <c r="D112">
        <v>66.666666666666671</v>
      </c>
      <c r="F112">
        <v>0</v>
      </c>
      <c r="G112">
        <v>0</v>
      </c>
    </row>
    <row r="113" spans="1:7" hidden="1" x14ac:dyDescent="0.25">
      <c r="A113" t="s">
        <v>40</v>
      </c>
      <c r="B113" t="s">
        <v>107</v>
      </c>
      <c r="C113" t="s">
        <v>108</v>
      </c>
      <c r="D113" s="118">
        <v>133.33333333333334</v>
      </c>
      <c r="E113">
        <v>100</v>
      </c>
      <c r="F113">
        <v>0</v>
      </c>
      <c r="G113">
        <v>0</v>
      </c>
    </row>
    <row r="114" spans="1:7" hidden="1" x14ac:dyDescent="0.25">
      <c r="A114" t="s">
        <v>41</v>
      </c>
      <c r="B114" t="s">
        <v>155</v>
      </c>
      <c r="C114" t="s">
        <v>160</v>
      </c>
      <c r="F114">
        <v>0.50000000000000089</v>
      </c>
      <c r="G114">
        <v>0</v>
      </c>
    </row>
    <row r="115" spans="1:7" hidden="1" x14ac:dyDescent="0.25">
      <c r="A115" t="s">
        <v>41</v>
      </c>
      <c r="B115" t="s">
        <v>89</v>
      </c>
      <c r="C115" t="s">
        <v>135</v>
      </c>
      <c r="F115">
        <v>1.0000000000000004</v>
      </c>
      <c r="G115">
        <v>0</v>
      </c>
    </row>
    <row r="116" spans="1:7" hidden="1" x14ac:dyDescent="0.25">
      <c r="A116" t="s">
        <v>41</v>
      </c>
      <c r="B116" t="s">
        <v>90</v>
      </c>
      <c r="C116" t="s">
        <v>136</v>
      </c>
      <c r="F116">
        <v>1.0000000000000004</v>
      </c>
      <c r="G116">
        <v>0</v>
      </c>
    </row>
    <row r="117" spans="1:7" hidden="1" x14ac:dyDescent="0.25">
      <c r="A117" t="s">
        <v>41</v>
      </c>
      <c r="B117" t="s">
        <v>92</v>
      </c>
      <c r="C117" t="s">
        <v>134</v>
      </c>
      <c r="F117">
        <v>11.999999999999998</v>
      </c>
      <c r="G117">
        <v>0</v>
      </c>
    </row>
    <row r="118" spans="1:7" x14ac:dyDescent="0.25">
      <c r="A118" t="s">
        <v>41</v>
      </c>
      <c r="B118" t="s">
        <v>99</v>
      </c>
      <c r="C118" t="s">
        <v>100</v>
      </c>
      <c r="D118">
        <v>1400</v>
      </c>
      <c r="F118">
        <v>0</v>
      </c>
      <c r="G118">
        <v>0</v>
      </c>
    </row>
    <row r="119" spans="1:7" hidden="1" x14ac:dyDescent="0.25">
      <c r="A119" t="s">
        <v>41</v>
      </c>
      <c r="B119" t="s">
        <v>103</v>
      </c>
      <c r="C119" t="s">
        <v>104</v>
      </c>
      <c r="D119">
        <v>66.666666666666671</v>
      </c>
      <c r="F119">
        <v>0</v>
      </c>
      <c r="G119">
        <v>0</v>
      </c>
    </row>
    <row r="120" spans="1:7" hidden="1" x14ac:dyDescent="0.25">
      <c r="A120" t="s">
        <v>41</v>
      </c>
      <c r="B120" t="s">
        <v>107</v>
      </c>
      <c r="C120" t="s">
        <v>108</v>
      </c>
      <c r="D120" s="118">
        <v>183.33333333333334</v>
      </c>
      <c r="F120">
        <v>0</v>
      </c>
      <c r="G120">
        <v>0</v>
      </c>
    </row>
    <row r="121" spans="1:7" hidden="1" x14ac:dyDescent="0.25">
      <c r="A121" t="s">
        <v>42</v>
      </c>
      <c r="B121" t="s">
        <v>89</v>
      </c>
      <c r="C121" t="s">
        <v>135</v>
      </c>
      <c r="F121">
        <v>4.4999999999999982</v>
      </c>
      <c r="G121">
        <v>0</v>
      </c>
    </row>
    <row r="122" spans="1:7" hidden="1" x14ac:dyDescent="0.25">
      <c r="A122" t="s">
        <v>42</v>
      </c>
      <c r="B122" t="s">
        <v>90</v>
      </c>
      <c r="C122" t="s">
        <v>136</v>
      </c>
      <c r="F122">
        <v>2.5000000000000004</v>
      </c>
      <c r="G122">
        <v>0</v>
      </c>
    </row>
    <row r="123" spans="1:7" hidden="1" x14ac:dyDescent="0.25">
      <c r="A123" t="s">
        <v>42</v>
      </c>
      <c r="B123" t="s">
        <v>92</v>
      </c>
      <c r="C123" t="s">
        <v>134</v>
      </c>
      <c r="F123">
        <v>6.0000000000000018</v>
      </c>
      <c r="G123">
        <v>0</v>
      </c>
    </row>
    <row r="124" spans="1:7" hidden="1" x14ac:dyDescent="0.25">
      <c r="A124" t="s">
        <v>42</v>
      </c>
      <c r="B124" t="s">
        <v>95</v>
      </c>
      <c r="C124" t="s">
        <v>96</v>
      </c>
      <c r="D124">
        <v>700</v>
      </c>
      <c r="F124">
        <v>0</v>
      </c>
      <c r="G124">
        <v>0</v>
      </c>
    </row>
    <row r="125" spans="1:7" hidden="1" x14ac:dyDescent="0.25">
      <c r="A125" t="s">
        <v>42</v>
      </c>
      <c r="B125" t="s">
        <v>130</v>
      </c>
      <c r="C125" t="s">
        <v>131</v>
      </c>
      <c r="D125">
        <v>150</v>
      </c>
      <c r="F125">
        <v>0</v>
      </c>
      <c r="G125">
        <v>0</v>
      </c>
    </row>
    <row r="126" spans="1:7" hidden="1" x14ac:dyDescent="0.25">
      <c r="A126" t="s">
        <v>42</v>
      </c>
      <c r="B126" t="s">
        <v>114</v>
      </c>
      <c r="C126" t="s">
        <v>115</v>
      </c>
      <c r="D126">
        <v>450</v>
      </c>
      <c r="F126">
        <v>0</v>
      </c>
      <c r="G126">
        <v>0</v>
      </c>
    </row>
    <row r="127" spans="1:7" hidden="1" x14ac:dyDescent="0.25">
      <c r="A127" t="s">
        <v>42</v>
      </c>
      <c r="B127" t="s">
        <v>116</v>
      </c>
      <c r="C127" t="s">
        <v>117</v>
      </c>
      <c r="D127">
        <v>225</v>
      </c>
      <c r="F127">
        <v>0</v>
      </c>
      <c r="G127">
        <v>0</v>
      </c>
    </row>
    <row r="128" spans="1:7" hidden="1" x14ac:dyDescent="0.25">
      <c r="A128" t="s">
        <v>42</v>
      </c>
      <c r="B128" t="s">
        <v>103</v>
      </c>
      <c r="C128" t="s">
        <v>104</v>
      </c>
      <c r="D128">
        <v>66.666666666666671</v>
      </c>
      <c r="F128">
        <v>0</v>
      </c>
      <c r="G128">
        <v>0</v>
      </c>
    </row>
    <row r="129" spans="1:7" hidden="1" x14ac:dyDescent="0.25">
      <c r="A129" t="s">
        <v>42</v>
      </c>
      <c r="B129" t="s">
        <v>107</v>
      </c>
      <c r="C129" t="s">
        <v>108</v>
      </c>
      <c r="D129" s="118">
        <v>183.33333333333334</v>
      </c>
      <c r="F129">
        <v>0</v>
      </c>
      <c r="G129">
        <v>0</v>
      </c>
    </row>
    <row r="130" spans="1:7" hidden="1" x14ac:dyDescent="0.25">
      <c r="A130" t="s">
        <v>43</v>
      </c>
      <c r="B130" t="s">
        <v>155</v>
      </c>
      <c r="C130" t="s">
        <v>160</v>
      </c>
      <c r="F130">
        <v>0.50000000000000089</v>
      </c>
      <c r="G130">
        <v>0</v>
      </c>
    </row>
    <row r="131" spans="1:7" hidden="1" x14ac:dyDescent="0.25">
      <c r="A131" t="s">
        <v>43</v>
      </c>
      <c r="B131" t="s">
        <v>89</v>
      </c>
      <c r="C131" t="s">
        <v>135</v>
      </c>
      <c r="F131">
        <v>1.5</v>
      </c>
      <c r="G131">
        <v>0</v>
      </c>
    </row>
    <row r="132" spans="1:7" hidden="1" x14ac:dyDescent="0.25">
      <c r="A132" t="s">
        <v>43</v>
      </c>
      <c r="B132" t="s">
        <v>90</v>
      </c>
      <c r="C132" t="s">
        <v>136</v>
      </c>
      <c r="F132">
        <v>1.0000000000000004</v>
      </c>
      <c r="G132">
        <v>0</v>
      </c>
    </row>
    <row r="133" spans="1:7" hidden="1" x14ac:dyDescent="0.25">
      <c r="A133" t="s">
        <v>43</v>
      </c>
      <c r="B133" t="s">
        <v>92</v>
      </c>
      <c r="C133" t="s">
        <v>134</v>
      </c>
      <c r="F133">
        <v>9.9999999999999982</v>
      </c>
      <c r="G133">
        <v>1.5</v>
      </c>
    </row>
    <row r="134" spans="1:7" hidden="1" x14ac:dyDescent="0.25">
      <c r="A134" t="s">
        <v>43</v>
      </c>
      <c r="B134" t="s">
        <v>95</v>
      </c>
      <c r="C134" t="s">
        <v>96</v>
      </c>
      <c r="D134">
        <v>750</v>
      </c>
      <c r="F134">
        <v>0</v>
      </c>
      <c r="G134">
        <v>0</v>
      </c>
    </row>
    <row r="135" spans="1:7" hidden="1" x14ac:dyDescent="0.25">
      <c r="A135" t="s">
        <v>43</v>
      </c>
      <c r="B135" t="s">
        <v>130</v>
      </c>
      <c r="C135" t="s">
        <v>131</v>
      </c>
      <c r="D135">
        <v>50</v>
      </c>
      <c r="F135">
        <v>0</v>
      </c>
      <c r="G135">
        <v>0</v>
      </c>
    </row>
    <row r="136" spans="1:7" x14ac:dyDescent="0.25">
      <c r="A136" t="s">
        <v>43</v>
      </c>
      <c r="B136" t="s">
        <v>99</v>
      </c>
      <c r="C136" t="s">
        <v>100</v>
      </c>
      <c r="D136">
        <v>1400</v>
      </c>
      <c r="F136">
        <v>0</v>
      </c>
      <c r="G136">
        <v>0</v>
      </c>
    </row>
    <row r="137" spans="1:7" hidden="1" x14ac:dyDescent="0.25">
      <c r="A137" t="s">
        <v>43</v>
      </c>
      <c r="B137" t="s">
        <v>126</v>
      </c>
      <c r="C137" t="s">
        <v>127</v>
      </c>
      <c r="D137">
        <v>325</v>
      </c>
      <c r="F137">
        <v>0</v>
      </c>
      <c r="G137">
        <v>0</v>
      </c>
    </row>
    <row r="138" spans="1:7" hidden="1" x14ac:dyDescent="0.25">
      <c r="A138" t="s">
        <v>43</v>
      </c>
      <c r="B138" t="s">
        <v>101</v>
      </c>
      <c r="C138" t="s">
        <v>102</v>
      </c>
      <c r="D138" s="118">
        <v>366.66666666666669</v>
      </c>
      <c r="F138">
        <v>0</v>
      </c>
      <c r="G138">
        <v>0</v>
      </c>
    </row>
    <row r="139" spans="1:7" hidden="1" x14ac:dyDescent="0.25">
      <c r="A139" t="s">
        <v>43</v>
      </c>
      <c r="B139" t="s">
        <v>107</v>
      </c>
      <c r="C139" t="s">
        <v>108</v>
      </c>
      <c r="D139" s="118">
        <v>366.66666666666669</v>
      </c>
      <c r="F139">
        <v>0</v>
      </c>
      <c r="G139">
        <v>0</v>
      </c>
    </row>
    <row r="140" spans="1:7" hidden="1" x14ac:dyDescent="0.25">
      <c r="A140" t="s">
        <v>43</v>
      </c>
      <c r="B140" t="s">
        <v>142</v>
      </c>
      <c r="C140" t="s">
        <v>143</v>
      </c>
      <c r="D140">
        <v>250</v>
      </c>
      <c r="F140">
        <v>0</v>
      </c>
      <c r="G140">
        <v>0</v>
      </c>
    </row>
    <row r="141" spans="1:7" hidden="1" x14ac:dyDescent="0.25">
      <c r="A141" t="s">
        <v>44</v>
      </c>
      <c r="B141" t="s">
        <v>89</v>
      </c>
      <c r="C141" t="s">
        <v>135</v>
      </c>
      <c r="F141">
        <v>1.0000000000000004</v>
      </c>
      <c r="G141">
        <v>1.5</v>
      </c>
    </row>
    <row r="142" spans="1:7" hidden="1" x14ac:dyDescent="0.25">
      <c r="A142" t="s">
        <v>44</v>
      </c>
      <c r="B142" t="s">
        <v>90</v>
      </c>
      <c r="C142" t="s">
        <v>136</v>
      </c>
      <c r="F142">
        <v>1.0000000000000004</v>
      </c>
      <c r="G142">
        <v>1.0000000000000004</v>
      </c>
    </row>
    <row r="143" spans="1:7" hidden="1" x14ac:dyDescent="0.25">
      <c r="A143" t="s">
        <v>44</v>
      </c>
      <c r="B143" t="s">
        <v>92</v>
      </c>
      <c r="C143" t="s">
        <v>134</v>
      </c>
      <c r="F143">
        <v>15.5</v>
      </c>
      <c r="G143">
        <v>5.5</v>
      </c>
    </row>
    <row r="144" spans="1:7" hidden="1" x14ac:dyDescent="0.25">
      <c r="A144" t="s">
        <v>44</v>
      </c>
      <c r="B144" t="s">
        <v>97</v>
      </c>
      <c r="C144" t="s">
        <v>98</v>
      </c>
      <c r="D144">
        <v>375</v>
      </c>
      <c r="F144">
        <v>0</v>
      </c>
      <c r="G144">
        <v>0</v>
      </c>
    </row>
    <row r="145" spans="1:7" x14ac:dyDescent="0.25">
      <c r="A145" t="s">
        <v>44</v>
      </c>
      <c r="B145" t="s">
        <v>99</v>
      </c>
      <c r="C145" t="s">
        <v>100</v>
      </c>
      <c r="D145">
        <v>700</v>
      </c>
      <c r="F145">
        <v>0</v>
      </c>
      <c r="G145">
        <v>0</v>
      </c>
    </row>
    <row r="146" spans="1:7" hidden="1" x14ac:dyDescent="0.25">
      <c r="A146" t="s">
        <v>44</v>
      </c>
      <c r="B146" t="s">
        <v>101</v>
      </c>
      <c r="C146" t="s">
        <v>102</v>
      </c>
      <c r="D146" s="118">
        <v>800</v>
      </c>
      <c r="F146">
        <v>0</v>
      </c>
      <c r="G146">
        <v>0</v>
      </c>
    </row>
    <row r="147" spans="1:7" hidden="1" x14ac:dyDescent="0.25">
      <c r="A147" t="s">
        <v>44</v>
      </c>
      <c r="B147" t="s">
        <v>103</v>
      </c>
      <c r="C147" t="s">
        <v>104</v>
      </c>
      <c r="D147">
        <v>66.666666666666671</v>
      </c>
      <c r="F147">
        <v>0</v>
      </c>
      <c r="G147">
        <v>0</v>
      </c>
    </row>
    <row r="148" spans="1:7" hidden="1" x14ac:dyDescent="0.25">
      <c r="A148" t="s">
        <v>44</v>
      </c>
      <c r="B148" t="s">
        <v>107</v>
      </c>
      <c r="C148" t="s">
        <v>108</v>
      </c>
      <c r="D148" s="118">
        <v>133.33333333333334</v>
      </c>
      <c r="E148">
        <v>100</v>
      </c>
      <c r="F148">
        <v>0</v>
      </c>
      <c r="G148">
        <v>0</v>
      </c>
    </row>
    <row r="149" spans="1:7" hidden="1" x14ac:dyDescent="0.25">
      <c r="A149" t="s">
        <v>45</v>
      </c>
      <c r="B149" t="s">
        <v>89</v>
      </c>
      <c r="C149" t="s">
        <v>135</v>
      </c>
      <c r="F149">
        <v>2.4999999999999991</v>
      </c>
      <c r="G149">
        <v>0</v>
      </c>
    </row>
    <row r="150" spans="1:7" hidden="1" x14ac:dyDescent="0.25">
      <c r="A150" t="s">
        <v>45</v>
      </c>
      <c r="B150" t="s">
        <v>90</v>
      </c>
      <c r="C150" t="s">
        <v>136</v>
      </c>
      <c r="F150">
        <v>1.5</v>
      </c>
      <c r="G150">
        <v>0</v>
      </c>
    </row>
    <row r="151" spans="1:7" hidden="1" x14ac:dyDescent="0.25">
      <c r="A151" t="s">
        <v>45</v>
      </c>
      <c r="B151" t="s">
        <v>92</v>
      </c>
      <c r="C151" t="s">
        <v>134</v>
      </c>
      <c r="F151">
        <v>13</v>
      </c>
      <c r="G151">
        <v>1.5</v>
      </c>
    </row>
    <row r="152" spans="1:7" x14ac:dyDescent="0.25">
      <c r="A152" t="s">
        <v>45</v>
      </c>
      <c r="B152" t="s">
        <v>99</v>
      </c>
      <c r="C152" t="s">
        <v>100</v>
      </c>
      <c r="D152">
        <v>1400</v>
      </c>
      <c r="F152">
        <v>0</v>
      </c>
      <c r="G152">
        <v>0</v>
      </c>
    </row>
    <row r="153" spans="1:7" hidden="1" x14ac:dyDescent="0.25">
      <c r="A153" t="s">
        <v>45</v>
      </c>
      <c r="B153" t="s">
        <v>101</v>
      </c>
      <c r="C153" t="s">
        <v>102</v>
      </c>
      <c r="D153" s="118">
        <v>983.33333333333337</v>
      </c>
      <c r="F153">
        <v>0</v>
      </c>
      <c r="G153">
        <v>0</v>
      </c>
    </row>
    <row r="154" spans="1:7" hidden="1" x14ac:dyDescent="0.25">
      <c r="A154" t="s">
        <v>45</v>
      </c>
      <c r="B154" t="s">
        <v>112</v>
      </c>
      <c r="C154" t="s">
        <v>113</v>
      </c>
      <c r="D154">
        <v>183.33333333333334</v>
      </c>
      <c r="F154">
        <v>0</v>
      </c>
      <c r="G154">
        <v>0</v>
      </c>
    </row>
    <row r="155" spans="1:7" hidden="1" x14ac:dyDescent="0.25">
      <c r="A155" t="s">
        <v>45</v>
      </c>
      <c r="B155" t="s">
        <v>103</v>
      </c>
      <c r="C155" t="s">
        <v>104</v>
      </c>
      <c r="D155">
        <v>66.666666666666671</v>
      </c>
      <c r="F155">
        <v>0</v>
      </c>
      <c r="G155">
        <v>0</v>
      </c>
    </row>
    <row r="156" spans="1:7" hidden="1" x14ac:dyDescent="0.25">
      <c r="A156" t="s">
        <v>45</v>
      </c>
      <c r="B156" t="s">
        <v>107</v>
      </c>
      <c r="C156" t="s">
        <v>108</v>
      </c>
      <c r="D156" s="118">
        <v>133.33333333333334</v>
      </c>
      <c r="E156">
        <v>100</v>
      </c>
      <c r="F156">
        <v>0</v>
      </c>
      <c r="G156">
        <v>0</v>
      </c>
    </row>
    <row r="157" spans="1:7" hidden="1" x14ac:dyDescent="0.25">
      <c r="A157" t="s">
        <v>47</v>
      </c>
      <c r="B157" t="s">
        <v>89</v>
      </c>
      <c r="C157" t="s">
        <v>135</v>
      </c>
      <c r="F157">
        <v>2.5000000000000004</v>
      </c>
      <c r="G157">
        <v>0</v>
      </c>
    </row>
    <row r="158" spans="1:7" hidden="1" x14ac:dyDescent="0.25">
      <c r="A158" t="s">
        <v>47</v>
      </c>
      <c r="B158" t="s">
        <v>90</v>
      </c>
      <c r="C158" t="s">
        <v>136</v>
      </c>
      <c r="F158">
        <v>1.0000000000000004</v>
      </c>
      <c r="G158">
        <v>0</v>
      </c>
    </row>
    <row r="159" spans="1:7" hidden="1" x14ac:dyDescent="0.25">
      <c r="A159" t="s">
        <v>47</v>
      </c>
      <c r="B159" t="s">
        <v>92</v>
      </c>
      <c r="C159" t="s">
        <v>134</v>
      </c>
      <c r="F159">
        <v>15.499999999999996</v>
      </c>
      <c r="G159">
        <v>1.5</v>
      </c>
    </row>
    <row r="160" spans="1:7" hidden="1" x14ac:dyDescent="0.25">
      <c r="A160" t="s">
        <v>47</v>
      </c>
      <c r="B160" t="s">
        <v>97</v>
      </c>
      <c r="C160" t="s">
        <v>98</v>
      </c>
      <c r="D160">
        <v>375</v>
      </c>
      <c r="F160">
        <v>0</v>
      </c>
      <c r="G160">
        <v>0</v>
      </c>
    </row>
    <row r="161" spans="1:7" x14ac:dyDescent="0.25">
      <c r="A161" t="s">
        <v>47</v>
      </c>
      <c r="B161" t="s">
        <v>99</v>
      </c>
      <c r="C161" t="s">
        <v>100</v>
      </c>
      <c r="D161">
        <v>700</v>
      </c>
      <c r="F161">
        <v>0</v>
      </c>
      <c r="G161">
        <v>0</v>
      </c>
    </row>
    <row r="162" spans="1:7" hidden="1" x14ac:dyDescent="0.25">
      <c r="A162" t="s">
        <v>47</v>
      </c>
      <c r="B162" t="s">
        <v>101</v>
      </c>
      <c r="C162" t="s">
        <v>102</v>
      </c>
      <c r="D162" s="118">
        <v>983.33333333333337</v>
      </c>
      <c r="F162">
        <v>0</v>
      </c>
      <c r="G162">
        <v>0</v>
      </c>
    </row>
    <row r="163" spans="1:7" hidden="1" x14ac:dyDescent="0.25">
      <c r="A163" t="s">
        <v>47</v>
      </c>
      <c r="B163" t="s">
        <v>112</v>
      </c>
      <c r="C163" t="s">
        <v>113</v>
      </c>
      <c r="D163">
        <v>183.33333333333334</v>
      </c>
      <c r="F163">
        <v>0</v>
      </c>
      <c r="G163">
        <v>0</v>
      </c>
    </row>
    <row r="164" spans="1:7" hidden="1" x14ac:dyDescent="0.25">
      <c r="A164" t="s">
        <v>47</v>
      </c>
      <c r="B164" t="s">
        <v>103</v>
      </c>
      <c r="C164" t="s">
        <v>104</v>
      </c>
      <c r="D164">
        <v>66.666666666666671</v>
      </c>
      <c r="F164">
        <v>0</v>
      </c>
      <c r="G164">
        <v>0</v>
      </c>
    </row>
    <row r="165" spans="1:7" hidden="1" x14ac:dyDescent="0.25">
      <c r="A165" t="s">
        <v>47</v>
      </c>
      <c r="B165" t="s">
        <v>107</v>
      </c>
      <c r="C165" t="s">
        <v>108</v>
      </c>
      <c r="D165" s="118">
        <v>133.33333333333334</v>
      </c>
      <c r="E165">
        <v>100</v>
      </c>
      <c r="F165">
        <v>0</v>
      </c>
      <c r="G165">
        <v>0</v>
      </c>
    </row>
    <row r="166" spans="1:7" hidden="1" x14ac:dyDescent="0.25">
      <c r="A166" t="s">
        <v>48</v>
      </c>
      <c r="B166" t="s">
        <v>89</v>
      </c>
      <c r="C166" t="s">
        <v>135</v>
      </c>
      <c r="F166">
        <v>2.5000000000000004</v>
      </c>
      <c r="G166">
        <v>0</v>
      </c>
    </row>
    <row r="167" spans="1:7" hidden="1" x14ac:dyDescent="0.25">
      <c r="A167" t="s">
        <v>48</v>
      </c>
      <c r="B167" t="s">
        <v>90</v>
      </c>
      <c r="C167" t="s">
        <v>136</v>
      </c>
      <c r="F167">
        <v>1.0000000000000004</v>
      </c>
      <c r="G167">
        <v>0</v>
      </c>
    </row>
    <row r="168" spans="1:7" hidden="1" x14ac:dyDescent="0.25">
      <c r="A168" t="s">
        <v>48</v>
      </c>
      <c r="B168" t="s">
        <v>92</v>
      </c>
      <c r="C168" t="s">
        <v>134</v>
      </c>
      <c r="F168">
        <v>15.499999999999996</v>
      </c>
      <c r="G168">
        <v>1.5</v>
      </c>
    </row>
    <row r="169" spans="1:7" hidden="1" x14ac:dyDescent="0.25">
      <c r="A169" t="s">
        <v>48</v>
      </c>
      <c r="B169" t="s">
        <v>97</v>
      </c>
      <c r="C169" t="s">
        <v>98</v>
      </c>
      <c r="D169">
        <v>375</v>
      </c>
      <c r="F169">
        <v>0</v>
      </c>
      <c r="G169">
        <v>0</v>
      </c>
    </row>
    <row r="170" spans="1:7" x14ac:dyDescent="0.25">
      <c r="A170" t="s">
        <v>48</v>
      </c>
      <c r="B170" t="s">
        <v>99</v>
      </c>
      <c r="C170" t="s">
        <v>100</v>
      </c>
      <c r="D170">
        <v>700</v>
      </c>
      <c r="F170">
        <v>0</v>
      </c>
      <c r="G170">
        <v>0</v>
      </c>
    </row>
    <row r="171" spans="1:7" hidden="1" x14ac:dyDescent="0.25">
      <c r="A171" t="s">
        <v>48</v>
      </c>
      <c r="B171" t="s">
        <v>101</v>
      </c>
      <c r="C171" t="s">
        <v>102</v>
      </c>
      <c r="D171" s="118">
        <v>983.33333333333337</v>
      </c>
      <c r="F171">
        <v>0</v>
      </c>
      <c r="G171">
        <v>0</v>
      </c>
    </row>
    <row r="172" spans="1:7" hidden="1" x14ac:dyDescent="0.25">
      <c r="A172" t="s">
        <v>48</v>
      </c>
      <c r="B172" t="s">
        <v>112</v>
      </c>
      <c r="C172" t="s">
        <v>113</v>
      </c>
      <c r="D172">
        <v>183.33333333333334</v>
      </c>
      <c r="F172">
        <v>0</v>
      </c>
      <c r="G172">
        <v>0</v>
      </c>
    </row>
    <row r="173" spans="1:7" hidden="1" x14ac:dyDescent="0.25">
      <c r="A173" t="s">
        <v>48</v>
      </c>
      <c r="B173" t="s">
        <v>103</v>
      </c>
      <c r="C173" t="s">
        <v>104</v>
      </c>
      <c r="D173">
        <v>66.666666666666671</v>
      </c>
      <c r="F173">
        <v>0</v>
      </c>
      <c r="G173">
        <v>0</v>
      </c>
    </row>
    <row r="174" spans="1:7" hidden="1" x14ac:dyDescent="0.25">
      <c r="A174" t="s">
        <v>48</v>
      </c>
      <c r="B174" t="s">
        <v>107</v>
      </c>
      <c r="C174" t="s">
        <v>108</v>
      </c>
      <c r="D174" s="118">
        <v>133.33333333333334</v>
      </c>
      <c r="E174">
        <v>100</v>
      </c>
      <c r="F174">
        <v>0</v>
      </c>
      <c r="G174">
        <v>0</v>
      </c>
    </row>
  </sheetData>
  <autoFilter ref="A2:G174">
    <filterColumn colId="2">
      <filters>
        <filter val="Đóng gói đất sạch 20dm3"/>
      </filters>
    </filterColumn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23"/>
  <sheetViews>
    <sheetView topLeftCell="A7" workbookViewId="0">
      <selection activeCell="B9" sqref="B9"/>
    </sheetView>
  </sheetViews>
  <sheetFormatPr defaultRowHeight="15" x14ac:dyDescent="0.25"/>
  <cols>
    <col min="1" max="1" width="29" customWidth="1"/>
    <col min="2" max="2" width="11.28515625" style="7" bestFit="1" customWidth="1"/>
    <col min="3" max="3" width="10.5703125" bestFit="1" customWidth="1"/>
    <col min="4" max="4" width="9.28515625" hidden="1" customWidth="1"/>
    <col min="5" max="5" width="9.28515625" bestFit="1" customWidth="1"/>
    <col min="6" max="6" width="9.28515625" hidden="1" customWidth="1"/>
    <col min="7" max="7" width="9.28515625" bestFit="1" customWidth="1"/>
    <col min="8" max="8" width="9.28515625" hidden="1" customWidth="1"/>
    <col min="9" max="9" width="9.28515625" bestFit="1" customWidth="1"/>
    <col min="10" max="10" width="9.5703125" bestFit="1" customWidth="1"/>
    <col min="11" max="13" width="9.28515625" hidden="1" customWidth="1"/>
    <col min="14" max="15" width="9.5703125" bestFit="1" customWidth="1"/>
    <col min="16" max="23" width="9.28515625" hidden="1" customWidth="1"/>
    <col min="24" max="24" width="9.28515625" bestFit="1" customWidth="1"/>
    <col min="25" max="26" width="9.28515625" hidden="1" customWidth="1"/>
    <col min="27" max="27" width="9.5703125" bestFit="1" customWidth="1"/>
    <col min="28" max="53" width="9.28515625" hidden="1" customWidth="1"/>
    <col min="54" max="54" width="9.28515625" bestFit="1" customWidth="1"/>
    <col min="55" max="60" width="9.28515625" hidden="1" customWidth="1"/>
    <col min="61" max="61" width="9.28515625" bestFit="1" customWidth="1"/>
    <col min="62" max="62" width="9.28515625" hidden="1" customWidth="1"/>
    <col min="63" max="63" width="9.28515625" bestFit="1" customWidth="1"/>
  </cols>
  <sheetData>
    <row r="2" spans="1:63" ht="110.25" x14ac:dyDescent="0.25">
      <c r="A2" s="99" t="s">
        <v>18</v>
      </c>
      <c r="B2" s="122" t="s">
        <v>9</v>
      </c>
      <c r="C2" s="100" t="s">
        <v>12</v>
      </c>
      <c r="D2" s="99" t="s">
        <v>184</v>
      </c>
      <c r="E2" s="99" t="s">
        <v>38</v>
      </c>
      <c r="F2" s="99" t="s">
        <v>185</v>
      </c>
      <c r="G2" s="99" t="s">
        <v>186</v>
      </c>
      <c r="H2" s="99" t="s">
        <v>187</v>
      </c>
      <c r="I2" s="99" t="s">
        <v>23</v>
      </c>
      <c r="J2" s="99" t="s">
        <v>53</v>
      </c>
      <c r="K2" s="100" t="s">
        <v>188</v>
      </c>
      <c r="L2" s="99" t="s">
        <v>189</v>
      </c>
      <c r="M2" s="99" t="s">
        <v>190</v>
      </c>
      <c r="N2" s="99" t="s">
        <v>191</v>
      </c>
      <c r="O2" s="100" t="s">
        <v>192</v>
      </c>
      <c r="P2" s="99" t="s">
        <v>193</v>
      </c>
      <c r="Q2" s="99" t="s">
        <v>194</v>
      </c>
      <c r="R2" s="99" t="s">
        <v>195</v>
      </c>
      <c r="S2" s="99" t="s">
        <v>196</v>
      </c>
      <c r="T2" s="99" t="s">
        <v>197</v>
      </c>
      <c r="U2" s="99" t="s">
        <v>198</v>
      </c>
      <c r="V2" s="99" t="s">
        <v>199</v>
      </c>
      <c r="W2" s="99" t="s">
        <v>200</v>
      </c>
      <c r="X2" s="101" t="s">
        <v>201</v>
      </c>
      <c r="Y2" s="99" t="s">
        <v>202</v>
      </c>
      <c r="Z2" s="99" t="s">
        <v>203</v>
      </c>
      <c r="AA2" s="99" t="s">
        <v>204</v>
      </c>
      <c r="AB2" s="99" t="s">
        <v>205</v>
      </c>
      <c r="AC2" s="99" t="s">
        <v>206</v>
      </c>
      <c r="AD2" s="99" t="s">
        <v>207</v>
      </c>
      <c r="AE2" s="99" t="s">
        <v>208</v>
      </c>
      <c r="AF2" s="99" t="s">
        <v>209</v>
      </c>
      <c r="AG2" s="99" t="s">
        <v>210</v>
      </c>
      <c r="AH2" s="99" t="s">
        <v>211</v>
      </c>
      <c r="AI2" s="99" t="s">
        <v>212</v>
      </c>
      <c r="AJ2" s="99" t="s">
        <v>213</v>
      </c>
      <c r="AK2" s="99" t="s">
        <v>214</v>
      </c>
      <c r="AL2" s="99" t="s">
        <v>215</v>
      </c>
      <c r="AM2" s="99" t="s">
        <v>216</v>
      </c>
      <c r="AN2" s="99" t="s">
        <v>217</v>
      </c>
      <c r="AO2" s="99" t="s">
        <v>218</v>
      </c>
      <c r="AP2" s="99" t="s">
        <v>219</v>
      </c>
      <c r="AQ2" s="99" t="s">
        <v>220</v>
      </c>
      <c r="AR2" s="99" t="s">
        <v>221</v>
      </c>
      <c r="AS2" s="99" t="s">
        <v>222</v>
      </c>
      <c r="AT2" s="99" t="s">
        <v>223</v>
      </c>
      <c r="AU2" s="99" t="s">
        <v>224</v>
      </c>
      <c r="AV2" s="99" t="s">
        <v>225</v>
      </c>
      <c r="AW2" s="99" t="s">
        <v>226</v>
      </c>
      <c r="AX2" s="99" t="s">
        <v>227</v>
      </c>
      <c r="AY2" s="99" t="s">
        <v>228</v>
      </c>
      <c r="AZ2" s="102"/>
      <c r="BA2" s="103" t="s">
        <v>229</v>
      </c>
      <c r="BB2" s="104" t="s">
        <v>230</v>
      </c>
      <c r="BC2" s="105" t="s">
        <v>231</v>
      </c>
      <c r="BD2" s="105" t="s">
        <v>232</v>
      </c>
      <c r="BE2" s="105" t="s">
        <v>233</v>
      </c>
      <c r="BF2" s="105" t="s">
        <v>234</v>
      </c>
      <c r="BG2" s="105" t="s">
        <v>235</v>
      </c>
      <c r="BH2" s="105" t="s">
        <v>236</v>
      </c>
      <c r="BI2" s="106" t="s">
        <v>237</v>
      </c>
      <c r="BJ2" s="103" t="s">
        <v>238</v>
      </c>
      <c r="BK2" s="103" t="s">
        <v>239</v>
      </c>
    </row>
    <row r="3" spans="1:63" ht="15.75" x14ac:dyDescent="0.25">
      <c r="A3" s="107" t="s">
        <v>240</v>
      </c>
      <c r="B3" s="123" t="s">
        <v>241</v>
      </c>
      <c r="C3" s="108" t="s">
        <v>242</v>
      </c>
      <c r="D3" s="107" t="s">
        <v>243</v>
      </c>
      <c r="E3" s="107" t="s">
        <v>244</v>
      </c>
      <c r="F3" s="107" t="s">
        <v>245</v>
      </c>
      <c r="G3" s="107" t="s">
        <v>246</v>
      </c>
      <c r="H3" s="107" t="s">
        <v>247</v>
      </c>
      <c r="I3" s="107" t="s">
        <v>248</v>
      </c>
      <c r="J3" s="107" t="s">
        <v>249</v>
      </c>
      <c r="K3" s="108" t="s">
        <v>250</v>
      </c>
      <c r="L3" s="107" t="s">
        <v>251</v>
      </c>
      <c r="M3" s="107" t="s">
        <v>252</v>
      </c>
      <c r="N3" s="107" t="s">
        <v>253</v>
      </c>
      <c r="O3" s="108" t="s">
        <v>254</v>
      </c>
      <c r="P3" s="107" t="s">
        <v>255</v>
      </c>
      <c r="Q3" s="107" t="s">
        <v>256</v>
      </c>
      <c r="R3" s="107" t="s">
        <v>257</v>
      </c>
      <c r="S3" s="107" t="s">
        <v>258</v>
      </c>
      <c r="T3" s="107" t="s">
        <v>259</v>
      </c>
      <c r="U3" s="107" t="s">
        <v>260</v>
      </c>
      <c r="V3" s="107" t="s">
        <v>261</v>
      </c>
      <c r="W3" s="107" t="s">
        <v>262</v>
      </c>
      <c r="X3" s="109" t="s">
        <v>263</v>
      </c>
      <c r="Y3" s="107" t="s">
        <v>264</v>
      </c>
      <c r="Z3" s="107" t="s">
        <v>265</v>
      </c>
      <c r="AA3" s="107" t="s">
        <v>266</v>
      </c>
      <c r="AB3" s="107" t="s">
        <v>267</v>
      </c>
      <c r="AC3" s="107" t="s">
        <v>268</v>
      </c>
      <c r="AD3" s="107" t="s">
        <v>269</v>
      </c>
      <c r="AE3" s="107" t="s">
        <v>270</v>
      </c>
      <c r="AF3" s="107" t="s">
        <v>271</v>
      </c>
      <c r="AG3" s="107" t="s">
        <v>272</v>
      </c>
      <c r="AH3" s="107" t="s">
        <v>273</v>
      </c>
      <c r="AI3" s="107" t="s">
        <v>274</v>
      </c>
      <c r="AJ3" s="107" t="s">
        <v>275</v>
      </c>
      <c r="AK3" s="107" t="s">
        <v>276</v>
      </c>
      <c r="AL3" s="107" t="s">
        <v>277</v>
      </c>
      <c r="AM3" s="107" t="s">
        <v>278</v>
      </c>
      <c r="AN3" s="107" t="s">
        <v>279</v>
      </c>
      <c r="AO3" s="107" t="s">
        <v>280</v>
      </c>
      <c r="AP3" s="107" t="s">
        <v>281</v>
      </c>
      <c r="AQ3" s="107" t="s">
        <v>282</v>
      </c>
      <c r="AR3" s="107" t="s">
        <v>283</v>
      </c>
      <c r="AS3" s="107" t="s">
        <v>284</v>
      </c>
      <c r="AT3" s="107" t="s">
        <v>285</v>
      </c>
      <c r="AU3" s="107" t="s">
        <v>286</v>
      </c>
      <c r="AV3" s="107" t="s">
        <v>287</v>
      </c>
      <c r="AW3" s="107" t="s">
        <v>288</v>
      </c>
      <c r="AX3" s="107" t="s">
        <v>289</v>
      </c>
      <c r="AY3" s="107" t="s">
        <v>290</v>
      </c>
      <c r="AZ3" s="110"/>
      <c r="BA3" s="111"/>
      <c r="BB3" s="112"/>
      <c r="BC3" s="111"/>
      <c r="BD3" s="111"/>
      <c r="BE3" s="111"/>
      <c r="BF3" s="111"/>
      <c r="BG3" s="111"/>
      <c r="BH3" s="111"/>
      <c r="BI3" s="113"/>
      <c r="BJ3" s="111"/>
      <c r="BK3" s="111"/>
    </row>
    <row r="4" spans="1:63" ht="15.75" x14ac:dyDescent="0.25">
      <c r="A4" s="114">
        <f t="shared" ref="A4:BK4" si="0">SUBTOTAL(9,A6:A69)</f>
        <v>4200</v>
      </c>
      <c r="B4" s="124">
        <f t="shared" si="0"/>
        <v>88420.656923076924</v>
      </c>
      <c r="C4" s="114">
        <f>SUBTOTAL(9,C6:C69)</f>
        <v>16600</v>
      </c>
      <c r="D4" s="114">
        <f t="shared" si="0"/>
        <v>0</v>
      </c>
      <c r="E4" s="114">
        <f t="shared" si="0"/>
        <v>900</v>
      </c>
      <c r="F4" s="114">
        <f t="shared" si="0"/>
        <v>0</v>
      </c>
      <c r="G4" s="114">
        <f t="shared" si="0"/>
        <v>1000</v>
      </c>
      <c r="H4" s="114">
        <f t="shared" si="0"/>
        <v>0</v>
      </c>
      <c r="I4" s="114">
        <f t="shared" si="0"/>
        <v>400</v>
      </c>
      <c r="J4" s="114">
        <f t="shared" si="0"/>
        <v>1800</v>
      </c>
      <c r="K4" s="114">
        <f t="shared" si="0"/>
        <v>0</v>
      </c>
      <c r="L4" s="114">
        <f t="shared" si="0"/>
        <v>0</v>
      </c>
      <c r="M4" s="114">
        <f t="shared" si="0"/>
        <v>0</v>
      </c>
      <c r="N4" s="114">
        <f t="shared" si="0"/>
        <v>1300</v>
      </c>
      <c r="O4" s="114">
        <f t="shared" si="0"/>
        <v>1099.98</v>
      </c>
      <c r="P4" s="114">
        <f t="shared" si="0"/>
        <v>0</v>
      </c>
      <c r="Q4" s="114">
        <f t="shared" si="0"/>
        <v>0</v>
      </c>
      <c r="R4" s="114">
        <f t="shared" si="0"/>
        <v>0</v>
      </c>
      <c r="S4" s="114">
        <f t="shared" si="0"/>
        <v>0</v>
      </c>
      <c r="T4" s="114">
        <f t="shared" si="0"/>
        <v>0</v>
      </c>
      <c r="U4" s="114">
        <f t="shared" si="0"/>
        <v>0</v>
      </c>
      <c r="V4" s="114">
        <f t="shared" si="0"/>
        <v>0</v>
      </c>
      <c r="W4" s="114">
        <f t="shared" si="0"/>
        <v>0</v>
      </c>
      <c r="X4" s="115">
        <f t="shared" si="0"/>
        <v>800.03999999999985</v>
      </c>
      <c r="Y4" s="114">
        <f t="shared" si="0"/>
        <v>0</v>
      </c>
      <c r="Z4" s="114">
        <f t="shared" si="0"/>
        <v>0</v>
      </c>
      <c r="AA4" s="114">
        <f t="shared" si="0"/>
        <v>4500</v>
      </c>
      <c r="AB4" s="114">
        <f t="shared" si="0"/>
        <v>0</v>
      </c>
      <c r="AC4" s="114">
        <f t="shared" si="0"/>
        <v>0</v>
      </c>
      <c r="AD4" s="114">
        <f t="shared" si="0"/>
        <v>0</v>
      </c>
      <c r="AE4" s="114">
        <f t="shared" si="0"/>
        <v>0</v>
      </c>
      <c r="AF4" s="114">
        <f t="shared" si="0"/>
        <v>0</v>
      </c>
      <c r="AG4" s="114">
        <f t="shared" si="0"/>
        <v>0</v>
      </c>
      <c r="AH4" s="114">
        <f t="shared" si="0"/>
        <v>0</v>
      </c>
      <c r="AI4" s="114">
        <f t="shared" si="0"/>
        <v>0</v>
      </c>
      <c r="AJ4" s="114">
        <f t="shared" si="0"/>
        <v>0</v>
      </c>
      <c r="AK4" s="114">
        <f t="shared" si="0"/>
        <v>0</v>
      </c>
      <c r="AL4" s="114">
        <f t="shared" si="0"/>
        <v>0</v>
      </c>
      <c r="AM4" s="114">
        <f t="shared" si="0"/>
        <v>0</v>
      </c>
      <c r="AN4" s="114">
        <f t="shared" si="0"/>
        <v>0</v>
      </c>
      <c r="AO4" s="114">
        <f t="shared" si="0"/>
        <v>0</v>
      </c>
      <c r="AP4" s="114">
        <f t="shared" si="0"/>
        <v>0</v>
      </c>
      <c r="AQ4" s="114">
        <f t="shared" si="0"/>
        <v>0</v>
      </c>
      <c r="AR4" s="114">
        <f t="shared" si="0"/>
        <v>0</v>
      </c>
      <c r="AS4" s="114">
        <f t="shared" si="0"/>
        <v>0</v>
      </c>
      <c r="AT4" s="114">
        <f t="shared" si="0"/>
        <v>0</v>
      </c>
      <c r="AU4" s="114">
        <f t="shared" si="0"/>
        <v>0</v>
      </c>
      <c r="AV4" s="114">
        <f t="shared" si="0"/>
        <v>0</v>
      </c>
      <c r="AW4" s="114">
        <f t="shared" si="0"/>
        <v>0</v>
      </c>
      <c r="AX4" s="114">
        <f t="shared" si="0"/>
        <v>0</v>
      </c>
      <c r="AY4" s="114">
        <f t="shared" si="0"/>
        <v>0</v>
      </c>
      <c r="AZ4" s="114">
        <f t="shared" si="0"/>
        <v>0</v>
      </c>
      <c r="BA4" s="116">
        <f t="shared" si="0"/>
        <v>0</v>
      </c>
      <c r="BB4" s="117">
        <f t="shared" si="0"/>
        <v>308.5</v>
      </c>
      <c r="BC4" s="117">
        <f t="shared" si="0"/>
        <v>0</v>
      </c>
      <c r="BD4" s="117">
        <f t="shared" si="0"/>
        <v>0</v>
      </c>
      <c r="BE4" s="117">
        <f t="shared" si="0"/>
        <v>0</v>
      </c>
      <c r="BF4" s="117">
        <f t="shared" si="0"/>
        <v>0</v>
      </c>
      <c r="BG4" s="117">
        <f t="shared" si="0"/>
        <v>0</v>
      </c>
      <c r="BH4" s="117">
        <f t="shared" si="0"/>
        <v>0</v>
      </c>
      <c r="BI4" s="117">
        <f t="shared" si="0"/>
        <v>80</v>
      </c>
      <c r="BJ4" s="116">
        <f t="shared" si="0"/>
        <v>0</v>
      </c>
      <c r="BK4" s="116">
        <f t="shared" si="0"/>
        <v>4</v>
      </c>
    </row>
    <row r="7" spans="1:63" s="21" customFormat="1" ht="72.75" customHeight="1" x14ac:dyDescent="0.25">
      <c r="A7" s="21" t="s">
        <v>18</v>
      </c>
      <c r="B7" s="24" t="s">
        <v>9</v>
      </c>
      <c r="C7" s="21" t="s">
        <v>12</v>
      </c>
      <c r="D7" s="21" t="s">
        <v>184</v>
      </c>
      <c r="E7" s="21" t="s">
        <v>38</v>
      </c>
      <c r="F7" s="21" t="s">
        <v>185</v>
      </c>
      <c r="G7" s="21" t="s">
        <v>186</v>
      </c>
      <c r="H7" s="21" t="s">
        <v>187</v>
      </c>
      <c r="I7" s="21" t="s">
        <v>23</v>
      </c>
      <c r="J7" s="21" t="s">
        <v>53</v>
      </c>
      <c r="K7" s="21" t="s">
        <v>188</v>
      </c>
      <c r="L7" s="21" t="s">
        <v>189</v>
      </c>
      <c r="M7" s="21" t="s">
        <v>190</v>
      </c>
      <c r="N7" s="21" t="s">
        <v>191</v>
      </c>
      <c r="O7" s="21" t="s">
        <v>192</v>
      </c>
      <c r="P7" s="21" t="s">
        <v>193</v>
      </c>
      <c r="Q7" s="21" t="s">
        <v>194</v>
      </c>
      <c r="R7" s="21" t="s">
        <v>195</v>
      </c>
      <c r="S7" s="21" t="s">
        <v>196</v>
      </c>
      <c r="T7" s="21" t="s">
        <v>197</v>
      </c>
      <c r="U7" s="21" t="s">
        <v>198</v>
      </c>
      <c r="V7" s="21" t="s">
        <v>199</v>
      </c>
      <c r="W7" s="21" t="s">
        <v>200</v>
      </c>
      <c r="X7" s="21" t="s">
        <v>201</v>
      </c>
      <c r="Y7" s="21" t="s">
        <v>202</v>
      </c>
      <c r="Z7" s="21" t="s">
        <v>203</v>
      </c>
      <c r="AA7" s="21" t="s">
        <v>204</v>
      </c>
      <c r="AB7" s="21" t="s">
        <v>205</v>
      </c>
      <c r="AC7" s="21" t="s">
        <v>206</v>
      </c>
      <c r="AD7" s="21" t="s">
        <v>207</v>
      </c>
      <c r="AE7" s="21" t="s">
        <v>208</v>
      </c>
      <c r="AF7" s="21" t="s">
        <v>209</v>
      </c>
      <c r="AG7" s="21" t="s">
        <v>210</v>
      </c>
      <c r="AH7" s="21" t="s">
        <v>211</v>
      </c>
      <c r="AI7" s="21" t="s">
        <v>212</v>
      </c>
      <c r="AJ7" s="21" t="s">
        <v>213</v>
      </c>
      <c r="AK7" s="21" t="s">
        <v>214</v>
      </c>
      <c r="AL7" s="21" t="s">
        <v>215</v>
      </c>
      <c r="AM7" s="21" t="s">
        <v>216</v>
      </c>
      <c r="AN7" s="21" t="s">
        <v>217</v>
      </c>
      <c r="AO7" s="21" t="s">
        <v>218</v>
      </c>
      <c r="AP7" s="21" t="s">
        <v>219</v>
      </c>
      <c r="AQ7" s="21" t="s">
        <v>220</v>
      </c>
      <c r="AR7" s="21" t="s">
        <v>221</v>
      </c>
      <c r="AS7" s="21" t="s">
        <v>222</v>
      </c>
      <c r="AT7" s="21" t="s">
        <v>223</v>
      </c>
      <c r="AU7" s="21" t="s">
        <v>224</v>
      </c>
      <c r="AV7" s="21" t="s">
        <v>225</v>
      </c>
      <c r="AW7" s="21" t="s">
        <v>226</v>
      </c>
      <c r="AX7" s="21" t="s">
        <v>227</v>
      </c>
      <c r="AY7" s="21" t="s">
        <v>228</v>
      </c>
      <c r="BA7" s="21" t="s">
        <v>229</v>
      </c>
      <c r="BB7" s="21" t="s">
        <v>230</v>
      </c>
      <c r="BC7" s="21" t="s">
        <v>231</v>
      </c>
      <c r="BD7" s="21" t="s">
        <v>232</v>
      </c>
      <c r="BE7" s="21" t="s">
        <v>233</v>
      </c>
      <c r="BF7" s="21" t="s">
        <v>234</v>
      </c>
      <c r="BG7" s="21" t="s">
        <v>235</v>
      </c>
      <c r="BH7" s="21" t="s">
        <v>236</v>
      </c>
      <c r="BI7" s="21" t="s">
        <v>237</v>
      </c>
      <c r="BJ7" s="21" t="s">
        <v>238</v>
      </c>
      <c r="BK7" s="21" t="s">
        <v>239</v>
      </c>
    </row>
    <row r="8" spans="1:63" x14ac:dyDescent="0.25">
      <c r="A8" t="s">
        <v>240</v>
      </c>
      <c r="B8" s="7" t="s">
        <v>241</v>
      </c>
      <c r="C8" t="s">
        <v>242</v>
      </c>
      <c r="D8" t="s">
        <v>243</v>
      </c>
      <c r="E8" t="s">
        <v>244</v>
      </c>
      <c r="F8" t="s">
        <v>245</v>
      </c>
      <c r="G8" t="s">
        <v>246</v>
      </c>
      <c r="H8" t="s">
        <v>247</v>
      </c>
      <c r="I8" t="s">
        <v>248</v>
      </c>
      <c r="J8" t="s">
        <v>249</v>
      </c>
      <c r="K8" t="s">
        <v>250</v>
      </c>
      <c r="L8" t="s">
        <v>251</v>
      </c>
      <c r="M8" t="s">
        <v>252</v>
      </c>
      <c r="N8" t="s">
        <v>253</v>
      </c>
      <c r="O8" t="s">
        <v>254</v>
      </c>
      <c r="P8" t="s">
        <v>255</v>
      </c>
      <c r="Q8" t="s">
        <v>256</v>
      </c>
      <c r="R8" t="s">
        <v>257</v>
      </c>
      <c r="S8" t="s">
        <v>258</v>
      </c>
      <c r="T8" t="s">
        <v>259</v>
      </c>
      <c r="U8" t="s">
        <v>260</v>
      </c>
      <c r="V8" t="s">
        <v>261</v>
      </c>
      <c r="W8" t="s">
        <v>262</v>
      </c>
      <c r="X8" t="s">
        <v>263</v>
      </c>
      <c r="Y8" t="s">
        <v>264</v>
      </c>
      <c r="Z8" t="s">
        <v>265</v>
      </c>
      <c r="AA8" t="s">
        <v>266</v>
      </c>
      <c r="AB8" t="s">
        <v>267</v>
      </c>
      <c r="AC8" t="s">
        <v>268</v>
      </c>
      <c r="AD8" t="s">
        <v>269</v>
      </c>
      <c r="AE8" t="s">
        <v>270</v>
      </c>
      <c r="AF8" t="s">
        <v>271</v>
      </c>
      <c r="AG8" t="s">
        <v>272</v>
      </c>
      <c r="AH8" t="s">
        <v>273</v>
      </c>
      <c r="AI8" t="s">
        <v>274</v>
      </c>
      <c r="AJ8" t="s">
        <v>275</v>
      </c>
      <c r="AK8" t="s">
        <v>276</v>
      </c>
      <c r="AL8" t="s">
        <v>277</v>
      </c>
      <c r="AM8" t="s">
        <v>278</v>
      </c>
      <c r="AN8" t="s">
        <v>279</v>
      </c>
      <c r="AO8" t="s">
        <v>280</v>
      </c>
      <c r="AP8" t="s">
        <v>281</v>
      </c>
      <c r="AQ8" t="s">
        <v>282</v>
      </c>
      <c r="AR8" t="s">
        <v>283</v>
      </c>
      <c r="AS8" t="s">
        <v>284</v>
      </c>
      <c r="AT8" t="s">
        <v>285</v>
      </c>
      <c r="AU8" t="s">
        <v>286</v>
      </c>
      <c r="AV8" t="s">
        <v>287</v>
      </c>
      <c r="AW8" t="s">
        <v>288</v>
      </c>
      <c r="AX8" t="s">
        <v>289</v>
      </c>
      <c r="AY8" t="s">
        <v>290</v>
      </c>
    </row>
    <row r="9" spans="1:63" s="7" customFormat="1" x14ac:dyDescent="0.25">
      <c r="A9" s="125">
        <v>4200</v>
      </c>
      <c r="B9" s="127">
        <v>21800</v>
      </c>
      <c r="C9" s="127">
        <v>16600</v>
      </c>
      <c r="D9" s="7">
        <v>0</v>
      </c>
      <c r="E9" s="125">
        <v>900</v>
      </c>
      <c r="F9" s="7">
        <v>0</v>
      </c>
      <c r="G9" s="125">
        <v>1000</v>
      </c>
      <c r="H9" s="119">
        <v>0</v>
      </c>
      <c r="I9" s="125">
        <v>400</v>
      </c>
      <c r="J9" s="125">
        <v>1800</v>
      </c>
      <c r="K9" s="7">
        <v>0</v>
      </c>
      <c r="L9" s="7">
        <v>0</v>
      </c>
      <c r="M9" s="7">
        <v>0</v>
      </c>
      <c r="N9" s="125">
        <v>1300</v>
      </c>
      <c r="O9" s="125">
        <v>1099.98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25">
        <v>800.03999999999985</v>
      </c>
      <c r="Y9" s="7">
        <v>0</v>
      </c>
      <c r="Z9" s="7">
        <v>0</v>
      </c>
      <c r="AA9" s="128">
        <v>4500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119">
        <v>308.5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119">
        <v>80</v>
      </c>
      <c r="BJ9" s="7">
        <v>0</v>
      </c>
      <c r="BK9" s="119">
        <v>4</v>
      </c>
    </row>
    <row r="10" spans="1:63" x14ac:dyDescent="0.25">
      <c r="A10" t="s">
        <v>291</v>
      </c>
      <c r="B10" s="125">
        <v>800</v>
      </c>
    </row>
    <row r="11" spans="1:63" x14ac:dyDescent="0.25">
      <c r="A11" t="s">
        <v>292</v>
      </c>
      <c r="B11" s="7">
        <v>1165</v>
      </c>
    </row>
    <row r="12" spans="1:63" x14ac:dyDescent="0.25">
      <c r="A12" t="s">
        <v>8</v>
      </c>
      <c r="B12" s="125">
        <v>1000</v>
      </c>
    </row>
    <row r="13" spans="1:63" x14ac:dyDescent="0.25">
      <c r="A13" t="s">
        <v>23</v>
      </c>
      <c r="B13" s="125">
        <v>400</v>
      </c>
    </row>
    <row r="14" spans="1:63" x14ac:dyDescent="0.25">
      <c r="A14" t="s">
        <v>53</v>
      </c>
      <c r="B14" s="125">
        <v>1800</v>
      </c>
    </row>
    <row r="15" spans="1:63" x14ac:dyDescent="0.25">
      <c r="A15" t="s">
        <v>9</v>
      </c>
      <c r="B15" s="126">
        <v>22400</v>
      </c>
      <c r="C15" s="120">
        <f>B15-B9</f>
        <v>600</v>
      </c>
    </row>
    <row r="16" spans="1:63" x14ac:dyDescent="0.25">
      <c r="A16" t="s">
        <v>12</v>
      </c>
      <c r="B16" s="126">
        <v>17200</v>
      </c>
      <c r="C16" s="120">
        <f>C9-B16</f>
        <v>-600</v>
      </c>
    </row>
    <row r="17" spans="1:2" x14ac:dyDescent="0.25">
      <c r="A17" t="s">
        <v>18</v>
      </c>
      <c r="B17" s="125">
        <v>4200</v>
      </c>
    </row>
    <row r="18" spans="1:2" x14ac:dyDescent="0.25">
      <c r="A18" t="s">
        <v>293</v>
      </c>
      <c r="B18" s="125">
        <v>1300</v>
      </c>
    </row>
    <row r="19" spans="1:2" x14ac:dyDescent="0.25">
      <c r="A19" t="s">
        <v>294</v>
      </c>
      <c r="B19" s="125">
        <v>1100</v>
      </c>
    </row>
    <row r="20" spans="1:2" x14ac:dyDescent="0.25">
      <c r="A20" t="s">
        <v>6</v>
      </c>
      <c r="B20" s="125">
        <v>4500</v>
      </c>
    </row>
    <row r="21" spans="1:2" x14ac:dyDescent="0.25">
      <c r="A21" t="s">
        <v>38</v>
      </c>
      <c r="B21" s="125">
        <v>900</v>
      </c>
    </row>
    <row r="22" spans="1:2" x14ac:dyDescent="0.25">
      <c r="A22" t="s">
        <v>295</v>
      </c>
      <c r="B22" s="7">
        <v>2489.6</v>
      </c>
    </row>
    <row r="23" spans="1:2" x14ac:dyDescent="0.25">
      <c r="A23" t="s">
        <v>296</v>
      </c>
      <c r="B23" s="7">
        <v>7366.0569230769224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2"/>
  <sheetViews>
    <sheetView topLeftCell="A51" workbookViewId="0">
      <selection activeCell="D63" sqref="D63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4" max="7" width="10.28515625" customWidth="1"/>
    <col min="8" max="15" width="0" hidden="1" customWidth="1"/>
  </cols>
  <sheetData>
    <row r="2" spans="1:14" ht="21" x14ac:dyDescent="0.25">
      <c r="A2" s="163" t="s">
        <v>176</v>
      </c>
      <c r="B2" s="164"/>
      <c r="C2" s="164"/>
      <c r="D2" s="164"/>
      <c r="E2" s="164"/>
      <c r="F2" s="164"/>
      <c r="G2" s="165"/>
    </row>
    <row r="3" spans="1:14" ht="56.25" customHeight="1" x14ac:dyDescent="0.25">
      <c r="A3" s="176" t="s">
        <v>68</v>
      </c>
      <c r="B3" s="176" t="s">
        <v>0</v>
      </c>
      <c r="C3" s="176" t="s">
        <v>1</v>
      </c>
      <c r="D3" s="168" t="s">
        <v>76</v>
      </c>
      <c r="E3" s="169"/>
      <c r="F3" s="170" t="s">
        <v>75</v>
      </c>
      <c r="G3" s="171"/>
      <c r="H3" s="67"/>
      <c r="I3" s="67"/>
      <c r="J3" s="67"/>
      <c r="K3" s="67"/>
    </row>
    <row r="4" spans="1:14" ht="47.25" x14ac:dyDescent="0.25">
      <c r="A4" s="177"/>
      <c r="B4" s="177"/>
      <c r="C4" s="177"/>
      <c r="D4" s="96" t="s">
        <v>55</v>
      </c>
      <c r="E4" s="96" t="s">
        <v>72</v>
      </c>
      <c r="F4" s="96" t="s">
        <v>73</v>
      </c>
      <c r="G4" s="96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hidden="1" x14ac:dyDescent="0.25">
      <c r="A5" s="97"/>
      <c r="B5" s="97"/>
      <c r="C5" s="97"/>
      <c r="D5" s="96"/>
      <c r="E5" s="96"/>
      <c r="F5" s="96"/>
      <c r="G5" s="96"/>
      <c r="H5" s="5"/>
      <c r="I5" s="5"/>
      <c r="J5" s="5"/>
      <c r="K5" s="5"/>
    </row>
    <row r="6" spans="1:14" x14ac:dyDescent="0.25">
      <c r="A6" s="27" t="s">
        <v>94</v>
      </c>
      <c r="B6" s="27" t="s">
        <v>89</v>
      </c>
      <c r="C6" s="27" t="str">
        <f>VLOOKUP(B6,$M$6:$N$25,2,0)</f>
        <v>đậy bạt đống ủ</v>
      </c>
      <c r="D6" s="49"/>
      <c r="E6" s="49"/>
      <c r="F6" s="49">
        <f t="shared" ref="F6:F70" si="0">+H6+J6</f>
        <v>1.9999999999999982</v>
      </c>
      <c r="G6" s="49">
        <f t="shared" ref="G6:G70" si="1">+I6+K6</f>
        <v>0</v>
      </c>
      <c r="H6" s="2"/>
      <c r="I6" s="2"/>
      <c r="J6" s="2">
        <v>1.9999999999999982</v>
      </c>
      <c r="K6" s="2"/>
      <c r="M6" t="s">
        <v>89</v>
      </c>
      <c r="N6" t="s">
        <v>135</v>
      </c>
    </row>
    <row r="7" spans="1:14" x14ac:dyDescent="0.25">
      <c r="A7" s="27" t="s">
        <v>94</v>
      </c>
      <c r="B7" s="27" t="s">
        <v>90</v>
      </c>
      <c r="C7" s="27" t="str">
        <f>VLOOKUP(B7,$M$6:$N$25,2,0)</f>
        <v>mở  bạt đống ủ</v>
      </c>
      <c r="D7" s="49"/>
      <c r="E7" s="49"/>
      <c r="F7" s="49">
        <f t="shared" si="0"/>
        <v>3.4999999999999996</v>
      </c>
      <c r="G7" s="49">
        <f t="shared" si="1"/>
        <v>0</v>
      </c>
      <c r="H7" s="2"/>
      <c r="I7" s="2"/>
      <c r="J7" s="2">
        <v>3.4999999999999996</v>
      </c>
      <c r="K7" s="2"/>
      <c r="M7" t="s">
        <v>90</v>
      </c>
      <c r="N7" t="s">
        <v>136</v>
      </c>
    </row>
    <row r="8" spans="1:14" x14ac:dyDescent="0.25">
      <c r="A8" s="27" t="s">
        <v>94</v>
      </c>
      <c r="B8" s="27" t="s">
        <v>92</v>
      </c>
      <c r="C8" s="27" t="str">
        <f>VLOOKUP(B8,$M$6:$N$25,2,0)</f>
        <v>làm ngoài</v>
      </c>
      <c r="D8" s="49"/>
      <c r="E8" s="49"/>
      <c r="F8" s="49">
        <f t="shared" si="0"/>
        <v>17.5</v>
      </c>
      <c r="G8" s="49">
        <f t="shared" si="1"/>
        <v>0</v>
      </c>
      <c r="H8" s="2">
        <v>17.5</v>
      </c>
      <c r="I8" s="2"/>
      <c r="J8" s="2"/>
      <c r="K8" s="2"/>
      <c r="M8" t="s">
        <v>92</v>
      </c>
      <c r="N8" t="s">
        <v>134</v>
      </c>
    </row>
    <row r="9" spans="1:14" x14ac:dyDescent="0.25">
      <c r="A9" s="27" t="s">
        <v>94</v>
      </c>
      <c r="B9" s="27" t="s">
        <v>99</v>
      </c>
      <c r="C9" s="27" t="s">
        <v>100</v>
      </c>
      <c r="D9" s="49">
        <v>2100</v>
      </c>
      <c r="E9" s="49"/>
      <c r="F9" s="49">
        <f t="shared" si="0"/>
        <v>0</v>
      </c>
      <c r="G9" s="49">
        <f t="shared" si="1"/>
        <v>0</v>
      </c>
      <c r="H9" s="2"/>
      <c r="I9" s="2"/>
      <c r="J9" s="2"/>
      <c r="K9" s="2"/>
      <c r="M9" t="s">
        <v>109</v>
      </c>
      <c r="N9" t="s">
        <v>132</v>
      </c>
    </row>
    <row r="10" spans="1:14" x14ac:dyDescent="0.25">
      <c r="A10" s="27" t="s">
        <v>94</v>
      </c>
      <c r="B10" s="27" t="s">
        <v>107</v>
      </c>
      <c r="C10" s="27" t="s">
        <v>108</v>
      </c>
      <c r="D10" s="49">
        <v>710</v>
      </c>
      <c r="E10" s="49"/>
      <c r="F10" s="49">
        <f t="shared" si="0"/>
        <v>0</v>
      </c>
      <c r="G10" s="49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27" t="s">
        <v>94</v>
      </c>
      <c r="B11" s="27" t="s">
        <v>142</v>
      </c>
      <c r="C11" s="27" t="s">
        <v>143</v>
      </c>
      <c r="D11" s="49">
        <v>75</v>
      </c>
      <c r="E11" s="49"/>
      <c r="F11" s="49">
        <f t="shared" si="0"/>
        <v>0</v>
      </c>
      <c r="G11" s="49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27" t="s">
        <v>94</v>
      </c>
      <c r="B12" s="27" t="s">
        <v>152</v>
      </c>
      <c r="C12" s="27" t="s">
        <v>173</v>
      </c>
      <c r="D12" s="49">
        <v>283.33333333333331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27" t="s">
        <v>94</v>
      </c>
      <c r="B13" s="27" t="s">
        <v>166</v>
      </c>
      <c r="C13" s="27" t="s">
        <v>167</v>
      </c>
      <c r="D13" s="49">
        <v>33.333333333333336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</row>
    <row r="14" spans="1:14" x14ac:dyDescent="0.25">
      <c r="A14" s="27"/>
      <c r="B14" s="27"/>
      <c r="C14" s="27"/>
      <c r="D14" s="49"/>
      <c r="E14" s="49"/>
      <c r="F14" s="49"/>
      <c r="G14" s="49"/>
      <c r="H14" s="2"/>
      <c r="I14" s="2"/>
      <c r="J14" s="2"/>
      <c r="K14" s="2"/>
    </row>
    <row r="15" spans="1:14" x14ac:dyDescent="0.25">
      <c r="A15" s="27" t="s">
        <v>17</v>
      </c>
      <c r="B15" s="27" t="s">
        <v>155</v>
      </c>
      <c r="C15" s="27" t="str">
        <f>VLOOKUP(B15,$M$6:$N$25,2,0)</f>
        <v>Vc Vôi, lân..</v>
      </c>
      <c r="D15" s="49"/>
      <c r="E15" s="49"/>
      <c r="F15" s="49">
        <f t="shared" si="0"/>
        <v>2.4999999999999991</v>
      </c>
      <c r="G15" s="49">
        <f t="shared" si="1"/>
        <v>0</v>
      </c>
      <c r="H15" s="2">
        <v>2.4999999999999991</v>
      </c>
      <c r="I15" s="2"/>
      <c r="J15" s="2"/>
      <c r="K15" s="2"/>
    </row>
    <row r="16" spans="1:14" x14ac:dyDescent="0.25">
      <c r="A16" s="27" t="s">
        <v>17</v>
      </c>
      <c r="B16" s="27" t="s">
        <v>89</v>
      </c>
      <c r="C16" s="27" t="str">
        <f>VLOOKUP(B16,$M$6:$N$25,2,0)</f>
        <v>đậy bạt đống ủ</v>
      </c>
      <c r="D16" s="49"/>
      <c r="E16" s="49"/>
      <c r="F16" s="49">
        <f t="shared" si="0"/>
        <v>1.0000000000000018</v>
      </c>
      <c r="G16" s="49">
        <f t="shared" si="1"/>
        <v>0</v>
      </c>
      <c r="H16" s="2"/>
      <c r="I16" s="2"/>
      <c r="J16" s="2">
        <v>1.0000000000000018</v>
      </c>
      <c r="K16" s="2"/>
    </row>
    <row r="17" spans="1:11" x14ac:dyDescent="0.25">
      <c r="A17" s="27" t="s">
        <v>17</v>
      </c>
      <c r="B17" s="27" t="s">
        <v>92</v>
      </c>
      <c r="C17" s="27" t="str">
        <f>VLOOKUP(B17,$M$6:$N$25,2,0)</f>
        <v>làm ngoài</v>
      </c>
      <c r="D17" s="49"/>
      <c r="E17" s="49"/>
      <c r="F17" s="49">
        <f t="shared" si="0"/>
        <v>3.9999999999999991</v>
      </c>
      <c r="G17" s="49">
        <f t="shared" si="1"/>
        <v>8</v>
      </c>
      <c r="H17" s="2">
        <v>3.9999999999999991</v>
      </c>
      <c r="I17" s="2">
        <v>8</v>
      </c>
      <c r="J17" s="2"/>
      <c r="K17" s="2"/>
    </row>
    <row r="18" spans="1:11" x14ac:dyDescent="0.25">
      <c r="A18" s="27" t="s">
        <v>17</v>
      </c>
      <c r="B18" s="27" t="s">
        <v>99</v>
      </c>
      <c r="C18" s="27" t="s">
        <v>100</v>
      </c>
      <c r="D18" s="49">
        <v>700</v>
      </c>
      <c r="E18" s="49"/>
      <c r="F18" s="49">
        <f t="shared" si="0"/>
        <v>0</v>
      </c>
      <c r="G18" s="49">
        <f t="shared" si="1"/>
        <v>0</v>
      </c>
      <c r="H18" s="2"/>
      <c r="I18" s="2"/>
      <c r="J18" s="2"/>
      <c r="K18" s="2"/>
    </row>
    <row r="19" spans="1:11" x14ac:dyDescent="0.25">
      <c r="A19" s="27" t="s">
        <v>17</v>
      </c>
      <c r="B19" s="27" t="s">
        <v>107</v>
      </c>
      <c r="C19" s="27" t="s">
        <v>108</v>
      </c>
      <c r="D19" s="49">
        <v>366.66666666666669</v>
      </c>
      <c r="E19" s="49"/>
      <c r="F19" s="49">
        <f t="shared" si="0"/>
        <v>0</v>
      </c>
      <c r="G19" s="49">
        <f t="shared" si="1"/>
        <v>0</v>
      </c>
      <c r="H19" s="2"/>
      <c r="I19" s="2"/>
      <c r="J19" s="2"/>
      <c r="K19" s="2"/>
    </row>
    <row r="20" spans="1:11" x14ac:dyDescent="0.25">
      <c r="A20" s="27" t="s">
        <v>17</v>
      </c>
      <c r="B20" s="27" t="s">
        <v>152</v>
      </c>
      <c r="C20" s="27" t="s">
        <v>173</v>
      </c>
      <c r="D20" s="49">
        <v>283.33333333333331</v>
      </c>
      <c r="E20" s="49"/>
      <c r="F20" s="49">
        <f t="shared" si="0"/>
        <v>0</v>
      </c>
      <c r="G20" s="49">
        <f t="shared" si="1"/>
        <v>0</v>
      </c>
      <c r="H20" s="2"/>
      <c r="I20" s="2"/>
      <c r="J20" s="2"/>
      <c r="K20" s="2"/>
    </row>
    <row r="21" spans="1:11" x14ac:dyDescent="0.25">
      <c r="A21" s="27" t="s">
        <v>17</v>
      </c>
      <c r="B21" s="27" t="s">
        <v>174</v>
      </c>
      <c r="C21" s="27" t="s">
        <v>98</v>
      </c>
      <c r="D21" s="49">
        <v>400</v>
      </c>
      <c r="E21" s="49"/>
      <c r="F21" s="49">
        <f t="shared" si="0"/>
        <v>0</v>
      </c>
      <c r="G21" s="49">
        <f t="shared" si="1"/>
        <v>0</v>
      </c>
      <c r="H21" s="2"/>
      <c r="I21" s="2"/>
      <c r="J21" s="2"/>
      <c r="K21" s="2"/>
    </row>
    <row r="22" spans="1:11" x14ac:dyDescent="0.25">
      <c r="A22" s="27"/>
      <c r="B22" s="27"/>
      <c r="C22" s="27"/>
      <c r="D22" s="49"/>
      <c r="E22" s="49"/>
      <c r="F22" s="49"/>
      <c r="G22" s="49"/>
      <c r="H22" s="2"/>
      <c r="I22" s="2"/>
      <c r="J22" s="2"/>
      <c r="K22" s="2"/>
    </row>
    <row r="23" spans="1:11" x14ac:dyDescent="0.25">
      <c r="A23" s="27" t="s">
        <v>22</v>
      </c>
      <c r="B23" s="27" t="s">
        <v>89</v>
      </c>
      <c r="C23" s="27" t="str">
        <f>VLOOKUP(B23,$M$6:$N$25,2,0)</f>
        <v>đậy bạt đống ủ</v>
      </c>
      <c r="D23" s="49"/>
      <c r="E23" s="49"/>
      <c r="F23" s="49">
        <f t="shared" si="0"/>
        <v>5.9999999999999973</v>
      </c>
      <c r="G23" s="49">
        <f t="shared" si="1"/>
        <v>3.5000000000000009</v>
      </c>
      <c r="H23" s="2"/>
      <c r="I23" s="2"/>
      <c r="J23" s="2">
        <v>5.9999999999999973</v>
      </c>
      <c r="K23" s="2">
        <v>3.5000000000000009</v>
      </c>
    </row>
    <row r="24" spans="1:11" x14ac:dyDescent="0.25">
      <c r="A24" s="27" t="s">
        <v>22</v>
      </c>
      <c r="B24" s="27" t="s">
        <v>90</v>
      </c>
      <c r="C24" s="27" t="str">
        <f>VLOOKUP(B24,$M$6:$N$25,2,0)</f>
        <v>mở  bạt đống ủ</v>
      </c>
      <c r="D24" s="49"/>
      <c r="E24" s="49"/>
      <c r="F24" s="49">
        <f t="shared" si="0"/>
        <v>2.4999999999999991</v>
      </c>
      <c r="G24" s="49">
        <f t="shared" si="1"/>
        <v>0</v>
      </c>
      <c r="H24" s="2"/>
      <c r="I24" s="2"/>
      <c r="J24" s="2">
        <v>2.4999999999999991</v>
      </c>
      <c r="K24" s="2"/>
    </row>
    <row r="25" spans="1:11" x14ac:dyDescent="0.25">
      <c r="A25" s="27" t="s">
        <v>22</v>
      </c>
      <c r="B25" s="27" t="s">
        <v>92</v>
      </c>
      <c r="C25" s="27" t="str">
        <f>VLOOKUP(B25,$M$6:$N$25,2,0)</f>
        <v>làm ngoài</v>
      </c>
      <c r="D25" s="49"/>
      <c r="E25" s="49"/>
      <c r="F25" s="49">
        <f t="shared" si="0"/>
        <v>6.9999999999999973</v>
      </c>
      <c r="G25" s="49">
        <f t="shared" si="1"/>
        <v>8</v>
      </c>
      <c r="H25" s="2">
        <v>6.9999999999999973</v>
      </c>
      <c r="I25" s="2">
        <v>8</v>
      </c>
      <c r="J25" s="2"/>
      <c r="K25" s="2"/>
    </row>
    <row r="26" spans="1:11" x14ac:dyDescent="0.25">
      <c r="A26" s="27" t="s">
        <v>22</v>
      </c>
      <c r="B26" s="27" t="s">
        <v>99</v>
      </c>
      <c r="C26" s="27" t="s">
        <v>100</v>
      </c>
      <c r="D26" s="49">
        <v>2100</v>
      </c>
      <c r="E26" s="49"/>
      <c r="F26" s="49">
        <f t="shared" si="0"/>
        <v>0</v>
      </c>
      <c r="G26" s="49">
        <f t="shared" si="1"/>
        <v>0</v>
      </c>
      <c r="H26" s="2"/>
      <c r="I26" s="2"/>
      <c r="J26" s="2"/>
      <c r="K26" s="2"/>
    </row>
    <row r="27" spans="1:11" x14ac:dyDescent="0.25">
      <c r="A27" s="27" t="s">
        <v>22</v>
      </c>
      <c r="B27" s="27" t="s">
        <v>101</v>
      </c>
      <c r="C27" s="27" t="s">
        <v>102</v>
      </c>
      <c r="D27" s="49">
        <v>826.66666666666674</v>
      </c>
      <c r="E27" s="49"/>
      <c r="F27" s="49">
        <f t="shared" si="0"/>
        <v>0</v>
      </c>
      <c r="G27" s="49">
        <f t="shared" si="1"/>
        <v>0</v>
      </c>
      <c r="H27" s="2"/>
      <c r="I27" s="2"/>
      <c r="J27" s="2"/>
      <c r="K27" s="2"/>
    </row>
    <row r="28" spans="1:11" x14ac:dyDescent="0.25">
      <c r="A28" s="27" t="s">
        <v>22</v>
      </c>
      <c r="B28" s="27" t="s">
        <v>112</v>
      </c>
      <c r="C28" s="27" t="s">
        <v>113</v>
      </c>
      <c r="D28" s="49">
        <v>166.66666666666669</v>
      </c>
      <c r="E28" s="49"/>
      <c r="F28" s="49">
        <f t="shared" si="0"/>
        <v>0</v>
      </c>
      <c r="G28" s="49">
        <f t="shared" si="1"/>
        <v>0</v>
      </c>
      <c r="H28" s="2"/>
      <c r="I28" s="2"/>
      <c r="J28" s="2"/>
      <c r="K28" s="2"/>
    </row>
    <row r="29" spans="1:11" x14ac:dyDescent="0.25">
      <c r="A29" s="27" t="s">
        <v>22</v>
      </c>
      <c r="B29" s="27" t="s">
        <v>103</v>
      </c>
      <c r="C29" s="27" t="s">
        <v>104</v>
      </c>
      <c r="D29" s="49">
        <v>66.666666666666671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107</v>
      </c>
      <c r="C30" s="27" t="s">
        <v>108</v>
      </c>
      <c r="D30" s="49">
        <v>733.33333333333337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142</v>
      </c>
      <c r="C31" s="27" t="s">
        <v>143</v>
      </c>
      <c r="D31" s="49">
        <v>75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166</v>
      </c>
      <c r="C32" s="27" t="s">
        <v>167</v>
      </c>
      <c r="D32" s="49">
        <v>33.333333333333336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/>
      <c r="B33" s="27"/>
      <c r="C33" s="27"/>
      <c r="D33" s="49"/>
      <c r="E33" s="49"/>
      <c r="F33" s="49"/>
      <c r="G33" s="49"/>
      <c r="H33" s="2"/>
      <c r="I33" s="2"/>
      <c r="J33" s="2"/>
      <c r="K33" s="2"/>
    </row>
    <row r="34" spans="1:11" x14ac:dyDescent="0.25">
      <c r="A34" s="27" t="s">
        <v>25</v>
      </c>
      <c r="B34" s="27" t="s">
        <v>89</v>
      </c>
      <c r="C34" s="27" t="str">
        <f>VLOOKUP(B34,$M$6:$N$25,2,0)</f>
        <v>đậy bạt đống ủ</v>
      </c>
      <c r="D34" s="49"/>
      <c r="E34" s="49"/>
      <c r="F34" s="49">
        <f t="shared" si="0"/>
        <v>3.9999999999999991</v>
      </c>
      <c r="G34" s="49">
        <f t="shared" si="1"/>
        <v>0</v>
      </c>
      <c r="H34" s="2"/>
      <c r="I34" s="2"/>
      <c r="J34" s="2">
        <v>3.9999999999999991</v>
      </c>
      <c r="K34" s="2"/>
    </row>
    <row r="35" spans="1:11" x14ac:dyDescent="0.25">
      <c r="A35" s="27" t="s">
        <v>25</v>
      </c>
      <c r="B35" s="27" t="s">
        <v>90</v>
      </c>
      <c r="C35" s="27" t="str">
        <f>VLOOKUP(B35,$M$6:$N$25,2,0)</f>
        <v>mở  bạt đống ủ</v>
      </c>
      <c r="D35" s="49"/>
      <c r="E35" s="49"/>
      <c r="F35" s="49">
        <f t="shared" si="0"/>
        <v>1.0000000000000004</v>
      </c>
      <c r="G35" s="49">
        <f t="shared" si="1"/>
        <v>0</v>
      </c>
      <c r="H35" s="2"/>
      <c r="I35" s="2"/>
      <c r="J35" s="2">
        <v>1.0000000000000004</v>
      </c>
      <c r="K35" s="2"/>
    </row>
    <row r="36" spans="1:11" x14ac:dyDescent="0.25">
      <c r="A36" s="27" t="s">
        <v>25</v>
      </c>
      <c r="B36" s="27" t="s">
        <v>92</v>
      </c>
      <c r="C36" s="27" t="str">
        <f>VLOOKUP(B36,$M$6:$N$25,2,0)</f>
        <v>làm ngoài</v>
      </c>
      <c r="D36" s="49"/>
      <c r="E36" s="49"/>
      <c r="F36" s="49">
        <f t="shared" si="0"/>
        <v>9</v>
      </c>
      <c r="G36" s="49">
        <f t="shared" si="1"/>
        <v>0</v>
      </c>
      <c r="H36" s="2">
        <v>9</v>
      </c>
      <c r="I36" s="2"/>
      <c r="J36" s="2"/>
      <c r="K36" s="2"/>
    </row>
    <row r="37" spans="1:11" x14ac:dyDescent="0.25">
      <c r="A37" s="27" t="s">
        <v>25</v>
      </c>
      <c r="B37" s="27" t="s">
        <v>99</v>
      </c>
      <c r="C37" s="27" t="s">
        <v>100</v>
      </c>
      <c r="D37" s="49">
        <v>1475</v>
      </c>
      <c r="E37" s="49"/>
      <c r="F37" s="49">
        <f t="shared" si="0"/>
        <v>0</v>
      </c>
      <c r="G37" s="49">
        <f t="shared" si="1"/>
        <v>0</v>
      </c>
      <c r="H37" s="2"/>
      <c r="I37" s="2"/>
      <c r="J37" s="2"/>
      <c r="K37" s="2"/>
    </row>
    <row r="38" spans="1:11" x14ac:dyDescent="0.25">
      <c r="A38" s="27" t="s">
        <v>25</v>
      </c>
      <c r="B38" s="27" t="s">
        <v>101</v>
      </c>
      <c r="C38" s="27" t="s">
        <v>102</v>
      </c>
      <c r="D38" s="49">
        <v>863.33333333333337</v>
      </c>
      <c r="E38" s="49"/>
      <c r="F38" s="49">
        <f t="shared" si="0"/>
        <v>0</v>
      </c>
      <c r="G38" s="49">
        <f t="shared" si="1"/>
        <v>0</v>
      </c>
      <c r="H38" s="2"/>
      <c r="I38" s="2"/>
      <c r="J38" s="2"/>
      <c r="K38" s="2"/>
    </row>
    <row r="39" spans="1:11" x14ac:dyDescent="0.25">
      <c r="A39" s="27" t="s">
        <v>25</v>
      </c>
      <c r="B39" s="27" t="s">
        <v>107</v>
      </c>
      <c r="C39" s="27" t="s">
        <v>108</v>
      </c>
      <c r="D39" s="49">
        <v>696.66666666666674</v>
      </c>
      <c r="E39" s="49"/>
      <c r="F39" s="49">
        <f t="shared" si="0"/>
        <v>0</v>
      </c>
      <c r="G39" s="49">
        <f t="shared" si="1"/>
        <v>0</v>
      </c>
      <c r="H39" s="2"/>
      <c r="I39" s="2"/>
      <c r="J39" s="2"/>
      <c r="K39" s="2"/>
    </row>
    <row r="40" spans="1:11" x14ac:dyDescent="0.25">
      <c r="A40" s="27" t="s">
        <v>25</v>
      </c>
      <c r="B40" s="27" t="s">
        <v>152</v>
      </c>
      <c r="C40" s="27" t="s">
        <v>173</v>
      </c>
      <c r="D40" s="49">
        <v>283.33333333333331</v>
      </c>
      <c r="E40" s="49"/>
      <c r="F40" s="49">
        <f t="shared" si="0"/>
        <v>0</v>
      </c>
      <c r="G40" s="49">
        <f t="shared" si="1"/>
        <v>0</v>
      </c>
      <c r="H40" s="2"/>
      <c r="I40" s="2"/>
      <c r="J40" s="2"/>
      <c r="K40" s="2"/>
    </row>
    <row r="41" spans="1:11" x14ac:dyDescent="0.25">
      <c r="A41" s="27" t="s">
        <v>25</v>
      </c>
      <c r="B41" s="27" t="s">
        <v>166</v>
      </c>
      <c r="C41" s="27" t="s">
        <v>167</v>
      </c>
      <c r="D41" s="49">
        <v>8.3333333333333339</v>
      </c>
      <c r="E41" s="49">
        <v>25</v>
      </c>
      <c r="F41" s="49">
        <f t="shared" si="0"/>
        <v>0</v>
      </c>
      <c r="G41" s="49">
        <f t="shared" si="1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175</v>
      </c>
      <c r="C42" s="27" t="s">
        <v>111</v>
      </c>
      <c r="D42" s="49">
        <v>795</v>
      </c>
      <c r="E42" s="49"/>
      <c r="F42" s="49">
        <f t="shared" si="0"/>
        <v>0</v>
      </c>
      <c r="G42" s="49">
        <f t="shared" si="1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174</v>
      </c>
      <c r="C43" s="27" t="s">
        <v>98</v>
      </c>
      <c r="D43" s="49">
        <v>400</v>
      </c>
      <c r="E43" s="49"/>
      <c r="F43" s="49">
        <f t="shared" si="0"/>
        <v>0</v>
      </c>
      <c r="G43" s="49">
        <f t="shared" si="1"/>
        <v>0</v>
      </c>
      <c r="H43" s="2"/>
      <c r="I43" s="2"/>
      <c r="J43" s="2"/>
      <c r="K43" s="2"/>
    </row>
    <row r="44" spans="1:11" x14ac:dyDescent="0.25">
      <c r="A44" s="27"/>
      <c r="B44" s="27"/>
      <c r="C44" s="27"/>
      <c r="D44" s="49"/>
      <c r="E44" s="49"/>
      <c r="F44" s="49"/>
      <c r="G44" s="49"/>
      <c r="H44" s="2"/>
      <c r="I44" s="2"/>
      <c r="J44" s="2"/>
      <c r="K44" s="2"/>
    </row>
    <row r="45" spans="1:11" x14ac:dyDescent="0.25">
      <c r="A45" s="27" t="s">
        <v>26</v>
      </c>
      <c r="B45" s="27" t="s">
        <v>155</v>
      </c>
      <c r="C45" s="27" t="str">
        <f>VLOOKUP(B45,$M$6:$N$25,2,0)</f>
        <v>Vc Vôi, lân..</v>
      </c>
      <c r="D45" s="49"/>
      <c r="E45" s="49"/>
      <c r="F45" s="49">
        <f t="shared" si="0"/>
        <v>3.5000000000000009</v>
      </c>
      <c r="G45" s="49">
        <f t="shared" si="1"/>
        <v>0</v>
      </c>
      <c r="H45" s="2">
        <v>3.5000000000000009</v>
      </c>
      <c r="I45" s="2"/>
      <c r="J45" s="2"/>
      <c r="K45" s="2"/>
    </row>
    <row r="46" spans="1:11" x14ac:dyDescent="0.25">
      <c r="A46" s="27" t="s">
        <v>26</v>
      </c>
      <c r="B46" s="27" t="s">
        <v>89</v>
      </c>
      <c r="C46" s="27" t="str">
        <f>VLOOKUP(B46,$M$6:$N$25,2,0)</f>
        <v>đậy bạt đống ủ</v>
      </c>
      <c r="D46" s="49"/>
      <c r="E46" s="49"/>
      <c r="F46" s="49">
        <f t="shared" si="0"/>
        <v>0.99999999999999911</v>
      </c>
      <c r="G46" s="49">
        <f t="shared" si="1"/>
        <v>0</v>
      </c>
      <c r="H46" s="2"/>
      <c r="I46" s="2"/>
      <c r="J46" s="2">
        <v>0.99999999999999911</v>
      </c>
      <c r="K46" s="2"/>
    </row>
    <row r="47" spans="1:11" x14ac:dyDescent="0.25">
      <c r="A47" s="27" t="s">
        <v>26</v>
      </c>
      <c r="B47" s="27" t="s">
        <v>90</v>
      </c>
      <c r="C47" s="27" t="str">
        <f>VLOOKUP(B47,$M$6:$N$25,2,0)</f>
        <v>mở  bạt đống ủ</v>
      </c>
      <c r="D47" s="49"/>
      <c r="E47" s="49"/>
      <c r="F47" s="49">
        <f t="shared" si="0"/>
        <v>6</v>
      </c>
      <c r="G47" s="49">
        <f t="shared" si="1"/>
        <v>0</v>
      </c>
      <c r="H47" s="2"/>
      <c r="I47" s="2"/>
      <c r="J47" s="2">
        <v>6</v>
      </c>
      <c r="K47" s="2"/>
    </row>
    <row r="48" spans="1:11" x14ac:dyDescent="0.25">
      <c r="A48" s="27" t="s">
        <v>26</v>
      </c>
      <c r="B48" s="27" t="s">
        <v>92</v>
      </c>
      <c r="C48" s="27" t="str">
        <f>VLOOKUP(B48,$M$6:$N$25,2,0)</f>
        <v>làm ngoài</v>
      </c>
      <c r="D48" s="49"/>
      <c r="E48" s="49"/>
      <c r="F48" s="49">
        <f t="shared" si="0"/>
        <v>14</v>
      </c>
      <c r="G48" s="49">
        <f t="shared" si="1"/>
        <v>16</v>
      </c>
      <c r="H48" s="2">
        <v>14</v>
      </c>
      <c r="I48" s="2">
        <v>16</v>
      </c>
      <c r="J48" s="2"/>
      <c r="K48" s="2"/>
    </row>
    <row r="49" spans="1:11" x14ac:dyDescent="0.25">
      <c r="A49" s="27" t="s">
        <v>26</v>
      </c>
      <c r="B49" s="27" t="s">
        <v>99</v>
      </c>
      <c r="C49" s="27" t="s">
        <v>100</v>
      </c>
      <c r="D49" s="49">
        <v>1475</v>
      </c>
      <c r="E49" s="49"/>
      <c r="F49" s="49">
        <f t="shared" si="0"/>
        <v>0</v>
      </c>
      <c r="G49" s="49">
        <f t="shared" si="1"/>
        <v>0</v>
      </c>
      <c r="H49" s="2"/>
      <c r="I49" s="2"/>
      <c r="J49" s="2"/>
      <c r="K49" s="2"/>
    </row>
    <row r="50" spans="1:11" x14ac:dyDescent="0.25">
      <c r="A50" s="27" t="s">
        <v>26</v>
      </c>
      <c r="B50" s="27" t="s">
        <v>116</v>
      </c>
      <c r="C50" s="27" t="s">
        <v>117</v>
      </c>
      <c r="D50" s="49">
        <v>225</v>
      </c>
      <c r="E50" s="49"/>
      <c r="F50" s="49">
        <f t="shared" si="0"/>
        <v>0</v>
      </c>
      <c r="G50" s="49">
        <f t="shared" si="1"/>
        <v>0</v>
      </c>
      <c r="H50" s="2"/>
      <c r="I50" s="2"/>
      <c r="J50" s="2"/>
      <c r="K50" s="2"/>
    </row>
    <row r="51" spans="1:11" x14ac:dyDescent="0.25">
      <c r="A51" s="27" t="s">
        <v>26</v>
      </c>
      <c r="B51" s="27" t="s">
        <v>118</v>
      </c>
      <c r="C51" s="27" t="s">
        <v>119</v>
      </c>
      <c r="D51" s="49">
        <v>425</v>
      </c>
      <c r="E51" s="49"/>
      <c r="F51" s="49">
        <f t="shared" si="0"/>
        <v>0</v>
      </c>
      <c r="G51" s="49">
        <f t="shared" si="1"/>
        <v>0</v>
      </c>
      <c r="H51" s="2"/>
      <c r="I51" s="2"/>
      <c r="J51" s="2"/>
      <c r="K51" s="2"/>
    </row>
    <row r="52" spans="1:11" x14ac:dyDescent="0.25">
      <c r="A52" s="27" t="s">
        <v>26</v>
      </c>
      <c r="B52" s="27" t="s">
        <v>101</v>
      </c>
      <c r="C52" s="27" t="s">
        <v>102</v>
      </c>
      <c r="D52" s="49">
        <v>733.33333333333337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 t="s">
        <v>26</v>
      </c>
      <c r="B53" s="27" t="s">
        <v>107</v>
      </c>
      <c r="C53" s="27" t="s">
        <v>108</v>
      </c>
      <c r="D53" s="49">
        <v>710</v>
      </c>
      <c r="E53" s="49"/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x14ac:dyDescent="0.25">
      <c r="A54" s="27" t="s">
        <v>26</v>
      </c>
      <c r="B54" s="27" t="s">
        <v>142</v>
      </c>
      <c r="C54" s="27" t="s">
        <v>143</v>
      </c>
      <c r="D54" s="49">
        <v>300</v>
      </c>
      <c r="E54" s="49"/>
      <c r="F54" s="49">
        <f t="shared" si="0"/>
        <v>0</v>
      </c>
      <c r="G54" s="49">
        <f t="shared" si="1"/>
        <v>0</v>
      </c>
      <c r="H54" s="2"/>
      <c r="I54" s="2"/>
      <c r="J54" s="2"/>
      <c r="K54" s="2"/>
    </row>
    <row r="55" spans="1:11" x14ac:dyDescent="0.25">
      <c r="A55" s="27" t="s">
        <v>26</v>
      </c>
      <c r="B55" s="27" t="s">
        <v>166</v>
      </c>
      <c r="C55" s="27" t="s">
        <v>167</v>
      </c>
      <c r="D55" s="49">
        <v>33.333333333333336</v>
      </c>
      <c r="E55" s="49"/>
      <c r="F55" s="49">
        <f t="shared" si="0"/>
        <v>0</v>
      </c>
      <c r="G55" s="49">
        <f t="shared" si="1"/>
        <v>0</v>
      </c>
      <c r="H55" s="2"/>
      <c r="I55" s="2"/>
      <c r="J55" s="2"/>
      <c r="K55" s="2"/>
    </row>
    <row r="56" spans="1:11" x14ac:dyDescent="0.25">
      <c r="A56" s="27"/>
      <c r="B56" s="27"/>
      <c r="C56" s="27"/>
      <c r="D56" s="49"/>
      <c r="E56" s="49"/>
      <c r="F56" s="49"/>
      <c r="G56" s="49"/>
      <c r="H56" s="2"/>
      <c r="I56" s="2"/>
      <c r="J56" s="2"/>
      <c r="K56" s="2"/>
    </row>
    <row r="57" spans="1:11" x14ac:dyDescent="0.25">
      <c r="A57" s="27" t="s">
        <v>27</v>
      </c>
      <c r="B57" s="27" t="s">
        <v>155</v>
      </c>
      <c r="C57" s="27" t="str">
        <f>VLOOKUP(B57,$M$6:$N$25,2,0)</f>
        <v>Vc Vôi, lân..</v>
      </c>
      <c r="D57" s="49"/>
      <c r="E57" s="49"/>
      <c r="F57" s="49">
        <f t="shared" si="0"/>
        <v>1.5</v>
      </c>
      <c r="G57" s="49">
        <f t="shared" si="1"/>
        <v>0</v>
      </c>
      <c r="H57" s="2">
        <v>1.5</v>
      </c>
      <c r="I57" s="2"/>
      <c r="J57" s="2"/>
      <c r="K57" s="2"/>
    </row>
    <row r="58" spans="1:11" x14ac:dyDescent="0.25">
      <c r="A58" s="27" t="s">
        <v>27</v>
      </c>
      <c r="B58" s="27" t="s">
        <v>89</v>
      </c>
      <c r="C58" s="27" t="str">
        <f>VLOOKUP(B58,$M$6:$N$25,2,0)</f>
        <v>đậy bạt đống ủ</v>
      </c>
      <c r="D58" s="49"/>
      <c r="E58" s="49"/>
      <c r="F58" s="49">
        <f t="shared" si="0"/>
        <v>6.9999999999999991</v>
      </c>
      <c r="G58" s="49">
        <f t="shared" si="1"/>
        <v>1.5</v>
      </c>
      <c r="H58" s="2"/>
      <c r="I58" s="2"/>
      <c r="J58" s="2">
        <v>6.9999999999999991</v>
      </c>
      <c r="K58" s="2">
        <v>1.5</v>
      </c>
    </row>
    <row r="59" spans="1:11" x14ac:dyDescent="0.25">
      <c r="A59" s="27" t="s">
        <v>27</v>
      </c>
      <c r="B59" s="27" t="s">
        <v>90</v>
      </c>
      <c r="C59" s="27" t="str">
        <f>VLOOKUP(B59,$M$6:$N$25,2,0)</f>
        <v>mở  bạt đống ủ</v>
      </c>
      <c r="D59" s="49"/>
      <c r="E59" s="49"/>
      <c r="F59" s="49">
        <f t="shared" si="0"/>
        <v>1.0000000000000004</v>
      </c>
      <c r="G59" s="49">
        <f t="shared" si="1"/>
        <v>0</v>
      </c>
      <c r="H59" s="2"/>
      <c r="I59" s="2"/>
      <c r="J59" s="2">
        <v>1.0000000000000004</v>
      </c>
      <c r="K59" s="2"/>
    </row>
    <row r="60" spans="1:11" x14ac:dyDescent="0.25">
      <c r="A60" s="27" t="s">
        <v>27</v>
      </c>
      <c r="B60" s="27" t="s">
        <v>92</v>
      </c>
      <c r="C60" s="27" t="str">
        <f>VLOOKUP(B60,$M$6:$N$25,2,0)</f>
        <v>làm ngoài</v>
      </c>
      <c r="D60" s="49"/>
      <c r="E60" s="49"/>
      <c r="F60" s="49">
        <f t="shared" si="0"/>
        <v>4.5</v>
      </c>
      <c r="G60" s="49">
        <f t="shared" si="1"/>
        <v>8</v>
      </c>
      <c r="H60" s="2">
        <v>4.5</v>
      </c>
      <c r="I60" s="2">
        <v>8</v>
      </c>
      <c r="J60" s="2"/>
      <c r="K60" s="2"/>
    </row>
    <row r="61" spans="1:11" x14ac:dyDescent="0.25">
      <c r="A61" s="27" t="s">
        <v>27</v>
      </c>
      <c r="B61" s="27" t="s">
        <v>95</v>
      </c>
      <c r="C61" s="27" t="s">
        <v>96</v>
      </c>
      <c r="D61" s="49">
        <v>650</v>
      </c>
      <c r="E61" s="49"/>
      <c r="F61" s="49">
        <f t="shared" si="0"/>
        <v>0</v>
      </c>
      <c r="G61" s="49">
        <f t="shared" si="1"/>
        <v>0</v>
      </c>
      <c r="H61" s="2"/>
      <c r="I61" s="2"/>
      <c r="J61" s="2"/>
      <c r="K61" s="2"/>
    </row>
    <row r="62" spans="1:11" x14ac:dyDescent="0.25">
      <c r="A62" s="27" t="s">
        <v>27</v>
      </c>
      <c r="B62" s="27" t="s">
        <v>130</v>
      </c>
      <c r="C62" s="27" t="s">
        <v>131</v>
      </c>
      <c r="D62" s="49">
        <v>200</v>
      </c>
      <c r="E62" s="49"/>
      <c r="F62" s="49">
        <f t="shared" si="0"/>
        <v>0</v>
      </c>
      <c r="G62" s="49">
        <f t="shared" si="1"/>
        <v>0</v>
      </c>
      <c r="H62" s="2"/>
      <c r="I62" s="2"/>
      <c r="J62" s="2"/>
      <c r="K62" s="2"/>
    </row>
    <row r="63" spans="1:11" x14ac:dyDescent="0.25">
      <c r="A63" s="27" t="s">
        <v>27</v>
      </c>
      <c r="B63" s="27" t="s">
        <v>99</v>
      </c>
      <c r="C63" s="27" t="s">
        <v>100</v>
      </c>
      <c r="D63" s="49">
        <v>1325</v>
      </c>
      <c r="E63" s="49"/>
      <c r="F63" s="49">
        <f t="shared" si="0"/>
        <v>0</v>
      </c>
      <c r="G63" s="49">
        <f t="shared" si="1"/>
        <v>0</v>
      </c>
      <c r="H63" s="2"/>
      <c r="I63" s="2"/>
      <c r="J63" s="2"/>
      <c r="K63" s="2"/>
    </row>
    <row r="64" spans="1:11" x14ac:dyDescent="0.25">
      <c r="A64" s="27" t="s">
        <v>27</v>
      </c>
      <c r="B64" s="27" t="s">
        <v>101</v>
      </c>
      <c r="C64" s="27" t="s">
        <v>102</v>
      </c>
      <c r="D64" s="49">
        <v>1120</v>
      </c>
      <c r="E64" s="49"/>
      <c r="F64" s="49">
        <f t="shared" si="0"/>
        <v>0</v>
      </c>
      <c r="G64" s="49">
        <f t="shared" si="1"/>
        <v>0</v>
      </c>
      <c r="H64" s="2"/>
      <c r="I64" s="2"/>
      <c r="J64" s="2"/>
      <c r="K64" s="2"/>
    </row>
    <row r="65" spans="1:11" x14ac:dyDescent="0.25">
      <c r="A65" s="27" t="s">
        <v>27</v>
      </c>
      <c r="B65" s="27" t="s">
        <v>107</v>
      </c>
      <c r="C65" s="27" t="s">
        <v>108</v>
      </c>
      <c r="D65" s="49">
        <v>366.66666666666669</v>
      </c>
      <c r="E65" s="49"/>
      <c r="F65" s="49">
        <f t="shared" si="0"/>
        <v>0</v>
      </c>
      <c r="G65" s="49">
        <f t="shared" si="1"/>
        <v>0</v>
      </c>
      <c r="H65" s="2"/>
      <c r="I65" s="2"/>
      <c r="J65" s="2"/>
      <c r="K65" s="2"/>
    </row>
    <row r="66" spans="1:11" x14ac:dyDescent="0.25">
      <c r="A66" s="27" t="s">
        <v>27</v>
      </c>
      <c r="B66" s="27" t="s">
        <v>142</v>
      </c>
      <c r="C66" s="27" t="s">
        <v>143</v>
      </c>
      <c r="D66" s="49">
        <v>150</v>
      </c>
      <c r="E66" s="49"/>
      <c r="F66" s="49">
        <f t="shared" si="0"/>
        <v>0</v>
      </c>
      <c r="G66" s="49">
        <f t="shared" si="1"/>
        <v>0</v>
      </c>
      <c r="H66" s="2"/>
      <c r="I66" s="2"/>
      <c r="J66" s="2"/>
      <c r="K66" s="2"/>
    </row>
    <row r="67" spans="1:11" x14ac:dyDescent="0.25">
      <c r="A67" s="27" t="s">
        <v>27</v>
      </c>
      <c r="B67" s="27" t="s">
        <v>174</v>
      </c>
      <c r="C67" s="27" t="s">
        <v>98</v>
      </c>
      <c r="D67" s="49">
        <v>375</v>
      </c>
      <c r="E67" s="49"/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/>
      <c r="B68" s="27"/>
      <c r="C68" s="27"/>
      <c r="D68" s="49"/>
      <c r="E68" s="49"/>
      <c r="F68" s="49"/>
      <c r="G68" s="49"/>
      <c r="H68" s="2"/>
      <c r="I68" s="2"/>
      <c r="J68" s="2"/>
      <c r="K68" s="2"/>
    </row>
    <row r="69" spans="1:11" x14ac:dyDescent="0.25">
      <c r="A69" s="27" t="s">
        <v>128</v>
      </c>
      <c r="B69" s="27" t="s">
        <v>89</v>
      </c>
      <c r="C69" s="27" t="str">
        <f>VLOOKUP(B69,$M$6:$N$25,2,0)</f>
        <v>đậy bạt đống ủ</v>
      </c>
      <c r="D69" s="49"/>
      <c r="E69" s="49"/>
      <c r="F69" s="49">
        <f t="shared" si="0"/>
        <v>6</v>
      </c>
      <c r="G69" s="49">
        <f t="shared" si="1"/>
        <v>8</v>
      </c>
      <c r="H69" s="2"/>
      <c r="I69" s="2"/>
      <c r="J69" s="2">
        <v>6</v>
      </c>
      <c r="K69" s="2">
        <v>8</v>
      </c>
    </row>
    <row r="70" spans="1:11" x14ac:dyDescent="0.25">
      <c r="A70" s="27" t="s">
        <v>128</v>
      </c>
      <c r="B70" s="27" t="s">
        <v>90</v>
      </c>
      <c r="C70" s="27" t="str">
        <f>VLOOKUP(B70,$M$6:$N$25,2,0)</f>
        <v>mở  bạt đống ủ</v>
      </c>
      <c r="D70" s="49"/>
      <c r="E70" s="49"/>
      <c r="F70" s="49">
        <f t="shared" si="0"/>
        <v>0.49999999999999956</v>
      </c>
      <c r="G70" s="49">
        <f t="shared" si="1"/>
        <v>1.9999999999999996</v>
      </c>
      <c r="H70" s="2"/>
      <c r="I70" s="2"/>
      <c r="J70" s="2">
        <v>0.49999999999999956</v>
      </c>
      <c r="K70" s="2">
        <v>1.9999999999999996</v>
      </c>
    </row>
    <row r="71" spans="1:11" x14ac:dyDescent="0.25">
      <c r="A71" s="27" t="s">
        <v>128</v>
      </c>
      <c r="B71" s="27" t="s">
        <v>92</v>
      </c>
      <c r="C71" s="27" t="str">
        <f>VLOOKUP(B71,$M$6:$N$25,2,0)</f>
        <v>làm ngoài</v>
      </c>
      <c r="D71" s="49"/>
      <c r="E71" s="49"/>
      <c r="F71" s="49">
        <f t="shared" ref="F71:F132" si="2">+H71+J71</f>
        <v>13</v>
      </c>
      <c r="G71" s="49">
        <f t="shared" ref="G71:G132" si="3">+I71+K71</f>
        <v>0</v>
      </c>
      <c r="H71" s="2">
        <v>13</v>
      </c>
      <c r="I71" s="2"/>
      <c r="J71" s="2"/>
      <c r="K71" s="2"/>
    </row>
    <row r="72" spans="1:11" x14ac:dyDescent="0.25">
      <c r="A72" s="27" t="s">
        <v>128</v>
      </c>
      <c r="B72" s="27" t="s">
        <v>99</v>
      </c>
      <c r="C72" s="27" t="s">
        <v>100</v>
      </c>
      <c r="D72" s="49">
        <v>1325</v>
      </c>
      <c r="E72" s="49"/>
      <c r="F72" s="49">
        <f t="shared" si="2"/>
        <v>0</v>
      </c>
      <c r="G72" s="49">
        <f t="shared" si="3"/>
        <v>0</v>
      </c>
      <c r="H72" s="2"/>
      <c r="I72" s="2"/>
      <c r="J72" s="2"/>
      <c r="K72" s="2"/>
    </row>
    <row r="73" spans="1:11" x14ac:dyDescent="0.25">
      <c r="A73" s="27" t="s">
        <v>128</v>
      </c>
      <c r="B73" s="27" t="s">
        <v>126</v>
      </c>
      <c r="C73" s="27" t="s">
        <v>127</v>
      </c>
      <c r="D73" s="49">
        <v>325</v>
      </c>
      <c r="E73" s="49"/>
      <c r="F73" s="49">
        <f t="shared" si="2"/>
        <v>0</v>
      </c>
      <c r="G73" s="49">
        <f t="shared" si="3"/>
        <v>0</v>
      </c>
      <c r="H73" s="2"/>
      <c r="I73" s="2"/>
      <c r="J73" s="2"/>
      <c r="K73" s="2"/>
    </row>
    <row r="74" spans="1:11" x14ac:dyDescent="0.25">
      <c r="A74" s="27" t="s">
        <v>128</v>
      </c>
      <c r="B74" s="27" t="s">
        <v>114</v>
      </c>
      <c r="C74" s="27" t="s">
        <v>115</v>
      </c>
      <c r="D74" s="49">
        <v>325</v>
      </c>
      <c r="E74" s="49"/>
      <c r="F74" s="49">
        <f t="shared" si="2"/>
        <v>0</v>
      </c>
      <c r="G74" s="49">
        <f t="shared" si="3"/>
        <v>0</v>
      </c>
      <c r="H74" s="2"/>
      <c r="I74" s="2"/>
      <c r="J74" s="2"/>
      <c r="K74" s="2"/>
    </row>
    <row r="75" spans="1:11" x14ac:dyDescent="0.25">
      <c r="A75" s="27" t="s">
        <v>128</v>
      </c>
      <c r="B75" s="27" t="s">
        <v>101</v>
      </c>
      <c r="C75" s="27" t="s">
        <v>102</v>
      </c>
      <c r="D75" s="49">
        <v>130</v>
      </c>
      <c r="E75" s="49"/>
      <c r="F75" s="49">
        <f t="shared" si="2"/>
        <v>0</v>
      </c>
      <c r="G75" s="49">
        <f t="shared" si="3"/>
        <v>0</v>
      </c>
      <c r="H75" s="2"/>
      <c r="I75" s="2"/>
      <c r="J75" s="2"/>
      <c r="K75" s="2"/>
    </row>
    <row r="76" spans="1:11" x14ac:dyDescent="0.25">
      <c r="A76" s="27" t="s">
        <v>128</v>
      </c>
      <c r="B76" s="27" t="s">
        <v>107</v>
      </c>
      <c r="C76" s="27" t="s">
        <v>108</v>
      </c>
      <c r="D76" s="49">
        <v>1063.3333333333335</v>
      </c>
      <c r="E76" s="49"/>
      <c r="F76" s="49">
        <f t="shared" si="2"/>
        <v>0</v>
      </c>
      <c r="G76" s="49">
        <f t="shared" si="3"/>
        <v>0</v>
      </c>
      <c r="H76" s="2"/>
      <c r="I76" s="2"/>
      <c r="J76" s="2"/>
      <c r="K76" s="2"/>
    </row>
    <row r="77" spans="1:11" x14ac:dyDescent="0.25">
      <c r="A77" s="27" t="s">
        <v>128</v>
      </c>
      <c r="B77" s="27" t="s">
        <v>142</v>
      </c>
      <c r="C77" s="27" t="s">
        <v>143</v>
      </c>
      <c r="D77" s="49">
        <v>150</v>
      </c>
      <c r="E77" s="49"/>
      <c r="F77" s="49">
        <f t="shared" si="2"/>
        <v>0</v>
      </c>
      <c r="G77" s="49">
        <f t="shared" si="3"/>
        <v>0</v>
      </c>
      <c r="H77" s="2"/>
      <c r="I77" s="2"/>
      <c r="J77" s="2"/>
      <c r="K77" s="2"/>
    </row>
    <row r="78" spans="1:11" x14ac:dyDescent="0.25">
      <c r="A78" s="27" t="s">
        <v>128</v>
      </c>
      <c r="B78" s="27" t="s">
        <v>166</v>
      </c>
      <c r="C78" s="27" t="s">
        <v>167</v>
      </c>
      <c r="D78" s="49">
        <v>8.3333333333333339</v>
      </c>
      <c r="E78" s="49">
        <v>25</v>
      </c>
      <c r="F78" s="49">
        <f t="shared" si="2"/>
        <v>0</v>
      </c>
      <c r="G78" s="49">
        <f t="shared" si="3"/>
        <v>0</v>
      </c>
      <c r="H78" s="2"/>
      <c r="I78" s="2"/>
      <c r="J78" s="2"/>
      <c r="K78" s="2"/>
    </row>
    <row r="79" spans="1:11" x14ac:dyDescent="0.25">
      <c r="A79" s="27" t="s">
        <v>128</v>
      </c>
      <c r="B79" s="27" t="s">
        <v>175</v>
      </c>
      <c r="C79" s="27" t="s">
        <v>111</v>
      </c>
      <c r="D79" s="49">
        <v>795</v>
      </c>
      <c r="E79" s="49"/>
      <c r="F79" s="49">
        <f t="shared" si="2"/>
        <v>0</v>
      </c>
      <c r="G79" s="49">
        <f t="shared" si="3"/>
        <v>0</v>
      </c>
      <c r="H79" s="2"/>
      <c r="I79" s="2"/>
      <c r="J79" s="2"/>
      <c r="K79" s="2"/>
    </row>
    <row r="80" spans="1:11" x14ac:dyDescent="0.25">
      <c r="A80" s="27"/>
      <c r="B80" s="27"/>
      <c r="C80" s="27"/>
      <c r="D80" s="49"/>
      <c r="E80" s="49"/>
      <c r="F80" s="49"/>
      <c r="G80" s="49"/>
      <c r="H80" s="2"/>
      <c r="I80" s="2"/>
      <c r="J80" s="2"/>
      <c r="K80" s="2"/>
    </row>
    <row r="81" spans="1:11" x14ac:dyDescent="0.25">
      <c r="A81" s="27" t="s">
        <v>29</v>
      </c>
      <c r="B81" s="27" t="s">
        <v>155</v>
      </c>
      <c r="C81" s="27" t="str">
        <f>VLOOKUP(B81,$M$6:$N$25,2,0)</f>
        <v>Vc Vôi, lân..</v>
      </c>
      <c r="D81" s="49"/>
      <c r="E81" s="49"/>
      <c r="F81" s="49">
        <f t="shared" si="2"/>
        <v>2.4999999999999991</v>
      </c>
      <c r="G81" s="49">
        <f t="shared" si="3"/>
        <v>0</v>
      </c>
      <c r="H81" s="2">
        <v>2.4999999999999991</v>
      </c>
      <c r="I81" s="2"/>
      <c r="J81" s="2"/>
      <c r="K81" s="2"/>
    </row>
    <row r="82" spans="1:11" x14ac:dyDescent="0.25">
      <c r="A82" s="27" t="s">
        <v>29</v>
      </c>
      <c r="B82" s="27" t="s">
        <v>89</v>
      </c>
      <c r="C82" s="27" t="str">
        <f>VLOOKUP(B82,$M$6:$N$25,2,0)</f>
        <v>đậy bạt đống ủ</v>
      </c>
      <c r="D82" s="49"/>
      <c r="E82" s="49"/>
      <c r="F82" s="49">
        <f t="shared" si="2"/>
        <v>3.9999999999999991</v>
      </c>
      <c r="G82" s="49">
        <f t="shared" si="3"/>
        <v>0</v>
      </c>
      <c r="H82" s="2"/>
      <c r="I82" s="2"/>
      <c r="J82" s="2">
        <v>3.9999999999999991</v>
      </c>
      <c r="K82" s="2"/>
    </row>
    <row r="83" spans="1:11" x14ac:dyDescent="0.25">
      <c r="A83" s="27" t="s">
        <v>29</v>
      </c>
      <c r="B83" s="27" t="s">
        <v>90</v>
      </c>
      <c r="C83" s="27" t="str">
        <f>VLOOKUP(B83,$M$6:$N$25,2,0)</f>
        <v>mở  bạt đống ủ</v>
      </c>
      <c r="D83" s="49"/>
      <c r="E83" s="49"/>
      <c r="F83" s="49">
        <f t="shared" si="2"/>
        <v>2.5000000000000004</v>
      </c>
      <c r="G83" s="49">
        <f t="shared" si="3"/>
        <v>0</v>
      </c>
      <c r="H83" s="2"/>
      <c r="I83" s="2"/>
      <c r="J83" s="2">
        <v>2.5000000000000004</v>
      </c>
      <c r="K83" s="2"/>
    </row>
    <row r="84" spans="1:11" x14ac:dyDescent="0.25">
      <c r="A84" s="27" t="s">
        <v>29</v>
      </c>
      <c r="B84" s="27" t="s">
        <v>92</v>
      </c>
      <c r="C84" s="27" t="str">
        <f>VLOOKUP(B84,$M$6:$N$25,2,0)</f>
        <v>làm ngoài</v>
      </c>
      <c r="D84" s="49"/>
      <c r="E84" s="49"/>
      <c r="F84" s="49">
        <f t="shared" si="2"/>
        <v>9.5</v>
      </c>
      <c r="G84" s="49">
        <f t="shared" si="3"/>
        <v>12</v>
      </c>
      <c r="H84" s="2">
        <v>9.5</v>
      </c>
      <c r="I84" s="2">
        <v>12</v>
      </c>
      <c r="J84" s="2"/>
      <c r="K84" s="2"/>
    </row>
    <row r="85" spans="1:11" x14ac:dyDescent="0.25">
      <c r="A85" s="27" t="s">
        <v>29</v>
      </c>
      <c r="B85" s="27" t="s">
        <v>99</v>
      </c>
      <c r="C85" s="27" t="s">
        <v>100</v>
      </c>
      <c r="D85" s="49">
        <v>2025</v>
      </c>
      <c r="E85" s="49"/>
      <c r="F85" s="49">
        <f t="shared" si="2"/>
        <v>0</v>
      </c>
      <c r="G85" s="49">
        <f t="shared" si="3"/>
        <v>0</v>
      </c>
      <c r="H85" s="2"/>
      <c r="I85" s="2"/>
      <c r="J85" s="2"/>
      <c r="K85" s="2"/>
    </row>
    <row r="86" spans="1:11" x14ac:dyDescent="0.25">
      <c r="A86" s="27" t="s">
        <v>29</v>
      </c>
      <c r="B86" s="27" t="s">
        <v>126</v>
      </c>
      <c r="C86" s="27" t="s">
        <v>127</v>
      </c>
      <c r="D86" s="49">
        <v>325</v>
      </c>
      <c r="E86" s="49"/>
      <c r="F86" s="49">
        <f t="shared" si="2"/>
        <v>0</v>
      </c>
      <c r="G86" s="49">
        <f t="shared" si="3"/>
        <v>0</v>
      </c>
      <c r="H86" s="2"/>
      <c r="I86" s="2"/>
      <c r="J86" s="2"/>
      <c r="K86" s="2"/>
    </row>
    <row r="87" spans="1:11" x14ac:dyDescent="0.25">
      <c r="A87" s="27" t="s">
        <v>29</v>
      </c>
      <c r="B87" s="27" t="s">
        <v>114</v>
      </c>
      <c r="C87" s="27" t="s">
        <v>115</v>
      </c>
      <c r="D87" s="49">
        <v>325</v>
      </c>
      <c r="E87" s="49"/>
      <c r="F87" s="49">
        <f t="shared" si="2"/>
        <v>0</v>
      </c>
      <c r="G87" s="49">
        <f t="shared" si="3"/>
        <v>0</v>
      </c>
      <c r="H87" s="2"/>
      <c r="I87" s="2"/>
      <c r="J87" s="2"/>
      <c r="K87" s="2"/>
    </row>
    <row r="88" spans="1:11" x14ac:dyDescent="0.25">
      <c r="A88" s="27" t="s">
        <v>29</v>
      </c>
      <c r="B88" s="27" t="s">
        <v>101</v>
      </c>
      <c r="C88" s="27" t="s">
        <v>102</v>
      </c>
      <c r="D88" s="49">
        <v>496.66666666666669</v>
      </c>
      <c r="E88" s="49"/>
      <c r="F88" s="49">
        <f t="shared" si="2"/>
        <v>0</v>
      </c>
      <c r="G88" s="49">
        <f t="shared" si="3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107</v>
      </c>
      <c r="C89" s="27" t="s">
        <v>108</v>
      </c>
      <c r="D89" s="49">
        <v>696.66666666666674</v>
      </c>
      <c r="E89" s="49"/>
      <c r="F89" s="49">
        <f t="shared" si="2"/>
        <v>0</v>
      </c>
      <c r="G89" s="49">
        <f t="shared" si="3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142</v>
      </c>
      <c r="C90" s="27" t="s">
        <v>143</v>
      </c>
      <c r="D90" s="49">
        <v>150</v>
      </c>
      <c r="E90" s="49"/>
      <c r="F90" s="49">
        <f t="shared" si="2"/>
        <v>0</v>
      </c>
      <c r="G90" s="49">
        <f t="shared" si="3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166</v>
      </c>
      <c r="C91" s="27" t="s">
        <v>167</v>
      </c>
      <c r="D91" s="49">
        <v>8.3333333333333339</v>
      </c>
      <c r="E91" s="49">
        <v>25</v>
      </c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/>
      <c r="B92" s="27"/>
      <c r="C92" s="27"/>
      <c r="D92" s="49"/>
      <c r="E92" s="49"/>
      <c r="F92" s="49"/>
      <c r="G92" s="49"/>
      <c r="H92" s="2"/>
      <c r="I92" s="2"/>
      <c r="J92" s="2"/>
      <c r="K92" s="2"/>
    </row>
    <row r="93" spans="1:11" x14ac:dyDescent="0.25">
      <c r="A93" s="27" t="s">
        <v>30</v>
      </c>
      <c r="B93" s="27" t="s">
        <v>155</v>
      </c>
      <c r="C93" s="27" t="str">
        <f>VLOOKUP(B93,$M$6:$N$25,2,0)</f>
        <v>Vc Vôi, lân..</v>
      </c>
      <c r="D93" s="49"/>
      <c r="E93" s="49"/>
      <c r="F93" s="49">
        <f t="shared" si="2"/>
        <v>4.5</v>
      </c>
      <c r="G93" s="49">
        <f t="shared" si="3"/>
        <v>0</v>
      </c>
      <c r="H93" s="2">
        <v>4.5</v>
      </c>
      <c r="I93" s="2"/>
      <c r="J93" s="2"/>
      <c r="K93" s="2"/>
    </row>
    <row r="94" spans="1:11" x14ac:dyDescent="0.25">
      <c r="A94" s="27" t="s">
        <v>30</v>
      </c>
      <c r="B94" s="27" t="s">
        <v>89</v>
      </c>
      <c r="C94" s="27" t="str">
        <f>VLOOKUP(B94,$M$6:$N$25,2,0)</f>
        <v>đậy bạt đống ủ</v>
      </c>
      <c r="D94" s="49"/>
      <c r="E94" s="49"/>
      <c r="F94" s="49">
        <f t="shared" si="2"/>
        <v>5.4999999999999991</v>
      </c>
      <c r="G94" s="49">
        <f t="shared" si="3"/>
        <v>0</v>
      </c>
      <c r="H94" s="2"/>
      <c r="I94" s="2"/>
      <c r="J94" s="2">
        <v>5.4999999999999991</v>
      </c>
      <c r="K94" s="2"/>
    </row>
    <row r="95" spans="1:11" x14ac:dyDescent="0.25">
      <c r="A95" s="27" t="s">
        <v>30</v>
      </c>
      <c r="B95" s="27" t="s">
        <v>90</v>
      </c>
      <c r="C95" s="27" t="str">
        <f>VLOOKUP(B95,$M$6:$N$25,2,0)</f>
        <v>mở  bạt đống ủ</v>
      </c>
      <c r="D95" s="49"/>
      <c r="E95" s="49"/>
      <c r="F95" s="49">
        <f t="shared" si="2"/>
        <v>2.5000000000000004</v>
      </c>
      <c r="G95" s="49">
        <f t="shared" si="3"/>
        <v>0</v>
      </c>
      <c r="H95" s="2"/>
      <c r="I95" s="2"/>
      <c r="J95" s="2">
        <v>2.5000000000000004</v>
      </c>
      <c r="K95" s="2"/>
    </row>
    <row r="96" spans="1:11" x14ac:dyDescent="0.25">
      <c r="A96" s="27" t="s">
        <v>30</v>
      </c>
      <c r="B96" s="27" t="s">
        <v>92</v>
      </c>
      <c r="C96" s="27" t="str">
        <f>VLOOKUP(B96,$M$6:$N$25,2,0)</f>
        <v>làm ngoài</v>
      </c>
      <c r="D96" s="49"/>
      <c r="E96" s="49"/>
      <c r="F96" s="49">
        <f t="shared" si="2"/>
        <v>1.5</v>
      </c>
      <c r="G96" s="49">
        <f t="shared" si="3"/>
        <v>0</v>
      </c>
      <c r="H96" s="2">
        <v>1.5</v>
      </c>
      <c r="I96" s="2"/>
      <c r="J96" s="2"/>
      <c r="K96" s="2"/>
    </row>
    <row r="97" spans="1:11" x14ac:dyDescent="0.25">
      <c r="A97" s="27" t="s">
        <v>30</v>
      </c>
      <c r="B97" s="27" t="s">
        <v>99</v>
      </c>
      <c r="C97" s="27" t="s">
        <v>100</v>
      </c>
      <c r="D97" s="49">
        <v>2875</v>
      </c>
      <c r="E97" s="49"/>
      <c r="F97" s="49">
        <f t="shared" si="2"/>
        <v>0</v>
      </c>
      <c r="G97" s="49">
        <f t="shared" si="3"/>
        <v>0</v>
      </c>
      <c r="H97" s="2"/>
      <c r="I97" s="2"/>
      <c r="J97" s="2"/>
      <c r="K97" s="2"/>
    </row>
    <row r="98" spans="1:11" x14ac:dyDescent="0.25">
      <c r="A98" s="27" t="s">
        <v>30</v>
      </c>
      <c r="B98" s="27" t="s">
        <v>126</v>
      </c>
      <c r="C98" s="27" t="s">
        <v>127</v>
      </c>
      <c r="D98" s="49">
        <v>325</v>
      </c>
      <c r="E98" s="49"/>
      <c r="F98" s="49">
        <f t="shared" si="2"/>
        <v>0</v>
      </c>
      <c r="G98" s="49">
        <f t="shared" si="3"/>
        <v>0</v>
      </c>
      <c r="H98" s="2"/>
      <c r="I98" s="2"/>
      <c r="J98" s="2"/>
      <c r="K98" s="2"/>
    </row>
    <row r="99" spans="1:11" x14ac:dyDescent="0.25">
      <c r="A99" s="27" t="s">
        <v>30</v>
      </c>
      <c r="B99" s="27" t="s">
        <v>114</v>
      </c>
      <c r="C99" s="27" t="s">
        <v>115</v>
      </c>
      <c r="D99" s="49">
        <v>325</v>
      </c>
      <c r="E99" s="49"/>
      <c r="F99" s="49">
        <f t="shared" si="2"/>
        <v>0</v>
      </c>
      <c r="G99" s="49">
        <f t="shared" si="3"/>
        <v>0</v>
      </c>
      <c r="H99" s="2"/>
      <c r="I99" s="2"/>
      <c r="J99" s="2"/>
      <c r="K99" s="2"/>
    </row>
    <row r="100" spans="1:11" x14ac:dyDescent="0.25">
      <c r="A100" s="27" t="s">
        <v>30</v>
      </c>
      <c r="B100" s="27" t="s">
        <v>101</v>
      </c>
      <c r="C100" s="27" t="s">
        <v>102</v>
      </c>
      <c r="D100" s="49">
        <v>863.33333333333337</v>
      </c>
      <c r="E100" s="49"/>
      <c r="F100" s="49">
        <f t="shared" si="2"/>
        <v>0</v>
      </c>
      <c r="G100" s="49">
        <f t="shared" si="3"/>
        <v>0</v>
      </c>
      <c r="H100" s="2"/>
      <c r="I100" s="2"/>
      <c r="J100" s="2"/>
      <c r="K100" s="2"/>
    </row>
    <row r="101" spans="1:11" x14ac:dyDescent="0.25">
      <c r="A101" s="27" t="s">
        <v>30</v>
      </c>
      <c r="B101" s="27" t="s">
        <v>107</v>
      </c>
      <c r="C101" s="27" t="s">
        <v>108</v>
      </c>
      <c r="D101" s="49">
        <v>696.66666666666674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x14ac:dyDescent="0.25">
      <c r="A102" s="27" t="s">
        <v>30</v>
      </c>
      <c r="B102" s="27" t="s">
        <v>166</v>
      </c>
      <c r="C102" s="27" t="s">
        <v>167</v>
      </c>
      <c r="D102" s="49">
        <v>8.3333333333333339</v>
      </c>
      <c r="E102" s="49">
        <v>25</v>
      </c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x14ac:dyDescent="0.25">
      <c r="A103" s="27"/>
      <c r="B103" s="27"/>
      <c r="C103" s="27"/>
      <c r="D103" s="49"/>
      <c r="E103" s="49"/>
      <c r="F103" s="49"/>
      <c r="G103" s="49"/>
      <c r="H103" s="2"/>
      <c r="I103" s="2"/>
      <c r="J103" s="2"/>
      <c r="K103" s="2"/>
    </row>
    <row r="104" spans="1:11" x14ac:dyDescent="0.25">
      <c r="A104" s="27" t="s">
        <v>31</v>
      </c>
      <c r="B104" s="27" t="s">
        <v>89</v>
      </c>
      <c r="C104" s="27" t="str">
        <f>VLOOKUP(B104,$M$6:$N$25,2,0)</f>
        <v>đậy bạt đống ủ</v>
      </c>
      <c r="D104" s="49"/>
      <c r="E104" s="49"/>
      <c r="F104" s="49">
        <f t="shared" si="2"/>
        <v>4.0000000000000018</v>
      </c>
      <c r="G104" s="49">
        <f t="shared" si="3"/>
        <v>0</v>
      </c>
      <c r="H104" s="2"/>
      <c r="I104" s="2"/>
      <c r="J104" s="2">
        <v>4.0000000000000018</v>
      </c>
      <c r="K104" s="2"/>
    </row>
    <row r="105" spans="1:11" x14ac:dyDescent="0.25">
      <c r="A105" s="27" t="s">
        <v>31</v>
      </c>
      <c r="B105" s="27" t="s">
        <v>90</v>
      </c>
      <c r="C105" s="27" t="str">
        <f>VLOOKUP(B105,$M$6:$N$25,2,0)</f>
        <v>mở  bạt đống ủ</v>
      </c>
      <c r="D105" s="49"/>
      <c r="E105" s="49"/>
      <c r="F105" s="49">
        <f t="shared" si="2"/>
        <v>1.5</v>
      </c>
      <c r="G105" s="49">
        <f t="shared" si="3"/>
        <v>0</v>
      </c>
      <c r="H105" s="2"/>
      <c r="I105" s="2"/>
      <c r="J105" s="2">
        <v>1.5</v>
      </c>
      <c r="K105" s="2"/>
    </row>
    <row r="106" spans="1:11" x14ac:dyDescent="0.25">
      <c r="A106" s="27" t="s">
        <v>31</v>
      </c>
      <c r="B106" s="27" t="s">
        <v>92</v>
      </c>
      <c r="C106" s="27" t="str">
        <f>VLOOKUP(B106,$M$6:$N$25,2,0)</f>
        <v>làm ngoài</v>
      </c>
      <c r="D106" s="49"/>
      <c r="E106" s="49"/>
      <c r="F106" s="49">
        <f t="shared" si="2"/>
        <v>4.5</v>
      </c>
      <c r="G106" s="49">
        <f t="shared" si="3"/>
        <v>0</v>
      </c>
      <c r="H106" s="2">
        <v>4.5</v>
      </c>
      <c r="I106" s="2"/>
      <c r="J106" s="2"/>
      <c r="K106" s="2"/>
    </row>
    <row r="107" spans="1:11" x14ac:dyDescent="0.25">
      <c r="A107" s="27" t="s">
        <v>31</v>
      </c>
      <c r="B107" s="27" t="s">
        <v>99</v>
      </c>
      <c r="C107" s="27" t="s">
        <v>100</v>
      </c>
      <c r="D107" s="49">
        <v>1550</v>
      </c>
      <c r="E107" s="49"/>
      <c r="F107" s="49">
        <f t="shared" si="2"/>
        <v>0</v>
      </c>
      <c r="G107" s="49">
        <f t="shared" si="3"/>
        <v>0</v>
      </c>
      <c r="H107" s="2"/>
      <c r="I107" s="2"/>
      <c r="J107" s="2"/>
      <c r="K107" s="2"/>
    </row>
    <row r="108" spans="1:11" x14ac:dyDescent="0.25">
      <c r="A108" s="27" t="s">
        <v>31</v>
      </c>
      <c r="B108" s="27" t="s">
        <v>116</v>
      </c>
      <c r="C108" s="27" t="s">
        <v>117</v>
      </c>
      <c r="D108" s="49">
        <v>225</v>
      </c>
      <c r="E108" s="49"/>
      <c r="F108" s="49">
        <f t="shared" si="2"/>
        <v>0</v>
      </c>
      <c r="G108" s="49">
        <f t="shared" si="3"/>
        <v>0</v>
      </c>
      <c r="H108" s="2"/>
      <c r="I108" s="2"/>
      <c r="J108" s="2"/>
      <c r="K108" s="2"/>
    </row>
    <row r="109" spans="1:11" x14ac:dyDescent="0.25">
      <c r="A109" s="27" t="s">
        <v>31</v>
      </c>
      <c r="B109" s="27" t="s">
        <v>118</v>
      </c>
      <c r="C109" s="27" t="s">
        <v>119</v>
      </c>
      <c r="D109" s="49">
        <v>425</v>
      </c>
      <c r="E109" s="49"/>
      <c r="F109" s="49">
        <f t="shared" si="2"/>
        <v>0</v>
      </c>
      <c r="G109" s="49">
        <f t="shared" si="3"/>
        <v>0</v>
      </c>
      <c r="H109" s="2"/>
      <c r="I109" s="2"/>
      <c r="J109" s="2"/>
      <c r="K109" s="2"/>
    </row>
    <row r="110" spans="1:11" x14ac:dyDescent="0.25">
      <c r="A110" s="27" t="s">
        <v>31</v>
      </c>
      <c r="B110" s="27" t="s">
        <v>101</v>
      </c>
      <c r="C110" s="27" t="s">
        <v>102</v>
      </c>
      <c r="D110" s="49">
        <v>906.66666666666674</v>
      </c>
      <c r="E110" s="49"/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x14ac:dyDescent="0.25">
      <c r="A111" s="27" t="s">
        <v>31</v>
      </c>
      <c r="B111" s="27" t="s">
        <v>107</v>
      </c>
      <c r="C111" s="27" t="s">
        <v>108</v>
      </c>
      <c r="D111" s="49">
        <v>653.33333333333337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x14ac:dyDescent="0.25">
      <c r="A112" s="27" t="s">
        <v>31</v>
      </c>
      <c r="B112" s="27" t="s">
        <v>142</v>
      </c>
      <c r="C112" s="27" t="s">
        <v>143</v>
      </c>
      <c r="D112" s="49">
        <v>150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x14ac:dyDescent="0.25">
      <c r="A113" s="27" t="s">
        <v>31</v>
      </c>
      <c r="B113" s="27" t="s">
        <v>152</v>
      </c>
      <c r="C113" s="27" t="s">
        <v>173</v>
      </c>
      <c r="D113" s="49">
        <v>283.33333333333331</v>
      </c>
      <c r="E113" s="49"/>
      <c r="F113" s="49">
        <f t="shared" si="2"/>
        <v>0</v>
      </c>
      <c r="G113" s="49">
        <f t="shared" si="3"/>
        <v>0</v>
      </c>
      <c r="H113" s="2"/>
      <c r="I113" s="2"/>
      <c r="J113" s="2"/>
      <c r="K113" s="2"/>
    </row>
    <row r="114" spans="1:11" x14ac:dyDescent="0.25">
      <c r="A114" s="27" t="s">
        <v>31</v>
      </c>
      <c r="B114" s="27" t="s">
        <v>166</v>
      </c>
      <c r="C114" s="27" t="s">
        <v>167</v>
      </c>
      <c r="D114" s="49">
        <v>8.3333333333333339</v>
      </c>
      <c r="E114" s="49">
        <v>25</v>
      </c>
      <c r="F114" s="49">
        <f t="shared" si="2"/>
        <v>0</v>
      </c>
      <c r="G114" s="49">
        <f t="shared" si="3"/>
        <v>0</v>
      </c>
      <c r="H114" s="2"/>
      <c r="I114" s="2"/>
      <c r="J114" s="2"/>
      <c r="K114" s="2"/>
    </row>
    <row r="115" spans="1:11" x14ac:dyDescent="0.25">
      <c r="A115" s="27" t="s">
        <v>31</v>
      </c>
      <c r="B115" s="27" t="s">
        <v>174</v>
      </c>
      <c r="C115" s="27" t="s">
        <v>98</v>
      </c>
      <c r="D115" s="49">
        <v>322.5</v>
      </c>
      <c r="E115" s="49"/>
      <c r="F115" s="49">
        <f t="shared" si="2"/>
        <v>0</v>
      </c>
      <c r="G115" s="49">
        <f t="shared" si="3"/>
        <v>0</v>
      </c>
      <c r="H115" s="2"/>
      <c r="I115" s="2"/>
      <c r="J115" s="2"/>
      <c r="K115" s="2"/>
    </row>
    <row r="116" spans="1:11" x14ac:dyDescent="0.25">
      <c r="A116" s="27"/>
      <c r="B116" s="27"/>
      <c r="C116" s="27"/>
      <c r="D116" s="49"/>
      <c r="E116" s="49"/>
      <c r="F116" s="49"/>
      <c r="G116" s="49"/>
      <c r="H116" s="2"/>
      <c r="I116" s="2"/>
      <c r="J116" s="2"/>
      <c r="K116" s="2"/>
    </row>
    <row r="117" spans="1:11" x14ac:dyDescent="0.25">
      <c r="A117" s="27" t="s">
        <v>35</v>
      </c>
      <c r="B117" s="27" t="s">
        <v>155</v>
      </c>
      <c r="C117" s="27" t="str">
        <f>VLOOKUP(B117,$M$6:$N$25,2,0)</f>
        <v>Vc Vôi, lân..</v>
      </c>
      <c r="D117" s="49"/>
      <c r="E117" s="49"/>
      <c r="F117" s="49">
        <f t="shared" si="2"/>
        <v>3.5000000000000009</v>
      </c>
      <c r="G117" s="49">
        <f t="shared" si="3"/>
        <v>0</v>
      </c>
      <c r="H117" s="2">
        <v>3.5000000000000009</v>
      </c>
      <c r="I117" s="2"/>
      <c r="J117" s="2"/>
      <c r="K117" s="2"/>
    </row>
    <row r="118" spans="1:11" x14ac:dyDescent="0.25">
      <c r="A118" s="27" t="s">
        <v>35</v>
      </c>
      <c r="B118" s="27" t="s">
        <v>89</v>
      </c>
      <c r="C118" s="27" t="str">
        <f>VLOOKUP(B118,$M$6:$N$25,2,0)</f>
        <v>đậy bạt đống ủ</v>
      </c>
      <c r="D118" s="49"/>
      <c r="E118" s="49"/>
      <c r="F118" s="49">
        <f t="shared" si="2"/>
        <v>6.9999999999999991</v>
      </c>
      <c r="G118" s="49">
        <f t="shared" si="3"/>
        <v>7.5</v>
      </c>
      <c r="H118" s="2"/>
      <c r="I118" s="2"/>
      <c r="J118" s="2">
        <v>6.9999999999999991</v>
      </c>
      <c r="K118" s="2">
        <v>7.5</v>
      </c>
    </row>
    <row r="119" spans="1:11" x14ac:dyDescent="0.25">
      <c r="A119" s="27" t="s">
        <v>35</v>
      </c>
      <c r="B119" s="27" t="s">
        <v>90</v>
      </c>
      <c r="C119" s="27" t="str">
        <f>VLOOKUP(B119,$M$6:$N$25,2,0)</f>
        <v>mở  bạt đống ủ</v>
      </c>
      <c r="D119" s="49"/>
      <c r="E119" s="49"/>
      <c r="F119" s="49">
        <f t="shared" si="2"/>
        <v>0</v>
      </c>
      <c r="G119" s="49">
        <f t="shared" si="3"/>
        <v>1.9999999999999996</v>
      </c>
      <c r="H119" s="2"/>
      <c r="I119" s="2"/>
      <c r="J119" s="2"/>
      <c r="K119" s="2">
        <v>1.9999999999999996</v>
      </c>
    </row>
    <row r="120" spans="1:11" x14ac:dyDescent="0.25">
      <c r="A120" s="27" t="s">
        <v>35</v>
      </c>
      <c r="B120" s="27" t="s">
        <v>92</v>
      </c>
      <c r="C120" s="27" t="str">
        <f>VLOOKUP(B120,$M$6:$N$25,2,0)</f>
        <v>làm ngoài</v>
      </c>
      <c r="D120" s="49"/>
      <c r="E120" s="49"/>
      <c r="F120" s="49">
        <f t="shared" si="2"/>
        <v>8</v>
      </c>
      <c r="G120" s="49">
        <f t="shared" si="3"/>
        <v>3.9999999999999991</v>
      </c>
      <c r="H120" s="2">
        <v>8</v>
      </c>
      <c r="I120" s="2">
        <v>3.9999999999999991</v>
      </c>
      <c r="J120" s="2"/>
      <c r="K120" s="2"/>
    </row>
    <row r="121" spans="1:11" x14ac:dyDescent="0.25">
      <c r="A121" s="27" t="s">
        <v>35</v>
      </c>
      <c r="B121" s="27" t="s">
        <v>99</v>
      </c>
      <c r="C121" s="27" t="s">
        <v>100</v>
      </c>
      <c r="D121" s="49">
        <v>1400</v>
      </c>
      <c r="E121" s="49"/>
      <c r="F121" s="49">
        <f t="shared" si="2"/>
        <v>0</v>
      </c>
      <c r="G121" s="49">
        <f t="shared" si="3"/>
        <v>0</v>
      </c>
      <c r="H121" s="2"/>
      <c r="I121" s="2"/>
      <c r="J121" s="2"/>
      <c r="K121" s="2"/>
    </row>
    <row r="122" spans="1:11" x14ac:dyDescent="0.25">
      <c r="A122" s="27" t="s">
        <v>35</v>
      </c>
      <c r="B122" s="27" t="s">
        <v>116</v>
      </c>
      <c r="C122" s="27" t="s">
        <v>117</v>
      </c>
      <c r="D122" s="49">
        <v>225</v>
      </c>
      <c r="E122" s="49"/>
      <c r="F122" s="49">
        <f t="shared" si="2"/>
        <v>0</v>
      </c>
      <c r="G122" s="49">
        <f t="shared" si="3"/>
        <v>0</v>
      </c>
      <c r="H122" s="2"/>
      <c r="I122" s="2"/>
      <c r="J122" s="2"/>
      <c r="K122" s="2"/>
    </row>
    <row r="123" spans="1:11" x14ac:dyDescent="0.25">
      <c r="A123" s="27" t="s">
        <v>35</v>
      </c>
      <c r="B123" s="27" t="s">
        <v>118</v>
      </c>
      <c r="C123" s="27" t="s">
        <v>119</v>
      </c>
      <c r="D123" s="49">
        <v>425</v>
      </c>
      <c r="E123" s="49"/>
      <c r="F123" s="49">
        <f t="shared" si="2"/>
        <v>0</v>
      </c>
      <c r="G123" s="49">
        <f t="shared" si="3"/>
        <v>0</v>
      </c>
      <c r="H123" s="2"/>
      <c r="I123" s="2"/>
      <c r="J123" s="2"/>
      <c r="K123" s="2"/>
    </row>
    <row r="124" spans="1:11" x14ac:dyDescent="0.25">
      <c r="A124" s="27" t="s">
        <v>35</v>
      </c>
      <c r="B124" s="27" t="s">
        <v>101</v>
      </c>
      <c r="C124" s="27" t="s">
        <v>102</v>
      </c>
      <c r="D124" s="49">
        <v>1150</v>
      </c>
      <c r="E124" s="49"/>
      <c r="F124" s="49">
        <f t="shared" si="2"/>
        <v>0</v>
      </c>
      <c r="G124" s="49">
        <f t="shared" si="3"/>
        <v>0</v>
      </c>
      <c r="H124" s="2"/>
      <c r="I124" s="2"/>
      <c r="J124" s="2"/>
      <c r="K124" s="2"/>
    </row>
    <row r="125" spans="1:11" x14ac:dyDescent="0.25">
      <c r="A125" s="27" t="s">
        <v>35</v>
      </c>
      <c r="B125" s="27" t="s">
        <v>107</v>
      </c>
      <c r="C125" s="27" t="s">
        <v>108</v>
      </c>
      <c r="D125" s="49">
        <v>776.66666666666674</v>
      </c>
      <c r="E125" s="49"/>
      <c r="F125" s="49">
        <f t="shared" si="2"/>
        <v>0</v>
      </c>
      <c r="G125" s="49">
        <f t="shared" si="3"/>
        <v>0</v>
      </c>
      <c r="H125" s="2"/>
      <c r="I125" s="2"/>
      <c r="J125" s="2"/>
      <c r="K125" s="2"/>
    </row>
    <row r="126" spans="1:11" x14ac:dyDescent="0.25">
      <c r="A126" s="27" t="s">
        <v>35</v>
      </c>
      <c r="B126" s="27" t="s">
        <v>142</v>
      </c>
      <c r="C126" s="27" t="s">
        <v>143</v>
      </c>
      <c r="D126" s="49">
        <v>300</v>
      </c>
      <c r="E126" s="49"/>
      <c r="F126" s="49">
        <f t="shared" si="2"/>
        <v>0</v>
      </c>
      <c r="G126" s="49">
        <f t="shared" si="3"/>
        <v>0</v>
      </c>
      <c r="H126" s="2"/>
      <c r="I126" s="2"/>
      <c r="J126" s="2"/>
      <c r="K126" s="2"/>
    </row>
    <row r="127" spans="1:11" x14ac:dyDescent="0.25">
      <c r="A127" s="27"/>
      <c r="B127" s="27"/>
      <c r="C127" s="27"/>
      <c r="D127" s="49"/>
      <c r="E127" s="49"/>
      <c r="F127" s="49"/>
      <c r="G127" s="49"/>
      <c r="H127" s="2"/>
      <c r="I127" s="2"/>
      <c r="J127" s="2"/>
      <c r="K127" s="2"/>
    </row>
    <row r="128" spans="1:11" x14ac:dyDescent="0.25">
      <c r="A128" s="27" t="s">
        <v>129</v>
      </c>
      <c r="B128" s="27" t="s">
        <v>155</v>
      </c>
      <c r="C128" s="27" t="str">
        <f>VLOOKUP(B128,$M$6:$N$25,2,0)</f>
        <v>Vc Vôi, lân..</v>
      </c>
      <c r="D128" s="49"/>
      <c r="E128" s="49"/>
      <c r="F128" s="49">
        <f t="shared" si="2"/>
        <v>1.5</v>
      </c>
      <c r="G128" s="49">
        <f t="shared" si="3"/>
        <v>0</v>
      </c>
      <c r="H128" s="2">
        <v>1.5</v>
      </c>
      <c r="I128" s="2"/>
      <c r="J128" s="2"/>
      <c r="K128" s="2"/>
    </row>
    <row r="129" spans="1:11" x14ac:dyDescent="0.25">
      <c r="A129" s="27" t="s">
        <v>129</v>
      </c>
      <c r="B129" s="27" t="s">
        <v>89</v>
      </c>
      <c r="C129" s="27" t="str">
        <f>VLOOKUP(B129,$M$6:$N$25,2,0)</f>
        <v>đậy bạt đống ủ</v>
      </c>
      <c r="D129" s="49"/>
      <c r="E129" s="49"/>
      <c r="F129" s="49">
        <f t="shared" si="2"/>
        <v>3</v>
      </c>
      <c r="G129" s="49">
        <f t="shared" si="3"/>
        <v>6</v>
      </c>
      <c r="H129" s="2"/>
      <c r="I129" s="2"/>
      <c r="J129" s="2">
        <v>3</v>
      </c>
      <c r="K129" s="2">
        <v>6</v>
      </c>
    </row>
    <row r="130" spans="1:11" x14ac:dyDescent="0.25">
      <c r="A130" s="27" t="s">
        <v>129</v>
      </c>
      <c r="B130" s="27" t="s">
        <v>90</v>
      </c>
      <c r="C130" s="27" t="str">
        <f>VLOOKUP(B130,$M$6:$N$25,2,0)</f>
        <v>mở  bạt đống ủ</v>
      </c>
      <c r="D130" s="49"/>
      <c r="E130" s="49"/>
      <c r="F130" s="49">
        <f t="shared" si="2"/>
        <v>2.5000000000000004</v>
      </c>
      <c r="G130" s="49">
        <f t="shared" si="3"/>
        <v>1.9999999999999996</v>
      </c>
      <c r="H130" s="2"/>
      <c r="I130" s="2"/>
      <c r="J130" s="2">
        <v>2.5000000000000004</v>
      </c>
      <c r="K130" s="2">
        <v>1.9999999999999996</v>
      </c>
    </row>
    <row r="131" spans="1:11" x14ac:dyDescent="0.25">
      <c r="A131" s="27" t="s">
        <v>129</v>
      </c>
      <c r="B131" s="27" t="s">
        <v>92</v>
      </c>
      <c r="C131" s="27" t="str">
        <f>VLOOKUP(B131,$M$6:$N$25,2,0)</f>
        <v>làm ngoài</v>
      </c>
      <c r="D131" s="49"/>
      <c r="E131" s="49"/>
      <c r="F131" s="49">
        <f t="shared" si="2"/>
        <v>11</v>
      </c>
      <c r="G131" s="49">
        <f t="shared" si="3"/>
        <v>0</v>
      </c>
      <c r="H131" s="2">
        <v>11</v>
      </c>
      <c r="I131" s="2"/>
      <c r="J131" s="2"/>
      <c r="K131" s="2"/>
    </row>
    <row r="132" spans="1:11" x14ac:dyDescent="0.25">
      <c r="A132" s="27" t="s">
        <v>129</v>
      </c>
      <c r="B132" s="27" t="s">
        <v>95</v>
      </c>
      <c r="C132" s="27" t="s">
        <v>96</v>
      </c>
      <c r="D132" s="49">
        <v>650</v>
      </c>
      <c r="E132" s="49"/>
      <c r="F132" s="49">
        <f t="shared" si="2"/>
        <v>0</v>
      </c>
      <c r="G132" s="49">
        <f t="shared" si="3"/>
        <v>0</v>
      </c>
      <c r="H132" s="2"/>
      <c r="I132" s="2"/>
      <c r="J132" s="2"/>
      <c r="K132" s="2"/>
    </row>
    <row r="133" spans="1:11" x14ac:dyDescent="0.25">
      <c r="A133" s="27" t="s">
        <v>129</v>
      </c>
      <c r="B133" s="27" t="s">
        <v>130</v>
      </c>
      <c r="C133" s="27" t="s">
        <v>131</v>
      </c>
      <c r="D133" s="49">
        <v>200</v>
      </c>
      <c r="E133" s="49"/>
      <c r="F133" s="49">
        <f t="shared" ref="F133:F189" si="4">+H133+J133</f>
        <v>0</v>
      </c>
      <c r="G133" s="49">
        <f t="shared" ref="G133:G189" si="5">+I133+K133</f>
        <v>0</v>
      </c>
      <c r="H133" s="2"/>
      <c r="I133" s="2"/>
      <c r="J133" s="2"/>
      <c r="K133" s="2"/>
    </row>
    <row r="134" spans="1:11" x14ac:dyDescent="0.25">
      <c r="A134" s="27" t="s">
        <v>129</v>
      </c>
      <c r="B134" s="27" t="s">
        <v>99</v>
      </c>
      <c r="C134" s="27" t="s">
        <v>100</v>
      </c>
      <c r="D134" s="49">
        <v>1475</v>
      </c>
      <c r="E134" s="49"/>
      <c r="F134" s="49">
        <f t="shared" si="4"/>
        <v>0</v>
      </c>
      <c r="G134" s="49">
        <f t="shared" si="5"/>
        <v>0</v>
      </c>
      <c r="H134" s="2"/>
      <c r="I134" s="2"/>
      <c r="J134" s="2"/>
      <c r="K134" s="2"/>
    </row>
    <row r="135" spans="1:11" x14ac:dyDescent="0.25">
      <c r="A135" s="27" t="s">
        <v>129</v>
      </c>
      <c r="B135" s="27" t="s">
        <v>101</v>
      </c>
      <c r="C135" s="27" t="s">
        <v>102</v>
      </c>
      <c r="D135" s="49">
        <v>1273.3333333333335</v>
      </c>
      <c r="E135" s="49"/>
      <c r="F135" s="49">
        <f t="shared" si="4"/>
        <v>0</v>
      </c>
      <c r="G135" s="49">
        <f t="shared" si="5"/>
        <v>0</v>
      </c>
      <c r="H135" s="2"/>
      <c r="I135" s="2"/>
      <c r="J135" s="2"/>
      <c r="K135" s="2"/>
    </row>
    <row r="136" spans="1:11" x14ac:dyDescent="0.25">
      <c r="A136" s="27" t="s">
        <v>129</v>
      </c>
      <c r="B136" s="27" t="s">
        <v>107</v>
      </c>
      <c r="C136" s="27" t="s">
        <v>108</v>
      </c>
      <c r="D136" s="49">
        <v>286.66666666666669</v>
      </c>
      <c r="E136" s="49"/>
      <c r="F136" s="49">
        <f t="shared" si="4"/>
        <v>0</v>
      </c>
      <c r="G136" s="49">
        <f t="shared" si="5"/>
        <v>0</v>
      </c>
      <c r="H136" s="2"/>
      <c r="I136" s="2"/>
      <c r="J136" s="2"/>
      <c r="K136" s="2"/>
    </row>
    <row r="137" spans="1:11" x14ac:dyDescent="0.25">
      <c r="A137" s="27" t="s">
        <v>129</v>
      </c>
      <c r="B137" s="27" t="s">
        <v>166</v>
      </c>
      <c r="C137" s="27" t="s">
        <v>167</v>
      </c>
      <c r="D137" s="49">
        <v>8.3333333333333339</v>
      </c>
      <c r="E137" s="49">
        <v>25</v>
      </c>
      <c r="F137" s="49">
        <f t="shared" si="4"/>
        <v>0</v>
      </c>
      <c r="G137" s="49">
        <f t="shared" si="5"/>
        <v>0</v>
      </c>
      <c r="H137" s="2"/>
      <c r="I137" s="2"/>
      <c r="J137" s="2"/>
      <c r="K137" s="2"/>
    </row>
    <row r="138" spans="1:11" x14ac:dyDescent="0.25">
      <c r="A138" s="27" t="s">
        <v>129</v>
      </c>
      <c r="B138" s="27" t="s">
        <v>174</v>
      </c>
      <c r="C138" s="27" t="s">
        <v>98</v>
      </c>
      <c r="D138" s="49">
        <v>322.5</v>
      </c>
      <c r="E138" s="49"/>
      <c r="F138" s="49">
        <f t="shared" si="4"/>
        <v>0</v>
      </c>
      <c r="G138" s="49">
        <f t="shared" si="5"/>
        <v>0</v>
      </c>
      <c r="H138" s="2"/>
      <c r="I138" s="2"/>
      <c r="J138" s="2"/>
      <c r="K138" s="2"/>
    </row>
    <row r="139" spans="1:11" x14ac:dyDescent="0.25">
      <c r="A139" s="27"/>
      <c r="B139" s="27"/>
      <c r="C139" s="27"/>
      <c r="D139" s="49"/>
      <c r="E139" s="49"/>
      <c r="F139" s="49"/>
      <c r="G139" s="49"/>
      <c r="H139" s="2"/>
      <c r="I139" s="2"/>
      <c r="J139" s="2"/>
      <c r="K139" s="2"/>
    </row>
    <row r="140" spans="1:11" x14ac:dyDescent="0.25">
      <c r="A140" s="27" t="s">
        <v>39</v>
      </c>
      <c r="B140" s="27" t="s">
        <v>89</v>
      </c>
      <c r="C140" s="27" t="str">
        <f>VLOOKUP(B140,$M$6:$N$25,2,0)</f>
        <v>đậy bạt đống ủ</v>
      </c>
      <c r="D140" s="49"/>
      <c r="E140" s="49"/>
      <c r="F140" s="49">
        <f t="shared" si="4"/>
        <v>2.9999999999999973</v>
      </c>
      <c r="G140" s="49">
        <f t="shared" si="5"/>
        <v>3.5000000000000009</v>
      </c>
      <c r="H140" s="2"/>
      <c r="I140" s="2"/>
      <c r="J140" s="2">
        <v>2.9999999999999973</v>
      </c>
      <c r="K140" s="2">
        <v>3.5000000000000009</v>
      </c>
    </row>
    <row r="141" spans="1:11" x14ac:dyDescent="0.25">
      <c r="A141" s="27" t="s">
        <v>39</v>
      </c>
      <c r="B141" s="27" t="s">
        <v>90</v>
      </c>
      <c r="C141" s="27" t="str">
        <f>VLOOKUP(B141,$M$6:$N$25,2,0)</f>
        <v>mở  bạt đống ủ</v>
      </c>
      <c r="D141" s="49"/>
      <c r="E141" s="49"/>
      <c r="F141" s="49">
        <f t="shared" si="4"/>
        <v>3.4999999999999996</v>
      </c>
      <c r="G141" s="49">
        <f t="shared" si="5"/>
        <v>0</v>
      </c>
      <c r="H141" s="2"/>
      <c r="I141" s="2"/>
      <c r="J141" s="2">
        <v>3.4999999999999996</v>
      </c>
      <c r="K141" s="2"/>
    </row>
    <row r="142" spans="1:11" x14ac:dyDescent="0.25">
      <c r="A142" s="27" t="s">
        <v>39</v>
      </c>
      <c r="B142" s="27" t="s">
        <v>92</v>
      </c>
      <c r="C142" s="27" t="str">
        <f>VLOOKUP(B142,$M$6:$N$25,2,0)</f>
        <v>làm ngoài</v>
      </c>
      <c r="D142" s="49"/>
      <c r="E142" s="49"/>
      <c r="F142" s="49">
        <f t="shared" si="4"/>
        <v>15</v>
      </c>
      <c r="G142" s="49">
        <f t="shared" si="5"/>
        <v>0</v>
      </c>
      <c r="H142" s="2">
        <v>15</v>
      </c>
      <c r="I142" s="2"/>
      <c r="J142" s="2"/>
      <c r="K142" s="2"/>
    </row>
    <row r="143" spans="1:11" x14ac:dyDescent="0.25">
      <c r="A143" s="27" t="s">
        <v>39</v>
      </c>
      <c r="B143" s="27" t="s">
        <v>99</v>
      </c>
      <c r="C143" s="27" t="s">
        <v>100</v>
      </c>
      <c r="D143" s="49">
        <v>2100</v>
      </c>
      <c r="E143" s="49"/>
      <c r="F143" s="49">
        <f t="shared" si="4"/>
        <v>0</v>
      </c>
      <c r="G143" s="49">
        <f t="shared" si="5"/>
        <v>0</v>
      </c>
      <c r="H143" s="2"/>
      <c r="I143" s="2"/>
      <c r="J143" s="2"/>
      <c r="K143" s="2"/>
    </row>
    <row r="144" spans="1:11" x14ac:dyDescent="0.25">
      <c r="A144" s="27" t="s">
        <v>39</v>
      </c>
      <c r="B144" s="27" t="s">
        <v>101</v>
      </c>
      <c r="C144" s="27" t="s">
        <v>102</v>
      </c>
      <c r="D144" s="49">
        <v>386.66666666666669</v>
      </c>
      <c r="E144" s="49"/>
      <c r="F144" s="49">
        <f t="shared" si="4"/>
        <v>0</v>
      </c>
      <c r="G144" s="49">
        <f t="shared" si="5"/>
        <v>0</v>
      </c>
      <c r="H144" s="2"/>
      <c r="I144" s="2"/>
      <c r="J144" s="2"/>
      <c r="K144" s="2"/>
    </row>
    <row r="145" spans="1:11" x14ac:dyDescent="0.25">
      <c r="A145" s="27" t="s">
        <v>39</v>
      </c>
      <c r="B145" s="27" t="s">
        <v>107</v>
      </c>
      <c r="C145" s="27" t="s">
        <v>108</v>
      </c>
      <c r="D145" s="49">
        <v>733.33333333333337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x14ac:dyDescent="0.25">
      <c r="A146" s="27" t="s">
        <v>39</v>
      </c>
      <c r="B146" s="27" t="s">
        <v>142</v>
      </c>
      <c r="C146" s="27" t="s">
        <v>143</v>
      </c>
      <c r="D146" s="49">
        <v>75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x14ac:dyDescent="0.25">
      <c r="A147" s="27" t="s">
        <v>39</v>
      </c>
      <c r="B147" s="27" t="s">
        <v>152</v>
      </c>
      <c r="C147" s="27" t="s">
        <v>173</v>
      </c>
      <c r="D147" s="49">
        <v>283.33333333333331</v>
      </c>
      <c r="E147" s="49"/>
      <c r="F147" s="49">
        <f t="shared" si="4"/>
        <v>0</v>
      </c>
      <c r="G147" s="49">
        <f t="shared" si="5"/>
        <v>0</v>
      </c>
      <c r="H147" s="2"/>
      <c r="I147" s="2"/>
      <c r="J147" s="2"/>
      <c r="K147" s="2"/>
    </row>
    <row r="148" spans="1:11" x14ac:dyDescent="0.25">
      <c r="A148" s="27" t="s">
        <v>39</v>
      </c>
      <c r="B148" s="27" t="s">
        <v>166</v>
      </c>
      <c r="C148" s="27" t="s">
        <v>167</v>
      </c>
      <c r="D148" s="49">
        <v>33.333333333333336</v>
      </c>
      <c r="E148" s="49"/>
      <c r="F148" s="49">
        <f t="shared" si="4"/>
        <v>0</v>
      </c>
      <c r="G148" s="49">
        <f t="shared" si="5"/>
        <v>0</v>
      </c>
      <c r="H148" s="2"/>
      <c r="I148" s="2"/>
      <c r="J148" s="2"/>
      <c r="K148" s="2"/>
    </row>
    <row r="149" spans="1:11" x14ac:dyDescent="0.25">
      <c r="A149" s="27"/>
      <c r="B149" s="27"/>
      <c r="C149" s="27"/>
      <c r="D149" s="49"/>
      <c r="E149" s="49"/>
      <c r="F149" s="49"/>
      <c r="G149" s="49"/>
      <c r="H149" s="2"/>
      <c r="I149" s="2"/>
      <c r="J149" s="2"/>
      <c r="K149" s="2"/>
    </row>
    <row r="150" spans="1:11" x14ac:dyDescent="0.25">
      <c r="A150" s="27" t="s">
        <v>40</v>
      </c>
      <c r="B150" s="27" t="s">
        <v>89</v>
      </c>
      <c r="C150" s="27" t="str">
        <f>VLOOKUP(B150,$M$6:$N$25,2,0)</f>
        <v>đậy bạt đống ủ</v>
      </c>
      <c r="D150" s="49"/>
      <c r="E150" s="49"/>
      <c r="F150" s="49">
        <f t="shared" si="4"/>
        <v>3.9999999999999991</v>
      </c>
      <c r="G150" s="49">
        <f t="shared" si="5"/>
        <v>6</v>
      </c>
      <c r="H150" s="2"/>
      <c r="I150" s="2"/>
      <c r="J150" s="2">
        <v>3.9999999999999991</v>
      </c>
      <c r="K150" s="2">
        <v>6</v>
      </c>
    </row>
    <row r="151" spans="1:11" x14ac:dyDescent="0.25">
      <c r="A151" s="27" t="s">
        <v>40</v>
      </c>
      <c r="B151" s="27" t="s">
        <v>90</v>
      </c>
      <c r="C151" s="27" t="str">
        <f>VLOOKUP(B151,$M$6:$N$25,2,0)</f>
        <v>mở  bạt đống ủ</v>
      </c>
      <c r="D151" s="49"/>
      <c r="E151" s="49"/>
      <c r="F151" s="49">
        <f t="shared" si="4"/>
        <v>3</v>
      </c>
      <c r="G151" s="49">
        <f t="shared" si="5"/>
        <v>1.9999999999999996</v>
      </c>
      <c r="H151" s="2"/>
      <c r="I151" s="2"/>
      <c r="J151" s="2">
        <v>3</v>
      </c>
      <c r="K151" s="2">
        <v>1.9999999999999996</v>
      </c>
    </row>
    <row r="152" spans="1:11" x14ac:dyDescent="0.25">
      <c r="A152" s="27" t="s">
        <v>40</v>
      </c>
      <c r="B152" s="27" t="s">
        <v>92</v>
      </c>
      <c r="C152" s="27" t="str">
        <f>VLOOKUP(B152,$M$6:$N$25,2,0)</f>
        <v>làm ngoài</v>
      </c>
      <c r="D152" s="49"/>
      <c r="E152" s="49"/>
      <c r="F152" s="49">
        <f t="shared" si="4"/>
        <v>13</v>
      </c>
      <c r="G152" s="49">
        <f t="shared" si="5"/>
        <v>8</v>
      </c>
      <c r="H152" s="2">
        <v>13</v>
      </c>
      <c r="I152" s="2">
        <v>8</v>
      </c>
      <c r="J152" s="2"/>
      <c r="K152" s="2"/>
    </row>
    <row r="153" spans="1:11" x14ac:dyDescent="0.25">
      <c r="A153" s="27" t="s">
        <v>40</v>
      </c>
      <c r="B153" s="27" t="s">
        <v>95</v>
      </c>
      <c r="C153" s="27" t="s">
        <v>96</v>
      </c>
      <c r="D153" s="49">
        <v>800</v>
      </c>
      <c r="E153" s="49"/>
      <c r="F153" s="49">
        <f t="shared" si="4"/>
        <v>0</v>
      </c>
      <c r="G153" s="49">
        <f t="shared" si="5"/>
        <v>0</v>
      </c>
      <c r="H153" s="2"/>
      <c r="I153" s="2"/>
      <c r="J153" s="2"/>
      <c r="K153" s="2"/>
    </row>
    <row r="154" spans="1:11" x14ac:dyDescent="0.25">
      <c r="A154" s="27" t="s">
        <v>40</v>
      </c>
      <c r="B154" s="27" t="s">
        <v>99</v>
      </c>
      <c r="C154" s="27" t="s">
        <v>100</v>
      </c>
      <c r="D154" s="49">
        <v>775</v>
      </c>
      <c r="E154" s="49"/>
      <c r="F154" s="49">
        <f t="shared" si="4"/>
        <v>0</v>
      </c>
      <c r="G154" s="49">
        <f t="shared" si="5"/>
        <v>0</v>
      </c>
      <c r="H154" s="2"/>
      <c r="I154" s="2"/>
      <c r="J154" s="2"/>
      <c r="K154" s="2"/>
    </row>
    <row r="155" spans="1:11" x14ac:dyDescent="0.25">
      <c r="A155" s="27" t="s">
        <v>40</v>
      </c>
      <c r="B155" s="27" t="s">
        <v>116</v>
      </c>
      <c r="C155" s="27" t="s">
        <v>117</v>
      </c>
      <c r="D155" s="49">
        <v>225</v>
      </c>
      <c r="E155" s="49"/>
      <c r="F155" s="49">
        <f t="shared" si="4"/>
        <v>0</v>
      </c>
      <c r="G155" s="49">
        <f t="shared" si="5"/>
        <v>0</v>
      </c>
      <c r="H155" s="2"/>
      <c r="I155" s="2"/>
      <c r="J155" s="2"/>
      <c r="K155" s="2"/>
    </row>
    <row r="156" spans="1:11" x14ac:dyDescent="0.25">
      <c r="A156" s="27" t="s">
        <v>40</v>
      </c>
      <c r="B156" s="27" t="s">
        <v>118</v>
      </c>
      <c r="C156" s="27" t="s">
        <v>119</v>
      </c>
      <c r="D156" s="49">
        <v>425</v>
      </c>
      <c r="E156" s="49"/>
      <c r="F156" s="49">
        <f t="shared" si="4"/>
        <v>0</v>
      </c>
      <c r="G156" s="49">
        <f t="shared" si="5"/>
        <v>0</v>
      </c>
      <c r="H156" s="2"/>
      <c r="I156" s="2"/>
      <c r="J156" s="2"/>
      <c r="K156" s="2"/>
    </row>
    <row r="157" spans="1:11" x14ac:dyDescent="0.25">
      <c r="A157" s="27" t="s">
        <v>40</v>
      </c>
      <c r="B157" s="27" t="s">
        <v>101</v>
      </c>
      <c r="C157" s="27" t="s">
        <v>102</v>
      </c>
      <c r="D157" s="49">
        <v>440</v>
      </c>
      <c r="E157" s="49"/>
      <c r="F157" s="49">
        <f t="shared" si="4"/>
        <v>0</v>
      </c>
      <c r="G157" s="49">
        <f t="shared" si="5"/>
        <v>0</v>
      </c>
      <c r="H157" s="2"/>
      <c r="I157" s="2"/>
      <c r="J157" s="2"/>
      <c r="K157" s="2"/>
    </row>
    <row r="158" spans="1:11" x14ac:dyDescent="0.25">
      <c r="A158" s="27" t="s">
        <v>40</v>
      </c>
      <c r="B158" s="27" t="s">
        <v>122</v>
      </c>
      <c r="C158" s="27" t="s">
        <v>123</v>
      </c>
      <c r="D158" s="49">
        <v>720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x14ac:dyDescent="0.25">
      <c r="A159" s="27" t="s">
        <v>40</v>
      </c>
      <c r="B159" s="27" t="s">
        <v>107</v>
      </c>
      <c r="C159" s="27" t="s">
        <v>108</v>
      </c>
      <c r="D159" s="49">
        <v>726.66666666666663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x14ac:dyDescent="0.25">
      <c r="A160" s="27" t="s">
        <v>40</v>
      </c>
      <c r="B160" s="27" t="s">
        <v>142</v>
      </c>
      <c r="C160" s="27" t="s">
        <v>143</v>
      </c>
      <c r="D160" s="49">
        <v>150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x14ac:dyDescent="0.25">
      <c r="A161" s="27" t="s">
        <v>40</v>
      </c>
      <c r="B161" s="27" t="s">
        <v>152</v>
      </c>
      <c r="C161" s="27" t="s">
        <v>173</v>
      </c>
      <c r="D161" s="49">
        <v>283.33333333333331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x14ac:dyDescent="0.25">
      <c r="A162" s="27"/>
      <c r="B162" s="27"/>
      <c r="C162" s="27"/>
      <c r="D162" s="49"/>
      <c r="E162" s="49"/>
      <c r="F162" s="49"/>
      <c r="G162" s="49"/>
      <c r="H162" s="2"/>
      <c r="I162" s="2"/>
      <c r="J162" s="2"/>
      <c r="K162" s="2"/>
    </row>
    <row r="163" spans="1:11" x14ac:dyDescent="0.25">
      <c r="A163" s="27" t="s">
        <v>41</v>
      </c>
      <c r="B163" s="27" t="s">
        <v>155</v>
      </c>
      <c r="C163" s="27" t="str">
        <f>VLOOKUP(B163,$M$6:$N$25,2,0)</f>
        <v>Vc Vôi, lân..</v>
      </c>
      <c r="D163" s="49"/>
      <c r="E163" s="49"/>
      <c r="F163" s="49">
        <f t="shared" si="4"/>
        <v>4.5</v>
      </c>
      <c r="G163" s="49">
        <f t="shared" si="5"/>
        <v>0</v>
      </c>
      <c r="H163" s="2">
        <v>4.5</v>
      </c>
      <c r="I163" s="2"/>
      <c r="J163" s="2"/>
      <c r="K163" s="2"/>
    </row>
    <row r="164" spans="1:11" x14ac:dyDescent="0.25">
      <c r="A164" s="27" t="s">
        <v>41</v>
      </c>
      <c r="B164" s="27" t="s">
        <v>89</v>
      </c>
      <c r="C164" s="27" t="str">
        <f>VLOOKUP(B164,$M$6:$N$25,2,0)</f>
        <v>đậy bạt đống ủ</v>
      </c>
      <c r="D164" s="49"/>
      <c r="E164" s="49"/>
      <c r="F164" s="49">
        <f t="shared" si="4"/>
        <v>3.4999999999999982</v>
      </c>
      <c r="G164" s="49">
        <f t="shared" si="5"/>
        <v>1.5</v>
      </c>
      <c r="H164" s="2"/>
      <c r="I164" s="2"/>
      <c r="J164" s="2">
        <v>3.4999999999999982</v>
      </c>
      <c r="K164" s="2">
        <v>1.5</v>
      </c>
    </row>
    <row r="165" spans="1:11" x14ac:dyDescent="0.25">
      <c r="A165" s="27" t="s">
        <v>41</v>
      </c>
      <c r="B165" s="27" t="s">
        <v>90</v>
      </c>
      <c r="C165" s="27" t="str">
        <f>VLOOKUP(B165,$M$6:$N$25,2,0)</f>
        <v>mở  bạt đống ủ</v>
      </c>
      <c r="D165" s="49"/>
      <c r="E165" s="49"/>
      <c r="F165" s="49">
        <f t="shared" si="4"/>
        <v>4.5</v>
      </c>
      <c r="G165" s="49">
        <f t="shared" si="5"/>
        <v>0</v>
      </c>
      <c r="H165" s="2"/>
      <c r="I165" s="2"/>
      <c r="J165" s="2">
        <v>4.5</v>
      </c>
      <c r="K165" s="2"/>
    </row>
    <row r="166" spans="1:11" x14ac:dyDescent="0.25">
      <c r="A166" s="27" t="s">
        <v>41</v>
      </c>
      <c r="B166" s="27" t="s">
        <v>92</v>
      </c>
      <c r="C166" s="27" t="str">
        <f>VLOOKUP(B166,$M$6:$N$25,2,0)</f>
        <v>làm ngoài</v>
      </c>
      <c r="D166" s="49"/>
      <c r="E166" s="49"/>
      <c r="F166" s="49">
        <f t="shared" si="4"/>
        <v>7.5</v>
      </c>
      <c r="G166" s="49">
        <f t="shared" si="5"/>
        <v>8</v>
      </c>
      <c r="H166" s="2">
        <v>7.5</v>
      </c>
      <c r="I166" s="2">
        <v>8</v>
      </c>
      <c r="J166" s="2"/>
      <c r="K166" s="2"/>
    </row>
    <row r="167" spans="1:11" x14ac:dyDescent="0.25">
      <c r="A167" s="27" t="s">
        <v>41</v>
      </c>
      <c r="B167" s="27" t="s">
        <v>99</v>
      </c>
      <c r="C167" s="27" t="s">
        <v>100</v>
      </c>
      <c r="D167" s="49">
        <v>1400</v>
      </c>
      <c r="E167" s="49"/>
      <c r="F167" s="49">
        <f t="shared" si="4"/>
        <v>0</v>
      </c>
      <c r="G167" s="49">
        <f t="shared" si="5"/>
        <v>0</v>
      </c>
      <c r="H167" s="2"/>
      <c r="I167" s="2"/>
      <c r="J167" s="2"/>
      <c r="K167" s="2"/>
    </row>
    <row r="168" spans="1:11" x14ac:dyDescent="0.25">
      <c r="A168" s="27" t="s">
        <v>41</v>
      </c>
      <c r="B168" s="27" t="s">
        <v>126</v>
      </c>
      <c r="C168" s="27" t="s">
        <v>127</v>
      </c>
      <c r="D168" s="49">
        <v>325</v>
      </c>
      <c r="E168" s="49"/>
      <c r="F168" s="49">
        <f t="shared" si="4"/>
        <v>0</v>
      </c>
      <c r="G168" s="49">
        <f t="shared" si="5"/>
        <v>0</v>
      </c>
      <c r="H168" s="2"/>
      <c r="I168" s="2"/>
      <c r="J168" s="2"/>
      <c r="K168" s="2"/>
    </row>
    <row r="169" spans="1:11" x14ac:dyDescent="0.25">
      <c r="A169" s="27" t="s">
        <v>41</v>
      </c>
      <c r="B169" s="27" t="s">
        <v>114</v>
      </c>
      <c r="C169" s="27" t="s">
        <v>115</v>
      </c>
      <c r="D169" s="49">
        <v>325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x14ac:dyDescent="0.25">
      <c r="A170" s="27" t="s">
        <v>41</v>
      </c>
      <c r="B170" s="27" t="s">
        <v>101</v>
      </c>
      <c r="C170" s="27" t="s">
        <v>102</v>
      </c>
      <c r="D170" s="49">
        <v>1120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x14ac:dyDescent="0.25">
      <c r="A171" s="27" t="s">
        <v>41</v>
      </c>
      <c r="B171" s="27" t="s">
        <v>107</v>
      </c>
      <c r="C171" s="27" t="s">
        <v>108</v>
      </c>
      <c r="D171" s="49">
        <v>710</v>
      </c>
      <c r="E171" s="49"/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x14ac:dyDescent="0.25">
      <c r="A172" s="27" t="s">
        <v>41</v>
      </c>
      <c r="B172" s="27" t="s">
        <v>166</v>
      </c>
      <c r="C172" s="27" t="s">
        <v>167</v>
      </c>
      <c r="D172" s="49">
        <v>33.333333333333336</v>
      </c>
      <c r="E172" s="49"/>
      <c r="F172" s="49">
        <f t="shared" si="4"/>
        <v>0</v>
      </c>
      <c r="G172" s="49">
        <f t="shared" si="5"/>
        <v>0</v>
      </c>
      <c r="H172" s="2"/>
      <c r="I172" s="2"/>
      <c r="J172" s="2"/>
      <c r="K172" s="2"/>
    </row>
    <row r="173" spans="1:11" x14ac:dyDescent="0.25">
      <c r="A173" s="27"/>
      <c r="B173" s="27"/>
      <c r="C173" s="27"/>
      <c r="D173" s="49"/>
      <c r="E173" s="49"/>
      <c r="F173" s="49"/>
      <c r="G173" s="49"/>
      <c r="H173" s="2"/>
      <c r="I173" s="2"/>
      <c r="J173" s="2"/>
      <c r="K173" s="2"/>
    </row>
    <row r="174" spans="1:11" x14ac:dyDescent="0.25">
      <c r="A174" s="27" t="s">
        <v>42</v>
      </c>
      <c r="B174" s="27" t="s">
        <v>155</v>
      </c>
      <c r="C174" s="27" t="str">
        <f>VLOOKUP(B174,$M$6:$N$25,2,0)</f>
        <v>Vc Vôi, lân..</v>
      </c>
      <c r="D174" s="49"/>
      <c r="E174" s="49"/>
      <c r="F174" s="49">
        <f t="shared" si="4"/>
        <v>1.5</v>
      </c>
      <c r="G174" s="49">
        <f t="shared" si="5"/>
        <v>0</v>
      </c>
      <c r="H174" s="2">
        <v>1.5</v>
      </c>
      <c r="I174" s="2"/>
      <c r="J174" s="2"/>
      <c r="K174" s="2"/>
    </row>
    <row r="175" spans="1:11" x14ac:dyDescent="0.25">
      <c r="A175" s="27" t="s">
        <v>42</v>
      </c>
      <c r="B175" s="27" t="s">
        <v>89</v>
      </c>
      <c r="C175" s="27" t="str">
        <f>VLOOKUP(B175,$M$6:$N$25,2,0)</f>
        <v>đậy bạt đống ủ</v>
      </c>
      <c r="D175" s="49"/>
      <c r="E175" s="49"/>
      <c r="F175" s="49">
        <f t="shared" si="4"/>
        <v>3.5000000000000009</v>
      </c>
      <c r="G175" s="49">
        <f t="shared" si="5"/>
        <v>8</v>
      </c>
      <c r="H175" s="2"/>
      <c r="I175" s="2"/>
      <c r="J175" s="2">
        <v>3.5000000000000009</v>
      </c>
      <c r="K175" s="2">
        <v>8</v>
      </c>
    </row>
    <row r="176" spans="1:11" x14ac:dyDescent="0.25">
      <c r="A176" s="27" t="s">
        <v>42</v>
      </c>
      <c r="B176" s="27" t="s">
        <v>90</v>
      </c>
      <c r="C176" s="27" t="str">
        <f>VLOOKUP(B176,$M$6:$N$25,2,0)</f>
        <v>mở  bạt đống ủ</v>
      </c>
      <c r="D176" s="49"/>
      <c r="E176" s="49"/>
      <c r="F176" s="49">
        <f t="shared" si="4"/>
        <v>4</v>
      </c>
      <c r="G176" s="49">
        <f t="shared" si="5"/>
        <v>1.9999999999999996</v>
      </c>
      <c r="H176" s="2"/>
      <c r="I176" s="2"/>
      <c r="J176" s="2">
        <v>4</v>
      </c>
      <c r="K176" s="2">
        <v>1.9999999999999996</v>
      </c>
    </row>
    <row r="177" spans="1:11" x14ac:dyDescent="0.25">
      <c r="A177" s="27" t="s">
        <v>42</v>
      </c>
      <c r="B177" s="27" t="s">
        <v>92</v>
      </c>
      <c r="C177" s="27" t="str">
        <f>VLOOKUP(B177,$M$6:$N$25,2,0)</f>
        <v>làm ngoài</v>
      </c>
      <c r="D177" s="49"/>
      <c r="E177" s="49"/>
      <c r="F177" s="49">
        <f t="shared" si="4"/>
        <v>17</v>
      </c>
      <c r="G177" s="49">
        <f t="shared" si="5"/>
        <v>0</v>
      </c>
      <c r="H177" s="2">
        <v>17</v>
      </c>
      <c r="I177" s="2"/>
      <c r="J177" s="2"/>
      <c r="K177" s="2"/>
    </row>
    <row r="178" spans="1:11" x14ac:dyDescent="0.25">
      <c r="A178" s="27" t="s">
        <v>42</v>
      </c>
      <c r="B178" s="27" t="s">
        <v>99</v>
      </c>
      <c r="C178" s="27" t="s">
        <v>100</v>
      </c>
      <c r="D178" s="49">
        <v>1400</v>
      </c>
      <c r="E178" s="49"/>
      <c r="F178" s="49">
        <f t="shared" si="4"/>
        <v>0</v>
      </c>
      <c r="G178" s="49">
        <f t="shared" si="5"/>
        <v>0</v>
      </c>
      <c r="H178" s="2"/>
      <c r="I178" s="2"/>
      <c r="J178" s="2"/>
      <c r="K178" s="2"/>
    </row>
    <row r="179" spans="1:11" x14ac:dyDescent="0.25">
      <c r="A179" s="27" t="s">
        <v>42</v>
      </c>
      <c r="B179" s="27" t="s">
        <v>101</v>
      </c>
      <c r="C179" s="27" t="s">
        <v>102</v>
      </c>
      <c r="D179" s="49">
        <v>733.33333333333337</v>
      </c>
      <c r="E179" s="49"/>
      <c r="F179" s="49">
        <f t="shared" si="4"/>
        <v>0</v>
      </c>
      <c r="G179" s="49">
        <f t="shared" si="5"/>
        <v>0</v>
      </c>
      <c r="H179" s="2"/>
      <c r="I179" s="2"/>
      <c r="J179" s="2"/>
      <c r="K179" s="2"/>
    </row>
    <row r="180" spans="1:11" x14ac:dyDescent="0.25">
      <c r="A180" s="27" t="s">
        <v>42</v>
      </c>
      <c r="B180" s="27" t="s">
        <v>107</v>
      </c>
      <c r="C180" s="27" t="s">
        <v>108</v>
      </c>
      <c r="D180" s="49">
        <v>1093.3333333333333</v>
      </c>
      <c r="E180" s="49"/>
      <c r="F180" s="49">
        <f t="shared" si="4"/>
        <v>0</v>
      </c>
      <c r="G180" s="49">
        <f t="shared" si="5"/>
        <v>0</v>
      </c>
      <c r="H180" s="2"/>
      <c r="I180" s="2"/>
      <c r="J180" s="2"/>
      <c r="K180" s="2"/>
    </row>
    <row r="181" spans="1:11" x14ac:dyDescent="0.25">
      <c r="A181" s="27" t="s">
        <v>42</v>
      </c>
      <c r="B181" s="27" t="s">
        <v>142</v>
      </c>
      <c r="C181" s="27" t="s">
        <v>143</v>
      </c>
      <c r="D181" s="49">
        <v>150</v>
      </c>
      <c r="E181" s="49"/>
      <c r="F181" s="49">
        <f t="shared" si="4"/>
        <v>0</v>
      </c>
      <c r="G181" s="49">
        <f t="shared" si="5"/>
        <v>0</v>
      </c>
      <c r="H181" s="2"/>
      <c r="I181" s="2"/>
      <c r="J181" s="2"/>
      <c r="K181" s="2"/>
    </row>
    <row r="182" spans="1:11" x14ac:dyDescent="0.25">
      <c r="A182" s="27" t="s">
        <v>42</v>
      </c>
      <c r="B182" s="27" t="s">
        <v>174</v>
      </c>
      <c r="C182" s="27" t="s">
        <v>98</v>
      </c>
      <c r="D182" s="49">
        <v>375</v>
      </c>
      <c r="E182" s="49"/>
      <c r="F182" s="49">
        <f t="shared" si="4"/>
        <v>0</v>
      </c>
      <c r="G182" s="49">
        <f t="shared" si="5"/>
        <v>0</v>
      </c>
      <c r="H182" s="2"/>
      <c r="I182" s="2"/>
      <c r="J182" s="2"/>
      <c r="K182" s="2"/>
    </row>
    <row r="183" spans="1:11" x14ac:dyDescent="0.25">
      <c r="A183" s="27"/>
      <c r="B183" s="27"/>
      <c r="C183" s="27"/>
      <c r="D183" s="49"/>
      <c r="E183" s="49"/>
      <c r="F183" s="49"/>
      <c r="G183" s="49"/>
      <c r="H183" s="2"/>
      <c r="I183" s="2"/>
      <c r="J183" s="2"/>
      <c r="K183" s="2"/>
    </row>
    <row r="184" spans="1:11" x14ac:dyDescent="0.25">
      <c r="A184" s="27" t="s">
        <v>43</v>
      </c>
      <c r="B184" s="27" t="s">
        <v>89</v>
      </c>
      <c r="C184" s="27" t="str">
        <f>VLOOKUP(B184,$M$6:$N$25,2,0)</f>
        <v>đậy bạt đống ủ</v>
      </c>
      <c r="D184" s="49"/>
      <c r="E184" s="49"/>
      <c r="F184" s="49">
        <f t="shared" si="4"/>
        <v>1.9999999999999982</v>
      </c>
      <c r="G184" s="49">
        <f t="shared" si="5"/>
        <v>3.5000000000000009</v>
      </c>
      <c r="H184" s="2"/>
      <c r="I184" s="2"/>
      <c r="J184" s="2">
        <v>1.9999999999999982</v>
      </c>
      <c r="K184" s="2">
        <v>3.5000000000000009</v>
      </c>
    </row>
    <row r="185" spans="1:11" x14ac:dyDescent="0.25">
      <c r="A185" s="27" t="s">
        <v>43</v>
      </c>
      <c r="B185" s="27" t="s">
        <v>90</v>
      </c>
      <c r="C185" s="27" t="str">
        <f>VLOOKUP(B185,$M$6:$N$25,2,0)</f>
        <v>mở  bạt đống ủ</v>
      </c>
      <c r="D185" s="49"/>
      <c r="E185" s="49"/>
      <c r="F185" s="49">
        <f t="shared" si="4"/>
        <v>5</v>
      </c>
      <c r="G185" s="49">
        <f t="shared" si="5"/>
        <v>0</v>
      </c>
      <c r="H185" s="2"/>
      <c r="I185" s="2"/>
      <c r="J185" s="2">
        <v>5</v>
      </c>
      <c r="K185" s="2"/>
    </row>
    <row r="186" spans="1:11" x14ac:dyDescent="0.25">
      <c r="A186" s="27" t="s">
        <v>43</v>
      </c>
      <c r="B186" s="27" t="s">
        <v>92</v>
      </c>
      <c r="C186" s="27" t="str">
        <f>VLOOKUP(B186,$M$6:$N$25,2,0)</f>
        <v>làm ngoài</v>
      </c>
      <c r="D186" s="49"/>
      <c r="E186" s="49"/>
      <c r="F186" s="49">
        <f t="shared" si="4"/>
        <v>17</v>
      </c>
      <c r="G186" s="49">
        <f t="shared" si="5"/>
        <v>0</v>
      </c>
      <c r="H186" s="2">
        <v>17</v>
      </c>
      <c r="I186" s="2"/>
      <c r="J186" s="2"/>
      <c r="K186" s="2"/>
    </row>
    <row r="187" spans="1:11" x14ac:dyDescent="0.25">
      <c r="A187" s="27" t="s">
        <v>43</v>
      </c>
      <c r="B187" s="27" t="s">
        <v>99</v>
      </c>
      <c r="C187" s="27" t="s">
        <v>100</v>
      </c>
      <c r="D187" s="49">
        <v>1400</v>
      </c>
      <c r="E187" s="49"/>
      <c r="F187" s="49">
        <f t="shared" si="4"/>
        <v>0</v>
      </c>
      <c r="G187" s="49">
        <f t="shared" si="5"/>
        <v>0</v>
      </c>
      <c r="H187" s="2"/>
      <c r="I187" s="2"/>
      <c r="J187" s="2"/>
      <c r="K187" s="2"/>
    </row>
    <row r="188" spans="1:11" x14ac:dyDescent="0.25">
      <c r="A188" s="27" t="s">
        <v>43</v>
      </c>
      <c r="B188" s="27" t="s">
        <v>101</v>
      </c>
      <c r="C188" s="27" t="s">
        <v>102</v>
      </c>
      <c r="D188" s="49">
        <v>386.66666666666669</v>
      </c>
      <c r="E188" s="49"/>
      <c r="F188" s="49">
        <f t="shared" si="4"/>
        <v>0</v>
      </c>
      <c r="G188" s="49">
        <f t="shared" si="5"/>
        <v>0</v>
      </c>
      <c r="H188" s="2"/>
      <c r="I188" s="2"/>
      <c r="J188" s="2"/>
      <c r="K188" s="2"/>
    </row>
    <row r="189" spans="1:11" x14ac:dyDescent="0.25">
      <c r="A189" s="27" t="s">
        <v>43</v>
      </c>
      <c r="B189" s="27" t="s">
        <v>112</v>
      </c>
      <c r="C189" s="27" t="s">
        <v>113</v>
      </c>
      <c r="D189" s="49">
        <v>166.66666666666669</v>
      </c>
      <c r="E189" s="49"/>
      <c r="F189" s="49">
        <f t="shared" si="4"/>
        <v>0</v>
      </c>
      <c r="G189" s="49">
        <f t="shared" si="5"/>
        <v>0</v>
      </c>
      <c r="H189" s="2"/>
      <c r="I189" s="2"/>
      <c r="J189" s="2"/>
      <c r="K189" s="2"/>
    </row>
    <row r="190" spans="1:11" x14ac:dyDescent="0.25">
      <c r="A190" s="27" t="s">
        <v>43</v>
      </c>
      <c r="B190" s="27" t="s">
        <v>103</v>
      </c>
      <c r="C190" s="27" t="s">
        <v>104</v>
      </c>
      <c r="D190" s="49">
        <v>66.666666666666671</v>
      </c>
      <c r="E190" s="49"/>
      <c r="F190" s="49">
        <f t="shared" ref="F190:F236" si="6">+H190+J190</f>
        <v>0</v>
      </c>
      <c r="G190" s="49">
        <f t="shared" ref="G190:G236" si="7">+I190+K190</f>
        <v>0</v>
      </c>
      <c r="H190" s="2"/>
      <c r="I190" s="2"/>
      <c r="J190" s="2"/>
      <c r="K190" s="2"/>
    </row>
    <row r="191" spans="1:11" x14ac:dyDescent="0.25">
      <c r="A191" s="27" t="s">
        <v>43</v>
      </c>
      <c r="B191" s="27" t="s">
        <v>107</v>
      </c>
      <c r="C191" s="27" t="s">
        <v>108</v>
      </c>
      <c r="D191" s="49">
        <v>733.33333333333337</v>
      </c>
      <c r="E191" s="49"/>
      <c r="F191" s="49">
        <f t="shared" si="6"/>
        <v>0</v>
      </c>
      <c r="G191" s="49">
        <f t="shared" si="7"/>
        <v>0</v>
      </c>
      <c r="H191" s="2"/>
      <c r="I191" s="2"/>
      <c r="J191" s="2"/>
      <c r="K191" s="2"/>
    </row>
    <row r="192" spans="1:11" x14ac:dyDescent="0.25">
      <c r="A192" s="27" t="s">
        <v>43</v>
      </c>
      <c r="B192" s="27" t="s">
        <v>142</v>
      </c>
      <c r="C192" s="27" t="s">
        <v>143</v>
      </c>
      <c r="D192" s="49">
        <v>75</v>
      </c>
      <c r="E192" s="49"/>
      <c r="F192" s="49">
        <f t="shared" si="6"/>
        <v>0</v>
      </c>
      <c r="G192" s="49">
        <f t="shared" si="7"/>
        <v>0</v>
      </c>
      <c r="H192" s="2"/>
      <c r="I192" s="2"/>
      <c r="J192" s="2"/>
      <c r="K192" s="2"/>
    </row>
    <row r="193" spans="1:11" x14ac:dyDescent="0.25">
      <c r="A193" s="27" t="s">
        <v>43</v>
      </c>
      <c r="B193" s="27" t="s">
        <v>166</v>
      </c>
      <c r="C193" s="27" t="s">
        <v>167</v>
      </c>
      <c r="D193" s="49">
        <v>33.333333333333336</v>
      </c>
      <c r="E193" s="49"/>
      <c r="F193" s="49">
        <f t="shared" si="6"/>
        <v>0</v>
      </c>
      <c r="G193" s="49">
        <f t="shared" si="7"/>
        <v>0</v>
      </c>
      <c r="H193" s="2"/>
      <c r="I193" s="2"/>
      <c r="J193" s="2"/>
      <c r="K193" s="2"/>
    </row>
    <row r="194" spans="1:11" x14ac:dyDescent="0.25">
      <c r="A194" s="27" t="s">
        <v>43</v>
      </c>
      <c r="B194" s="27" t="s">
        <v>174</v>
      </c>
      <c r="C194" s="27" t="s">
        <v>98</v>
      </c>
      <c r="D194" s="49">
        <v>322.5</v>
      </c>
      <c r="E194" s="49"/>
      <c r="F194" s="49">
        <f t="shared" si="6"/>
        <v>0</v>
      </c>
      <c r="G194" s="49">
        <f t="shared" si="7"/>
        <v>0</v>
      </c>
      <c r="H194" s="2"/>
      <c r="I194" s="2"/>
      <c r="J194" s="2"/>
      <c r="K194" s="2"/>
    </row>
    <row r="195" spans="1:11" x14ac:dyDescent="0.25">
      <c r="A195" s="27"/>
      <c r="B195" s="27"/>
      <c r="C195" s="27"/>
      <c r="D195" s="49"/>
      <c r="E195" s="49"/>
      <c r="F195" s="49"/>
      <c r="G195" s="49"/>
      <c r="H195" s="2"/>
      <c r="I195" s="2"/>
      <c r="J195" s="2"/>
      <c r="K195" s="2"/>
    </row>
    <row r="196" spans="1:11" x14ac:dyDescent="0.25">
      <c r="A196" s="27" t="s">
        <v>44</v>
      </c>
      <c r="B196" s="27" t="s">
        <v>89</v>
      </c>
      <c r="C196" s="27" t="str">
        <f>VLOOKUP(B196,$M$6:$N$25,2,0)</f>
        <v>đậy bạt đống ủ</v>
      </c>
      <c r="D196" s="49"/>
      <c r="E196" s="49"/>
      <c r="F196" s="49">
        <f t="shared" si="6"/>
        <v>4.9999999999999982</v>
      </c>
      <c r="G196" s="49">
        <f t="shared" si="7"/>
        <v>6</v>
      </c>
      <c r="H196" s="2"/>
      <c r="I196" s="2"/>
      <c r="J196" s="2">
        <v>4.9999999999999982</v>
      </c>
      <c r="K196" s="2">
        <v>6</v>
      </c>
    </row>
    <row r="197" spans="1:11" x14ac:dyDescent="0.25">
      <c r="A197" s="27" t="s">
        <v>44</v>
      </c>
      <c r="B197" s="27" t="s">
        <v>90</v>
      </c>
      <c r="C197" s="27" t="str">
        <f>VLOOKUP(B197,$M$6:$N$25,2,0)</f>
        <v>mở  bạt đống ủ</v>
      </c>
      <c r="D197" s="49"/>
      <c r="E197" s="49"/>
      <c r="F197" s="49">
        <f t="shared" si="6"/>
        <v>3</v>
      </c>
      <c r="G197" s="49">
        <f t="shared" si="7"/>
        <v>1.9999999999999996</v>
      </c>
      <c r="H197" s="2"/>
      <c r="I197" s="2"/>
      <c r="J197" s="2">
        <v>3</v>
      </c>
      <c r="K197" s="2">
        <v>1.9999999999999996</v>
      </c>
    </row>
    <row r="198" spans="1:11" x14ac:dyDescent="0.25">
      <c r="A198" s="27" t="s">
        <v>44</v>
      </c>
      <c r="B198" s="27" t="s">
        <v>92</v>
      </c>
      <c r="C198" s="27" t="str">
        <f>VLOOKUP(B198,$M$6:$N$25,2,0)</f>
        <v>làm ngoài</v>
      </c>
      <c r="D198" s="49"/>
      <c r="E198" s="49"/>
      <c r="F198" s="49">
        <f t="shared" si="6"/>
        <v>13</v>
      </c>
      <c r="G198" s="49">
        <f t="shared" si="7"/>
        <v>8</v>
      </c>
      <c r="H198" s="2">
        <v>13</v>
      </c>
      <c r="I198" s="2">
        <v>8</v>
      </c>
      <c r="J198" s="2"/>
      <c r="K198" s="2"/>
    </row>
    <row r="199" spans="1:11" x14ac:dyDescent="0.25">
      <c r="A199" s="27" t="s">
        <v>44</v>
      </c>
      <c r="B199" s="27" t="s">
        <v>95</v>
      </c>
      <c r="C199" s="27" t="s">
        <v>96</v>
      </c>
      <c r="D199" s="49">
        <v>800</v>
      </c>
      <c r="E199" s="49"/>
      <c r="F199" s="49">
        <f t="shared" si="6"/>
        <v>0</v>
      </c>
      <c r="G199" s="49">
        <f t="shared" si="7"/>
        <v>0</v>
      </c>
      <c r="H199" s="2"/>
      <c r="I199" s="2"/>
      <c r="J199" s="2"/>
      <c r="K199" s="2"/>
    </row>
    <row r="200" spans="1:11" x14ac:dyDescent="0.25">
      <c r="A200" s="27" t="s">
        <v>44</v>
      </c>
      <c r="B200" s="27" t="s">
        <v>99</v>
      </c>
      <c r="C200" s="27" t="s">
        <v>100</v>
      </c>
      <c r="D200" s="49">
        <v>2100</v>
      </c>
      <c r="E200" s="49"/>
      <c r="F200" s="49">
        <f t="shared" si="6"/>
        <v>0</v>
      </c>
      <c r="G200" s="49">
        <f t="shared" si="7"/>
        <v>0</v>
      </c>
      <c r="H200" s="2"/>
      <c r="I200" s="2"/>
      <c r="J200" s="2"/>
      <c r="K200" s="2"/>
    </row>
    <row r="201" spans="1:11" x14ac:dyDescent="0.25">
      <c r="A201" s="27" t="s">
        <v>44</v>
      </c>
      <c r="B201" s="27" t="s">
        <v>101</v>
      </c>
      <c r="C201" s="27" t="s">
        <v>102</v>
      </c>
      <c r="D201" s="49">
        <v>440</v>
      </c>
      <c r="E201" s="49"/>
      <c r="F201" s="49">
        <f t="shared" si="6"/>
        <v>0</v>
      </c>
      <c r="G201" s="49">
        <f t="shared" si="7"/>
        <v>0</v>
      </c>
      <c r="H201" s="2"/>
      <c r="I201" s="2"/>
      <c r="J201" s="2"/>
      <c r="K201" s="2"/>
    </row>
    <row r="202" spans="1:11" x14ac:dyDescent="0.25">
      <c r="A202" s="27" t="s">
        <v>44</v>
      </c>
      <c r="B202" s="27" t="s">
        <v>112</v>
      </c>
      <c r="C202" s="27" t="s">
        <v>113</v>
      </c>
      <c r="D202" s="49">
        <v>166.66666666666669</v>
      </c>
      <c r="E202" s="49"/>
      <c r="F202" s="49">
        <f t="shared" si="6"/>
        <v>0</v>
      </c>
      <c r="G202" s="49">
        <f t="shared" si="7"/>
        <v>0</v>
      </c>
      <c r="H202" s="2"/>
      <c r="I202" s="2"/>
      <c r="J202" s="2"/>
      <c r="K202" s="2"/>
    </row>
    <row r="203" spans="1:11" x14ac:dyDescent="0.25">
      <c r="A203" s="27" t="s">
        <v>44</v>
      </c>
      <c r="B203" s="27" t="s">
        <v>103</v>
      </c>
      <c r="C203" s="27" t="s">
        <v>104</v>
      </c>
      <c r="D203" s="49">
        <v>66.666666666666671</v>
      </c>
      <c r="E203" s="49"/>
      <c r="F203" s="49">
        <f t="shared" si="6"/>
        <v>0</v>
      </c>
      <c r="G203" s="49">
        <f t="shared" si="7"/>
        <v>0</v>
      </c>
      <c r="H203" s="2"/>
      <c r="I203" s="2"/>
      <c r="J203" s="2"/>
      <c r="K203" s="2"/>
    </row>
    <row r="204" spans="1:11" x14ac:dyDescent="0.25">
      <c r="A204" s="27" t="s">
        <v>44</v>
      </c>
      <c r="B204" s="27" t="s">
        <v>107</v>
      </c>
      <c r="C204" s="27" t="s">
        <v>108</v>
      </c>
      <c r="D204" s="49">
        <v>726.66666666666663</v>
      </c>
      <c r="E204" s="49"/>
      <c r="F204" s="49">
        <f t="shared" si="6"/>
        <v>0</v>
      </c>
      <c r="G204" s="49">
        <f t="shared" si="7"/>
        <v>0</v>
      </c>
      <c r="H204" s="2"/>
      <c r="I204" s="2"/>
      <c r="J204" s="2"/>
      <c r="K204" s="2"/>
    </row>
    <row r="205" spans="1:11" x14ac:dyDescent="0.25">
      <c r="A205" s="27" t="s">
        <v>44</v>
      </c>
      <c r="B205" s="27" t="s">
        <v>142</v>
      </c>
      <c r="C205" s="27" t="s">
        <v>143</v>
      </c>
      <c r="D205" s="49">
        <v>75</v>
      </c>
      <c r="E205" s="49"/>
      <c r="F205" s="49">
        <f t="shared" si="6"/>
        <v>0</v>
      </c>
      <c r="G205" s="49">
        <f t="shared" si="7"/>
        <v>0</v>
      </c>
      <c r="H205" s="2"/>
      <c r="I205" s="2"/>
      <c r="J205" s="2"/>
      <c r="K205" s="2"/>
    </row>
    <row r="206" spans="1:11" x14ac:dyDescent="0.25">
      <c r="A206" s="27"/>
      <c r="B206" s="27"/>
      <c r="C206" s="27"/>
      <c r="D206" s="49"/>
      <c r="E206" s="49"/>
      <c r="F206" s="49"/>
      <c r="G206" s="49"/>
      <c r="H206" s="2"/>
      <c r="I206" s="2"/>
      <c r="J206" s="2"/>
      <c r="K206" s="2"/>
    </row>
    <row r="207" spans="1:11" x14ac:dyDescent="0.25">
      <c r="A207" s="27" t="s">
        <v>45</v>
      </c>
      <c r="B207" s="27" t="s">
        <v>89</v>
      </c>
      <c r="C207" s="27" t="str">
        <f>VLOOKUP(B207,$M$6:$N$25,2,0)</f>
        <v>đậy bạt đống ủ</v>
      </c>
      <c r="D207" s="49"/>
      <c r="E207" s="49"/>
      <c r="F207" s="49">
        <f t="shared" si="6"/>
        <v>1.9999999999999982</v>
      </c>
      <c r="G207" s="49">
        <f t="shared" si="7"/>
        <v>0</v>
      </c>
      <c r="H207" s="2"/>
      <c r="I207" s="2"/>
      <c r="J207" s="2">
        <v>1.9999999999999982</v>
      </c>
      <c r="K207" s="2"/>
    </row>
    <row r="208" spans="1:11" x14ac:dyDescent="0.25">
      <c r="A208" s="27" t="s">
        <v>45</v>
      </c>
      <c r="B208" s="27" t="s">
        <v>90</v>
      </c>
      <c r="C208" s="27" t="str">
        <f>VLOOKUP(B208,$M$6:$N$25,2,0)</f>
        <v>mở  bạt đống ủ</v>
      </c>
      <c r="D208" s="49"/>
      <c r="E208" s="49"/>
      <c r="F208" s="49">
        <f t="shared" si="6"/>
        <v>3</v>
      </c>
      <c r="G208" s="49">
        <f t="shared" si="7"/>
        <v>0</v>
      </c>
      <c r="H208" s="2"/>
      <c r="I208" s="2"/>
      <c r="J208" s="2">
        <v>3</v>
      </c>
      <c r="K208" s="2"/>
    </row>
    <row r="209" spans="1:11" x14ac:dyDescent="0.25">
      <c r="A209" s="27" t="s">
        <v>45</v>
      </c>
      <c r="B209" s="27" t="s">
        <v>92</v>
      </c>
      <c r="C209" s="27" t="str">
        <f>VLOOKUP(B209,$M$6:$N$25,2,0)</f>
        <v>làm ngoài</v>
      </c>
      <c r="D209" s="49"/>
      <c r="E209" s="49"/>
      <c r="F209" s="49">
        <f t="shared" si="6"/>
        <v>13</v>
      </c>
      <c r="G209" s="49">
        <f t="shared" si="7"/>
        <v>8</v>
      </c>
      <c r="H209" s="2">
        <v>13</v>
      </c>
      <c r="I209" s="2">
        <v>8</v>
      </c>
      <c r="J209" s="2"/>
      <c r="K209" s="2"/>
    </row>
    <row r="210" spans="1:11" x14ac:dyDescent="0.25">
      <c r="A210" s="27" t="s">
        <v>45</v>
      </c>
      <c r="B210" s="27" t="s">
        <v>99</v>
      </c>
      <c r="C210" s="27" t="s">
        <v>100</v>
      </c>
      <c r="D210" s="49">
        <v>1400</v>
      </c>
      <c r="E210" s="49"/>
      <c r="F210" s="49">
        <f t="shared" si="6"/>
        <v>0</v>
      </c>
      <c r="G210" s="49">
        <f t="shared" si="7"/>
        <v>0</v>
      </c>
      <c r="H210" s="2"/>
      <c r="I210" s="2"/>
      <c r="J210" s="2"/>
      <c r="K210" s="2"/>
    </row>
    <row r="211" spans="1:11" x14ac:dyDescent="0.25">
      <c r="A211" s="27" t="s">
        <v>45</v>
      </c>
      <c r="B211" s="27" t="s">
        <v>112</v>
      </c>
      <c r="C211" s="27" t="s">
        <v>113</v>
      </c>
      <c r="D211" s="49">
        <v>166.66666666666669</v>
      </c>
      <c r="E211" s="49"/>
      <c r="F211" s="49">
        <f t="shared" si="6"/>
        <v>0</v>
      </c>
      <c r="G211" s="49">
        <f t="shared" si="7"/>
        <v>0</v>
      </c>
      <c r="H211" s="2"/>
      <c r="I211" s="2"/>
      <c r="J211" s="2"/>
      <c r="K211" s="2"/>
    </row>
    <row r="212" spans="1:11" x14ac:dyDescent="0.25">
      <c r="A212" s="27" t="s">
        <v>45</v>
      </c>
      <c r="B212" s="27" t="s">
        <v>103</v>
      </c>
      <c r="C212" s="27" t="s">
        <v>104</v>
      </c>
      <c r="D212" s="49">
        <v>66.666666666666671</v>
      </c>
      <c r="E212" s="49"/>
      <c r="F212" s="49">
        <f t="shared" si="6"/>
        <v>0</v>
      </c>
      <c r="G212" s="49">
        <f t="shared" si="7"/>
        <v>0</v>
      </c>
      <c r="H212" s="2"/>
      <c r="I212" s="2"/>
      <c r="J212" s="2"/>
      <c r="K212" s="2"/>
    </row>
    <row r="213" spans="1:11" x14ac:dyDescent="0.25">
      <c r="A213" s="27" t="s">
        <v>45</v>
      </c>
      <c r="B213" s="27" t="s">
        <v>122</v>
      </c>
      <c r="C213" s="27" t="s">
        <v>123</v>
      </c>
      <c r="D213" s="49">
        <v>720</v>
      </c>
      <c r="E213" s="49"/>
      <c r="F213" s="49">
        <f t="shared" si="6"/>
        <v>0</v>
      </c>
      <c r="G213" s="49">
        <f t="shared" si="7"/>
        <v>0</v>
      </c>
      <c r="H213" s="2"/>
      <c r="I213" s="2"/>
      <c r="J213" s="2"/>
      <c r="K213" s="2"/>
    </row>
    <row r="214" spans="1:11" x14ac:dyDescent="0.25">
      <c r="A214" s="27" t="s">
        <v>45</v>
      </c>
      <c r="B214" s="27" t="s">
        <v>107</v>
      </c>
      <c r="C214" s="27" t="s">
        <v>108</v>
      </c>
      <c r="D214" s="49">
        <v>749.99999999999989</v>
      </c>
      <c r="E214" s="49"/>
      <c r="F214" s="49">
        <f t="shared" si="6"/>
        <v>0</v>
      </c>
      <c r="G214" s="49">
        <f t="shared" si="7"/>
        <v>0</v>
      </c>
      <c r="H214" s="2"/>
      <c r="I214" s="2"/>
      <c r="J214" s="2"/>
      <c r="K214" s="2"/>
    </row>
    <row r="215" spans="1:11" x14ac:dyDescent="0.25">
      <c r="A215" s="27" t="s">
        <v>45</v>
      </c>
      <c r="B215" s="27" t="s">
        <v>142</v>
      </c>
      <c r="C215" s="27" t="s">
        <v>143</v>
      </c>
      <c r="D215" s="49">
        <v>225</v>
      </c>
      <c r="E215" s="49"/>
      <c r="F215" s="49">
        <f t="shared" si="6"/>
        <v>0</v>
      </c>
      <c r="G215" s="49">
        <f t="shared" si="7"/>
        <v>0</v>
      </c>
      <c r="H215" s="2"/>
      <c r="I215" s="2"/>
      <c r="J215" s="2"/>
      <c r="K215" s="2"/>
    </row>
    <row r="216" spans="1:11" x14ac:dyDescent="0.25">
      <c r="A216" s="27" t="s">
        <v>45</v>
      </c>
      <c r="B216" s="27" t="s">
        <v>174</v>
      </c>
      <c r="C216" s="27" t="s">
        <v>98</v>
      </c>
      <c r="D216" s="49">
        <v>322.5</v>
      </c>
      <c r="E216" s="49"/>
      <c r="F216" s="49">
        <f t="shared" si="6"/>
        <v>0</v>
      </c>
      <c r="G216" s="49">
        <f t="shared" si="7"/>
        <v>0</v>
      </c>
      <c r="H216" s="2"/>
      <c r="I216" s="2"/>
      <c r="J216" s="2"/>
      <c r="K216" s="2"/>
    </row>
    <row r="217" spans="1:11" x14ac:dyDescent="0.25">
      <c r="A217" s="27"/>
      <c r="B217" s="27"/>
      <c r="C217" s="27"/>
      <c r="D217" s="49"/>
      <c r="E217" s="49"/>
      <c r="F217" s="49"/>
      <c r="G217" s="49"/>
      <c r="H217" s="2"/>
      <c r="I217" s="2"/>
      <c r="J217" s="2"/>
      <c r="K217" s="2"/>
    </row>
    <row r="218" spans="1:11" x14ac:dyDescent="0.25">
      <c r="A218" s="27" t="s">
        <v>47</v>
      </c>
      <c r="B218" s="27" t="s">
        <v>89</v>
      </c>
      <c r="C218" s="27" t="str">
        <f>VLOOKUP(B218,$M$6:$N$25,2,0)</f>
        <v>đậy bạt đống ủ</v>
      </c>
      <c r="D218" s="49"/>
      <c r="E218" s="49"/>
      <c r="F218" s="49">
        <f t="shared" si="6"/>
        <v>4.9999999999999982</v>
      </c>
      <c r="G218" s="49">
        <f t="shared" si="7"/>
        <v>2.0000000000000009</v>
      </c>
      <c r="H218" s="2"/>
      <c r="I218" s="2"/>
      <c r="J218" s="2">
        <v>4.9999999999999982</v>
      </c>
      <c r="K218" s="2">
        <v>2.0000000000000009</v>
      </c>
    </row>
    <row r="219" spans="1:11" x14ac:dyDescent="0.25">
      <c r="A219" s="27" t="s">
        <v>47</v>
      </c>
      <c r="B219" s="27" t="s">
        <v>90</v>
      </c>
      <c r="C219" s="27" t="str">
        <f>VLOOKUP(B219,$M$6:$N$25,2,0)</f>
        <v>mở  bạt đống ủ</v>
      </c>
      <c r="D219" s="49"/>
      <c r="E219" s="49"/>
      <c r="F219" s="49">
        <f t="shared" si="6"/>
        <v>5</v>
      </c>
      <c r="G219" s="49">
        <f t="shared" si="7"/>
        <v>0</v>
      </c>
      <c r="H219" s="2"/>
      <c r="I219" s="2"/>
      <c r="J219" s="2">
        <v>5</v>
      </c>
      <c r="K219" s="2"/>
    </row>
    <row r="220" spans="1:11" x14ac:dyDescent="0.25">
      <c r="A220" s="27" t="s">
        <v>47</v>
      </c>
      <c r="B220" s="27" t="s">
        <v>92</v>
      </c>
      <c r="C220" s="27" t="str">
        <f>VLOOKUP(B220,$M$6:$N$25,2,0)</f>
        <v>làm ngoài</v>
      </c>
      <c r="D220" s="49"/>
      <c r="E220" s="49"/>
      <c r="F220" s="49">
        <f t="shared" si="6"/>
        <v>5.9999999999999991</v>
      </c>
      <c r="G220" s="49">
        <f t="shared" si="7"/>
        <v>8</v>
      </c>
      <c r="H220" s="2">
        <v>5.9999999999999991</v>
      </c>
      <c r="I220" s="2">
        <v>8</v>
      </c>
      <c r="J220" s="2"/>
      <c r="K220" s="2"/>
    </row>
    <row r="221" spans="1:11" x14ac:dyDescent="0.25">
      <c r="A221" s="27" t="s">
        <v>47</v>
      </c>
      <c r="B221" s="27" t="s">
        <v>95</v>
      </c>
      <c r="C221" s="27" t="s">
        <v>96</v>
      </c>
      <c r="D221" s="49">
        <v>800</v>
      </c>
      <c r="E221" s="49"/>
      <c r="F221" s="49">
        <f t="shared" si="6"/>
        <v>0</v>
      </c>
      <c r="G221" s="49">
        <f t="shared" si="7"/>
        <v>0</v>
      </c>
      <c r="H221" s="2"/>
      <c r="I221" s="2"/>
      <c r="J221" s="2"/>
      <c r="K221" s="2"/>
    </row>
    <row r="222" spans="1:11" x14ac:dyDescent="0.25">
      <c r="A222" s="27" t="s">
        <v>47</v>
      </c>
      <c r="B222" s="27" t="s">
        <v>99</v>
      </c>
      <c r="C222" s="27" t="s">
        <v>100</v>
      </c>
      <c r="D222" s="49">
        <v>3500</v>
      </c>
      <c r="E222" s="49"/>
      <c r="F222" s="49">
        <f t="shared" si="6"/>
        <v>0</v>
      </c>
      <c r="G222" s="49">
        <f t="shared" si="7"/>
        <v>0</v>
      </c>
      <c r="H222" s="2"/>
      <c r="I222" s="2"/>
      <c r="J222" s="2"/>
      <c r="K222" s="2"/>
    </row>
    <row r="223" spans="1:11" x14ac:dyDescent="0.25">
      <c r="A223" s="27" t="s">
        <v>47</v>
      </c>
      <c r="B223" s="27" t="s">
        <v>112</v>
      </c>
      <c r="C223" s="27" t="s">
        <v>113</v>
      </c>
      <c r="D223" s="49">
        <v>166.66666666666669</v>
      </c>
      <c r="E223" s="49"/>
      <c r="F223" s="49">
        <f t="shared" si="6"/>
        <v>0</v>
      </c>
      <c r="G223" s="49">
        <f t="shared" si="7"/>
        <v>0</v>
      </c>
      <c r="H223" s="2"/>
      <c r="I223" s="2"/>
      <c r="J223" s="2"/>
      <c r="K223" s="2"/>
    </row>
    <row r="224" spans="1:11" x14ac:dyDescent="0.25">
      <c r="A224" s="27" t="s">
        <v>47</v>
      </c>
      <c r="B224" s="27" t="s">
        <v>103</v>
      </c>
      <c r="C224" s="27" t="s">
        <v>104</v>
      </c>
      <c r="D224" s="49">
        <v>66.666666666666671</v>
      </c>
      <c r="E224" s="49"/>
      <c r="F224" s="49">
        <f t="shared" si="6"/>
        <v>0</v>
      </c>
      <c r="G224" s="49">
        <f t="shared" si="7"/>
        <v>0</v>
      </c>
      <c r="H224" s="2"/>
      <c r="I224" s="2"/>
      <c r="J224" s="2"/>
      <c r="K224" s="2"/>
    </row>
    <row r="225" spans="1:11" x14ac:dyDescent="0.25">
      <c r="A225" s="27" t="s">
        <v>47</v>
      </c>
      <c r="B225" s="27" t="s">
        <v>107</v>
      </c>
      <c r="C225" s="27" t="s">
        <v>108</v>
      </c>
      <c r="D225" s="49">
        <v>749.99999999999989</v>
      </c>
      <c r="E225" s="49"/>
      <c r="F225" s="49">
        <f t="shared" si="6"/>
        <v>0</v>
      </c>
      <c r="G225" s="49">
        <f t="shared" si="7"/>
        <v>0</v>
      </c>
      <c r="H225" s="2"/>
      <c r="I225" s="2"/>
      <c r="J225" s="2"/>
      <c r="K225" s="2"/>
    </row>
    <row r="226" spans="1:11" x14ac:dyDescent="0.25">
      <c r="A226" s="27" t="s">
        <v>47</v>
      </c>
      <c r="B226" s="27" t="s">
        <v>142</v>
      </c>
      <c r="C226" s="27" t="s">
        <v>143</v>
      </c>
      <c r="D226" s="49">
        <v>225</v>
      </c>
      <c r="E226" s="49"/>
      <c r="F226" s="49">
        <f t="shared" si="6"/>
        <v>0</v>
      </c>
      <c r="G226" s="49">
        <f t="shared" si="7"/>
        <v>0</v>
      </c>
      <c r="H226" s="2"/>
      <c r="I226" s="2"/>
      <c r="J226" s="2"/>
      <c r="K226" s="2"/>
    </row>
    <row r="227" spans="1:11" x14ac:dyDescent="0.25">
      <c r="A227" s="27"/>
      <c r="B227" s="27"/>
      <c r="C227" s="27"/>
      <c r="D227" s="49"/>
      <c r="E227" s="49"/>
      <c r="F227" s="49"/>
      <c r="G227" s="49"/>
      <c r="H227" s="2"/>
      <c r="I227" s="2"/>
      <c r="J227" s="2"/>
      <c r="K227" s="2"/>
    </row>
    <row r="228" spans="1:11" x14ac:dyDescent="0.25">
      <c r="A228" s="27" t="s">
        <v>48</v>
      </c>
      <c r="B228" s="27" t="s">
        <v>89</v>
      </c>
      <c r="C228" s="27" t="str">
        <f>VLOOKUP(B228,$M$6:$N$25,2,0)</f>
        <v>đậy bạt đống ủ</v>
      </c>
      <c r="D228" s="49"/>
      <c r="E228" s="49"/>
      <c r="F228" s="49">
        <f t="shared" si="6"/>
        <v>4.9999999999999982</v>
      </c>
      <c r="G228" s="49">
        <f t="shared" si="7"/>
        <v>0</v>
      </c>
      <c r="H228" s="2"/>
      <c r="I228" s="2"/>
      <c r="J228" s="2">
        <v>4.9999999999999982</v>
      </c>
      <c r="K228" s="2"/>
    </row>
    <row r="229" spans="1:11" x14ac:dyDescent="0.25">
      <c r="A229" s="27" t="s">
        <v>48</v>
      </c>
      <c r="B229" s="27" t="s">
        <v>90</v>
      </c>
      <c r="C229" s="27" t="str">
        <f>VLOOKUP(B229,$M$6:$N$25,2,0)</f>
        <v>mở  bạt đống ủ</v>
      </c>
      <c r="D229" s="49"/>
      <c r="E229" s="49"/>
      <c r="F229" s="49">
        <f t="shared" si="6"/>
        <v>3.4999999999999996</v>
      </c>
      <c r="G229" s="49">
        <f t="shared" si="7"/>
        <v>0</v>
      </c>
      <c r="H229" s="2"/>
      <c r="I229" s="2"/>
      <c r="J229" s="2">
        <v>3.4999999999999996</v>
      </c>
      <c r="K229" s="2"/>
    </row>
    <row r="230" spans="1:11" x14ac:dyDescent="0.25">
      <c r="A230" s="27" t="s">
        <v>48</v>
      </c>
      <c r="B230" s="27" t="s">
        <v>92</v>
      </c>
      <c r="C230" s="27" t="str">
        <f>VLOOKUP(B230,$M$6:$N$25,2,0)</f>
        <v>làm ngoài</v>
      </c>
      <c r="D230" s="49"/>
      <c r="E230" s="49"/>
      <c r="F230" s="49">
        <f t="shared" si="6"/>
        <v>14</v>
      </c>
      <c r="G230" s="49">
        <f t="shared" si="7"/>
        <v>8</v>
      </c>
      <c r="H230" s="2">
        <v>14</v>
      </c>
      <c r="I230" s="2">
        <v>8</v>
      </c>
      <c r="J230" s="2"/>
      <c r="K230" s="2"/>
    </row>
    <row r="231" spans="1:11" x14ac:dyDescent="0.25">
      <c r="A231" s="27" t="s">
        <v>48</v>
      </c>
      <c r="B231" s="27" t="s">
        <v>95</v>
      </c>
      <c r="C231" s="27" t="s">
        <v>96</v>
      </c>
      <c r="D231" s="49">
        <v>800</v>
      </c>
      <c r="E231" s="49"/>
      <c r="F231" s="49">
        <f t="shared" si="6"/>
        <v>0</v>
      </c>
      <c r="G231" s="49">
        <f t="shared" si="7"/>
        <v>0</v>
      </c>
      <c r="H231" s="2"/>
      <c r="I231" s="2"/>
      <c r="J231" s="2"/>
      <c r="K231" s="2"/>
    </row>
    <row r="232" spans="1:11" x14ac:dyDescent="0.25">
      <c r="A232" s="27" t="s">
        <v>48</v>
      </c>
      <c r="B232" s="27" t="s">
        <v>99</v>
      </c>
      <c r="C232" s="27" t="s">
        <v>100</v>
      </c>
      <c r="D232" s="49">
        <v>2800</v>
      </c>
      <c r="E232" s="49"/>
      <c r="F232" s="49">
        <f t="shared" si="6"/>
        <v>0</v>
      </c>
      <c r="G232" s="49">
        <f t="shared" si="7"/>
        <v>0</v>
      </c>
      <c r="H232" s="2"/>
      <c r="I232" s="2"/>
      <c r="J232" s="2"/>
      <c r="K232" s="2"/>
    </row>
    <row r="233" spans="1:11" x14ac:dyDescent="0.25">
      <c r="A233" s="27" t="s">
        <v>48</v>
      </c>
      <c r="B233" s="27" t="s">
        <v>112</v>
      </c>
      <c r="C233" s="27" t="s">
        <v>113</v>
      </c>
      <c r="D233" s="49">
        <v>166.66666666666669</v>
      </c>
      <c r="E233" s="49"/>
      <c r="F233" s="49">
        <f t="shared" si="6"/>
        <v>0</v>
      </c>
      <c r="G233" s="49">
        <f t="shared" si="7"/>
        <v>0</v>
      </c>
      <c r="H233" s="2"/>
      <c r="I233" s="2"/>
      <c r="J233" s="2"/>
      <c r="K233" s="2"/>
    </row>
    <row r="234" spans="1:11" x14ac:dyDescent="0.25">
      <c r="A234" s="27" t="s">
        <v>48</v>
      </c>
      <c r="B234" s="27" t="s">
        <v>103</v>
      </c>
      <c r="C234" s="27" t="s">
        <v>104</v>
      </c>
      <c r="D234" s="49">
        <v>66.666666666666671</v>
      </c>
      <c r="E234" s="49"/>
      <c r="F234" s="49">
        <f t="shared" si="6"/>
        <v>0</v>
      </c>
      <c r="G234" s="49">
        <f t="shared" si="7"/>
        <v>0</v>
      </c>
      <c r="H234" s="2"/>
      <c r="I234" s="2"/>
      <c r="J234" s="2"/>
      <c r="K234" s="2"/>
    </row>
    <row r="235" spans="1:11" x14ac:dyDescent="0.25">
      <c r="A235" s="27" t="s">
        <v>48</v>
      </c>
      <c r="B235" s="27" t="s">
        <v>107</v>
      </c>
      <c r="C235" s="27" t="s">
        <v>108</v>
      </c>
      <c r="D235" s="49">
        <v>749.99999999999989</v>
      </c>
      <c r="E235" s="49"/>
      <c r="F235" s="49">
        <f t="shared" si="6"/>
        <v>0</v>
      </c>
      <c r="G235" s="49">
        <f t="shared" si="7"/>
        <v>0</v>
      </c>
      <c r="H235" s="2"/>
      <c r="I235" s="2"/>
      <c r="J235" s="2"/>
      <c r="K235" s="2"/>
    </row>
    <row r="236" spans="1:11" x14ac:dyDescent="0.25">
      <c r="A236" s="27" t="s">
        <v>48</v>
      </c>
      <c r="B236" s="27" t="s">
        <v>142</v>
      </c>
      <c r="C236" s="27" t="s">
        <v>143</v>
      </c>
      <c r="D236" s="49">
        <v>75</v>
      </c>
      <c r="E236" s="49"/>
      <c r="F236" s="49">
        <f t="shared" si="6"/>
        <v>0</v>
      </c>
      <c r="G236" s="49">
        <f t="shared" si="7"/>
        <v>0</v>
      </c>
      <c r="H236" s="2"/>
      <c r="I236" s="2"/>
      <c r="J236" s="2"/>
      <c r="K236" s="2"/>
    </row>
    <row r="238" spans="1:11" s="9" customFormat="1" x14ac:dyDescent="0.25">
      <c r="A238" s="9" t="s">
        <v>66</v>
      </c>
      <c r="D238" s="94"/>
      <c r="E238" s="95"/>
      <c r="F238" s="95"/>
      <c r="G238" s="95"/>
    </row>
    <row r="239" spans="1:11" ht="15" customHeight="1" x14ac:dyDescent="0.25">
      <c r="A239" s="9" t="s">
        <v>62</v>
      </c>
      <c r="B239" s="145" t="s">
        <v>64</v>
      </c>
      <c r="C239" s="145"/>
      <c r="E239" s="146" t="s">
        <v>65</v>
      </c>
      <c r="F239" s="146"/>
      <c r="G239" s="146"/>
    </row>
    <row r="242" spans="1:7" s="9" customFormat="1" x14ac:dyDescent="0.25">
      <c r="A242" s="9" t="s">
        <v>162</v>
      </c>
      <c r="B242" s="133" t="s">
        <v>164</v>
      </c>
      <c r="C242" s="133"/>
      <c r="E242" s="133" t="s">
        <v>165</v>
      </c>
      <c r="F242" s="133"/>
      <c r="G242" s="133"/>
    </row>
  </sheetData>
  <autoFilter ref="A5:N236"/>
  <mergeCells count="10">
    <mergeCell ref="B242:C242"/>
    <mergeCell ref="E242:G242"/>
    <mergeCell ref="A3:A4"/>
    <mergeCell ref="A2:G2"/>
    <mergeCell ref="B239:C239"/>
    <mergeCell ref="E239:G239"/>
    <mergeCell ref="D3:E3"/>
    <mergeCell ref="F3:G3"/>
    <mergeCell ref="C3:C4"/>
    <mergeCell ref="B3:B4"/>
  </mergeCells>
  <pageMargins left="0.2" right="0.2" top="0.2" bottom="0.2" header="0.2" footer="0.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214"/>
  <sheetViews>
    <sheetView tabSelected="1" workbookViewId="0">
      <selection activeCell="A2" sqref="A2:G3"/>
    </sheetView>
  </sheetViews>
  <sheetFormatPr defaultRowHeight="15" x14ac:dyDescent="0.25"/>
  <cols>
    <col min="1" max="1" width="19.7109375" customWidth="1"/>
    <col min="3" max="3" width="37.7109375" customWidth="1"/>
  </cols>
  <sheetData>
    <row r="2" spans="1:7" x14ac:dyDescent="0.25">
      <c r="D2" s="7">
        <f>SUBTOTAL(9,D4:D214)</f>
        <v>0</v>
      </c>
      <c r="E2" s="7">
        <f t="shared" ref="E2:G2" si="0">SUBTOTAL(9,E4:E214)</f>
        <v>0</v>
      </c>
      <c r="F2" s="7">
        <f t="shared" si="0"/>
        <v>25.5</v>
      </c>
      <c r="G2" s="7">
        <f t="shared" si="0"/>
        <v>0</v>
      </c>
    </row>
    <row r="3" spans="1:7" x14ac:dyDescent="0.25">
      <c r="A3" s="98" t="s">
        <v>177</v>
      </c>
      <c r="B3" s="98" t="s">
        <v>178</v>
      </c>
      <c r="C3" s="98" t="s">
        <v>179</v>
      </c>
      <c r="D3" s="98" t="s">
        <v>180</v>
      </c>
      <c r="E3" s="98" t="s">
        <v>181</v>
      </c>
      <c r="F3" s="98" t="s">
        <v>182</v>
      </c>
      <c r="G3" s="98" t="s">
        <v>183</v>
      </c>
    </row>
    <row r="4" spans="1:7" hidden="1" x14ac:dyDescent="0.25">
      <c r="A4" t="s">
        <v>94</v>
      </c>
      <c r="B4" t="s">
        <v>89</v>
      </c>
      <c r="C4" t="s">
        <v>135</v>
      </c>
      <c r="F4">
        <v>1.9999999999999982</v>
      </c>
      <c r="G4">
        <v>0</v>
      </c>
    </row>
    <row r="5" spans="1:7" hidden="1" x14ac:dyDescent="0.25">
      <c r="A5" t="s">
        <v>94</v>
      </c>
      <c r="B5" t="s">
        <v>90</v>
      </c>
      <c r="C5" t="s">
        <v>136</v>
      </c>
      <c r="F5">
        <v>3.4999999999999996</v>
      </c>
      <c r="G5">
        <v>0</v>
      </c>
    </row>
    <row r="6" spans="1:7" hidden="1" x14ac:dyDescent="0.25">
      <c r="A6" t="s">
        <v>94</v>
      </c>
      <c r="B6" t="s">
        <v>92</v>
      </c>
      <c r="C6" t="s">
        <v>134</v>
      </c>
      <c r="F6">
        <v>17.5</v>
      </c>
      <c r="G6">
        <v>0</v>
      </c>
    </row>
    <row r="7" spans="1:7" hidden="1" x14ac:dyDescent="0.25">
      <c r="A7" t="s">
        <v>94</v>
      </c>
      <c r="B7" t="s">
        <v>99</v>
      </c>
      <c r="C7" t="s">
        <v>100</v>
      </c>
      <c r="D7">
        <v>2100</v>
      </c>
      <c r="F7">
        <v>0</v>
      </c>
      <c r="G7">
        <v>0</v>
      </c>
    </row>
    <row r="8" spans="1:7" hidden="1" x14ac:dyDescent="0.25">
      <c r="A8" t="s">
        <v>94</v>
      </c>
      <c r="B8" t="s">
        <v>107</v>
      </c>
      <c r="C8" t="s">
        <v>108</v>
      </c>
      <c r="D8">
        <v>710</v>
      </c>
      <c r="F8">
        <v>0</v>
      </c>
      <c r="G8">
        <v>0</v>
      </c>
    </row>
    <row r="9" spans="1:7" hidden="1" x14ac:dyDescent="0.25">
      <c r="A9" t="s">
        <v>94</v>
      </c>
      <c r="B9" t="s">
        <v>142</v>
      </c>
      <c r="C9" t="s">
        <v>143</v>
      </c>
      <c r="D9">
        <v>75</v>
      </c>
      <c r="F9">
        <v>0</v>
      </c>
      <c r="G9">
        <v>0</v>
      </c>
    </row>
    <row r="10" spans="1:7" hidden="1" x14ac:dyDescent="0.25">
      <c r="A10" t="s">
        <v>94</v>
      </c>
      <c r="B10" t="s">
        <v>152</v>
      </c>
      <c r="C10" t="s">
        <v>173</v>
      </c>
      <c r="D10">
        <v>283.33333333333331</v>
      </c>
      <c r="F10">
        <v>0</v>
      </c>
      <c r="G10">
        <v>0</v>
      </c>
    </row>
    <row r="11" spans="1:7" hidden="1" x14ac:dyDescent="0.25">
      <c r="A11" t="s">
        <v>94</v>
      </c>
      <c r="B11" t="s">
        <v>166</v>
      </c>
      <c r="C11" t="s">
        <v>167</v>
      </c>
      <c r="D11">
        <v>33.333333333333336</v>
      </c>
      <c r="F11">
        <v>0</v>
      </c>
      <c r="G11">
        <v>0</v>
      </c>
    </row>
    <row r="12" spans="1:7" x14ac:dyDescent="0.25">
      <c r="A12" t="s">
        <v>17</v>
      </c>
      <c r="B12" t="s">
        <v>155</v>
      </c>
      <c r="C12" t="s">
        <v>160</v>
      </c>
      <c r="F12">
        <v>2.4999999999999991</v>
      </c>
      <c r="G12">
        <v>0</v>
      </c>
    </row>
    <row r="13" spans="1:7" hidden="1" x14ac:dyDescent="0.25">
      <c r="A13" t="s">
        <v>17</v>
      </c>
      <c r="B13" t="s">
        <v>89</v>
      </c>
      <c r="C13" t="s">
        <v>135</v>
      </c>
      <c r="F13">
        <v>1.0000000000000018</v>
      </c>
      <c r="G13">
        <v>0</v>
      </c>
    </row>
    <row r="14" spans="1:7" hidden="1" x14ac:dyDescent="0.25">
      <c r="A14" t="s">
        <v>17</v>
      </c>
      <c r="B14" t="s">
        <v>92</v>
      </c>
      <c r="C14" t="s">
        <v>134</v>
      </c>
      <c r="F14">
        <v>3.9999999999999991</v>
      </c>
      <c r="G14">
        <v>8</v>
      </c>
    </row>
    <row r="15" spans="1:7" hidden="1" x14ac:dyDescent="0.25">
      <c r="A15" t="s">
        <v>17</v>
      </c>
      <c r="B15" t="s">
        <v>99</v>
      </c>
      <c r="C15" t="s">
        <v>100</v>
      </c>
      <c r="D15">
        <v>700</v>
      </c>
      <c r="F15">
        <v>0</v>
      </c>
      <c r="G15">
        <v>0</v>
      </c>
    </row>
    <row r="16" spans="1:7" hidden="1" x14ac:dyDescent="0.25">
      <c r="A16" t="s">
        <v>17</v>
      </c>
      <c r="B16" t="s">
        <v>107</v>
      </c>
      <c r="C16" t="s">
        <v>108</v>
      </c>
      <c r="D16">
        <v>366.66666666666669</v>
      </c>
      <c r="F16">
        <v>0</v>
      </c>
      <c r="G16">
        <v>0</v>
      </c>
    </row>
    <row r="17" spans="1:7" hidden="1" x14ac:dyDescent="0.25">
      <c r="A17" t="s">
        <v>17</v>
      </c>
      <c r="B17" t="s">
        <v>152</v>
      </c>
      <c r="C17" t="s">
        <v>173</v>
      </c>
      <c r="D17">
        <v>283.33333333333331</v>
      </c>
      <c r="F17">
        <v>0</v>
      </c>
      <c r="G17">
        <v>0</v>
      </c>
    </row>
    <row r="18" spans="1:7" hidden="1" x14ac:dyDescent="0.25">
      <c r="A18" t="s">
        <v>17</v>
      </c>
      <c r="B18" t="s">
        <v>174</v>
      </c>
      <c r="C18" t="s">
        <v>98</v>
      </c>
      <c r="D18">
        <v>400</v>
      </c>
      <c r="F18">
        <v>0</v>
      </c>
      <c r="G18">
        <v>0</v>
      </c>
    </row>
    <row r="19" spans="1:7" hidden="1" x14ac:dyDescent="0.25">
      <c r="A19" t="s">
        <v>22</v>
      </c>
      <c r="B19" t="s">
        <v>89</v>
      </c>
      <c r="C19" t="s">
        <v>135</v>
      </c>
      <c r="F19">
        <v>5.9999999999999973</v>
      </c>
      <c r="G19">
        <v>3.5000000000000009</v>
      </c>
    </row>
    <row r="20" spans="1:7" hidden="1" x14ac:dyDescent="0.25">
      <c r="A20" t="s">
        <v>22</v>
      </c>
      <c r="B20" t="s">
        <v>90</v>
      </c>
      <c r="C20" t="s">
        <v>136</v>
      </c>
      <c r="F20">
        <v>2.4999999999999991</v>
      </c>
      <c r="G20">
        <v>0</v>
      </c>
    </row>
    <row r="21" spans="1:7" hidden="1" x14ac:dyDescent="0.25">
      <c r="A21" t="s">
        <v>22</v>
      </c>
      <c r="B21" t="s">
        <v>92</v>
      </c>
      <c r="C21" t="s">
        <v>134</v>
      </c>
      <c r="F21">
        <v>6.9999999999999973</v>
      </c>
      <c r="G21">
        <v>8</v>
      </c>
    </row>
    <row r="22" spans="1:7" hidden="1" x14ac:dyDescent="0.25">
      <c r="A22" t="s">
        <v>22</v>
      </c>
      <c r="B22" t="s">
        <v>99</v>
      </c>
      <c r="C22" t="s">
        <v>100</v>
      </c>
      <c r="D22">
        <v>2100</v>
      </c>
      <c r="F22">
        <v>0</v>
      </c>
      <c r="G22">
        <v>0</v>
      </c>
    </row>
    <row r="23" spans="1:7" hidden="1" x14ac:dyDescent="0.25">
      <c r="A23" t="s">
        <v>22</v>
      </c>
      <c r="B23" t="s">
        <v>101</v>
      </c>
      <c r="C23" t="s">
        <v>102</v>
      </c>
      <c r="D23">
        <v>826.66666666666674</v>
      </c>
      <c r="F23">
        <v>0</v>
      </c>
      <c r="G23">
        <v>0</v>
      </c>
    </row>
    <row r="24" spans="1:7" hidden="1" x14ac:dyDescent="0.25">
      <c r="A24" t="s">
        <v>22</v>
      </c>
      <c r="B24" t="s">
        <v>112</v>
      </c>
      <c r="C24" t="s">
        <v>113</v>
      </c>
      <c r="D24">
        <v>166.66666666666669</v>
      </c>
      <c r="F24">
        <v>0</v>
      </c>
      <c r="G24">
        <v>0</v>
      </c>
    </row>
    <row r="25" spans="1:7" hidden="1" x14ac:dyDescent="0.25">
      <c r="A25" t="s">
        <v>22</v>
      </c>
      <c r="B25" t="s">
        <v>103</v>
      </c>
      <c r="C25" t="s">
        <v>104</v>
      </c>
      <c r="D25">
        <v>66.666666666666671</v>
      </c>
      <c r="F25">
        <v>0</v>
      </c>
      <c r="G25">
        <v>0</v>
      </c>
    </row>
    <row r="26" spans="1:7" hidden="1" x14ac:dyDescent="0.25">
      <c r="A26" t="s">
        <v>22</v>
      </c>
      <c r="B26" t="s">
        <v>107</v>
      </c>
      <c r="C26" t="s">
        <v>108</v>
      </c>
      <c r="D26">
        <v>733.33333333333337</v>
      </c>
      <c r="F26">
        <v>0</v>
      </c>
      <c r="G26">
        <v>0</v>
      </c>
    </row>
    <row r="27" spans="1:7" hidden="1" x14ac:dyDescent="0.25">
      <c r="A27" t="s">
        <v>22</v>
      </c>
      <c r="B27" t="s">
        <v>142</v>
      </c>
      <c r="C27" t="s">
        <v>143</v>
      </c>
      <c r="D27">
        <v>75</v>
      </c>
      <c r="F27">
        <v>0</v>
      </c>
      <c r="G27">
        <v>0</v>
      </c>
    </row>
    <row r="28" spans="1:7" hidden="1" x14ac:dyDescent="0.25">
      <c r="A28" t="s">
        <v>22</v>
      </c>
      <c r="B28" t="s">
        <v>166</v>
      </c>
      <c r="C28" t="s">
        <v>167</v>
      </c>
      <c r="D28">
        <v>33.333333333333336</v>
      </c>
      <c r="F28">
        <v>0</v>
      </c>
      <c r="G28">
        <v>0</v>
      </c>
    </row>
    <row r="29" spans="1:7" hidden="1" x14ac:dyDescent="0.25">
      <c r="A29" t="s">
        <v>25</v>
      </c>
      <c r="B29" t="s">
        <v>89</v>
      </c>
      <c r="C29" t="s">
        <v>135</v>
      </c>
      <c r="F29">
        <v>3.9999999999999991</v>
      </c>
      <c r="G29">
        <v>0</v>
      </c>
    </row>
    <row r="30" spans="1:7" hidden="1" x14ac:dyDescent="0.25">
      <c r="A30" t="s">
        <v>25</v>
      </c>
      <c r="B30" t="s">
        <v>90</v>
      </c>
      <c r="C30" t="s">
        <v>136</v>
      </c>
      <c r="F30">
        <v>1.0000000000000004</v>
      </c>
      <c r="G30">
        <v>0</v>
      </c>
    </row>
    <row r="31" spans="1:7" hidden="1" x14ac:dyDescent="0.25">
      <c r="A31" t="s">
        <v>25</v>
      </c>
      <c r="B31" t="s">
        <v>92</v>
      </c>
      <c r="C31" t="s">
        <v>134</v>
      </c>
      <c r="F31">
        <v>9</v>
      </c>
      <c r="G31">
        <v>0</v>
      </c>
    </row>
    <row r="32" spans="1:7" hidden="1" x14ac:dyDescent="0.25">
      <c r="A32" t="s">
        <v>25</v>
      </c>
      <c r="B32" t="s">
        <v>99</v>
      </c>
      <c r="C32" t="s">
        <v>100</v>
      </c>
      <c r="D32">
        <v>1475</v>
      </c>
      <c r="F32">
        <v>0</v>
      </c>
      <c r="G32">
        <v>0</v>
      </c>
    </row>
    <row r="33" spans="1:7" hidden="1" x14ac:dyDescent="0.25">
      <c r="A33" t="s">
        <v>25</v>
      </c>
      <c r="B33" t="s">
        <v>101</v>
      </c>
      <c r="C33" t="s">
        <v>102</v>
      </c>
      <c r="D33">
        <v>863.33333333333337</v>
      </c>
      <c r="F33">
        <v>0</v>
      </c>
      <c r="G33">
        <v>0</v>
      </c>
    </row>
    <row r="34" spans="1:7" hidden="1" x14ac:dyDescent="0.25">
      <c r="A34" t="s">
        <v>25</v>
      </c>
      <c r="B34" t="s">
        <v>107</v>
      </c>
      <c r="C34" t="s">
        <v>108</v>
      </c>
      <c r="D34">
        <v>696.66666666666674</v>
      </c>
      <c r="F34">
        <v>0</v>
      </c>
      <c r="G34">
        <v>0</v>
      </c>
    </row>
    <row r="35" spans="1:7" hidden="1" x14ac:dyDescent="0.25">
      <c r="A35" t="s">
        <v>25</v>
      </c>
      <c r="B35" t="s">
        <v>152</v>
      </c>
      <c r="C35" t="s">
        <v>173</v>
      </c>
      <c r="D35">
        <v>283.33333333333331</v>
      </c>
      <c r="F35">
        <v>0</v>
      </c>
      <c r="G35">
        <v>0</v>
      </c>
    </row>
    <row r="36" spans="1:7" hidden="1" x14ac:dyDescent="0.25">
      <c r="A36" t="s">
        <v>25</v>
      </c>
      <c r="B36" t="s">
        <v>166</v>
      </c>
      <c r="C36" t="s">
        <v>167</v>
      </c>
      <c r="D36">
        <v>8.3333333333333339</v>
      </c>
      <c r="E36">
        <v>25</v>
      </c>
      <c r="F36">
        <v>0</v>
      </c>
      <c r="G36">
        <v>0</v>
      </c>
    </row>
    <row r="37" spans="1:7" hidden="1" x14ac:dyDescent="0.25">
      <c r="A37" t="s">
        <v>25</v>
      </c>
      <c r="B37" t="s">
        <v>175</v>
      </c>
      <c r="C37" t="s">
        <v>111</v>
      </c>
      <c r="D37">
        <v>795</v>
      </c>
      <c r="F37">
        <v>0</v>
      </c>
      <c r="G37">
        <v>0</v>
      </c>
    </row>
    <row r="38" spans="1:7" hidden="1" x14ac:dyDescent="0.25">
      <c r="A38" t="s">
        <v>25</v>
      </c>
      <c r="B38" t="s">
        <v>174</v>
      </c>
      <c r="C38" t="s">
        <v>98</v>
      </c>
      <c r="D38">
        <v>400</v>
      </c>
      <c r="F38">
        <v>0</v>
      </c>
      <c r="G38">
        <v>0</v>
      </c>
    </row>
    <row r="39" spans="1:7" x14ac:dyDescent="0.25">
      <c r="A39" t="s">
        <v>26</v>
      </c>
      <c r="B39" t="s">
        <v>155</v>
      </c>
      <c r="C39" t="s">
        <v>160</v>
      </c>
      <c r="F39">
        <v>3.5000000000000009</v>
      </c>
      <c r="G39">
        <v>0</v>
      </c>
    </row>
    <row r="40" spans="1:7" hidden="1" x14ac:dyDescent="0.25">
      <c r="A40" t="s">
        <v>26</v>
      </c>
      <c r="B40" t="s">
        <v>89</v>
      </c>
      <c r="C40" t="s">
        <v>135</v>
      </c>
      <c r="F40">
        <v>0.99999999999999911</v>
      </c>
      <c r="G40">
        <v>0</v>
      </c>
    </row>
    <row r="41" spans="1:7" hidden="1" x14ac:dyDescent="0.25">
      <c r="A41" t="s">
        <v>26</v>
      </c>
      <c r="B41" t="s">
        <v>90</v>
      </c>
      <c r="C41" t="s">
        <v>136</v>
      </c>
      <c r="F41">
        <v>6</v>
      </c>
      <c r="G41">
        <v>0</v>
      </c>
    </row>
    <row r="42" spans="1:7" hidden="1" x14ac:dyDescent="0.25">
      <c r="A42" t="s">
        <v>26</v>
      </c>
      <c r="B42" t="s">
        <v>92</v>
      </c>
      <c r="C42" t="s">
        <v>134</v>
      </c>
      <c r="F42">
        <v>14</v>
      </c>
      <c r="G42">
        <v>16</v>
      </c>
    </row>
    <row r="43" spans="1:7" hidden="1" x14ac:dyDescent="0.25">
      <c r="A43" t="s">
        <v>26</v>
      </c>
      <c r="B43" t="s">
        <v>99</v>
      </c>
      <c r="C43" t="s">
        <v>100</v>
      </c>
      <c r="D43">
        <v>1475</v>
      </c>
      <c r="F43">
        <v>0</v>
      </c>
      <c r="G43">
        <v>0</v>
      </c>
    </row>
    <row r="44" spans="1:7" hidden="1" x14ac:dyDescent="0.25">
      <c r="A44" t="s">
        <v>26</v>
      </c>
      <c r="B44" t="s">
        <v>116</v>
      </c>
      <c r="C44" t="s">
        <v>117</v>
      </c>
      <c r="D44">
        <v>225</v>
      </c>
      <c r="F44">
        <v>0</v>
      </c>
      <c r="G44">
        <v>0</v>
      </c>
    </row>
    <row r="45" spans="1:7" hidden="1" x14ac:dyDescent="0.25">
      <c r="A45" t="s">
        <v>26</v>
      </c>
      <c r="B45" t="s">
        <v>118</v>
      </c>
      <c r="C45" t="s">
        <v>119</v>
      </c>
      <c r="D45">
        <v>425</v>
      </c>
      <c r="F45">
        <v>0</v>
      </c>
      <c r="G45">
        <v>0</v>
      </c>
    </row>
    <row r="46" spans="1:7" hidden="1" x14ac:dyDescent="0.25">
      <c r="A46" t="s">
        <v>26</v>
      </c>
      <c r="B46" t="s">
        <v>101</v>
      </c>
      <c r="C46" t="s">
        <v>102</v>
      </c>
      <c r="D46">
        <v>733.33333333333337</v>
      </c>
      <c r="F46">
        <v>0</v>
      </c>
      <c r="G46">
        <v>0</v>
      </c>
    </row>
    <row r="47" spans="1:7" hidden="1" x14ac:dyDescent="0.25">
      <c r="A47" t="s">
        <v>26</v>
      </c>
      <c r="B47" t="s">
        <v>107</v>
      </c>
      <c r="C47" t="s">
        <v>108</v>
      </c>
      <c r="D47">
        <v>710</v>
      </c>
      <c r="F47">
        <v>0</v>
      </c>
      <c r="G47">
        <v>0</v>
      </c>
    </row>
    <row r="48" spans="1:7" hidden="1" x14ac:dyDescent="0.25">
      <c r="A48" t="s">
        <v>26</v>
      </c>
      <c r="B48" t="s">
        <v>142</v>
      </c>
      <c r="C48" t="s">
        <v>143</v>
      </c>
      <c r="D48">
        <v>300</v>
      </c>
      <c r="F48">
        <v>0</v>
      </c>
      <c r="G48">
        <v>0</v>
      </c>
    </row>
    <row r="49" spans="1:7" hidden="1" x14ac:dyDescent="0.25">
      <c r="A49" t="s">
        <v>26</v>
      </c>
      <c r="B49" t="s">
        <v>166</v>
      </c>
      <c r="C49" t="s">
        <v>167</v>
      </c>
      <c r="D49">
        <v>33.333333333333336</v>
      </c>
      <c r="F49">
        <v>0</v>
      </c>
      <c r="G49">
        <v>0</v>
      </c>
    </row>
    <row r="50" spans="1:7" x14ac:dyDescent="0.25">
      <c r="A50" t="s">
        <v>27</v>
      </c>
      <c r="B50" t="s">
        <v>155</v>
      </c>
      <c r="C50" t="s">
        <v>160</v>
      </c>
      <c r="F50">
        <v>1.5</v>
      </c>
      <c r="G50">
        <v>0</v>
      </c>
    </row>
    <row r="51" spans="1:7" hidden="1" x14ac:dyDescent="0.25">
      <c r="A51" t="s">
        <v>27</v>
      </c>
      <c r="B51" t="s">
        <v>89</v>
      </c>
      <c r="C51" t="s">
        <v>135</v>
      </c>
      <c r="F51">
        <v>6.9999999999999991</v>
      </c>
      <c r="G51">
        <v>1.5</v>
      </c>
    </row>
    <row r="52" spans="1:7" hidden="1" x14ac:dyDescent="0.25">
      <c r="A52" t="s">
        <v>27</v>
      </c>
      <c r="B52" t="s">
        <v>90</v>
      </c>
      <c r="C52" t="s">
        <v>136</v>
      </c>
      <c r="F52">
        <v>1.0000000000000004</v>
      </c>
      <c r="G52">
        <v>0</v>
      </c>
    </row>
    <row r="53" spans="1:7" hidden="1" x14ac:dyDescent="0.25">
      <c r="A53" t="s">
        <v>27</v>
      </c>
      <c r="B53" t="s">
        <v>92</v>
      </c>
      <c r="C53" t="s">
        <v>134</v>
      </c>
      <c r="F53">
        <v>4.5</v>
      </c>
      <c r="G53">
        <v>8</v>
      </c>
    </row>
    <row r="54" spans="1:7" hidden="1" x14ac:dyDescent="0.25">
      <c r="A54" t="s">
        <v>27</v>
      </c>
      <c r="B54" t="s">
        <v>95</v>
      </c>
      <c r="C54" t="s">
        <v>96</v>
      </c>
      <c r="D54">
        <v>650</v>
      </c>
      <c r="F54">
        <v>0</v>
      </c>
      <c r="G54">
        <v>0</v>
      </c>
    </row>
    <row r="55" spans="1:7" hidden="1" x14ac:dyDescent="0.25">
      <c r="A55" t="s">
        <v>27</v>
      </c>
      <c r="B55" t="s">
        <v>130</v>
      </c>
      <c r="C55" t="s">
        <v>131</v>
      </c>
      <c r="D55">
        <v>200</v>
      </c>
      <c r="F55">
        <v>0</v>
      </c>
      <c r="G55">
        <v>0</v>
      </c>
    </row>
    <row r="56" spans="1:7" hidden="1" x14ac:dyDescent="0.25">
      <c r="A56" t="s">
        <v>27</v>
      </c>
      <c r="B56" t="s">
        <v>99</v>
      </c>
      <c r="C56" t="s">
        <v>100</v>
      </c>
      <c r="D56">
        <v>1325</v>
      </c>
      <c r="F56">
        <v>0</v>
      </c>
      <c r="G56">
        <v>0</v>
      </c>
    </row>
    <row r="57" spans="1:7" hidden="1" x14ac:dyDescent="0.25">
      <c r="A57" t="s">
        <v>27</v>
      </c>
      <c r="B57" t="s">
        <v>101</v>
      </c>
      <c r="C57" t="s">
        <v>102</v>
      </c>
      <c r="D57">
        <v>1120</v>
      </c>
      <c r="F57">
        <v>0</v>
      </c>
      <c r="G57">
        <v>0</v>
      </c>
    </row>
    <row r="58" spans="1:7" hidden="1" x14ac:dyDescent="0.25">
      <c r="A58" t="s">
        <v>27</v>
      </c>
      <c r="B58" t="s">
        <v>107</v>
      </c>
      <c r="C58" t="s">
        <v>108</v>
      </c>
      <c r="D58">
        <v>366.66666666666669</v>
      </c>
      <c r="F58">
        <v>0</v>
      </c>
      <c r="G58">
        <v>0</v>
      </c>
    </row>
    <row r="59" spans="1:7" hidden="1" x14ac:dyDescent="0.25">
      <c r="A59" t="s">
        <v>27</v>
      </c>
      <c r="B59" t="s">
        <v>142</v>
      </c>
      <c r="C59" t="s">
        <v>143</v>
      </c>
      <c r="D59">
        <v>150</v>
      </c>
      <c r="F59">
        <v>0</v>
      </c>
      <c r="G59">
        <v>0</v>
      </c>
    </row>
    <row r="60" spans="1:7" hidden="1" x14ac:dyDescent="0.25">
      <c r="A60" t="s">
        <v>27</v>
      </c>
      <c r="B60" t="s">
        <v>174</v>
      </c>
      <c r="C60" t="s">
        <v>98</v>
      </c>
      <c r="D60">
        <v>375</v>
      </c>
      <c r="F60">
        <v>0</v>
      </c>
      <c r="G60">
        <v>0</v>
      </c>
    </row>
    <row r="61" spans="1:7" hidden="1" x14ac:dyDescent="0.25">
      <c r="A61" t="s">
        <v>128</v>
      </c>
      <c r="B61" t="s">
        <v>89</v>
      </c>
      <c r="C61" t="s">
        <v>135</v>
      </c>
      <c r="F61">
        <v>6</v>
      </c>
      <c r="G61">
        <v>8</v>
      </c>
    </row>
    <row r="62" spans="1:7" hidden="1" x14ac:dyDescent="0.25">
      <c r="A62" t="s">
        <v>128</v>
      </c>
      <c r="B62" t="s">
        <v>90</v>
      </c>
      <c r="C62" t="s">
        <v>136</v>
      </c>
      <c r="F62">
        <v>0.49999999999999956</v>
      </c>
      <c r="G62">
        <v>1.9999999999999996</v>
      </c>
    </row>
    <row r="63" spans="1:7" hidden="1" x14ac:dyDescent="0.25">
      <c r="A63" t="s">
        <v>128</v>
      </c>
      <c r="B63" t="s">
        <v>92</v>
      </c>
      <c r="C63" t="s">
        <v>134</v>
      </c>
      <c r="F63">
        <v>13</v>
      </c>
      <c r="G63">
        <v>0</v>
      </c>
    </row>
    <row r="64" spans="1:7" hidden="1" x14ac:dyDescent="0.25">
      <c r="A64" t="s">
        <v>128</v>
      </c>
      <c r="B64" t="s">
        <v>99</v>
      </c>
      <c r="C64" t="s">
        <v>100</v>
      </c>
      <c r="D64">
        <v>1325</v>
      </c>
      <c r="F64">
        <v>0</v>
      </c>
      <c r="G64">
        <v>0</v>
      </c>
    </row>
    <row r="65" spans="1:7" hidden="1" x14ac:dyDescent="0.25">
      <c r="A65" t="s">
        <v>128</v>
      </c>
      <c r="B65" t="s">
        <v>126</v>
      </c>
      <c r="C65" t="s">
        <v>127</v>
      </c>
      <c r="D65">
        <v>325</v>
      </c>
      <c r="F65">
        <v>0</v>
      </c>
      <c r="G65">
        <v>0</v>
      </c>
    </row>
    <row r="66" spans="1:7" hidden="1" x14ac:dyDescent="0.25">
      <c r="A66" t="s">
        <v>128</v>
      </c>
      <c r="B66" t="s">
        <v>114</v>
      </c>
      <c r="C66" t="s">
        <v>115</v>
      </c>
      <c r="D66">
        <v>325</v>
      </c>
      <c r="F66">
        <v>0</v>
      </c>
      <c r="G66">
        <v>0</v>
      </c>
    </row>
    <row r="67" spans="1:7" hidden="1" x14ac:dyDescent="0.25">
      <c r="A67" t="s">
        <v>128</v>
      </c>
      <c r="B67" t="s">
        <v>101</v>
      </c>
      <c r="C67" t="s">
        <v>102</v>
      </c>
      <c r="D67">
        <v>130</v>
      </c>
      <c r="F67">
        <v>0</v>
      </c>
      <c r="G67">
        <v>0</v>
      </c>
    </row>
    <row r="68" spans="1:7" hidden="1" x14ac:dyDescent="0.25">
      <c r="A68" t="s">
        <v>128</v>
      </c>
      <c r="B68" t="s">
        <v>107</v>
      </c>
      <c r="C68" t="s">
        <v>108</v>
      </c>
      <c r="D68">
        <v>1063.3333333333335</v>
      </c>
      <c r="F68">
        <v>0</v>
      </c>
      <c r="G68">
        <v>0</v>
      </c>
    </row>
    <row r="69" spans="1:7" hidden="1" x14ac:dyDescent="0.25">
      <c r="A69" t="s">
        <v>128</v>
      </c>
      <c r="B69" t="s">
        <v>142</v>
      </c>
      <c r="C69" t="s">
        <v>143</v>
      </c>
      <c r="D69">
        <v>150</v>
      </c>
      <c r="F69">
        <v>0</v>
      </c>
      <c r="G69">
        <v>0</v>
      </c>
    </row>
    <row r="70" spans="1:7" hidden="1" x14ac:dyDescent="0.25">
      <c r="A70" t="s">
        <v>128</v>
      </c>
      <c r="B70" t="s">
        <v>166</v>
      </c>
      <c r="C70" t="s">
        <v>167</v>
      </c>
      <c r="D70">
        <v>8.3333333333333339</v>
      </c>
      <c r="E70">
        <v>25</v>
      </c>
      <c r="F70">
        <v>0</v>
      </c>
      <c r="G70">
        <v>0</v>
      </c>
    </row>
    <row r="71" spans="1:7" hidden="1" x14ac:dyDescent="0.25">
      <c r="A71" t="s">
        <v>128</v>
      </c>
      <c r="B71" t="s">
        <v>175</v>
      </c>
      <c r="C71" t="s">
        <v>111</v>
      </c>
      <c r="D71">
        <v>795</v>
      </c>
      <c r="F71">
        <v>0</v>
      </c>
      <c r="G71">
        <v>0</v>
      </c>
    </row>
    <row r="72" spans="1:7" x14ac:dyDescent="0.25">
      <c r="A72" t="s">
        <v>29</v>
      </c>
      <c r="B72" t="s">
        <v>155</v>
      </c>
      <c r="C72" t="s">
        <v>160</v>
      </c>
      <c r="F72">
        <v>2.4999999999999991</v>
      </c>
      <c r="G72">
        <v>0</v>
      </c>
    </row>
    <row r="73" spans="1:7" hidden="1" x14ac:dyDescent="0.25">
      <c r="A73" t="s">
        <v>29</v>
      </c>
      <c r="B73" t="s">
        <v>89</v>
      </c>
      <c r="C73" t="s">
        <v>135</v>
      </c>
      <c r="F73">
        <v>3.9999999999999991</v>
      </c>
      <c r="G73">
        <v>0</v>
      </c>
    </row>
    <row r="74" spans="1:7" hidden="1" x14ac:dyDescent="0.25">
      <c r="A74" t="s">
        <v>29</v>
      </c>
      <c r="B74" t="s">
        <v>90</v>
      </c>
      <c r="C74" t="s">
        <v>136</v>
      </c>
      <c r="F74">
        <v>2.5000000000000004</v>
      </c>
      <c r="G74">
        <v>0</v>
      </c>
    </row>
    <row r="75" spans="1:7" hidden="1" x14ac:dyDescent="0.25">
      <c r="A75" t="s">
        <v>29</v>
      </c>
      <c r="B75" t="s">
        <v>92</v>
      </c>
      <c r="C75" t="s">
        <v>134</v>
      </c>
      <c r="F75">
        <v>9.5</v>
      </c>
      <c r="G75">
        <v>12</v>
      </c>
    </row>
    <row r="76" spans="1:7" hidden="1" x14ac:dyDescent="0.25">
      <c r="A76" t="s">
        <v>29</v>
      </c>
      <c r="B76" t="s">
        <v>99</v>
      </c>
      <c r="C76" t="s">
        <v>100</v>
      </c>
      <c r="D76">
        <v>2025</v>
      </c>
      <c r="F76">
        <v>0</v>
      </c>
      <c r="G76">
        <v>0</v>
      </c>
    </row>
    <row r="77" spans="1:7" hidden="1" x14ac:dyDescent="0.25">
      <c r="A77" t="s">
        <v>29</v>
      </c>
      <c r="B77" t="s">
        <v>126</v>
      </c>
      <c r="C77" t="s">
        <v>127</v>
      </c>
      <c r="D77">
        <v>325</v>
      </c>
      <c r="F77">
        <v>0</v>
      </c>
      <c r="G77">
        <v>0</v>
      </c>
    </row>
    <row r="78" spans="1:7" hidden="1" x14ac:dyDescent="0.25">
      <c r="A78" t="s">
        <v>29</v>
      </c>
      <c r="B78" t="s">
        <v>114</v>
      </c>
      <c r="C78" t="s">
        <v>115</v>
      </c>
      <c r="D78">
        <v>325</v>
      </c>
      <c r="F78">
        <v>0</v>
      </c>
      <c r="G78">
        <v>0</v>
      </c>
    </row>
    <row r="79" spans="1:7" hidden="1" x14ac:dyDescent="0.25">
      <c r="A79" t="s">
        <v>29</v>
      </c>
      <c r="B79" t="s">
        <v>101</v>
      </c>
      <c r="C79" t="s">
        <v>102</v>
      </c>
      <c r="D79">
        <v>496.66666666666669</v>
      </c>
      <c r="F79">
        <v>0</v>
      </c>
      <c r="G79">
        <v>0</v>
      </c>
    </row>
    <row r="80" spans="1:7" hidden="1" x14ac:dyDescent="0.25">
      <c r="A80" t="s">
        <v>29</v>
      </c>
      <c r="B80" t="s">
        <v>107</v>
      </c>
      <c r="C80" t="s">
        <v>108</v>
      </c>
      <c r="D80">
        <v>696.66666666666674</v>
      </c>
      <c r="F80">
        <v>0</v>
      </c>
      <c r="G80">
        <v>0</v>
      </c>
    </row>
    <row r="81" spans="1:7" hidden="1" x14ac:dyDescent="0.25">
      <c r="A81" t="s">
        <v>29</v>
      </c>
      <c r="B81" t="s">
        <v>142</v>
      </c>
      <c r="C81" t="s">
        <v>143</v>
      </c>
      <c r="D81">
        <v>150</v>
      </c>
      <c r="F81">
        <v>0</v>
      </c>
      <c r="G81">
        <v>0</v>
      </c>
    </row>
    <row r="82" spans="1:7" hidden="1" x14ac:dyDescent="0.25">
      <c r="A82" t="s">
        <v>29</v>
      </c>
      <c r="B82" t="s">
        <v>166</v>
      </c>
      <c r="C82" t="s">
        <v>167</v>
      </c>
      <c r="D82">
        <v>8.3333333333333339</v>
      </c>
      <c r="E82">
        <v>25</v>
      </c>
      <c r="F82">
        <v>0</v>
      </c>
      <c r="G82">
        <v>0</v>
      </c>
    </row>
    <row r="83" spans="1:7" x14ac:dyDescent="0.25">
      <c r="A83" t="s">
        <v>30</v>
      </c>
      <c r="B83" t="s">
        <v>155</v>
      </c>
      <c r="C83" t="s">
        <v>160</v>
      </c>
      <c r="F83">
        <v>4.5</v>
      </c>
      <c r="G83">
        <v>0</v>
      </c>
    </row>
    <row r="84" spans="1:7" hidden="1" x14ac:dyDescent="0.25">
      <c r="A84" t="s">
        <v>30</v>
      </c>
      <c r="B84" t="s">
        <v>89</v>
      </c>
      <c r="C84" t="s">
        <v>135</v>
      </c>
      <c r="F84">
        <v>5.4999999999999991</v>
      </c>
      <c r="G84">
        <v>0</v>
      </c>
    </row>
    <row r="85" spans="1:7" hidden="1" x14ac:dyDescent="0.25">
      <c r="A85" t="s">
        <v>30</v>
      </c>
      <c r="B85" t="s">
        <v>90</v>
      </c>
      <c r="C85" t="s">
        <v>136</v>
      </c>
      <c r="F85">
        <v>2.5000000000000004</v>
      </c>
      <c r="G85">
        <v>0</v>
      </c>
    </row>
    <row r="86" spans="1:7" hidden="1" x14ac:dyDescent="0.25">
      <c r="A86" t="s">
        <v>30</v>
      </c>
      <c r="B86" t="s">
        <v>92</v>
      </c>
      <c r="C86" t="s">
        <v>134</v>
      </c>
      <c r="F86">
        <v>1.5</v>
      </c>
      <c r="G86">
        <v>0</v>
      </c>
    </row>
    <row r="87" spans="1:7" hidden="1" x14ac:dyDescent="0.25">
      <c r="A87" t="s">
        <v>30</v>
      </c>
      <c r="B87" t="s">
        <v>99</v>
      </c>
      <c r="C87" t="s">
        <v>100</v>
      </c>
      <c r="D87">
        <v>2875</v>
      </c>
      <c r="F87">
        <v>0</v>
      </c>
      <c r="G87">
        <v>0</v>
      </c>
    </row>
    <row r="88" spans="1:7" hidden="1" x14ac:dyDescent="0.25">
      <c r="A88" t="s">
        <v>30</v>
      </c>
      <c r="B88" t="s">
        <v>126</v>
      </c>
      <c r="C88" t="s">
        <v>127</v>
      </c>
      <c r="D88">
        <v>325</v>
      </c>
      <c r="F88">
        <v>0</v>
      </c>
      <c r="G88">
        <v>0</v>
      </c>
    </row>
    <row r="89" spans="1:7" hidden="1" x14ac:dyDescent="0.25">
      <c r="A89" t="s">
        <v>30</v>
      </c>
      <c r="B89" t="s">
        <v>114</v>
      </c>
      <c r="C89" t="s">
        <v>115</v>
      </c>
      <c r="D89">
        <v>325</v>
      </c>
      <c r="F89">
        <v>0</v>
      </c>
      <c r="G89">
        <v>0</v>
      </c>
    </row>
    <row r="90" spans="1:7" hidden="1" x14ac:dyDescent="0.25">
      <c r="A90" t="s">
        <v>30</v>
      </c>
      <c r="B90" t="s">
        <v>101</v>
      </c>
      <c r="C90" t="s">
        <v>102</v>
      </c>
      <c r="D90">
        <v>863.33333333333337</v>
      </c>
      <c r="F90">
        <v>0</v>
      </c>
      <c r="G90">
        <v>0</v>
      </c>
    </row>
    <row r="91" spans="1:7" hidden="1" x14ac:dyDescent="0.25">
      <c r="A91" t="s">
        <v>30</v>
      </c>
      <c r="B91" t="s">
        <v>107</v>
      </c>
      <c r="C91" t="s">
        <v>108</v>
      </c>
      <c r="D91">
        <v>696.66666666666674</v>
      </c>
      <c r="F91">
        <v>0</v>
      </c>
      <c r="G91">
        <v>0</v>
      </c>
    </row>
    <row r="92" spans="1:7" hidden="1" x14ac:dyDescent="0.25">
      <c r="A92" t="s">
        <v>30</v>
      </c>
      <c r="B92" t="s">
        <v>166</v>
      </c>
      <c r="C92" t="s">
        <v>167</v>
      </c>
      <c r="D92">
        <v>8.3333333333333339</v>
      </c>
      <c r="E92">
        <v>25</v>
      </c>
      <c r="F92">
        <v>0</v>
      </c>
      <c r="G92">
        <v>0</v>
      </c>
    </row>
    <row r="93" spans="1:7" hidden="1" x14ac:dyDescent="0.25">
      <c r="A93" t="s">
        <v>31</v>
      </c>
      <c r="B93" t="s">
        <v>89</v>
      </c>
      <c r="C93" t="s">
        <v>135</v>
      </c>
      <c r="F93">
        <v>4.0000000000000018</v>
      </c>
      <c r="G93">
        <v>0</v>
      </c>
    </row>
    <row r="94" spans="1:7" hidden="1" x14ac:dyDescent="0.25">
      <c r="A94" t="s">
        <v>31</v>
      </c>
      <c r="B94" t="s">
        <v>90</v>
      </c>
      <c r="C94" t="s">
        <v>136</v>
      </c>
      <c r="F94">
        <v>1.5</v>
      </c>
      <c r="G94">
        <v>0</v>
      </c>
    </row>
    <row r="95" spans="1:7" hidden="1" x14ac:dyDescent="0.25">
      <c r="A95" t="s">
        <v>31</v>
      </c>
      <c r="B95" t="s">
        <v>92</v>
      </c>
      <c r="C95" t="s">
        <v>134</v>
      </c>
      <c r="F95">
        <v>4.5</v>
      </c>
      <c r="G95">
        <v>0</v>
      </c>
    </row>
    <row r="96" spans="1:7" hidden="1" x14ac:dyDescent="0.25">
      <c r="A96" t="s">
        <v>31</v>
      </c>
      <c r="B96" t="s">
        <v>99</v>
      </c>
      <c r="C96" t="s">
        <v>100</v>
      </c>
      <c r="D96">
        <v>1550</v>
      </c>
      <c r="F96">
        <v>0</v>
      </c>
      <c r="G96">
        <v>0</v>
      </c>
    </row>
    <row r="97" spans="1:7" hidden="1" x14ac:dyDescent="0.25">
      <c r="A97" t="s">
        <v>31</v>
      </c>
      <c r="B97" t="s">
        <v>116</v>
      </c>
      <c r="C97" t="s">
        <v>117</v>
      </c>
      <c r="D97">
        <v>225</v>
      </c>
      <c r="F97">
        <v>0</v>
      </c>
      <c r="G97">
        <v>0</v>
      </c>
    </row>
    <row r="98" spans="1:7" hidden="1" x14ac:dyDescent="0.25">
      <c r="A98" t="s">
        <v>31</v>
      </c>
      <c r="B98" t="s">
        <v>118</v>
      </c>
      <c r="C98" t="s">
        <v>119</v>
      </c>
      <c r="D98">
        <v>425</v>
      </c>
      <c r="F98">
        <v>0</v>
      </c>
      <c r="G98">
        <v>0</v>
      </c>
    </row>
    <row r="99" spans="1:7" hidden="1" x14ac:dyDescent="0.25">
      <c r="A99" t="s">
        <v>31</v>
      </c>
      <c r="B99" t="s">
        <v>101</v>
      </c>
      <c r="C99" t="s">
        <v>102</v>
      </c>
      <c r="D99">
        <v>906.66666666666674</v>
      </c>
      <c r="F99">
        <v>0</v>
      </c>
      <c r="G99">
        <v>0</v>
      </c>
    </row>
    <row r="100" spans="1:7" hidden="1" x14ac:dyDescent="0.25">
      <c r="A100" t="s">
        <v>31</v>
      </c>
      <c r="B100" t="s">
        <v>107</v>
      </c>
      <c r="C100" t="s">
        <v>108</v>
      </c>
      <c r="D100">
        <v>653.33333333333337</v>
      </c>
      <c r="F100">
        <v>0</v>
      </c>
      <c r="G100">
        <v>0</v>
      </c>
    </row>
    <row r="101" spans="1:7" hidden="1" x14ac:dyDescent="0.25">
      <c r="A101" t="s">
        <v>31</v>
      </c>
      <c r="B101" t="s">
        <v>142</v>
      </c>
      <c r="C101" t="s">
        <v>143</v>
      </c>
      <c r="D101">
        <v>150</v>
      </c>
      <c r="F101">
        <v>0</v>
      </c>
      <c r="G101">
        <v>0</v>
      </c>
    </row>
    <row r="102" spans="1:7" hidden="1" x14ac:dyDescent="0.25">
      <c r="A102" t="s">
        <v>31</v>
      </c>
      <c r="B102" t="s">
        <v>152</v>
      </c>
      <c r="C102" t="s">
        <v>173</v>
      </c>
      <c r="D102">
        <v>283.33333333333331</v>
      </c>
      <c r="F102">
        <v>0</v>
      </c>
      <c r="G102">
        <v>0</v>
      </c>
    </row>
    <row r="103" spans="1:7" hidden="1" x14ac:dyDescent="0.25">
      <c r="A103" t="s">
        <v>31</v>
      </c>
      <c r="B103" t="s">
        <v>166</v>
      </c>
      <c r="C103" t="s">
        <v>167</v>
      </c>
      <c r="D103">
        <v>8.3333333333333339</v>
      </c>
      <c r="E103">
        <v>25</v>
      </c>
      <c r="F103">
        <v>0</v>
      </c>
      <c r="G103">
        <v>0</v>
      </c>
    </row>
    <row r="104" spans="1:7" hidden="1" x14ac:dyDescent="0.25">
      <c r="A104" t="s">
        <v>31</v>
      </c>
      <c r="B104" t="s">
        <v>174</v>
      </c>
      <c r="C104" t="s">
        <v>98</v>
      </c>
      <c r="D104">
        <v>322.5</v>
      </c>
      <c r="F104">
        <v>0</v>
      </c>
      <c r="G104">
        <v>0</v>
      </c>
    </row>
    <row r="105" spans="1:7" x14ac:dyDescent="0.25">
      <c r="A105" t="s">
        <v>35</v>
      </c>
      <c r="B105" t="s">
        <v>155</v>
      </c>
      <c r="C105" t="s">
        <v>160</v>
      </c>
      <c r="F105">
        <v>3.5000000000000009</v>
      </c>
      <c r="G105">
        <v>0</v>
      </c>
    </row>
    <row r="106" spans="1:7" hidden="1" x14ac:dyDescent="0.25">
      <c r="A106" t="s">
        <v>35</v>
      </c>
      <c r="B106" t="s">
        <v>89</v>
      </c>
      <c r="C106" t="s">
        <v>135</v>
      </c>
      <c r="F106">
        <v>6.9999999999999991</v>
      </c>
      <c r="G106">
        <v>7.5</v>
      </c>
    </row>
    <row r="107" spans="1:7" hidden="1" x14ac:dyDescent="0.25">
      <c r="A107" t="s">
        <v>35</v>
      </c>
      <c r="B107" t="s">
        <v>90</v>
      </c>
      <c r="C107" t="s">
        <v>136</v>
      </c>
      <c r="F107">
        <v>0</v>
      </c>
      <c r="G107">
        <v>1.9999999999999996</v>
      </c>
    </row>
    <row r="108" spans="1:7" hidden="1" x14ac:dyDescent="0.25">
      <c r="A108" t="s">
        <v>35</v>
      </c>
      <c r="B108" t="s">
        <v>92</v>
      </c>
      <c r="C108" t="s">
        <v>134</v>
      </c>
      <c r="F108">
        <v>8</v>
      </c>
      <c r="G108">
        <v>3.9999999999999991</v>
      </c>
    </row>
    <row r="109" spans="1:7" hidden="1" x14ac:dyDescent="0.25">
      <c r="A109" t="s">
        <v>35</v>
      </c>
      <c r="B109" t="s">
        <v>99</v>
      </c>
      <c r="C109" t="s">
        <v>100</v>
      </c>
      <c r="D109">
        <v>1400</v>
      </c>
      <c r="F109">
        <v>0</v>
      </c>
      <c r="G109">
        <v>0</v>
      </c>
    </row>
    <row r="110" spans="1:7" hidden="1" x14ac:dyDescent="0.25">
      <c r="A110" t="s">
        <v>35</v>
      </c>
      <c r="B110" t="s">
        <v>116</v>
      </c>
      <c r="C110" t="s">
        <v>117</v>
      </c>
      <c r="D110">
        <v>225</v>
      </c>
      <c r="F110">
        <v>0</v>
      </c>
      <c r="G110">
        <v>0</v>
      </c>
    </row>
    <row r="111" spans="1:7" hidden="1" x14ac:dyDescent="0.25">
      <c r="A111" t="s">
        <v>35</v>
      </c>
      <c r="B111" t="s">
        <v>118</v>
      </c>
      <c r="C111" t="s">
        <v>119</v>
      </c>
      <c r="D111">
        <v>425</v>
      </c>
      <c r="F111">
        <v>0</v>
      </c>
      <c r="G111">
        <v>0</v>
      </c>
    </row>
    <row r="112" spans="1:7" hidden="1" x14ac:dyDescent="0.25">
      <c r="A112" t="s">
        <v>35</v>
      </c>
      <c r="B112" t="s">
        <v>101</v>
      </c>
      <c r="C112" t="s">
        <v>102</v>
      </c>
      <c r="D112">
        <v>1150</v>
      </c>
      <c r="F112">
        <v>0</v>
      </c>
      <c r="G112">
        <v>0</v>
      </c>
    </row>
    <row r="113" spans="1:7" hidden="1" x14ac:dyDescent="0.25">
      <c r="A113" t="s">
        <v>35</v>
      </c>
      <c r="B113" t="s">
        <v>107</v>
      </c>
      <c r="C113" t="s">
        <v>108</v>
      </c>
      <c r="D113">
        <v>776.66666666666674</v>
      </c>
      <c r="F113">
        <v>0</v>
      </c>
      <c r="G113">
        <v>0</v>
      </c>
    </row>
    <row r="114" spans="1:7" hidden="1" x14ac:dyDescent="0.25">
      <c r="A114" t="s">
        <v>35</v>
      </c>
      <c r="B114" t="s">
        <v>142</v>
      </c>
      <c r="C114" t="s">
        <v>143</v>
      </c>
      <c r="D114">
        <v>300</v>
      </c>
      <c r="F114">
        <v>0</v>
      </c>
      <c r="G114">
        <v>0</v>
      </c>
    </row>
    <row r="115" spans="1:7" x14ac:dyDescent="0.25">
      <c r="A115" t="s">
        <v>129</v>
      </c>
      <c r="B115" t="s">
        <v>155</v>
      </c>
      <c r="C115" t="s">
        <v>160</v>
      </c>
      <c r="F115">
        <v>1.5</v>
      </c>
      <c r="G115">
        <v>0</v>
      </c>
    </row>
    <row r="116" spans="1:7" hidden="1" x14ac:dyDescent="0.25">
      <c r="A116" t="s">
        <v>129</v>
      </c>
      <c r="B116" t="s">
        <v>89</v>
      </c>
      <c r="C116" t="s">
        <v>135</v>
      </c>
      <c r="F116">
        <v>3</v>
      </c>
      <c r="G116">
        <v>6</v>
      </c>
    </row>
    <row r="117" spans="1:7" hidden="1" x14ac:dyDescent="0.25">
      <c r="A117" t="s">
        <v>129</v>
      </c>
      <c r="B117" t="s">
        <v>90</v>
      </c>
      <c r="C117" t="s">
        <v>136</v>
      </c>
      <c r="F117">
        <v>2.5000000000000004</v>
      </c>
      <c r="G117">
        <v>1.9999999999999996</v>
      </c>
    </row>
    <row r="118" spans="1:7" hidden="1" x14ac:dyDescent="0.25">
      <c r="A118" t="s">
        <v>129</v>
      </c>
      <c r="B118" t="s">
        <v>92</v>
      </c>
      <c r="C118" t="s">
        <v>134</v>
      </c>
      <c r="F118">
        <v>11</v>
      </c>
      <c r="G118">
        <v>0</v>
      </c>
    </row>
    <row r="119" spans="1:7" hidden="1" x14ac:dyDescent="0.25">
      <c r="A119" t="s">
        <v>129</v>
      </c>
      <c r="B119" t="s">
        <v>95</v>
      </c>
      <c r="C119" t="s">
        <v>96</v>
      </c>
      <c r="D119">
        <v>650</v>
      </c>
      <c r="F119">
        <v>0</v>
      </c>
      <c r="G119">
        <v>0</v>
      </c>
    </row>
    <row r="120" spans="1:7" hidden="1" x14ac:dyDescent="0.25">
      <c r="A120" t="s">
        <v>129</v>
      </c>
      <c r="B120" t="s">
        <v>130</v>
      </c>
      <c r="C120" t="s">
        <v>131</v>
      </c>
      <c r="D120">
        <v>200</v>
      </c>
      <c r="F120">
        <v>0</v>
      </c>
      <c r="G120">
        <v>0</v>
      </c>
    </row>
    <row r="121" spans="1:7" hidden="1" x14ac:dyDescent="0.25">
      <c r="A121" t="s">
        <v>129</v>
      </c>
      <c r="B121" t="s">
        <v>99</v>
      </c>
      <c r="C121" t="s">
        <v>100</v>
      </c>
      <c r="D121">
        <v>1475</v>
      </c>
      <c r="F121">
        <v>0</v>
      </c>
      <c r="G121">
        <v>0</v>
      </c>
    </row>
    <row r="122" spans="1:7" hidden="1" x14ac:dyDescent="0.25">
      <c r="A122" t="s">
        <v>129</v>
      </c>
      <c r="B122" t="s">
        <v>101</v>
      </c>
      <c r="C122" t="s">
        <v>102</v>
      </c>
      <c r="D122">
        <v>1273.3333333333335</v>
      </c>
      <c r="F122">
        <v>0</v>
      </c>
      <c r="G122">
        <v>0</v>
      </c>
    </row>
    <row r="123" spans="1:7" hidden="1" x14ac:dyDescent="0.25">
      <c r="A123" t="s">
        <v>129</v>
      </c>
      <c r="B123" t="s">
        <v>107</v>
      </c>
      <c r="C123" t="s">
        <v>108</v>
      </c>
      <c r="D123">
        <v>286.66666666666669</v>
      </c>
      <c r="F123">
        <v>0</v>
      </c>
      <c r="G123">
        <v>0</v>
      </c>
    </row>
    <row r="124" spans="1:7" hidden="1" x14ac:dyDescent="0.25">
      <c r="A124" t="s">
        <v>129</v>
      </c>
      <c r="B124" t="s">
        <v>166</v>
      </c>
      <c r="C124" t="s">
        <v>167</v>
      </c>
      <c r="D124">
        <v>8.3333333333333339</v>
      </c>
      <c r="E124">
        <v>25</v>
      </c>
      <c r="F124">
        <v>0</v>
      </c>
      <c r="G124">
        <v>0</v>
      </c>
    </row>
    <row r="125" spans="1:7" hidden="1" x14ac:dyDescent="0.25">
      <c r="A125" t="s">
        <v>129</v>
      </c>
      <c r="B125" t="s">
        <v>174</v>
      </c>
      <c r="C125" t="s">
        <v>98</v>
      </c>
      <c r="D125">
        <v>322.5</v>
      </c>
      <c r="F125">
        <v>0</v>
      </c>
      <c r="G125">
        <v>0</v>
      </c>
    </row>
    <row r="126" spans="1:7" hidden="1" x14ac:dyDescent="0.25">
      <c r="A126" t="s">
        <v>39</v>
      </c>
      <c r="B126" t="s">
        <v>89</v>
      </c>
      <c r="C126" t="s">
        <v>135</v>
      </c>
      <c r="F126">
        <v>2.9999999999999973</v>
      </c>
      <c r="G126">
        <v>3.5000000000000009</v>
      </c>
    </row>
    <row r="127" spans="1:7" hidden="1" x14ac:dyDescent="0.25">
      <c r="A127" t="s">
        <v>39</v>
      </c>
      <c r="B127" t="s">
        <v>90</v>
      </c>
      <c r="C127" t="s">
        <v>136</v>
      </c>
      <c r="F127">
        <v>3.4999999999999996</v>
      </c>
      <c r="G127">
        <v>0</v>
      </c>
    </row>
    <row r="128" spans="1:7" hidden="1" x14ac:dyDescent="0.25">
      <c r="A128" t="s">
        <v>39</v>
      </c>
      <c r="B128" t="s">
        <v>92</v>
      </c>
      <c r="C128" t="s">
        <v>134</v>
      </c>
      <c r="F128">
        <v>15</v>
      </c>
      <c r="G128">
        <v>0</v>
      </c>
    </row>
    <row r="129" spans="1:7" hidden="1" x14ac:dyDescent="0.25">
      <c r="A129" t="s">
        <v>39</v>
      </c>
      <c r="B129" t="s">
        <v>99</v>
      </c>
      <c r="C129" t="s">
        <v>100</v>
      </c>
      <c r="D129">
        <v>2100</v>
      </c>
      <c r="F129">
        <v>0</v>
      </c>
      <c r="G129">
        <v>0</v>
      </c>
    </row>
    <row r="130" spans="1:7" hidden="1" x14ac:dyDescent="0.25">
      <c r="A130" t="s">
        <v>39</v>
      </c>
      <c r="B130" t="s">
        <v>101</v>
      </c>
      <c r="C130" t="s">
        <v>102</v>
      </c>
      <c r="D130">
        <v>386.66666666666669</v>
      </c>
      <c r="F130">
        <v>0</v>
      </c>
      <c r="G130">
        <v>0</v>
      </c>
    </row>
    <row r="131" spans="1:7" hidden="1" x14ac:dyDescent="0.25">
      <c r="A131" t="s">
        <v>39</v>
      </c>
      <c r="B131" t="s">
        <v>107</v>
      </c>
      <c r="C131" t="s">
        <v>108</v>
      </c>
      <c r="D131">
        <v>733.33333333333337</v>
      </c>
      <c r="F131">
        <v>0</v>
      </c>
      <c r="G131">
        <v>0</v>
      </c>
    </row>
    <row r="132" spans="1:7" hidden="1" x14ac:dyDescent="0.25">
      <c r="A132" t="s">
        <v>39</v>
      </c>
      <c r="B132" t="s">
        <v>142</v>
      </c>
      <c r="C132" t="s">
        <v>143</v>
      </c>
      <c r="D132">
        <v>75</v>
      </c>
      <c r="F132">
        <v>0</v>
      </c>
      <c r="G132">
        <v>0</v>
      </c>
    </row>
    <row r="133" spans="1:7" hidden="1" x14ac:dyDescent="0.25">
      <c r="A133" t="s">
        <v>39</v>
      </c>
      <c r="B133" t="s">
        <v>152</v>
      </c>
      <c r="C133" t="s">
        <v>173</v>
      </c>
      <c r="D133">
        <v>283.33333333333331</v>
      </c>
      <c r="F133">
        <v>0</v>
      </c>
      <c r="G133">
        <v>0</v>
      </c>
    </row>
    <row r="134" spans="1:7" hidden="1" x14ac:dyDescent="0.25">
      <c r="A134" t="s">
        <v>39</v>
      </c>
      <c r="B134" t="s">
        <v>166</v>
      </c>
      <c r="C134" t="s">
        <v>167</v>
      </c>
      <c r="D134">
        <v>33.333333333333336</v>
      </c>
      <c r="F134">
        <v>0</v>
      </c>
      <c r="G134">
        <v>0</v>
      </c>
    </row>
    <row r="135" spans="1:7" hidden="1" x14ac:dyDescent="0.25">
      <c r="A135" t="s">
        <v>40</v>
      </c>
      <c r="B135" t="s">
        <v>89</v>
      </c>
      <c r="C135" t="s">
        <v>135</v>
      </c>
      <c r="F135">
        <v>3.9999999999999991</v>
      </c>
      <c r="G135">
        <v>6</v>
      </c>
    </row>
    <row r="136" spans="1:7" hidden="1" x14ac:dyDescent="0.25">
      <c r="A136" t="s">
        <v>40</v>
      </c>
      <c r="B136" t="s">
        <v>90</v>
      </c>
      <c r="C136" t="s">
        <v>136</v>
      </c>
      <c r="F136">
        <v>3</v>
      </c>
      <c r="G136">
        <v>1.9999999999999996</v>
      </c>
    </row>
    <row r="137" spans="1:7" hidden="1" x14ac:dyDescent="0.25">
      <c r="A137" t="s">
        <v>40</v>
      </c>
      <c r="B137" t="s">
        <v>92</v>
      </c>
      <c r="C137" t="s">
        <v>134</v>
      </c>
      <c r="F137">
        <v>13</v>
      </c>
      <c r="G137">
        <v>8</v>
      </c>
    </row>
    <row r="138" spans="1:7" hidden="1" x14ac:dyDescent="0.25">
      <c r="A138" t="s">
        <v>40</v>
      </c>
      <c r="B138" t="s">
        <v>95</v>
      </c>
      <c r="C138" t="s">
        <v>96</v>
      </c>
      <c r="D138">
        <v>800</v>
      </c>
      <c r="F138">
        <v>0</v>
      </c>
      <c r="G138">
        <v>0</v>
      </c>
    </row>
    <row r="139" spans="1:7" hidden="1" x14ac:dyDescent="0.25">
      <c r="A139" t="s">
        <v>40</v>
      </c>
      <c r="B139" t="s">
        <v>99</v>
      </c>
      <c r="C139" t="s">
        <v>100</v>
      </c>
      <c r="D139">
        <v>775</v>
      </c>
      <c r="F139">
        <v>0</v>
      </c>
      <c r="G139">
        <v>0</v>
      </c>
    </row>
    <row r="140" spans="1:7" hidden="1" x14ac:dyDescent="0.25">
      <c r="A140" t="s">
        <v>40</v>
      </c>
      <c r="B140" t="s">
        <v>116</v>
      </c>
      <c r="C140" t="s">
        <v>117</v>
      </c>
      <c r="D140">
        <v>225</v>
      </c>
      <c r="F140">
        <v>0</v>
      </c>
      <c r="G140">
        <v>0</v>
      </c>
    </row>
    <row r="141" spans="1:7" hidden="1" x14ac:dyDescent="0.25">
      <c r="A141" t="s">
        <v>40</v>
      </c>
      <c r="B141" t="s">
        <v>118</v>
      </c>
      <c r="C141" t="s">
        <v>119</v>
      </c>
      <c r="D141">
        <v>425</v>
      </c>
      <c r="F141">
        <v>0</v>
      </c>
      <c r="G141">
        <v>0</v>
      </c>
    </row>
    <row r="142" spans="1:7" hidden="1" x14ac:dyDescent="0.25">
      <c r="A142" t="s">
        <v>40</v>
      </c>
      <c r="B142" t="s">
        <v>101</v>
      </c>
      <c r="C142" t="s">
        <v>102</v>
      </c>
      <c r="D142">
        <v>440</v>
      </c>
      <c r="F142">
        <v>0</v>
      </c>
      <c r="G142">
        <v>0</v>
      </c>
    </row>
    <row r="143" spans="1:7" hidden="1" x14ac:dyDescent="0.25">
      <c r="A143" t="s">
        <v>40</v>
      </c>
      <c r="B143" t="s">
        <v>122</v>
      </c>
      <c r="C143" t="s">
        <v>123</v>
      </c>
      <c r="D143">
        <v>720</v>
      </c>
      <c r="F143">
        <v>0</v>
      </c>
      <c r="G143">
        <v>0</v>
      </c>
    </row>
    <row r="144" spans="1:7" hidden="1" x14ac:dyDescent="0.25">
      <c r="A144" t="s">
        <v>40</v>
      </c>
      <c r="B144" t="s">
        <v>107</v>
      </c>
      <c r="C144" t="s">
        <v>108</v>
      </c>
      <c r="D144">
        <v>726.66666666666663</v>
      </c>
      <c r="F144">
        <v>0</v>
      </c>
      <c r="G144">
        <v>0</v>
      </c>
    </row>
    <row r="145" spans="1:7" hidden="1" x14ac:dyDescent="0.25">
      <c r="A145" t="s">
        <v>40</v>
      </c>
      <c r="B145" t="s">
        <v>142</v>
      </c>
      <c r="C145" t="s">
        <v>143</v>
      </c>
      <c r="D145">
        <v>150</v>
      </c>
      <c r="F145">
        <v>0</v>
      </c>
      <c r="G145">
        <v>0</v>
      </c>
    </row>
    <row r="146" spans="1:7" hidden="1" x14ac:dyDescent="0.25">
      <c r="A146" t="s">
        <v>40</v>
      </c>
      <c r="B146" t="s">
        <v>152</v>
      </c>
      <c r="C146" t="s">
        <v>173</v>
      </c>
      <c r="D146">
        <v>283.33333333333331</v>
      </c>
      <c r="F146">
        <v>0</v>
      </c>
      <c r="G146">
        <v>0</v>
      </c>
    </row>
    <row r="147" spans="1:7" x14ac:dyDescent="0.25">
      <c r="A147" t="s">
        <v>41</v>
      </c>
      <c r="B147" t="s">
        <v>155</v>
      </c>
      <c r="C147" t="s">
        <v>160</v>
      </c>
      <c r="F147">
        <v>4.5</v>
      </c>
      <c r="G147">
        <v>0</v>
      </c>
    </row>
    <row r="148" spans="1:7" hidden="1" x14ac:dyDescent="0.25">
      <c r="A148" t="s">
        <v>41</v>
      </c>
      <c r="B148" t="s">
        <v>89</v>
      </c>
      <c r="C148" t="s">
        <v>135</v>
      </c>
      <c r="F148">
        <v>3.4999999999999982</v>
      </c>
      <c r="G148">
        <v>1.5</v>
      </c>
    </row>
    <row r="149" spans="1:7" hidden="1" x14ac:dyDescent="0.25">
      <c r="A149" t="s">
        <v>41</v>
      </c>
      <c r="B149" t="s">
        <v>90</v>
      </c>
      <c r="C149" t="s">
        <v>136</v>
      </c>
      <c r="F149">
        <v>4.5</v>
      </c>
      <c r="G149">
        <v>0</v>
      </c>
    </row>
    <row r="150" spans="1:7" hidden="1" x14ac:dyDescent="0.25">
      <c r="A150" t="s">
        <v>41</v>
      </c>
      <c r="B150" t="s">
        <v>92</v>
      </c>
      <c r="C150" t="s">
        <v>134</v>
      </c>
      <c r="F150">
        <v>7.5</v>
      </c>
      <c r="G150">
        <v>8</v>
      </c>
    </row>
    <row r="151" spans="1:7" hidden="1" x14ac:dyDescent="0.25">
      <c r="A151" t="s">
        <v>41</v>
      </c>
      <c r="B151" t="s">
        <v>99</v>
      </c>
      <c r="C151" t="s">
        <v>100</v>
      </c>
      <c r="D151">
        <v>1400</v>
      </c>
      <c r="F151">
        <v>0</v>
      </c>
      <c r="G151">
        <v>0</v>
      </c>
    </row>
    <row r="152" spans="1:7" hidden="1" x14ac:dyDescent="0.25">
      <c r="A152" t="s">
        <v>41</v>
      </c>
      <c r="B152" t="s">
        <v>126</v>
      </c>
      <c r="C152" t="s">
        <v>127</v>
      </c>
      <c r="D152">
        <v>325</v>
      </c>
      <c r="F152">
        <v>0</v>
      </c>
      <c r="G152">
        <v>0</v>
      </c>
    </row>
    <row r="153" spans="1:7" hidden="1" x14ac:dyDescent="0.25">
      <c r="A153" t="s">
        <v>41</v>
      </c>
      <c r="B153" t="s">
        <v>114</v>
      </c>
      <c r="C153" t="s">
        <v>115</v>
      </c>
      <c r="D153">
        <v>325</v>
      </c>
      <c r="F153">
        <v>0</v>
      </c>
      <c r="G153">
        <v>0</v>
      </c>
    </row>
    <row r="154" spans="1:7" hidden="1" x14ac:dyDescent="0.25">
      <c r="A154" t="s">
        <v>41</v>
      </c>
      <c r="B154" t="s">
        <v>101</v>
      </c>
      <c r="C154" t="s">
        <v>102</v>
      </c>
      <c r="D154">
        <v>1120</v>
      </c>
      <c r="F154">
        <v>0</v>
      </c>
      <c r="G154">
        <v>0</v>
      </c>
    </row>
    <row r="155" spans="1:7" hidden="1" x14ac:dyDescent="0.25">
      <c r="A155" t="s">
        <v>41</v>
      </c>
      <c r="B155" t="s">
        <v>107</v>
      </c>
      <c r="C155" t="s">
        <v>108</v>
      </c>
      <c r="D155">
        <v>710</v>
      </c>
      <c r="F155">
        <v>0</v>
      </c>
      <c r="G155">
        <v>0</v>
      </c>
    </row>
    <row r="156" spans="1:7" hidden="1" x14ac:dyDescent="0.25">
      <c r="A156" t="s">
        <v>41</v>
      </c>
      <c r="B156" t="s">
        <v>166</v>
      </c>
      <c r="C156" t="s">
        <v>167</v>
      </c>
      <c r="D156">
        <v>33.333333333333336</v>
      </c>
      <c r="F156">
        <v>0</v>
      </c>
      <c r="G156">
        <v>0</v>
      </c>
    </row>
    <row r="157" spans="1:7" x14ac:dyDescent="0.25">
      <c r="A157" t="s">
        <v>42</v>
      </c>
      <c r="B157" t="s">
        <v>155</v>
      </c>
      <c r="C157" t="s">
        <v>160</v>
      </c>
      <c r="F157">
        <v>1.5</v>
      </c>
      <c r="G157">
        <v>0</v>
      </c>
    </row>
    <row r="158" spans="1:7" hidden="1" x14ac:dyDescent="0.25">
      <c r="A158" t="s">
        <v>42</v>
      </c>
      <c r="B158" t="s">
        <v>89</v>
      </c>
      <c r="C158" t="s">
        <v>135</v>
      </c>
      <c r="F158">
        <v>3.5000000000000009</v>
      </c>
      <c r="G158">
        <v>8</v>
      </c>
    </row>
    <row r="159" spans="1:7" hidden="1" x14ac:dyDescent="0.25">
      <c r="A159" t="s">
        <v>42</v>
      </c>
      <c r="B159" t="s">
        <v>90</v>
      </c>
      <c r="C159" t="s">
        <v>136</v>
      </c>
      <c r="F159">
        <v>4</v>
      </c>
      <c r="G159">
        <v>1.9999999999999996</v>
      </c>
    </row>
    <row r="160" spans="1:7" hidden="1" x14ac:dyDescent="0.25">
      <c r="A160" t="s">
        <v>42</v>
      </c>
      <c r="B160" t="s">
        <v>92</v>
      </c>
      <c r="C160" t="s">
        <v>134</v>
      </c>
      <c r="F160">
        <v>17</v>
      </c>
      <c r="G160">
        <v>0</v>
      </c>
    </row>
    <row r="161" spans="1:7" hidden="1" x14ac:dyDescent="0.25">
      <c r="A161" t="s">
        <v>42</v>
      </c>
      <c r="B161" t="s">
        <v>99</v>
      </c>
      <c r="C161" t="s">
        <v>100</v>
      </c>
      <c r="D161">
        <v>1400</v>
      </c>
      <c r="F161">
        <v>0</v>
      </c>
      <c r="G161">
        <v>0</v>
      </c>
    </row>
    <row r="162" spans="1:7" hidden="1" x14ac:dyDescent="0.25">
      <c r="A162" t="s">
        <v>42</v>
      </c>
      <c r="B162" t="s">
        <v>101</v>
      </c>
      <c r="C162" t="s">
        <v>102</v>
      </c>
      <c r="D162">
        <v>733.33333333333337</v>
      </c>
      <c r="F162">
        <v>0</v>
      </c>
      <c r="G162">
        <v>0</v>
      </c>
    </row>
    <row r="163" spans="1:7" hidden="1" x14ac:dyDescent="0.25">
      <c r="A163" t="s">
        <v>42</v>
      </c>
      <c r="B163" t="s">
        <v>107</v>
      </c>
      <c r="C163" t="s">
        <v>108</v>
      </c>
      <c r="D163">
        <v>1093.3333333333333</v>
      </c>
      <c r="F163">
        <v>0</v>
      </c>
      <c r="G163">
        <v>0</v>
      </c>
    </row>
    <row r="164" spans="1:7" hidden="1" x14ac:dyDescent="0.25">
      <c r="A164" t="s">
        <v>42</v>
      </c>
      <c r="B164" t="s">
        <v>142</v>
      </c>
      <c r="C164" t="s">
        <v>143</v>
      </c>
      <c r="D164">
        <v>150</v>
      </c>
      <c r="F164">
        <v>0</v>
      </c>
      <c r="G164">
        <v>0</v>
      </c>
    </row>
    <row r="165" spans="1:7" hidden="1" x14ac:dyDescent="0.25">
      <c r="A165" t="s">
        <v>42</v>
      </c>
      <c r="B165" t="s">
        <v>174</v>
      </c>
      <c r="C165" t="s">
        <v>98</v>
      </c>
      <c r="D165">
        <v>375</v>
      </c>
      <c r="F165">
        <v>0</v>
      </c>
      <c r="G165">
        <v>0</v>
      </c>
    </row>
    <row r="166" spans="1:7" hidden="1" x14ac:dyDescent="0.25">
      <c r="A166" t="s">
        <v>43</v>
      </c>
      <c r="B166" t="s">
        <v>89</v>
      </c>
      <c r="C166" t="s">
        <v>135</v>
      </c>
      <c r="F166">
        <v>1.9999999999999982</v>
      </c>
      <c r="G166">
        <v>3.5000000000000009</v>
      </c>
    </row>
    <row r="167" spans="1:7" hidden="1" x14ac:dyDescent="0.25">
      <c r="A167" t="s">
        <v>43</v>
      </c>
      <c r="B167" t="s">
        <v>90</v>
      </c>
      <c r="C167" t="s">
        <v>136</v>
      </c>
      <c r="F167">
        <v>5</v>
      </c>
      <c r="G167">
        <v>0</v>
      </c>
    </row>
    <row r="168" spans="1:7" hidden="1" x14ac:dyDescent="0.25">
      <c r="A168" t="s">
        <v>43</v>
      </c>
      <c r="B168" t="s">
        <v>92</v>
      </c>
      <c r="C168" t="s">
        <v>134</v>
      </c>
      <c r="F168">
        <v>17</v>
      </c>
      <c r="G168">
        <v>0</v>
      </c>
    </row>
    <row r="169" spans="1:7" hidden="1" x14ac:dyDescent="0.25">
      <c r="A169" t="s">
        <v>43</v>
      </c>
      <c r="B169" t="s">
        <v>99</v>
      </c>
      <c r="C169" t="s">
        <v>100</v>
      </c>
      <c r="D169">
        <v>1400</v>
      </c>
      <c r="F169">
        <v>0</v>
      </c>
      <c r="G169">
        <v>0</v>
      </c>
    </row>
    <row r="170" spans="1:7" hidden="1" x14ac:dyDescent="0.25">
      <c r="A170" t="s">
        <v>43</v>
      </c>
      <c r="B170" t="s">
        <v>101</v>
      </c>
      <c r="C170" t="s">
        <v>102</v>
      </c>
      <c r="D170">
        <v>386.66666666666669</v>
      </c>
      <c r="F170">
        <v>0</v>
      </c>
      <c r="G170">
        <v>0</v>
      </c>
    </row>
    <row r="171" spans="1:7" hidden="1" x14ac:dyDescent="0.25">
      <c r="A171" t="s">
        <v>43</v>
      </c>
      <c r="B171" t="s">
        <v>112</v>
      </c>
      <c r="C171" t="s">
        <v>113</v>
      </c>
      <c r="D171">
        <v>166.66666666666669</v>
      </c>
      <c r="F171">
        <v>0</v>
      </c>
      <c r="G171">
        <v>0</v>
      </c>
    </row>
    <row r="172" spans="1:7" hidden="1" x14ac:dyDescent="0.25">
      <c r="A172" t="s">
        <v>43</v>
      </c>
      <c r="B172" t="s">
        <v>103</v>
      </c>
      <c r="C172" t="s">
        <v>104</v>
      </c>
      <c r="D172">
        <v>66.666666666666671</v>
      </c>
      <c r="F172">
        <v>0</v>
      </c>
      <c r="G172">
        <v>0</v>
      </c>
    </row>
    <row r="173" spans="1:7" hidden="1" x14ac:dyDescent="0.25">
      <c r="A173" t="s">
        <v>43</v>
      </c>
      <c r="B173" t="s">
        <v>107</v>
      </c>
      <c r="C173" t="s">
        <v>108</v>
      </c>
      <c r="D173">
        <v>733.33333333333337</v>
      </c>
      <c r="F173">
        <v>0</v>
      </c>
      <c r="G173">
        <v>0</v>
      </c>
    </row>
    <row r="174" spans="1:7" hidden="1" x14ac:dyDescent="0.25">
      <c r="A174" t="s">
        <v>43</v>
      </c>
      <c r="B174" t="s">
        <v>142</v>
      </c>
      <c r="C174" t="s">
        <v>143</v>
      </c>
      <c r="D174">
        <v>75</v>
      </c>
      <c r="F174">
        <v>0</v>
      </c>
      <c r="G174">
        <v>0</v>
      </c>
    </row>
    <row r="175" spans="1:7" hidden="1" x14ac:dyDescent="0.25">
      <c r="A175" t="s">
        <v>43</v>
      </c>
      <c r="B175" t="s">
        <v>166</v>
      </c>
      <c r="C175" t="s">
        <v>167</v>
      </c>
      <c r="D175">
        <v>33.333333333333336</v>
      </c>
      <c r="F175">
        <v>0</v>
      </c>
      <c r="G175">
        <v>0</v>
      </c>
    </row>
    <row r="176" spans="1:7" hidden="1" x14ac:dyDescent="0.25">
      <c r="A176" t="s">
        <v>43</v>
      </c>
      <c r="B176" t="s">
        <v>174</v>
      </c>
      <c r="C176" t="s">
        <v>98</v>
      </c>
      <c r="D176">
        <v>322.5</v>
      </c>
      <c r="F176">
        <v>0</v>
      </c>
      <c r="G176">
        <v>0</v>
      </c>
    </row>
    <row r="177" spans="1:7" hidden="1" x14ac:dyDescent="0.25">
      <c r="A177" t="s">
        <v>44</v>
      </c>
      <c r="B177" t="s">
        <v>89</v>
      </c>
      <c r="C177" t="s">
        <v>135</v>
      </c>
      <c r="F177">
        <v>4.9999999999999982</v>
      </c>
      <c r="G177">
        <v>6</v>
      </c>
    </row>
    <row r="178" spans="1:7" hidden="1" x14ac:dyDescent="0.25">
      <c r="A178" t="s">
        <v>44</v>
      </c>
      <c r="B178" t="s">
        <v>90</v>
      </c>
      <c r="C178" t="s">
        <v>136</v>
      </c>
      <c r="F178">
        <v>3</v>
      </c>
      <c r="G178">
        <v>1.9999999999999996</v>
      </c>
    </row>
    <row r="179" spans="1:7" hidden="1" x14ac:dyDescent="0.25">
      <c r="A179" t="s">
        <v>44</v>
      </c>
      <c r="B179" t="s">
        <v>92</v>
      </c>
      <c r="C179" t="s">
        <v>134</v>
      </c>
      <c r="F179">
        <v>13</v>
      </c>
      <c r="G179">
        <v>8</v>
      </c>
    </row>
    <row r="180" spans="1:7" hidden="1" x14ac:dyDescent="0.25">
      <c r="A180" t="s">
        <v>44</v>
      </c>
      <c r="B180" t="s">
        <v>95</v>
      </c>
      <c r="C180" t="s">
        <v>96</v>
      </c>
      <c r="D180">
        <v>800</v>
      </c>
      <c r="F180">
        <v>0</v>
      </c>
      <c r="G180">
        <v>0</v>
      </c>
    </row>
    <row r="181" spans="1:7" hidden="1" x14ac:dyDescent="0.25">
      <c r="A181" t="s">
        <v>44</v>
      </c>
      <c r="B181" t="s">
        <v>99</v>
      </c>
      <c r="C181" t="s">
        <v>100</v>
      </c>
      <c r="D181">
        <v>2100</v>
      </c>
      <c r="F181">
        <v>0</v>
      </c>
      <c r="G181">
        <v>0</v>
      </c>
    </row>
    <row r="182" spans="1:7" hidden="1" x14ac:dyDescent="0.25">
      <c r="A182" t="s">
        <v>44</v>
      </c>
      <c r="B182" t="s">
        <v>101</v>
      </c>
      <c r="C182" t="s">
        <v>102</v>
      </c>
      <c r="D182">
        <v>440</v>
      </c>
      <c r="F182">
        <v>0</v>
      </c>
      <c r="G182">
        <v>0</v>
      </c>
    </row>
    <row r="183" spans="1:7" hidden="1" x14ac:dyDescent="0.25">
      <c r="A183" t="s">
        <v>44</v>
      </c>
      <c r="B183" t="s">
        <v>112</v>
      </c>
      <c r="C183" t="s">
        <v>113</v>
      </c>
      <c r="D183">
        <v>166.66666666666669</v>
      </c>
      <c r="F183">
        <v>0</v>
      </c>
      <c r="G183">
        <v>0</v>
      </c>
    </row>
    <row r="184" spans="1:7" hidden="1" x14ac:dyDescent="0.25">
      <c r="A184" t="s">
        <v>44</v>
      </c>
      <c r="B184" t="s">
        <v>103</v>
      </c>
      <c r="C184" t="s">
        <v>104</v>
      </c>
      <c r="D184">
        <v>66.666666666666671</v>
      </c>
      <c r="F184">
        <v>0</v>
      </c>
      <c r="G184">
        <v>0</v>
      </c>
    </row>
    <row r="185" spans="1:7" hidden="1" x14ac:dyDescent="0.25">
      <c r="A185" t="s">
        <v>44</v>
      </c>
      <c r="B185" t="s">
        <v>107</v>
      </c>
      <c r="C185" t="s">
        <v>108</v>
      </c>
      <c r="D185">
        <v>726.66666666666663</v>
      </c>
      <c r="F185">
        <v>0</v>
      </c>
      <c r="G185">
        <v>0</v>
      </c>
    </row>
    <row r="186" spans="1:7" hidden="1" x14ac:dyDescent="0.25">
      <c r="A186" t="s">
        <v>44</v>
      </c>
      <c r="B186" t="s">
        <v>142</v>
      </c>
      <c r="C186" t="s">
        <v>143</v>
      </c>
      <c r="D186">
        <v>75</v>
      </c>
      <c r="F186">
        <v>0</v>
      </c>
      <c r="G186">
        <v>0</v>
      </c>
    </row>
    <row r="187" spans="1:7" hidden="1" x14ac:dyDescent="0.25">
      <c r="A187" t="s">
        <v>45</v>
      </c>
      <c r="B187" t="s">
        <v>89</v>
      </c>
      <c r="C187" t="s">
        <v>135</v>
      </c>
      <c r="F187">
        <v>1.9999999999999982</v>
      </c>
      <c r="G187">
        <v>0</v>
      </c>
    </row>
    <row r="188" spans="1:7" hidden="1" x14ac:dyDescent="0.25">
      <c r="A188" t="s">
        <v>45</v>
      </c>
      <c r="B188" t="s">
        <v>90</v>
      </c>
      <c r="C188" t="s">
        <v>136</v>
      </c>
      <c r="F188">
        <v>3</v>
      </c>
      <c r="G188">
        <v>0</v>
      </c>
    </row>
    <row r="189" spans="1:7" hidden="1" x14ac:dyDescent="0.25">
      <c r="A189" t="s">
        <v>45</v>
      </c>
      <c r="B189" t="s">
        <v>92</v>
      </c>
      <c r="C189" t="s">
        <v>134</v>
      </c>
      <c r="F189">
        <v>13</v>
      </c>
      <c r="G189">
        <v>8</v>
      </c>
    </row>
    <row r="190" spans="1:7" hidden="1" x14ac:dyDescent="0.25">
      <c r="A190" t="s">
        <v>45</v>
      </c>
      <c r="B190" t="s">
        <v>99</v>
      </c>
      <c r="C190" t="s">
        <v>100</v>
      </c>
      <c r="D190">
        <v>1400</v>
      </c>
      <c r="F190">
        <v>0</v>
      </c>
      <c r="G190">
        <v>0</v>
      </c>
    </row>
    <row r="191" spans="1:7" hidden="1" x14ac:dyDescent="0.25">
      <c r="A191" t="s">
        <v>45</v>
      </c>
      <c r="B191" t="s">
        <v>112</v>
      </c>
      <c r="C191" t="s">
        <v>113</v>
      </c>
      <c r="D191">
        <v>166.66666666666669</v>
      </c>
      <c r="F191">
        <v>0</v>
      </c>
      <c r="G191">
        <v>0</v>
      </c>
    </row>
    <row r="192" spans="1:7" hidden="1" x14ac:dyDescent="0.25">
      <c r="A192" t="s">
        <v>45</v>
      </c>
      <c r="B192" t="s">
        <v>103</v>
      </c>
      <c r="C192" t="s">
        <v>104</v>
      </c>
      <c r="D192">
        <v>66.666666666666671</v>
      </c>
      <c r="F192">
        <v>0</v>
      </c>
      <c r="G192">
        <v>0</v>
      </c>
    </row>
    <row r="193" spans="1:7" hidden="1" x14ac:dyDescent="0.25">
      <c r="A193" t="s">
        <v>45</v>
      </c>
      <c r="B193" t="s">
        <v>122</v>
      </c>
      <c r="C193" t="s">
        <v>123</v>
      </c>
      <c r="D193">
        <v>720</v>
      </c>
      <c r="F193">
        <v>0</v>
      </c>
      <c r="G193">
        <v>0</v>
      </c>
    </row>
    <row r="194" spans="1:7" hidden="1" x14ac:dyDescent="0.25">
      <c r="A194" t="s">
        <v>45</v>
      </c>
      <c r="B194" t="s">
        <v>107</v>
      </c>
      <c r="C194" t="s">
        <v>108</v>
      </c>
      <c r="D194">
        <v>749.99999999999989</v>
      </c>
      <c r="F194">
        <v>0</v>
      </c>
      <c r="G194">
        <v>0</v>
      </c>
    </row>
    <row r="195" spans="1:7" hidden="1" x14ac:dyDescent="0.25">
      <c r="A195" t="s">
        <v>45</v>
      </c>
      <c r="B195" t="s">
        <v>142</v>
      </c>
      <c r="C195" t="s">
        <v>143</v>
      </c>
      <c r="D195">
        <v>225</v>
      </c>
      <c r="F195">
        <v>0</v>
      </c>
      <c r="G195">
        <v>0</v>
      </c>
    </row>
    <row r="196" spans="1:7" hidden="1" x14ac:dyDescent="0.25">
      <c r="A196" t="s">
        <v>45</v>
      </c>
      <c r="B196" t="s">
        <v>174</v>
      </c>
      <c r="C196" t="s">
        <v>98</v>
      </c>
      <c r="D196">
        <v>322.5</v>
      </c>
      <c r="F196">
        <v>0</v>
      </c>
      <c r="G196">
        <v>0</v>
      </c>
    </row>
    <row r="197" spans="1:7" hidden="1" x14ac:dyDescent="0.25">
      <c r="A197" t="s">
        <v>47</v>
      </c>
      <c r="B197" t="s">
        <v>89</v>
      </c>
      <c r="C197" t="s">
        <v>135</v>
      </c>
      <c r="F197">
        <v>4.9999999999999982</v>
      </c>
      <c r="G197">
        <v>2.0000000000000009</v>
      </c>
    </row>
    <row r="198" spans="1:7" hidden="1" x14ac:dyDescent="0.25">
      <c r="A198" t="s">
        <v>47</v>
      </c>
      <c r="B198" t="s">
        <v>90</v>
      </c>
      <c r="C198" t="s">
        <v>136</v>
      </c>
      <c r="F198">
        <v>5</v>
      </c>
      <c r="G198">
        <v>0</v>
      </c>
    </row>
    <row r="199" spans="1:7" hidden="1" x14ac:dyDescent="0.25">
      <c r="A199" t="s">
        <v>47</v>
      </c>
      <c r="B199" t="s">
        <v>92</v>
      </c>
      <c r="C199" t="s">
        <v>134</v>
      </c>
      <c r="F199">
        <v>5.9999999999999991</v>
      </c>
      <c r="G199">
        <v>8</v>
      </c>
    </row>
    <row r="200" spans="1:7" hidden="1" x14ac:dyDescent="0.25">
      <c r="A200" t="s">
        <v>47</v>
      </c>
      <c r="B200" t="s">
        <v>95</v>
      </c>
      <c r="C200" t="s">
        <v>96</v>
      </c>
      <c r="D200">
        <v>800</v>
      </c>
      <c r="F200">
        <v>0</v>
      </c>
      <c r="G200">
        <v>0</v>
      </c>
    </row>
    <row r="201" spans="1:7" hidden="1" x14ac:dyDescent="0.25">
      <c r="A201" t="s">
        <v>47</v>
      </c>
      <c r="B201" t="s">
        <v>99</v>
      </c>
      <c r="C201" t="s">
        <v>100</v>
      </c>
      <c r="D201">
        <v>3500</v>
      </c>
      <c r="F201">
        <v>0</v>
      </c>
      <c r="G201">
        <v>0</v>
      </c>
    </row>
    <row r="202" spans="1:7" hidden="1" x14ac:dyDescent="0.25">
      <c r="A202" t="s">
        <v>47</v>
      </c>
      <c r="B202" t="s">
        <v>112</v>
      </c>
      <c r="C202" t="s">
        <v>113</v>
      </c>
      <c r="D202">
        <v>166.66666666666669</v>
      </c>
      <c r="F202">
        <v>0</v>
      </c>
      <c r="G202">
        <v>0</v>
      </c>
    </row>
    <row r="203" spans="1:7" hidden="1" x14ac:dyDescent="0.25">
      <c r="A203" t="s">
        <v>47</v>
      </c>
      <c r="B203" t="s">
        <v>103</v>
      </c>
      <c r="C203" t="s">
        <v>104</v>
      </c>
      <c r="D203">
        <v>66.666666666666671</v>
      </c>
      <c r="F203">
        <v>0</v>
      </c>
      <c r="G203">
        <v>0</v>
      </c>
    </row>
    <row r="204" spans="1:7" hidden="1" x14ac:dyDescent="0.25">
      <c r="A204" t="s">
        <v>47</v>
      </c>
      <c r="B204" t="s">
        <v>107</v>
      </c>
      <c r="C204" t="s">
        <v>108</v>
      </c>
      <c r="D204">
        <v>749.99999999999989</v>
      </c>
      <c r="F204">
        <v>0</v>
      </c>
      <c r="G204">
        <v>0</v>
      </c>
    </row>
    <row r="205" spans="1:7" hidden="1" x14ac:dyDescent="0.25">
      <c r="A205" t="s">
        <v>47</v>
      </c>
      <c r="B205" t="s">
        <v>142</v>
      </c>
      <c r="C205" t="s">
        <v>143</v>
      </c>
      <c r="D205">
        <v>225</v>
      </c>
      <c r="F205">
        <v>0</v>
      </c>
      <c r="G205">
        <v>0</v>
      </c>
    </row>
    <row r="206" spans="1:7" hidden="1" x14ac:dyDescent="0.25">
      <c r="A206" t="s">
        <v>48</v>
      </c>
      <c r="B206" t="s">
        <v>89</v>
      </c>
      <c r="C206" t="s">
        <v>135</v>
      </c>
      <c r="F206">
        <v>4.9999999999999982</v>
      </c>
      <c r="G206">
        <v>0</v>
      </c>
    </row>
    <row r="207" spans="1:7" hidden="1" x14ac:dyDescent="0.25">
      <c r="A207" t="s">
        <v>48</v>
      </c>
      <c r="B207" t="s">
        <v>90</v>
      </c>
      <c r="C207" t="s">
        <v>136</v>
      </c>
      <c r="F207">
        <v>3.4999999999999996</v>
      </c>
      <c r="G207">
        <v>0</v>
      </c>
    </row>
    <row r="208" spans="1:7" hidden="1" x14ac:dyDescent="0.25">
      <c r="A208" t="s">
        <v>48</v>
      </c>
      <c r="B208" t="s">
        <v>92</v>
      </c>
      <c r="C208" t="s">
        <v>134</v>
      </c>
      <c r="F208">
        <v>14</v>
      </c>
      <c r="G208">
        <v>8</v>
      </c>
    </row>
    <row r="209" spans="1:7" hidden="1" x14ac:dyDescent="0.25">
      <c r="A209" t="s">
        <v>48</v>
      </c>
      <c r="B209" t="s">
        <v>95</v>
      </c>
      <c r="C209" t="s">
        <v>96</v>
      </c>
      <c r="D209">
        <v>800</v>
      </c>
      <c r="F209">
        <v>0</v>
      </c>
      <c r="G209">
        <v>0</v>
      </c>
    </row>
    <row r="210" spans="1:7" hidden="1" x14ac:dyDescent="0.25">
      <c r="A210" t="s">
        <v>48</v>
      </c>
      <c r="B210" t="s">
        <v>99</v>
      </c>
      <c r="C210" t="s">
        <v>100</v>
      </c>
      <c r="D210">
        <v>2800</v>
      </c>
      <c r="F210">
        <v>0</v>
      </c>
      <c r="G210">
        <v>0</v>
      </c>
    </row>
    <row r="211" spans="1:7" hidden="1" x14ac:dyDescent="0.25">
      <c r="A211" t="s">
        <v>48</v>
      </c>
      <c r="B211" t="s">
        <v>112</v>
      </c>
      <c r="C211" t="s">
        <v>113</v>
      </c>
      <c r="D211">
        <v>166.66666666666669</v>
      </c>
      <c r="F211">
        <v>0</v>
      </c>
      <c r="G211">
        <v>0</v>
      </c>
    </row>
    <row r="212" spans="1:7" hidden="1" x14ac:dyDescent="0.25">
      <c r="A212" t="s">
        <v>48</v>
      </c>
      <c r="B212" t="s">
        <v>103</v>
      </c>
      <c r="C212" t="s">
        <v>104</v>
      </c>
      <c r="D212">
        <v>66.666666666666671</v>
      </c>
      <c r="F212">
        <v>0</v>
      </c>
      <c r="G212">
        <v>0</v>
      </c>
    </row>
    <row r="213" spans="1:7" hidden="1" x14ac:dyDescent="0.25">
      <c r="A213" t="s">
        <v>48</v>
      </c>
      <c r="B213" t="s">
        <v>107</v>
      </c>
      <c r="C213" t="s">
        <v>108</v>
      </c>
      <c r="D213">
        <v>749.99999999999989</v>
      </c>
      <c r="F213">
        <v>0</v>
      </c>
      <c r="G213">
        <v>0</v>
      </c>
    </row>
    <row r="214" spans="1:7" hidden="1" x14ac:dyDescent="0.25">
      <c r="A214" t="s">
        <v>48</v>
      </c>
      <c r="B214" t="s">
        <v>142</v>
      </c>
      <c r="C214" t="s">
        <v>143</v>
      </c>
      <c r="D214">
        <v>75</v>
      </c>
      <c r="F214">
        <v>0</v>
      </c>
      <c r="G214">
        <v>0</v>
      </c>
    </row>
  </sheetData>
  <autoFilter ref="A3:G214">
    <filterColumn colId="2">
      <filters>
        <filter val="Vc Vôi, lân..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4" workbookViewId="0">
      <selection activeCell="D6" sqref="D6"/>
    </sheetView>
  </sheetViews>
  <sheetFormatPr defaultRowHeight="15" x14ac:dyDescent="0.25"/>
  <cols>
    <col min="1" max="1" width="22.85546875" bestFit="1" customWidth="1"/>
    <col min="2" max="2" width="14.7109375" customWidth="1"/>
    <col min="3" max="3" width="14.85546875" customWidth="1"/>
    <col min="4" max="4" width="13.85546875" style="21" customWidth="1"/>
    <col min="5" max="5" width="13" style="21" customWidth="1"/>
    <col min="6" max="6" width="13.85546875" style="21" customWidth="1"/>
    <col min="7" max="7" width="13" style="21" customWidth="1"/>
    <col min="10" max="10" width="10.85546875" bestFit="1" customWidth="1"/>
    <col min="11" max="11" width="12.42578125" bestFit="1" customWidth="1"/>
  </cols>
  <sheetData>
    <row r="1" spans="1:11" ht="24.75" customHeight="1" x14ac:dyDescent="0.25">
      <c r="J1" s="1" t="s">
        <v>16</v>
      </c>
      <c r="K1" s="1" t="s">
        <v>50</v>
      </c>
    </row>
    <row r="2" spans="1:11" ht="27" customHeight="1" x14ac:dyDescent="0.25">
      <c r="J2" s="1" t="s">
        <v>21</v>
      </c>
      <c r="K2" s="1" t="s">
        <v>49</v>
      </c>
    </row>
    <row r="3" spans="1:11" ht="28.5" customHeight="1" x14ac:dyDescent="0.25">
      <c r="A3" s="142" t="s">
        <v>71</v>
      </c>
      <c r="B3" s="143"/>
      <c r="C3" s="143"/>
      <c r="D3" s="143"/>
      <c r="E3" s="143"/>
      <c r="F3" s="143"/>
      <c r="G3" s="144"/>
      <c r="J3" s="1" t="s">
        <v>24</v>
      </c>
      <c r="K3" s="1" t="s">
        <v>51</v>
      </c>
    </row>
    <row r="4" spans="1:11" ht="33.75" customHeight="1" x14ac:dyDescent="0.25">
      <c r="A4" s="152" t="s">
        <v>68</v>
      </c>
      <c r="B4" s="3"/>
      <c r="C4" s="150" t="s">
        <v>77</v>
      </c>
      <c r="D4" s="138" t="s">
        <v>76</v>
      </c>
      <c r="E4" s="139"/>
      <c r="F4" s="140" t="s">
        <v>75</v>
      </c>
      <c r="G4" s="141"/>
      <c r="J4" t="s">
        <v>69</v>
      </c>
      <c r="K4" s="20" t="s">
        <v>70</v>
      </c>
    </row>
    <row r="5" spans="1:11" ht="47.25" x14ac:dyDescent="0.25">
      <c r="A5" s="153"/>
      <c r="B5" s="3" t="s">
        <v>0</v>
      </c>
      <c r="C5" s="151"/>
      <c r="D5" s="13" t="s">
        <v>55</v>
      </c>
      <c r="E5" s="13" t="s">
        <v>72</v>
      </c>
      <c r="F5" s="13" t="s">
        <v>73</v>
      </c>
      <c r="G5" s="13" t="s">
        <v>74</v>
      </c>
    </row>
    <row r="6" spans="1:11" ht="15.75" x14ac:dyDescent="0.25">
      <c r="A6" s="147" t="s">
        <v>2</v>
      </c>
      <c r="B6" s="4" t="s">
        <v>3</v>
      </c>
      <c r="C6" s="27" t="s">
        <v>18</v>
      </c>
      <c r="D6" s="29">
        <v>360</v>
      </c>
      <c r="E6" s="29"/>
      <c r="F6" s="30"/>
      <c r="G6" s="30"/>
    </row>
    <row r="7" spans="1:11" ht="15.75" x14ac:dyDescent="0.25">
      <c r="A7" s="148"/>
      <c r="B7" s="4" t="s">
        <v>7</v>
      </c>
      <c r="C7" s="27" t="s">
        <v>53</v>
      </c>
      <c r="D7" s="29">
        <v>112.5</v>
      </c>
      <c r="E7" s="29"/>
      <c r="F7" s="30"/>
      <c r="G7" s="30"/>
    </row>
    <row r="8" spans="1:11" ht="15.75" x14ac:dyDescent="0.25">
      <c r="A8" s="148"/>
      <c r="B8" s="4" t="s">
        <v>7</v>
      </c>
      <c r="C8" s="27" t="s">
        <v>9</v>
      </c>
      <c r="D8" s="29">
        <v>625</v>
      </c>
      <c r="E8" s="29"/>
      <c r="F8" s="30"/>
      <c r="G8" s="30"/>
    </row>
    <row r="9" spans="1:11" ht="15.75" x14ac:dyDescent="0.25">
      <c r="A9" s="148"/>
      <c r="B9" s="4" t="s">
        <v>11</v>
      </c>
      <c r="C9" s="27" t="s">
        <v>12</v>
      </c>
      <c r="D9" s="29">
        <v>700</v>
      </c>
      <c r="E9" s="29"/>
      <c r="F9" s="30"/>
      <c r="G9" s="30"/>
    </row>
    <row r="10" spans="1:11" ht="15.75" x14ac:dyDescent="0.25">
      <c r="A10" s="148"/>
      <c r="B10" s="4" t="s">
        <v>24</v>
      </c>
      <c r="C10" s="27" t="str">
        <f>VLOOKUP(B10,$J$1:$K$4,2,0)</f>
        <v>Dọn vệ sinh…</v>
      </c>
      <c r="D10" s="29"/>
      <c r="E10" s="29"/>
      <c r="F10" s="30">
        <v>5</v>
      </c>
      <c r="G10" s="30"/>
    </row>
    <row r="11" spans="1:11" ht="15.75" x14ac:dyDescent="0.25">
      <c r="A11" s="148"/>
      <c r="B11" s="4" t="s">
        <v>16</v>
      </c>
      <c r="C11" s="27" t="str">
        <f t="shared" ref="C11:C12" si="0">VLOOKUP(B11,$J$1:$K$4,2,0)</f>
        <v>Đậy bạt</v>
      </c>
      <c r="D11" s="29"/>
      <c r="E11" s="29"/>
      <c r="F11" s="30">
        <v>6.9999999999999991</v>
      </c>
      <c r="G11" s="30"/>
    </row>
    <row r="12" spans="1:11" ht="15.75" x14ac:dyDescent="0.25">
      <c r="A12" s="149"/>
      <c r="B12" s="4" t="s">
        <v>21</v>
      </c>
      <c r="C12" s="27" t="str">
        <f t="shared" si="0"/>
        <v>Mở bạt</v>
      </c>
      <c r="D12" s="29"/>
      <c r="E12" s="29"/>
      <c r="F12" s="30">
        <v>1.5</v>
      </c>
      <c r="G12" s="30"/>
    </row>
    <row r="13" spans="1:11" ht="15.75" x14ac:dyDescent="0.25">
      <c r="A13" s="147" t="s">
        <v>17</v>
      </c>
      <c r="B13" s="4" t="s">
        <v>11</v>
      </c>
      <c r="C13" s="27" t="s">
        <v>12</v>
      </c>
      <c r="D13" s="29">
        <v>816.66666666666674</v>
      </c>
      <c r="E13" s="29"/>
      <c r="F13" s="30"/>
      <c r="G13" s="30"/>
    </row>
    <row r="14" spans="1:11" ht="15.75" x14ac:dyDescent="0.25">
      <c r="A14" s="148"/>
      <c r="B14" s="4" t="s">
        <v>24</v>
      </c>
      <c r="C14" s="27" t="str">
        <f t="shared" ref="C14:C17" si="1">VLOOKUP(B14,$J$1:$K$4,2,0)</f>
        <v>Dọn vệ sinh…</v>
      </c>
      <c r="D14" s="29"/>
      <c r="E14" s="29"/>
      <c r="F14" s="30">
        <v>8.4166666666666679</v>
      </c>
      <c r="G14" s="30"/>
    </row>
    <row r="15" spans="1:11" ht="15.75" x14ac:dyDescent="0.25">
      <c r="A15" s="148"/>
      <c r="B15" s="4" t="s">
        <v>69</v>
      </c>
      <c r="C15" s="27" t="str">
        <f t="shared" si="1"/>
        <v>Vc phụ liệu..</v>
      </c>
      <c r="D15" s="29"/>
      <c r="E15" s="29"/>
      <c r="F15" s="30">
        <v>2.5833333333333321</v>
      </c>
      <c r="G15" s="30"/>
    </row>
    <row r="16" spans="1:11" ht="15.75" x14ac:dyDescent="0.25">
      <c r="A16" s="148"/>
      <c r="B16" s="4" t="s">
        <v>16</v>
      </c>
      <c r="C16" s="27" t="str">
        <f t="shared" si="1"/>
        <v>Đậy bạt</v>
      </c>
      <c r="D16" s="29"/>
      <c r="E16" s="29"/>
      <c r="F16" s="30">
        <v>4.5</v>
      </c>
      <c r="G16" s="30"/>
    </row>
    <row r="17" spans="1:7" ht="15.75" x14ac:dyDescent="0.25">
      <c r="A17" s="149"/>
      <c r="B17" s="4" t="s">
        <v>21</v>
      </c>
      <c r="C17" s="27" t="str">
        <f t="shared" si="1"/>
        <v>Mở bạt</v>
      </c>
      <c r="D17" s="29"/>
      <c r="E17" s="29"/>
      <c r="F17" s="30">
        <v>4.5</v>
      </c>
      <c r="G17" s="30"/>
    </row>
    <row r="18" spans="1:7" ht="15.75" x14ac:dyDescent="0.25">
      <c r="A18" s="147" t="s">
        <v>22</v>
      </c>
      <c r="B18" s="4" t="s">
        <v>11</v>
      </c>
      <c r="C18" s="27" t="s">
        <v>12</v>
      </c>
      <c r="D18" s="29">
        <v>533.33333333333303</v>
      </c>
      <c r="E18" s="29"/>
      <c r="F18" s="30"/>
      <c r="G18" s="30"/>
    </row>
    <row r="19" spans="1:7" ht="15.75" x14ac:dyDescent="0.25">
      <c r="A19" s="148"/>
      <c r="B19" s="4" t="s">
        <v>11</v>
      </c>
      <c r="C19" s="27" t="s">
        <v>20</v>
      </c>
      <c r="D19" s="29">
        <v>283.33333333333331</v>
      </c>
      <c r="E19" s="29"/>
      <c r="F19" s="30"/>
      <c r="G19" s="30"/>
    </row>
    <row r="20" spans="1:7" ht="15.75" x14ac:dyDescent="0.25">
      <c r="A20" s="148"/>
      <c r="B20" s="4" t="s">
        <v>24</v>
      </c>
      <c r="C20" s="27" t="str">
        <f t="shared" ref="C20:C23" si="2">VLOOKUP(B20,$J$1:$K$4,2,0)</f>
        <v>Dọn vệ sinh…</v>
      </c>
      <c r="D20" s="29"/>
      <c r="E20" s="29"/>
      <c r="F20" s="30">
        <v>10.916666666666668</v>
      </c>
      <c r="G20" s="30"/>
    </row>
    <row r="21" spans="1:7" ht="15.75" x14ac:dyDescent="0.25">
      <c r="A21" s="148"/>
      <c r="B21" s="4" t="s">
        <v>69</v>
      </c>
      <c r="C21" s="27" t="str">
        <f t="shared" si="2"/>
        <v>Vc phụ liệu..</v>
      </c>
      <c r="D21" s="29"/>
      <c r="E21" s="29"/>
      <c r="F21" s="30">
        <v>4.0833333333333321</v>
      </c>
      <c r="G21" s="30"/>
    </row>
    <row r="22" spans="1:7" ht="15.75" x14ac:dyDescent="0.25">
      <c r="A22" s="148"/>
      <c r="B22" s="4" t="s">
        <v>16</v>
      </c>
      <c r="C22" s="27" t="str">
        <f t="shared" si="2"/>
        <v>Đậy bạt</v>
      </c>
      <c r="D22" s="29"/>
      <c r="E22" s="29"/>
      <c r="F22" s="30">
        <v>4.5</v>
      </c>
      <c r="G22" s="30"/>
    </row>
    <row r="23" spans="1:7" ht="15.75" x14ac:dyDescent="0.25">
      <c r="A23" s="149"/>
      <c r="B23" s="4" t="s">
        <v>21</v>
      </c>
      <c r="C23" s="27" t="str">
        <f t="shared" si="2"/>
        <v>Mở bạt</v>
      </c>
      <c r="D23" s="29"/>
      <c r="E23" s="29"/>
      <c r="F23" s="30">
        <v>5</v>
      </c>
      <c r="G23" s="30"/>
    </row>
    <row r="24" spans="1:7" ht="15.75" x14ac:dyDescent="0.25">
      <c r="A24" s="147" t="s">
        <v>25</v>
      </c>
      <c r="B24" s="4" t="s">
        <v>3</v>
      </c>
      <c r="C24" s="27" t="s">
        <v>18</v>
      </c>
      <c r="D24" s="29">
        <v>560</v>
      </c>
      <c r="E24" s="29"/>
      <c r="F24" s="30"/>
      <c r="G24" s="30"/>
    </row>
    <row r="25" spans="1:7" ht="15.75" x14ac:dyDescent="0.25">
      <c r="A25" s="148"/>
      <c r="B25" s="4" t="s">
        <v>7</v>
      </c>
      <c r="C25" s="27" t="s">
        <v>37</v>
      </c>
      <c r="D25" s="29">
        <v>550</v>
      </c>
      <c r="E25" s="29"/>
      <c r="F25" s="30"/>
      <c r="G25" s="30"/>
    </row>
    <row r="26" spans="1:7" ht="15.75" x14ac:dyDescent="0.25">
      <c r="A26" s="148"/>
      <c r="B26" s="4" t="s">
        <v>11</v>
      </c>
      <c r="C26" s="27" t="s">
        <v>12</v>
      </c>
      <c r="D26" s="29">
        <v>700</v>
      </c>
      <c r="E26" s="29"/>
      <c r="F26" s="30"/>
      <c r="G26" s="30"/>
    </row>
    <row r="27" spans="1:7" ht="15.75" x14ac:dyDescent="0.25">
      <c r="A27" s="148"/>
      <c r="B27" s="4" t="s">
        <v>16</v>
      </c>
      <c r="C27" s="27" t="str">
        <f t="shared" ref="C27:C28" si="3">VLOOKUP(B27,$J$1:$K$4,2,0)</f>
        <v>Đậy bạt</v>
      </c>
      <c r="D27" s="29"/>
      <c r="E27" s="29"/>
      <c r="F27" s="30">
        <v>12</v>
      </c>
      <c r="G27" s="30"/>
    </row>
    <row r="28" spans="1:7" ht="15.75" x14ac:dyDescent="0.25">
      <c r="A28" s="149"/>
      <c r="B28" s="4" t="s">
        <v>21</v>
      </c>
      <c r="C28" s="27" t="str">
        <f t="shared" si="3"/>
        <v>Mở bạt</v>
      </c>
      <c r="D28" s="29"/>
      <c r="E28" s="29"/>
      <c r="F28" s="30">
        <v>1.5</v>
      </c>
      <c r="G28" s="30"/>
    </row>
    <row r="29" spans="1:7" ht="15.75" x14ac:dyDescent="0.25">
      <c r="A29" s="147" t="s">
        <v>26</v>
      </c>
      <c r="B29" s="4" t="s">
        <v>7</v>
      </c>
      <c r="C29" s="27" t="s">
        <v>37</v>
      </c>
      <c r="D29" s="29">
        <v>550</v>
      </c>
      <c r="E29" s="29"/>
      <c r="F29" s="30"/>
      <c r="G29" s="30"/>
    </row>
    <row r="30" spans="1:7" ht="15.75" x14ac:dyDescent="0.25">
      <c r="A30" s="148"/>
      <c r="B30" s="4" t="s">
        <v>11</v>
      </c>
      <c r="C30" s="27" t="s">
        <v>12</v>
      </c>
      <c r="D30" s="29">
        <v>433.33333333333337</v>
      </c>
      <c r="E30" s="29"/>
      <c r="F30" s="30"/>
      <c r="G30" s="30"/>
    </row>
    <row r="31" spans="1:7" ht="15.75" x14ac:dyDescent="0.25">
      <c r="A31" s="148"/>
      <c r="B31" s="4" t="s">
        <v>16</v>
      </c>
      <c r="C31" s="27" t="str">
        <f t="shared" ref="C31:C32" si="4">VLOOKUP(B31,$J$1:$K$4,2,0)</f>
        <v>Đậy bạt</v>
      </c>
      <c r="D31" s="29"/>
      <c r="E31" s="29"/>
      <c r="F31" s="30">
        <v>10.5</v>
      </c>
      <c r="G31" s="30"/>
    </row>
    <row r="32" spans="1:7" ht="15.75" x14ac:dyDescent="0.25">
      <c r="A32" s="149"/>
      <c r="B32" s="4" t="s">
        <v>21</v>
      </c>
      <c r="C32" s="27" t="str">
        <f t="shared" si="4"/>
        <v>Mở bạt</v>
      </c>
      <c r="D32" s="29"/>
      <c r="E32" s="29"/>
      <c r="F32" s="30">
        <v>1.5</v>
      </c>
      <c r="G32" s="30"/>
    </row>
    <row r="33" spans="1:7" ht="15.75" x14ac:dyDescent="0.25">
      <c r="A33" s="147" t="s">
        <v>27</v>
      </c>
      <c r="B33" s="4" t="s">
        <v>7</v>
      </c>
      <c r="C33" s="27" t="s">
        <v>9</v>
      </c>
      <c r="D33" s="29">
        <v>975</v>
      </c>
      <c r="E33" s="29"/>
      <c r="F33" s="30"/>
      <c r="G33" s="30"/>
    </row>
    <row r="34" spans="1:7" ht="15.75" x14ac:dyDescent="0.25">
      <c r="A34" s="148"/>
      <c r="B34" s="4" t="s">
        <v>11</v>
      </c>
      <c r="C34" s="27" t="s">
        <v>12</v>
      </c>
      <c r="D34" s="29">
        <v>533.33333333333337</v>
      </c>
      <c r="E34" s="29"/>
      <c r="F34" s="30"/>
      <c r="G34" s="30"/>
    </row>
    <row r="35" spans="1:7" ht="15.75" x14ac:dyDescent="0.25">
      <c r="A35" s="149"/>
      <c r="B35" s="4" t="s">
        <v>16</v>
      </c>
      <c r="C35" s="27" t="str">
        <f>VLOOKUP(B35,$J$1:$K$4,2,0)</f>
        <v>Đậy bạt</v>
      </c>
      <c r="D35" s="29"/>
      <c r="E35" s="29"/>
      <c r="F35" s="30">
        <v>5.4999999999999991</v>
      </c>
      <c r="G35" s="30"/>
    </row>
    <row r="36" spans="1:7" ht="15.75" x14ac:dyDescent="0.25">
      <c r="A36" s="147" t="s">
        <v>28</v>
      </c>
      <c r="B36" s="4" t="s">
        <v>3</v>
      </c>
      <c r="C36" s="27" t="s">
        <v>18</v>
      </c>
      <c r="D36" s="29">
        <v>360</v>
      </c>
      <c r="E36" s="29"/>
      <c r="F36" s="30"/>
      <c r="G36" s="30"/>
    </row>
    <row r="37" spans="1:7" ht="15.75" x14ac:dyDescent="0.25">
      <c r="A37" s="148"/>
      <c r="B37" s="4" t="s">
        <v>3</v>
      </c>
      <c r="C37" s="27" t="s">
        <v>4</v>
      </c>
      <c r="D37" s="29">
        <v>660</v>
      </c>
      <c r="E37" s="29"/>
      <c r="F37" s="30"/>
      <c r="G37" s="30"/>
    </row>
    <row r="38" spans="1:7" ht="15.75" x14ac:dyDescent="0.25">
      <c r="A38" s="148"/>
      <c r="B38" s="4" t="s">
        <v>7</v>
      </c>
      <c r="C38" s="27" t="s">
        <v>53</v>
      </c>
      <c r="D38" s="29">
        <v>112.5</v>
      </c>
      <c r="E38" s="29"/>
      <c r="F38" s="30"/>
      <c r="G38" s="30"/>
    </row>
    <row r="39" spans="1:7" ht="15.75" x14ac:dyDescent="0.25">
      <c r="A39" s="148"/>
      <c r="B39" s="4" t="s">
        <v>11</v>
      </c>
      <c r="C39" s="27" t="s">
        <v>12</v>
      </c>
      <c r="D39" s="29">
        <v>800</v>
      </c>
      <c r="E39" s="29"/>
      <c r="F39" s="30"/>
      <c r="G39" s="30"/>
    </row>
    <row r="40" spans="1:7" ht="15.75" x14ac:dyDescent="0.25">
      <c r="A40" s="148"/>
      <c r="B40" s="4" t="s">
        <v>11</v>
      </c>
      <c r="C40" s="27" t="s">
        <v>20</v>
      </c>
      <c r="D40" s="29">
        <v>283.33333333333331</v>
      </c>
      <c r="E40" s="29"/>
      <c r="F40" s="30"/>
      <c r="G40" s="30"/>
    </row>
    <row r="41" spans="1:7" ht="15.75" x14ac:dyDescent="0.25">
      <c r="A41" s="149"/>
      <c r="B41" s="4" t="s">
        <v>16</v>
      </c>
      <c r="C41" s="27" t="str">
        <f>VLOOKUP(B41,$J$1:$K$4,2,0)</f>
        <v>Đậy bạt</v>
      </c>
      <c r="D41" s="29"/>
      <c r="E41" s="29"/>
      <c r="F41" s="30">
        <v>3</v>
      </c>
      <c r="G41" s="30"/>
    </row>
    <row r="42" spans="1:7" ht="15.75" x14ac:dyDescent="0.25">
      <c r="A42" s="147" t="s">
        <v>29</v>
      </c>
      <c r="B42" s="4" t="s">
        <v>3</v>
      </c>
      <c r="C42" s="27" t="s">
        <v>18</v>
      </c>
      <c r="D42" s="29">
        <v>360</v>
      </c>
      <c r="E42" s="29"/>
      <c r="F42" s="30"/>
      <c r="G42" s="30"/>
    </row>
    <row r="43" spans="1:7" ht="15.75" x14ac:dyDescent="0.25">
      <c r="A43" s="148"/>
      <c r="B43" s="4" t="s">
        <v>7</v>
      </c>
      <c r="C43" s="27" t="s">
        <v>53</v>
      </c>
      <c r="D43" s="29">
        <v>112.5</v>
      </c>
      <c r="E43" s="29"/>
      <c r="F43" s="30"/>
      <c r="G43" s="30"/>
    </row>
    <row r="44" spans="1:7" ht="15.75" x14ac:dyDescent="0.25">
      <c r="A44" s="148"/>
      <c r="B44" s="4" t="s">
        <v>7</v>
      </c>
      <c r="C44" s="27" t="s">
        <v>9</v>
      </c>
      <c r="D44" s="29">
        <v>625</v>
      </c>
      <c r="E44" s="29"/>
      <c r="F44" s="30"/>
      <c r="G44" s="30"/>
    </row>
    <row r="45" spans="1:7" ht="15.75" x14ac:dyDescent="0.25">
      <c r="A45" s="148"/>
      <c r="B45" s="4" t="s">
        <v>11</v>
      </c>
      <c r="C45" s="27" t="s">
        <v>12</v>
      </c>
      <c r="D45" s="29">
        <v>700</v>
      </c>
      <c r="E45" s="29"/>
      <c r="F45" s="30"/>
      <c r="G45" s="30"/>
    </row>
    <row r="46" spans="1:7" ht="15.75" x14ac:dyDescent="0.25">
      <c r="A46" s="149"/>
      <c r="B46" s="4" t="s">
        <v>16</v>
      </c>
      <c r="C46" s="27" t="str">
        <f>VLOOKUP(B46,$J$1:$K$4,2,0)</f>
        <v>Đậy bạt</v>
      </c>
      <c r="D46" s="29"/>
      <c r="E46" s="29"/>
      <c r="F46" s="30">
        <v>6.9999999999999991</v>
      </c>
      <c r="G46" s="30"/>
    </row>
    <row r="47" spans="1:7" ht="15.75" x14ac:dyDescent="0.25">
      <c r="A47" s="147" t="s">
        <v>30</v>
      </c>
      <c r="B47" s="4" t="s">
        <v>3</v>
      </c>
      <c r="C47" s="27" t="s">
        <v>18</v>
      </c>
      <c r="D47" s="29">
        <v>360</v>
      </c>
      <c r="E47" s="29"/>
      <c r="F47" s="30"/>
      <c r="G47" s="30"/>
    </row>
    <row r="48" spans="1:7" ht="15.75" x14ac:dyDescent="0.25">
      <c r="A48" s="148"/>
      <c r="B48" s="4" t="s">
        <v>7</v>
      </c>
      <c r="C48" s="27" t="s">
        <v>53</v>
      </c>
      <c r="D48" s="29">
        <v>112.5</v>
      </c>
      <c r="E48" s="29"/>
      <c r="F48" s="30"/>
      <c r="G48" s="30"/>
    </row>
    <row r="49" spans="1:7" ht="15.75" x14ac:dyDescent="0.25">
      <c r="A49" s="148"/>
      <c r="B49" s="4" t="s">
        <v>11</v>
      </c>
      <c r="C49" s="27" t="s">
        <v>12</v>
      </c>
      <c r="D49" s="29">
        <v>833.33333333333337</v>
      </c>
      <c r="E49" s="29"/>
      <c r="F49" s="30"/>
      <c r="G49" s="30"/>
    </row>
    <row r="50" spans="1:7" ht="15.75" x14ac:dyDescent="0.25">
      <c r="A50" s="148"/>
      <c r="B50" s="4" t="s">
        <v>16</v>
      </c>
      <c r="C50" s="27" t="str">
        <f t="shared" ref="C50:C51" si="5">VLOOKUP(B50,$J$1:$K$4,2,0)</f>
        <v>Đậy bạt</v>
      </c>
      <c r="D50" s="29"/>
      <c r="E50" s="29"/>
      <c r="F50" s="30">
        <v>8</v>
      </c>
      <c r="G50" s="30"/>
    </row>
    <row r="51" spans="1:7" ht="15.75" x14ac:dyDescent="0.25">
      <c r="A51" s="149"/>
      <c r="B51" s="4" t="s">
        <v>21</v>
      </c>
      <c r="C51" s="27" t="str">
        <f t="shared" si="5"/>
        <v>Mở bạt</v>
      </c>
      <c r="D51" s="29"/>
      <c r="E51" s="29"/>
      <c r="F51" s="30">
        <v>1.5</v>
      </c>
      <c r="G51" s="30"/>
    </row>
    <row r="52" spans="1:7" ht="15.75" x14ac:dyDescent="0.25">
      <c r="A52" s="147" t="s">
        <v>31</v>
      </c>
      <c r="B52" s="4" t="s">
        <v>7</v>
      </c>
      <c r="C52" s="27" t="s">
        <v>9</v>
      </c>
      <c r="D52" s="29">
        <v>1250</v>
      </c>
      <c r="E52" s="29"/>
      <c r="F52" s="30"/>
      <c r="G52" s="30"/>
    </row>
    <row r="53" spans="1:7" ht="15.75" x14ac:dyDescent="0.25">
      <c r="A53" s="148"/>
      <c r="B53" s="4" t="s">
        <v>11</v>
      </c>
      <c r="C53" s="27" t="s">
        <v>12</v>
      </c>
      <c r="D53" s="29">
        <v>816.66666666666674</v>
      </c>
      <c r="E53" s="29"/>
      <c r="F53" s="30"/>
      <c r="G53" s="30"/>
    </row>
    <row r="54" spans="1:7" ht="15.75" x14ac:dyDescent="0.25">
      <c r="A54" s="148"/>
      <c r="B54" s="4" t="s">
        <v>24</v>
      </c>
      <c r="C54" s="27" t="str">
        <f t="shared" ref="C54:C56" si="6">VLOOKUP(B54,$J$1:$K$4,2,0)</f>
        <v>Dọn vệ sinh…</v>
      </c>
      <c r="D54" s="29"/>
      <c r="E54" s="29"/>
      <c r="F54" s="30">
        <v>5</v>
      </c>
      <c r="G54" s="30"/>
    </row>
    <row r="55" spans="1:7" ht="15.75" x14ac:dyDescent="0.25">
      <c r="A55" s="148"/>
      <c r="B55" s="4" t="s">
        <v>16</v>
      </c>
      <c r="C55" s="27" t="str">
        <f t="shared" si="6"/>
        <v>Đậy bạt</v>
      </c>
      <c r="D55" s="29"/>
      <c r="E55" s="29"/>
      <c r="F55" s="30">
        <v>1.5</v>
      </c>
      <c r="G55" s="30"/>
    </row>
    <row r="56" spans="1:7" ht="15.75" x14ac:dyDescent="0.25">
      <c r="A56" s="149"/>
      <c r="B56" s="4" t="s">
        <v>21</v>
      </c>
      <c r="C56" s="27" t="str">
        <f t="shared" si="6"/>
        <v>Mở bạt</v>
      </c>
      <c r="D56" s="29"/>
      <c r="E56" s="29"/>
      <c r="F56" s="30">
        <v>1.9999999999999996</v>
      </c>
      <c r="G56" s="30"/>
    </row>
    <row r="57" spans="1:7" ht="15.75" x14ac:dyDescent="0.25">
      <c r="A57" s="147" t="s">
        <v>35</v>
      </c>
      <c r="B57" s="4" t="s">
        <v>7</v>
      </c>
      <c r="C57" s="27" t="s">
        <v>9</v>
      </c>
      <c r="D57" s="29">
        <v>625</v>
      </c>
      <c r="E57" s="29"/>
      <c r="F57" s="30"/>
      <c r="G57" s="30"/>
    </row>
    <row r="58" spans="1:7" ht="15.75" x14ac:dyDescent="0.25">
      <c r="A58" s="148"/>
      <c r="B58" s="4" t="s">
        <v>7</v>
      </c>
      <c r="C58" s="27" t="s">
        <v>37</v>
      </c>
      <c r="D58" s="29">
        <v>550</v>
      </c>
      <c r="E58" s="29"/>
      <c r="F58" s="30"/>
      <c r="G58" s="30"/>
    </row>
    <row r="59" spans="1:7" ht="15.75" x14ac:dyDescent="0.25">
      <c r="A59" s="148"/>
      <c r="B59" s="4" t="s">
        <v>11</v>
      </c>
      <c r="C59" s="27" t="s">
        <v>12</v>
      </c>
      <c r="D59" s="29">
        <v>700</v>
      </c>
      <c r="E59" s="29"/>
      <c r="F59" s="30"/>
      <c r="G59" s="30"/>
    </row>
    <row r="60" spans="1:7" ht="15.75" x14ac:dyDescent="0.25">
      <c r="A60" s="148"/>
      <c r="B60" s="4" t="s">
        <v>16</v>
      </c>
      <c r="C60" s="27" t="str">
        <f t="shared" ref="C60:C61" si="7">VLOOKUP(B60,$J$1:$K$4,2,0)</f>
        <v>Đậy bạt</v>
      </c>
      <c r="D60" s="29"/>
      <c r="E60" s="29"/>
      <c r="F60" s="30">
        <v>12</v>
      </c>
      <c r="G60" s="30"/>
    </row>
    <row r="61" spans="1:7" ht="15.75" x14ac:dyDescent="0.25">
      <c r="A61" s="149"/>
      <c r="B61" s="4" t="s">
        <v>21</v>
      </c>
      <c r="C61" s="27" t="str">
        <f t="shared" si="7"/>
        <v>Mở bạt</v>
      </c>
      <c r="D61" s="29"/>
      <c r="E61" s="29"/>
      <c r="F61" s="30">
        <v>1.5</v>
      </c>
      <c r="G61" s="30"/>
    </row>
    <row r="62" spans="1:7" ht="15.75" x14ac:dyDescent="0.25">
      <c r="A62" s="147" t="s">
        <v>36</v>
      </c>
      <c r="B62" s="4" t="s">
        <v>5</v>
      </c>
      <c r="C62" s="27" t="s">
        <v>6</v>
      </c>
      <c r="D62" s="29">
        <v>380</v>
      </c>
      <c r="E62" s="29"/>
      <c r="F62" s="30"/>
      <c r="G62" s="30"/>
    </row>
    <row r="63" spans="1:7" ht="15.75" x14ac:dyDescent="0.25">
      <c r="A63" s="148"/>
      <c r="B63" s="4" t="s">
        <v>7</v>
      </c>
      <c r="C63" s="27" t="s">
        <v>9</v>
      </c>
      <c r="D63" s="29">
        <v>1250</v>
      </c>
      <c r="E63" s="29"/>
      <c r="F63" s="30"/>
      <c r="G63" s="30"/>
    </row>
    <row r="64" spans="1:7" ht="15.75" x14ac:dyDescent="0.25">
      <c r="A64" s="148"/>
      <c r="B64" s="4" t="s">
        <v>11</v>
      </c>
      <c r="C64" s="27" t="s">
        <v>12</v>
      </c>
      <c r="D64" s="29">
        <v>816.66666666666674</v>
      </c>
      <c r="E64" s="29"/>
      <c r="F64" s="30"/>
      <c r="G64" s="30"/>
    </row>
    <row r="65" spans="1:7" ht="15.75" x14ac:dyDescent="0.25">
      <c r="A65" s="149"/>
      <c r="B65" s="4" t="s">
        <v>16</v>
      </c>
      <c r="C65" s="27" t="str">
        <f>VLOOKUP(B65,$J$1:$K$4,2,0)</f>
        <v>Đậy bạt</v>
      </c>
      <c r="D65" s="29"/>
      <c r="E65" s="29"/>
      <c r="F65" s="30">
        <v>1.5</v>
      </c>
      <c r="G65" s="30"/>
    </row>
    <row r="66" spans="1:7" ht="15.75" x14ac:dyDescent="0.25">
      <c r="A66" s="147" t="s">
        <v>39</v>
      </c>
      <c r="B66" s="4" t="s">
        <v>7</v>
      </c>
      <c r="C66" s="27" t="s">
        <v>9</v>
      </c>
      <c r="D66" s="29">
        <v>1250</v>
      </c>
      <c r="E66" s="29"/>
      <c r="F66" s="30"/>
      <c r="G66" s="30"/>
    </row>
    <row r="67" spans="1:7" ht="15.75" x14ac:dyDescent="0.25">
      <c r="A67" s="148"/>
      <c r="B67" s="4" t="s">
        <v>7</v>
      </c>
      <c r="C67" s="27" t="s">
        <v>37</v>
      </c>
      <c r="D67" s="29">
        <v>550</v>
      </c>
      <c r="E67" s="29"/>
      <c r="F67" s="30"/>
      <c r="G67" s="30"/>
    </row>
    <row r="68" spans="1:7" ht="15.75" x14ac:dyDescent="0.25">
      <c r="A68" s="148"/>
      <c r="B68" s="4" t="s">
        <v>11</v>
      </c>
      <c r="C68" s="27" t="s">
        <v>12</v>
      </c>
      <c r="D68" s="29">
        <v>683.33333333333337</v>
      </c>
      <c r="E68" s="29"/>
      <c r="F68" s="30"/>
      <c r="G68" s="30"/>
    </row>
    <row r="69" spans="1:7" ht="15.75" x14ac:dyDescent="0.25">
      <c r="A69" s="149"/>
      <c r="B69" s="4" t="s">
        <v>21</v>
      </c>
      <c r="C69" s="27" t="str">
        <f>VLOOKUP(B69,$J$1:$K$4,2,0)</f>
        <v>Mở bạt</v>
      </c>
      <c r="D69" s="29"/>
      <c r="E69" s="29"/>
      <c r="F69" s="30">
        <v>0.49999999999999956</v>
      </c>
      <c r="G69" s="30"/>
    </row>
    <row r="70" spans="1:7" ht="15.75" x14ac:dyDescent="0.25">
      <c r="A70" s="147" t="s">
        <v>40</v>
      </c>
      <c r="B70" s="4" t="s">
        <v>7</v>
      </c>
      <c r="C70" s="27" t="s">
        <v>9</v>
      </c>
      <c r="D70" s="29">
        <v>150</v>
      </c>
      <c r="E70" s="29"/>
      <c r="F70" s="30"/>
      <c r="G70" s="30"/>
    </row>
    <row r="71" spans="1:7" ht="15.75" x14ac:dyDescent="0.25">
      <c r="A71" s="148"/>
      <c r="B71" s="4" t="s">
        <v>11</v>
      </c>
      <c r="C71" s="27" t="s">
        <v>12</v>
      </c>
      <c r="D71" s="29">
        <v>800</v>
      </c>
      <c r="E71" s="29"/>
      <c r="F71" s="30"/>
      <c r="G71" s="30"/>
    </row>
    <row r="72" spans="1:7" ht="15.75" x14ac:dyDescent="0.25">
      <c r="A72" s="148"/>
      <c r="B72" s="4" t="s">
        <v>24</v>
      </c>
      <c r="C72" s="27" t="str">
        <f t="shared" ref="C72:C75" si="8">VLOOKUP(B72,$J$1:$K$4,2,0)</f>
        <v>Dọn vệ sinh…</v>
      </c>
      <c r="D72" s="29"/>
      <c r="E72" s="29"/>
      <c r="F72" s="30">
        <v>6.416666666666667</v>
      </c>
      <c r="G72" s="30"/>
    </row>
    <row r="73" spans="1:7" ht="15.75" x14ac:dyDescent="0.25">
      <c r="A73" s="148"/>
      <c r="B73" s="4" t="s">
        <v>69</v>
      </c>
      <c r="C73" s="27" t="str">
        <f t="shared" si="8"/>
        <v>Vc phụ liệu..</v>
      </c>
      <c r="D73" s="29"/>
      <c r="E73" s="29"/>
      <c r="F73" s="30">
        <v>2.5833333333333321</v>
      </c>
      <c r="G73" s="30"/>
    </row>
    <row r="74" spans="1:7" ht="15.75" x14ac:dyDescent="0.25">
      <c r="A74" s="148"/>
      <c r="B74" s="4" t="s">
        <v>16</v>
      </c>
      <c r="C74" s="27" t="str">
        <f t="shared" si="8"/>
        <v>Đậy bạt</v>
      </c>
      <c r="D74" s="29"/>
      <c r="E74" s="29"/>
      <c r="F74" s="30">
        <v>6</v>
      </c>
      <c r="G74" s="30"/>
    </row>
    <row r="75" spans="1:7" ht="15.75" x14ac:dyDescent="0.25">
      <c r="A75" s="149"/>
      <c r="B75" s="4" t="s">
        <v>21</v>
      </c>
      <c r="C75" s="27" t="str">
        <f t="shared" si="8"/>
        <v>Mở bạt</v>
      </c>
      <c r="D75" s="29"/>
      <c r="E75" s="29"/>
      <c r="F75" s="30">
        <v>3</v>
      </c>
      <c r="G75" s="30"/>
    </row>
    <row r="76" spans="1:7" ht="15.75" x14ac:dyDescent="0.25">
      <c r="A76" s="147" t="s">
        <v>41</v>
      </c>
      <c r="B76" s="4" t="s">
        <v>7</v>
      </c>
      <c r="C76" s="27" t="s">
        <v>9</v>
      </c>
      <c r="D76" s="29">
        <v>625</v>
      </c>
      <c r="E76" s="29"/>
      <c r="F76" s="30"/>
      <c r="G76" s="30"/>
    </row>
    <row r="77" spans="1:7" ht="15.75" x14ac:dyDescent="0.25">
      <c r="A77" s="148"/>
      <c r="B77" s="4" t="s">
        <v>11</v>
      </c>
      <c r="C77" s="27" t="s">
        <v>12</v>
      </c>
      <c r="D77" s="29">
        <v>816.66666666666674</v>
      </c>
      <c r="E77" s="29"/>
      <c r="F77" s="30"/>
      <c r="G77" s="30"/>
    </row>
    <row r="78" spans="1:7" ht="15.75" x14ac:dyDescent="0.25">
      <c r="A78" s="148"/>
      <c r="B78" s="4" t="s">
        <v>24</v>
      </c>
      <c r="C78" s="27" t="str">
        <f t="shared" ref="C78:C81" si="9">VLOOKUP(B78,$J$1:$K$4,2,0)</f>
        <v>Dọn vệ sinh…</v>
      </c>
      <c r="D78" s="29"/>
      <c r="E78" s="29"/>
      <c r="F78" s="30">
        <v>6.416666666666667</v>
      </c>
      <c r="G78" s="30"/>
    </row>
    <row r="79" spans="1:7" ht="15.75" x14ac:dyDescent="0.25">
      <c r="A79" s="148"/>
      <c r="B79" s="4" t="s">
        <v>69</v>
      </c>
      <c r="C79" s="27" t="str">
        <f t="shared" si="9"/>
        <v>Vc phụ liệu..</v>
      </c>
      <c r="D79" s="29"/>
      <c r="E79" s="29"/>
      <c r="F79" s="30">
        <v>2.5833333333333321</v>
      </c>
      <c r="G79" s="30"/>
    </row>
    <row r="80" spans="1:7" ht="15.75" x14ac:dyDescent="0.25">
      <c r="A80" s="148"/>
      <c r="B80" s="4" t="s">
        <v>16</v>
      </c>
      <c r="C80" s="27" t="str">
        <f t="shared" si="9"/>
        <v>Đậy bạt</v>
      </c>
      <c r="D80" s="29"/>
      <c r="E80" s="29"/>
      <c r="F80" s="30">
        <v>6</v>
      </c>
      <c r="G80" s="30"/>
    </row>
    <row r="81" spans="1:7" ht="15.75" x14ac:dyDescent="0.25">
      <c r="A81" s="149"/>
      <c r="B81" s="4" t="s">
        <v>21</v>
      </c>
      <c r="C81" s="27" t="str">
        <f t="shared" si="9"/>
        <v>Mở bạt</v>
      </c>
      <c r="D81" s="29"/>
      <c r="E81" s="29"/>
      <c r="F81" s="30">
        <v>3</v>
      </c>
      <c r="G81" s="30"/>
    </row>
    <row r="82" spans="1:7" ht="15.75" x14ac:dyDescent="0.25">
      <c r="A82" s="147" t="s">
        <v>42</v>
      </c>
      <c r="B82" s="4" t="s">
        <v>3</v>
      </c>
      <c r="C82" s="27" t="s">
        <v>4</v>
      </c>
      <c r="D82" s="29">
        <v>660</v>
      </c>
      <c r="E82" s="29"/>
      <c r="F82" s="30"/>
      <c r="G82" s="30"/>
    </row>
    <row r="83" spans="1:7" ht="15.75" x14ac:dyDescent="0.25">
      <c r="A83" s="148"/>
      <c r="B83" s="4" t="s">
        <v>7</v>
      </c>
      <c r="C83" s="27" t="s">
        <v>9</v>
      </c>
      <c r="D83" s="29">
        <v>625</v>
      </c>
      <c r="E83" s="29"/>
      <c r="F83" s="30"/>
      <c r="G83" s="30"/>
    </row>
    <row r="84" spans="1:7" ht="15.75" x14ac:dyDescent="0.25">
      <c r="A84" s="148"/>
      <c r="B84" s="4" t="s">
        <v>11</v>
      </c>
      <c r="C84" s="27" t="s">
        <v>12</v>
      </c>
      <c r="D84" s="29">
        <v>533.33333333333337</v>
      </c>
      <c r="E84" s="29"/>
      <c r="F84" s="30"/>
      <c r="G84" s="30"/>
    </row>
    <row r="85" spans="1:7" ht="15.75" x14ac:dyDescent="0.25">
      <c r="A85" s="148"/>
      <c r="B85" s="4" t="s">
        <v>11</v>
      </c>
      <c r="C85" s="27" t="s">
        <v>20</v>
      </c>
      <c r="D85" s="29">
        <v>283.33333333333331</v>
      </c>
      <c r="E85" s="29"/>
      <c r="F85" s="30"/>
      <c r="G85" s="30"/>
    </row>
    <row r="86" spans="1:7" ht="15.75" x14ac:dyDescent="0.25">
      <c r="A86" s="148"/>
      <c r="B86" s="4" t="s">
        <v>16</v>
      </c>
      <c r="C86" s="27" t="str">
        <f t="shared" ref="C86:C87" si="10">VLOOKUP(B86,$J$1:$K$4,2,0)</f>
        <v>Đậy bạt</v>
      </c>
      <c r="D86" s="29"/>
      <c r="E86" s="29"/>
      <c r="F86" s="30">
        <v>6.5</v>
      </c>
      <c r="G86" s="30"/>
    </row>
    <row r="87" spans="1:7" ht="15.75" x14ac:dyDescent="0.25">
      <c r="A87" s="149"/>
      <c r="B87" s="4" t="s">
        <v>21</v>
      </c>
      <c r="C87" s="27" t="str">
        <f t="shared" si="10"/>
        <v>Mở bạt</v>
      </c>
      <c r="D87" s="29"/>
      <c r="E87" s="29"/>
      <c r="F87" s="30">
        <v>1.5</v>
      </c>
      <c r="G87" s="30"/>
    </row>
    <row r="88" spans="1:7" ht="15.75" x14ac:dyDescent="0.25">
      <c r="A88" s="28" t="s">
        <v>54</v>
      </c>
      <c r="B88" s="4" t="s">
        <v>7</v>
      </c>
      <c r="C88" s="27" t="s">
        <v>9</v>
      </c>
      <c r="D88" s="29">
        <v>200</v>
      </c>
      <c r="E88" s="29"/>
      <c r="F88" s="30"/>
      <c r="G88" s="30"/>
    </row>
    <row r="89" spans="1:7" ht="15.75" x14ac:dyDescent="0.25">
      <c r="A89" s="147" t="s">
        <v>43</v>
      </c>
      <c r="B89" s="4" t="s">
        <v>3</v>
      </c>
      <c r="C89" s="27" t="s">
        <v>18</v>
      </c>
      <c r="D89" s="29">
        <v>600</v>
      </c>
      <c r="E89" s="29"/>
      <c r="F89" s="30"/>
      <c r="G89" s="30"/>
    </row>
    <row r="90" spans="1:7" ht="15.75" x14ac:dyDescent="0.25">
      <c r="A90" s="148"/>
      <c r="B90" s="4" t="s">
        <v>7</v>
      </c>
      <c r="C90" s="27" t="s">
        <v>9</v>
      </c>
      <c r="D90" s="29">
        <v>350</v>
      </c>
      <c r="E90" s="29"/>
      <c r="F90" s="30"/>
      <c r="G90" s="30"/>
    </row>
    <row r="91" spans="1:7" ht="15.75" x14ac:dyDescent="0.25">
      <c r="A91" s="148"/>
      <c r="B91" s="4" t="s">
        <v>11</v>
      </c>
      <c r="C91" s="27" t="s">
        <v>12</v>
      </c>
      <c r="D91" s="29">
        <v>533.33333333333337</v>
      </c>
      <c r="E91" s="29"/>
      <c r="F91" s="30"/>
      <c r="G91" s="30"/>
    </row>
    <row r="92" spans="1:7" ht="15.75" x14ac:dyDescent="0.25">
      <c r="A92" s="148"/>
      <c r="B92" s="4" t="s">
        <v>24</v>
      </c>
      <c r="C92" s="27" t="str">
        <f t="shared" ref="C92:C94" si="11">VLOOKUP(B92,$J$1:$K$4,2,0)</f>
        <v>Dọn vệ sinh…</v>
      </c>
      <c r="D92" s="29"/>
      <c r="E92" s="29"/>
      <c r="F92" s="30">
        <v>2.5000000000000004</v>
      </c>
      <c r="G92" s="30"/>
    </row>
    <row r="93" spans="1:7" ht="15.75" x14ac:dyDescent="0.25">
      <c r="A93" s="148"/>
      <c r="B93" s="4" t="s">
        <v>16</v>
      </c>
      <c r="C93" s="27" t="str">
        <f t="shared" si="11"/>
        <v>Đậy bạt</v>
      </c>
      <c r="D93" s="29"/>
      <c r="E93" s="29"/>
      <c r="F93" s="30">
        <v>5.4999999999999991</v>
      </c>
      <c r="G93" s="30"/>
    </row>
    <row r="94" spans="1:7" ht="15.75" x14ac:dyDescent="0.25">
      <c r="A94" s="149"/>
      <c r="B94" s="4" t="s">
        <v>21</v>
      </c>
      <c r="C94" s="27" t="str">
        <f t="shared" si="11"/>
        <v>Mở bạt</v>
      </c>
      <c r="D94" s="29"/>
      <c r="E94" s="29"/>
      <c r="F94" s="30">
        <v>1.9999999999999996</v>
      </c>
      <c r="G94" s="30"/>
    </row>
    <row r="95" spans="1:7" ht="15.75" x14ac:dyDescent="0.25">
      <c r="A95" s="147" t="s">
        <v>44</v>
      </c>
      <c r="B95" s="4" t="s">
        <v>11</v>
      </c>
      <c r="C95" s="27" t="s">
        <v>12</v>
      </c>
      <c r="D95" s="29">
        <v>1083.3333333333335</v>
      </c>
      <c r="E95" s="29"/>
      <c r="F95" s="30"/>
      <c r="G95" s="30"/>
    </row>
    <row r="96" spans="1:7" ht="15.75" x14ac:dyDescent="0.25">
      <c r="A96" s="148"/>
      <c r="B96" s="4" t="s">
        <v>24</v>
      </c>
      <c r="C96" s="27" t="str">
        <f t="shared" ref="C96:C99" si="12">VLOOKUP(B96,$J$1:$K$4,2,0)</f>
        <v>Dọn vệ sinh…</v>
      </c>
      <c r="D96" s="29"/>
      <c r="E96" s="29"/>
      <c r="F96" s="30">
        <v>6.416666666666667</v>
      </c>
      <c r="G96" s="30"/>
    </row>
    <row r="97" spans="1:7" ht="15.75" x14ac:dyDescent="0.25">
      <c r="A97" s="148"/>
      <c r="B97" s="4" t="s">
        <v>69</v>
      </c>
      <c r="C97" s="27" t="str">
        <f t="shared" si="12"/>
        <v>Vc phụ liệu..</v>
      </c>
      <c r="D97" s="29"/>
      <c r="E97" s="29"/>
      <c r="F97" s="30">
        <v>2.5833333333333321</v>
      </c>
      <c r="G97" s="30"/>
    </row>
    <row r="98" spans="1:7" ht="15.75" x14ac:dyDescent="0.25">
      <c r="A98" s="148"/>
      <c r="B98" s="4" t="s">
        <v>16</v>
      </c>
      <c r="C98" s="27" t="str">
        <f t="shared" si="12"/>
        <v>Đậy bạt</v>
      </c>
      <c r="D98" s="29"/>
      <c r="E98" s="29"/>
      <c r="F98" s="30">
        <v>6</v>
      </c>
      <c r="G98" s="30"/>
    </row>
    <row r="99" spans="1:7" ht="15.75" x14ac:dyDescent="0.25">
      <c r="A99" s="149"/>
      <c r="B99" s="4" t="s">
        <v>21</v>
      </c>
      <c r="C99" s="27" t="str">
        <f t="shared" si="12"/>
        <v>Mở bạt</v>
      </c>
      <c r="D99" s="29"/>
      <c r="E99" s="29"/>
      <c r="F99" s="30">
        <v>2.5000000000000004</v>
      </c>
      <c r="G99" s="30"/>
    </row>
    <row r="100" spans="1:7" ht="15.75" x14ac:dyDescent="0.25">
      <c r="A100" s="147" t="s">
        <v>45</v>
      </c>
      <c r="B100" s="4" t="s">
        <v>3</v>
      </c>
      <c r="C100" s="27" t="s">
        <v>18</v>
      </c>
      <c r="D100" s="29">
        <v>600</v>
      </c>
      <c r="E100" s="29"/>
      <c r="F100" s="30"/>
      <c r="G100" s="30"/>
    </row>
    <row r="101" spans="1:7" ht="15.75" x14ac:dyDescent="0.25">
      <c r="A101" s="148"/>
      <c r="B101" s="4" t="s">
        <v>5</v>
      </c>
      <c r="C101" s="27" t="s">
        <v>6</v>
      </c>
      <c r="D101" s="29">
        <v>380</v>
      </c>
      <c r="E101" s="29"/>
      <c r="F101" s="30"/>
      <c r="G101" s="30"/>
    </row>
    <row r="102" spans="1:7" ht="15.75" x14ac:dyDescent="0.25">
      <c r="A102" s="148"/>
      <c r="B102" s="4" t="s">
        <v>7</v>
      </c>
      <c r="C102" s="27" t="s">
        <v>9</v>
      </c>
      <c r="D102" s="29">
        <v>975</v>
      </c>
      <c r="E102" s="29"/>
      <c r="F102" s="30"/>
      <c r="G102" s="30"/>
    </row>
    <row r="103" spans="1:7" ht="15.75" x14ac:dyDescent="0.25">
      <c r="A103" s="148"/>
      <c r="B103" s="4" t="s">
        <v>11</v>
      </c>
      <c r="C103" s="27" t="s">
        <v>12</v>
      </c>
      <c r="D103" s="29">
        <v>533.33333333333337</v>
      </c>
      <c r="E103" s="29"/>
      <c r="F103" s="30"/>
      <c r="G103" s="30"/>
    </row>
    <row r="104" spans="1:7" ht="15.75" x14ac:dyDescent="0.25">
      <c r="A104" s="148"/>
      <c r="B104" s="4" t="s">
        <v>16</v>
      </c>
      <c r="C104" s="27" t="str">
        <f t="shared" ref="C104:C105" si="13">VLOOKUP(B104,$J$1:$K$4,2,0)</f>
        <v>Đậy bạt</v>
      </c>
      <c r="D104" s="29"/>
      <c r="E104" s="29"/>
      <c r="F104" s="30">
        <v>3.9999999999999991</v>
      </c>
      <c r="G104" s="30"/>
    </row>
    <row r="105" spans="1:7" ht="15.75" x14ac:dyDescent="0.25">
      <c r="A105" s="149"/>
      <c r="B105" s="4" t="s">
        <v>16</v>
      </c>
      <c r="C105" s="27" t="str">
        <f t="shared" si="13"/>
        <v>Đậy bạt</v>
      </c>
      <c r="D105" s="29"/>
      <c r="E105" s="29"/>
      <c r="F105" s="30">
        <v>1.0833333333333321</v>
      </c>
      <c r="G105" s="30">
        <v>0.99999999999999911</v>
      </c>
    </row>
    <row r="106" spans="1:7" ht="15.75" x14ac:dyDescent="0.25">
      <c r="A106" s="147" t="s">
        <v>46</v>
      </c>
      <c r="B106" s="4" t="s">
        <v>7</v>
      </c>
      <c r="C106" s="27" t="s">
        <v>9</v>
      </c>
      <c r="D106" s="29">
        <v>625</v>
      </c>
      <c r="E106" s="29"/>
      <c r="F106" s="30"/>
      <c r="G106" s="30"/>
    </row>
    <row r="107" spans="1:7" ht="15.75" x14ac:dyDescent="0.25">
      <c r="A107" s="148"/>
      <c r="B107" s="4" t="s">
        <v>11</v>
      </c>
      <c r="C107" s="27" t="s">
        <v>12</v>
      </c>
      <c r="D107" s="29">
        <v>533.33333333333337</v>
      </c>
      <c r="E107" s="29"/>
      <c r="F107" s="30"/>
      <c r="G107" s="30"/>
    </row>
    <row r="108" spans="1:7" ht="15.75" x14ac:dyDescent="0.25">
      <c r="A108" s="148"/>
      <c r="B108" s="4" t="s">
        <v>11</v>
      </c>
      <c r="C108" s="27" t="s">
        <v>20</v>
      </c>
      <c r="D108" s="29">
        <v>283.33333333333331</v>
      </c>
      <c r="E108" s="29"/>
      <c r="F108" s="30"/>
      <c r="G108" s="30"/>
    </row>
    <row r="109" spans="1:7" ht="15.75" x14ac:dyDescent="0.25">
      <c r="A109" s="148"/>
      <c r="B109" s="4" t="s">
        <v>24</v>
      </c>
      <c r="C109" s="27" t="str">
        <f t="shared" ref="C109:C111" si="14">VLOOKUP(B109,$J$1:$K$4,2,0)</f>
        <v>Dọn vệ sinh…</v>
      </c>
      <c r="D109" s="29"/>
      <c r="E109" s="29"/>
      <c r="F109" s="30">
        <v>4.5000000000000009</v>
      </c>
      <c r="G109" s="30"/>
    </row>
    <row r="110" spans="1:7" ht="15.75" x14ac:dyDescent="0.25">
      <c r="A110" s="148"/>
      <c r="B110" s="4" t="s">
        <v>16</v>
      </c>
      <c r="C110" s="27" t="str">
        <f t="shared" si="14"/>
        <v>Đậy bạt</v>
      </c>
      <c r="D110" s="29"/>
      <c r="E110" s="29"/>
      <c r="F110" s="30">
        <v>3</v>
      </c>
      <c r="G110" s="30"/>
    </row>
    <row r="111" spans="1:7" ht="15.75" x14ac:dyDescent="0.25">
      <c r="A111" s="149"/>
      <c r="B111" s="4" t="s">
        <v>21</v>
      </c>
      <c r="C111" s="27" t="str">
        <f t="shared" si="14"/>
        <v>Mở bạt</v>
      </c>
      <c r="D111" s="29"/>
      <c r="E111" s="29"/>
      <c r="F111" s="30">
        <v>1.9999999999999996</v>
      </c>
      <c r="G111" s="30"/>
    </row>
    <row r="112" spans="1:7" ht="15.75" x14ac:dyDescent="0.25">
      <c r="A112" s="147" t="s">
        <v>47</v>
      </c>
      <c r="B112" s="4" t="s">
        <v>7</v>
      </c>
      <c r="C112" s="27" t="s">
        <v>9</v>
      </c>
      <c r="D112" s="29">
        <v>625</v>
      </c>
      <c r="E112" s="29"/>
      <c r="F112" s="30"/>
      <c r="G112" s="30"/>
    </row>
    <row r="113" spans="1:7" ht="15.75" x14ac:dyDescent="0.25">
      <c r="A113" s="148"/>
      <c r="B113" s="4" t="s">
        <v>11</v>
      </c>
      <c r="C113" s="27" t="s">
        <v>12</v>
      </c>
      <c r="D113" s="29">
        <v>800</v>
      </c>
      <c r="E113" s="29"/>
      <c r="F113" s="30"/>
      <c r="G113" s="30"/>
    </row>
    <row r="114" spans="1:7" ht="15.75" x14ac:dyDescent="0.25">
      <c r="A114" s="148"/>
      <c r="B114" s="4" t="s">
        <v>11</v>
      </c>
      <c r="C114" s="27" t="s">
        <v>20</v>
      </c>
      <c r="D114" s="29">
        <v>283.33333333333331</v>
      </c>
      <c r="E114" s="29"/>
      <c r="F114" s="30"/>
      <c r="G114" s="30"/>
    </row>
    <row r="115" spans="1:7" ht="15.75" x14ac:dyDescent="0.25">
      <c r="A115" s="148"/>
      <c r="B115" s="4" t="s">
        <v>24</v>
      </c>
      <c r="C115" s="27" t="str">
        <f t="shared" ref="C115:C117" si="15">VLOOKUP(B115,$J$1:$K$4,2,0)</f>
        <v>Dọn vệ sinh…</v>
      </c>
      <c r="D115" s="29"/>
      <c r="E115" s="29"/>
      <c r="F115" s="30">
        <v>5</v>
      </c>
      <c r="G115" s="30"/>
    </row>
    <row r="116" spans="1:7" ht="15.75" x14ac:dyDescent="0.25">
      <c r="A116" s="148"/>
      <c r="B116" s="4" t="s">
        <v>16</v>
      </c>
      <c r="C116" s="27" t="str">
        <f t="shared" si="15"/>
        <v>Đậy bạt</v>
      </c>
      <c r="D116" s="29"/>
      <c r="E116" s="29"/>
      <c r="F116" s="30">
        <v>3</v>
      </c>
      <c r="G116" s="30"/>
    </row>
    <row r="117" spans="1:7" ht="15.75" x14ac:dyDescent="0.25">
      <c r="A117" s="149"/>
      <c r="B117" s="4" t="s">
        <v>21</v>
      </c>
      <c r="C117" s="27" t="str">
        <f t="shared" si="15"/>
        <v>Mở bạt</v>
      </c>
      <c r="D117" s="29"/>
      <c r="E117" s="29"/>
      <c r="F117" s="30">
        <v>1.5</v>
      </c>
      <c r="G117" s="30"/>
    </row>
    <row r="118" spans="1:7" ht="15.75" x14ac:dyDescent="0.25">
      <c r="A118" s="147" t="s">
        <v>48</v>
      </c>
      <c r="B118" s="4" t="s">
        <v>7</v>
      </c>
      <c r="C118" s="27" t="s">
        <v>9</v>
      </c>
      <c r="D118" s="29">
        <v>625</v>
      </c>
      <c r="E118" s="29"/>
      <c r="F118" s="30"/>
      <c r="G118" s="30"/>
    </row>
    <row r="119" spans="1:7" ht="15.75" x14ac:dyDescent="0.25">
      <c r="A119" s="148"/>
      <c r="B119" s="4" t="s">
        <v>11</v>
      </c>
      <c r="C119" s="27" t="s">
        <v>12</v>
      </c>
      <c r="D119" s="29">
        <v>800</v>
      </c>
      <c r="E119" s="29"/>
      <c r="F119" s="30"/>
      <c r="G119" s="30"/>
    </row>
    <row r="120" spans="1:7" ht="15.75" x14ac:dyDescent="0.25">
      <c r="A120" s="148"/>
      <c r="B120" s="4" t="s">
        <v>11</v>
      </c>
      <c r="C120" s="27" t="s">
        <v>20</v>
      </c>
      <c r="D120" s="29">
        <v>283.33333333333331</v>
      </c>
      <c r="E120" s="29"/>
      <c r="F120" s="30"/>
      <c r="G120" s="30"/>
    </row>
    <row r="121" spans="1:7" ht="15.75" x14ac:dyDescent="0.25">
      <c r="A121" s="148"/>
      <c r="B121" s="4" t="s">
        <v>24</v>
      </c>
      <c r="C121" s="27" t="str">
        <f t="shared" ref="C121:C124" si="16">VLOOKUP(B121,$J$1:$K$4,2,0)</f>
        <v>Dọn vệ sinh…</v>
      </c>
      <c r="D121" s="29"/>
      <c r="E121" s="29"/>
      <c r="F121" s="30">
        <v>5</v>
      </c>
      <c r="G121" s="30"/>
    </row>
    <row r="122" spans="1:7" ht="15.75" x14ac:dyDescent="0.25">
      <c r="A122" s="148"/>
      <c r="B122" s="4" t="s">
        <v>69</v>
      </c>
      <c r="C122" s="27" t="str">
        <f t="shared" si="16"/>
        <v>Vc phụ liệu..</v>
      </c>
      <c r="D122" s="29"/>
      <c r="E122" s="29"/>
      <c r="F122" s="30">
        <v>1.5</v>
      </c>
      <c r="G122" s="30"/>
    </row>
    <row r="123" spans="1:7" ht="15.75" x14ac:dyDescent="0.25">
      <c r="A123" s="148"/>
      <c r="B123" s="4" t="s">
        <v>16</v>
      </c>
      <c r="C123" s="27" t="str">
        <f t="shared" si="16"/>
        <v>Đậy bạt</v>
      </c>
      <c r="D123" s="29"/>
      <c r="E123" s="29"/>
      <c r="F123" s="30">
        <v>1.5</v>
      </c>
      <c r="G123" s="30"/>
    </row>
    <row r="124" spans="1:7" ht="15.75" x14ac:dyDescent="0.25">
      <c r="A124" s="149"/>
      <c r="B124" s="4" t="s">
        <v>21</v>
      </c>
      <c r="C124" s="27" t="str">
        <f t="shared" si="16"/>
        <v>Mở bạt</v>
      </c>
      <c r="D124" s="29"/>
      <c r="E124" s="29"/>
      <c r="F124" s="30">
        <v>1.5</v>
      </c>
      <c r="G124" s="30"/>
    </row>
    <row r="126" spans="1:7" s="9" customFormat="1" x14ac:dyDescent="0.25">
      <c r="A126" s="9" t="s">
        <v>66</v>
      </c>
      <c r="D126" s="22"/>
      <c r="E126" s="23"/>
      <c r="F126" s="23"/>
      <c r="G126" s="23"/>
    </row>
    <row r="127" spans="1:7" x14ac:dyDescent="0.25">
      <c r="D127" s="24"/>
    </row>
    <row r="128" spans="1:7" x14ac:dyDescent="0.25">
      <c r="A128" s="9" t="s">
        <v>62</v>
      </c>
      <c r="B128" s="9"/>
      <c r="C128" s="11" t="s">
        <v>63</v>
      </c>
      <c r="D128" s="145" t="s">
        <v>64</v>
      </c>
      <c r="E128" s="145"/>
      <c r="F128" s="146" t="s">
        <v>65</v>
      </c>
      <c r="G128" s="146"/>
    </row>
  </sheetData>
  <mergeCells count="29">
    <mergeCell ref="A106:A111"/>
    <mergeCell ref="A112:A117"/>
    <mergeCell ref="A118:A124"/>
    <mergeCell ref="A62:A65"/>
    <mergeCell ref="A66:A69"/>
    <mergeCell ref="A70:A75"/>
    <mergeCell ref="A95:A99"/>
    <mergeCell ref="A100:A105"/>
    <mergeCell ref="A47:A51"/>
    <mergeCell ref="A52:A56"/>
    <mergeCell ref="A57:A61"/>
    <mergeCell ref="C4:C5"/>
    <mergeCell ref="A4:A5"/>
    <mergeCell ref="D4:E4"/>
    <mergeCell ref="F4:G4"/>
    <mergeCell ref="A3:G3"/>
    <mergeCell ref="D128:E128"/>
    <mergeCell ref="F128:G128"/>
    <mergeCell ref="A6:A12"/>
    <mergeCell ref="A13:A17"/>
    <mergeCell ref="A18:A23"/>
    <mergeCell ref="A24:A28"/>
    <mergeCell ref="A29:A32"/>
    <mergeCell ref="A76:A81"/>
    <mergeCell ref="A82:A87"/>
    <mergeCell ref="A89:A94"/>
    <mergeCell ref="A33:A35"/>
    <mergeCell ref="A36:A41"/>
    <mergeCell ref="A42:A46"/>
  </mergeCells>
  <pageMargins left="0.19685039370078741" right="0.19685039370078741" top="0.19685039370078741" bottom="0.19685039370078741" header="0.19685039370078741" footer="0.19685039370078741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I11" sqref="I11"/>
    </sheetView>
  </sheetViews>
  <sheetFormatPr defaultRowHeight="15" x14ac:dyDescent="0.25"/>
  <cols>
    <col min="1" max="1" width="23.42578125" customWidth="1"/>
    <col min="3" max="3" width="2.5703125" customWidth="1"/>
    <col min="4" max="4" width="20.140625" customWidth="1"/>
    <col min="7" max="7" width="20.28515625" customWidth="1"/>
    <col min="9" max="9" width="19.85546875" customWidth="1"/>
  </cols>
  <sheetData>
    <row r="2" spans="1:10" x14ac:dyDescent="0.25">
      <c r="A2" t="s">
        <v>39</v>
      </c>
      <c r="B2">
        <v>3.5</v>
      </c>
      <c r="D2" t="s">
        <v>22</v>
      </c>
      <c r="E2" s="178">
        <v>3.5000000000000009</v>
      </c>
      <c r="G2" t="s">
        <v>29</v>
      </c>
      <c r="H2">
        <v>2.5</v>
      </c>
      <c r="I2" t="s">
        <v>17</v>
      </c>
      <c r="J2">
        <v>2.4999999999999991</v>
      </c>
    </row>
    <row r="3" spans="1:10" x14ac:dyDescent="0.25">
      <c r="A3" t="s">
        <v>47</v>
      </c>
      <c r="B3">
        <v>2</v>
      </c>
      <c r="D3" t="s">
        <v>27</v>
      </c>
      <c r="E3" s="178">
        <v>1.5</v>
      </c>
      <c r="G3" t="s">
        <v>27</v>
      </c>
      <c r="H3">
        <v>1.5</v>
      </c>
      <c r="I3" t="s">
        <v>26</v>
      </c>
      <c r="J3">
        <v>3.5000000000000009</v>
      </c>
    </row>
    <row r="4" spans="1:10" x14ac:dyDescent="0.25">
      <c r="A4" t="s">
        <v>27</v>
      </c>
      <c r="B4" s="178">
        <v>1.5</v>
      </c>
      <c r="D4" t="s">
        <v>128</v>
      </c>
      <c r="E4" s="178">
        <v>8</v>
      </c>
      <c r="G4" t="s">
        <v>26</v>
      </c>
      <c r="H4">
        <v>3.5</v>
      </c>
      <c r="I4" t="s">
        <v>27</v>
      </c>
      <c r="J4">
        <v>1.5</v>
      </c>
    </row>
    <row r="5" spans="1:10" x14ac:dyDescent="0.25">
      <c r="A5" t="s">
        <v>22</v>
      </c>
      <c r="B5" s="178">
        <v>3.5</v>
      </c>
      <c r="D5" t="s">
        <v>128</v>
      </c>
      <c r="E5" s="178">
        <v>1.9999999999999996</v>
      </c>
      <c r="G5" t="s">
        <v>30</v>
      </c>
      <c r="H5">
        <v>4.5</v>
      </c>
      <c r="I5" t="s">
        <v>29</v>
      </c>
      <c r="J5">
        <v>2.4999999999999991</v>
      </c>
    </row>
    <row r="6" spans="1:10" x14ac:dyDescent="0.25">
      <c r="A6" t="s">
        <v>43</v>
      </c>
      <c r="B6">
        <v>3.5</v>
      </c>
      <c r="D6" t="s">
        <v>35</v>
      </c>
      <c r="E6">
        <v>7.5</v>
      </c>
      <c r="G6" t="s">
        <v>42</v>
      </c>
      <c r="H6">
        <v>1.5</v>
      </c>
      <c r="I6" t="s">
        <v>30</v>
      </c>
      <c r="J6">
        <v>4.5</v>
      </c>
    </row>
    <row r="7" spans="1:10" x14ac:dyDescent="0.25">
      <c r="A7" t="s">
        <v>42</v>
      </c>
      <c r="B7">
        <v>10</v>
      </c>
      <c r="D7" t="s">
        <v>35</v>
      </c>
      <c r="E7">
        <v>1.9999999999999996</v>
      </c>
      <c r="G7" t="s">
        <v>36</v>
      </c>
      <c r="H7">
        <v>1.5</v>
      </c>
      <c r="I7" t="s">
        <v>35</v>
      </c>
      <c r="J7">
        <v>3.5000000000000009</v>
      </c>
    </row>
    <row r="8" spans="1:10" x14ac:dyDescent="0.25">
      <c r="A8" t="s">
        <v>36</v>
      </c>
      <c r="B8">
        <v>7</v>
      </c>
      <c r="D8" t="s">
        <v>129</v>
      </c>
      <c r="E8">
        <v>6</v>
      </c>
      <c r="G8" t="s">
        <v>41</v>
      </c>
      <c r="H8">
        <v>4.5</v>
      </c>
      <c r="I8" t="s">
        <v>129</v>
      </c>
      <c r="J8">
        <v>1.5</v>
      </c>
    </row>
    <row r="9" spans="1:10" x14ac:dyDescent="0.25">
      <c r="A9" t="s">
        <v>44</v>
      </c>
      <c r="B9">
        <v>8</v>
      </c>
      <c r="D9" t="s">
        <v>129</v>
      </c>
      <c r="E9">
        <v>1.9999999999999996</v>
      </c>
      <c r="G9" t="s">
        <v>17</v>
      </c>
      <c r="H9">
        <v>2.5</v>
      </c>
      <c r="I9" t="s">
        <v>41</v>
      </c>
      <c r="J9">
        <v>4.5</v>
      </c>
    </row>
    <row r="10" spans="1:10" x14ac:dyDescent="0.25">
      <c r="A10" t="s">
        <v>28</v>
      </c>
      <c r="B10" s="178">
        <v>10</v>
      </c>
      <c r="D10" t="s">
        <v>39</v>
      </c>
      <c r="E10">
        <v>3.5000000000000009</v>
      </c>
      <c r="G10" t="s">
        <v>35</v>
      </c>
      <c r="H10">
        <v>3.5</v>
      </c>
      <c r="I10" t="s">
        <v>42</v>
      </c>
      <c r="J10">
        <v>1.5</v>
      </c>
    </row>
    <row r="11" spans="1:10" x14ac:dyDescent="0.25">
      <c r="A11" t="s">
        <v>41</v>
      </c>
      <c r="B11">
        <v>1.5</v>
      </c>
      <c r="D11" t="s">
        <v>40</v>
      </c>
      <c r="E11">
        <v>6</v>
      </c>
    </row>
    <row r="12" spans="1:10" x14ac:dyDescent="0.25">
      <c r="A12" t="s">
        <v>35</v>
      </c>
      <c r="B12">
        <v>9.5</v>
      </c>
      <c r="D12" t="s">
        <v>40</v>
      </c>
      <c r="E12">
        <v>1.9999999999999996</v>
      </c>
    </row>
    <row r="13" spans="1:10" x14ac:dyDescent="0.25">
      <c r="A13" t="s">
        <v>40</v>
      </c>
      <c r="B13">
        <v>8</v>
      </c>
      <c r="D13" t="s">
        <v>41</v>
      </c>
      <c r="E13">
        <v>1.5</v>
      </c>
    </row>
    <row r="14" spans="1:10" x14ac:dyDescent="0.25">
      <c r="D14" t="s">
        <v>42</v>
      </c>
      <c r="E14">
        <v>8</v>
      </c>
    </row>
    <row r="15" spans="1:10" x14ac:dyDescent="0.25">
      <c r="D15" t="s">
        <v>42</v>
      </c>
      <c r="E15">
        <v>1.9999999999999996</v>
      </c>
    </row>
    <row r="16" spans="1:10" x14ac:dyDescent="0.25">
      <c r="D16" t="s">
        <v>43</v>
      </c>
      <c r="E16">
        <v>3.5000000000000009</v>
      </c>
    </row>
    <row r="17" spans="4:5" x14ac:dyDescent="0.25">
      <c r="D17" t="s">
        <v>44</v>
      </c>
      <c r="E17">
        <v>6</v>
      </c>
    </row>
    <row r="18" spans="4:5" x14ac:dyDescent="0.25">
      <c r="D18" t="s">
        <v>44</v>
      </c>
      <c r="E18">
        <v>1.9999999999999996</v>
      </c>
    </row>
    <row r="19" spans="4:5" x14ac:dyDescent="0.25">
      <c r="D19" t="s">
        <v>47</v>
      </c>
      <c r="E19">
        <v>2.0000000000000009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" workbookViewId="0">
      <selection activeCell="A97" sqref="A97:XFD99"/>
    </sheetView>
  </sheetViews>
  <sheetFormatPr defaultRowHeight="15" x14ac:dyDescent="0.25"/>
  <cols>
    <col min="1" max="1" width="23" customWidth="1"/>
    <col min="2" max="2" width="14.7109375" customWidth="1"/>
    <col min="3" max="3" width="14.7109375" bestFit="1" customWidth="1"/>
    <col min="4" max="7" width="13" style="34" customWidth="1"/>
    <col min="9" max="9" width="10.85546875" bestFit="1" customWidth="1"/>
    <col min="10" max="10" width="12.42578125" bestFit="1" customWidth="1"/>
  </cols>
  <sheetData>
    <row r="1" spans="1:10" ht="27" customHeight="1" x14ac:dyDescent="0.25"/>
    <row r="2" spans="1:10" ht="21" x14ac:dyDescent="0.25">
      <c r="A2" s="155" t="s">
        <v>78</v>
      </c>
      <c r="B2" s="155"/>
      <c r="C2" s="155"/>
      <c r="D2" s="155"/>
      <c r="E2" s="155"/>
      <c r="F2" s="155"/>
      <c r="G2" s="155"/>
      <c r="I2" s="1" t="s">
        <v>16</v>
      </c>
      <c r="J2" s="1" t="s">
        <v>50</v>
      </c>
    </row>
    <row r="3" spans="1:10" ht="51" customHeight="1" x14ac:dyDescent="0.25">
      <c r="A3" s="158" t="s">
        <v>68</v>
      </c>
      <c r="B3" s="158" t="s">
        <v>0</v>
      </c>
      <c r="C3" s="159" t="s">
        <v>77</v>
      </c>
      <c r="D3" s="156" t="s">
        <v>76</v>
      </c>
      <c r="E3" s="156"/>
      <c r="F3" s="157" t="s">
        <v>75</v>
      </c>
      <c r="G3" s="157"/>
      <c r="I3" s="1" t="s">
        <v>21</v>
      </c>
      <c r="J3" s="1" t="s">
        <v>49</v>
      </c>
    </row>
    <row r="4" spans="1:10" ht="51" customHeight="1" x14ac:dyDescent="0.25">
      <c r="A4" s="158"/>
      <c r="B4" s="158"/>
      <c r="C4" s="159"/>
      <c r="D4" s="35" t="s">
        <v>55</v>
      </c>
      <c r="E4" s="35" t="s">
        <v>72</v>
      </c>
      <c r="F4" s="35" t="s">
        <v>73</v>
      </c>
      <c r="G4" s="35" t="s">
        <v>74</v>
      </c>
      <c r="I4" s="1" t="s">
        <v>24</v>
      </c>
      <c r="J4" s="1" t="s">
        <v>51</v>
      </c>
    </row>
    <row r="5" spans="1:10" ht="15.75" x14ac:dyDescent="0.25">
      <c r="A5" s="154" t="s">
        <v>2</v>
      </c>
      <c r="B5" s="31" t="s">
        <v>5</v>
      </c>
      <c r="C5" s="27" t="s">
        <v>6</v>
      </c>
      <c r="D5" s="32">
        <v>368.33333333333331</v>
      </c>
      <c r="E5" s="32"/>
      <c r="F5" s="32"/>
      <c r="G5" s="33"/>
      <c r="I5" s="1" t="s">
        <v>69</v>
      </c>
      <c r="J5" s="1" t="s">
        <v>70</v>
      </c>
    </row>
    <row r="6" spans="1:10" ht="15.75" x14ac:dyDescent="0.25">
      <c r="A6" s="154"/>
      <c r="B6" s="31" t="s">
        <v>24</v>
      </c>
      <c r="C6" s="27" t="str">
        <f>VLOOKUP(B6,$I$2:$J$8,2,0)</f>
        <v>Dọn vệ sinh…</v>
      </c>
      <c r="D6" s="32"/>
      <c r="E6" s="32"/>
      <c r="F6" s="32">
        <v>11.666666666666666</v>
      </c>
      <c r="G6" s="33"/>
    </row>
    <row r="7" spans="1:10" ht="15.75" x14ac:dyDescent="0.25">
      <c r="A7" s="154"/>
      <c r="B7" s="31" t="s">
        <v>21</v>
      </c>
      <c r="C7" s="27" t="str">
        <f>VLOOKUP(B7,$I$2:$J$8,2,0)</f>
        <v>Mở bạt</v>
      </c>
      <c r="D7" s="32"/>
      <c r="E7" s="32"/>
      <c r="F7" s="32">
        <v>3</v>
      </c>
      <c r="G7" s="33"/>
    </row>
    <row r="8" spans="1:10" ht="15.75" x14ac:dyDescent="0.25">
      <c r="A8" s="154"/>
      <c r="B8" s="31" t="s">
        <v>16</v>
      </c>
      <c r="C8" s="27" t="str">
        <f>VLOOKUP(B8,$I$2:$J$8,2,0)</f>
        <v>Đậy bạt</v>
      </c>
      <c r="D8" s="32"/>
      <c r="E8" s="32"/>
      <c r="F8" s="32">
        <v>1.3333333333333339</v>
      </c>
      <c r="G8" s="33"/>
    </row>
    <row r="9" spans="1:10" ht="15.75" x14ac:dyDescent="0.25">
      <c r="A9" s="154" t="s">
        <v>17</v>
      </c>
      <c r="B9" s="31" t="s">
        <v>5</v>
      </c>
      <c r="C9" s="27" t="s">
        <v>6</v>
      </c>
      <c r="D9" s="32">
        <v>368.33333333333331</v>
      </c>
      <c r="E9" s="32"/>
      <c r="F9" s="32"/>
      <c r="G9" s="33"/>
    </row>
    <row r="10" spans="1:10" ht="15.75" x14ac:dyDescent="0.25">
      <c r="A10" s="154"/>
      <c r="B10" s="31" t="s">
        <v>11</v>
      </c>
      <c r="C10" s="27" t="s">
        <v>12</v>
      </c>
      <c r="D10" s="32">
        <v>30</v>
      </c>
      <c r="E10" s="32"/>
      <c r="F10" s="32"/>
      <c r="G10" s="33"/>
    </row>
    <row r="11" spans="1:10" ht="15.75" x14ac:dyDescent="0.25">
      <c r="A11" s="154"/>
      <c r="B11" s="31" t="s">
        <v>15</v>
      </c>
      <c r="C11" s="27" t="s">
        <v>12</v>
      </c>
      <c r="D11" s="32">
        <v>303.33333333333331</v>
      </c>
      <c r="E11" s="32"/>
      <c r="F11" s="32"/>
      <c r="G11" s="33"/>
    </row>
    <row r="12" spans="1:10" ht="15.75" x14ac:dyDescent="0.25">
      <c r="A12" s="154"/>
      <c r="B12" s="31" t="s">
        <v>24</v>
      </c>
      <c r="C12" s="27" t="str">
        <f>VLOOKUP(B12,$I$2:$J$8,2,0)</f>
        <v>Dọn vệ sinh…</v>
      </c>
      <c r="D12" s="32"/>
      <c r="E12" s="32"/>
      <c r="F12" s="32">
        <v>8</v>
      </c>
      <c r="G12" s="33"/>
    </row>
    <row r="13" spans="1:10" ht="15.75" x14ac:dyDescent="0.25">
      <c r="A13" s="154" t="s">
        <v>22</v>
      </c>
      <c r="B13" s="31" t="s">
        <v>7</v>
      </c>
      <c r="C13" s="27" t="s">
        <v>9</v>
      </c>
      <c r="D13" s="32">
        <v>625</v>
      </c>
      <c r="E13" s="32"/>
      <c r="F13" s="32"/>
      <c r="G13" s="33"/>
    </row>
    <row r="14" spans="1:10" ht="15.75" x14ac:dyDescent="0.25">
      <c r="A14" s="154"/>
      <c r="B14" s="31" t="s">
        <v>11</v>
      </c>
      <c r="C14" s="27" t="s">
        <v>12</v>
      </c>
      <c r="D14" s="32">
        <v>266.66666666666669</v>
      </c>
      <c r="E14" s="32"/>
      <c r="F14" s="32"/>
      <c r="G14" s="33"/>
    </row>
    <row r="15" spans="1:10" ht="15.75" x14ac:dyDescent="0.25">
      <c r="A15" s="154"/>
      <c r="B15" s="31" t="s">
        <v>24</v>
      </c>
      <c r="C15" s="27" t="str">
        <f>VLOOKUP(B15,$I$2:$J$8,2,0)</f>
        <v>Dọn vệ sinh…</v>
      </c>
      <c r="D15" s="32"/>
      <c r="E15" s="32"/>
      <c r="F15" s="32">
        <v>8</v>
      </c>
      <c r="G15" s="33"/>
    </row>
    <row r="16" spans="1:10" ht="15.75" x14ac:dyDescent="0.25">
      <c r="A16" s="154" t="s">
        <v>25</v>
      </c>
      <c r="B16" s="31" t="s">
        <v>3</v>
      </c>
      <c r="C16" s="27" t="s">
        <v>4</v>
      </c>
      <c r="D16" s="32">
        <v>285</v>
      </c>
      <c r="E16" s="32"/>
      <c r="F16" s="32"/>
      <c r="G16" s="33"/>
    </row>
    <row r="17" spans="1:7" ht="15.75" x14ac:dyDescent="0.25">
      <c r="A17" s="154"/>
      <c r="B17" s="31" t="s">
        <v>5</v>
      </c>
      <c r="C17" s="27" t="s">
        <v>6</v>
      </c>
      <c r="D17" s="32">
        <v>368.33333333333331</v>
      </c>
      <c r="E17" s="32"/>
      <c r="F17" s="32"/>
      <c r="G17" s="33"/>
    </row>
    <row r="18" spans="1:7" ht="15.75" x14ac:dyDescent="0.25">
      <c r="A18" s="154"/>
      <c r="B18" s="31" t="s">
        <v>7</v>
      </c>
      <c r="C18" s="27" t="s">
        <v>53</v>
      </c>
      <c r="D18" s="32">
        <v>312.5</v>
      </c>
      <c r="E18" s="32"/>
      <c r="F18" s="32"/>
      <c r="G18" s="33"/>
    </row>
    <row r="19" spans="1:7" ht="15.75" x14ac:dyDescent="0.25">
      <c r="A19" s="154"/>
      <c r="B19" s="31" t="s">
        <v>24</v>
      </c>
      <c r="C19" s="27" t="str">
        <f>VLOOKUP(B19,$I$2:$J$8,2,0)</f>
        <v>Dọn vệ sinh…</v>
      </c>
      <c r="D19" s="32"/>
      <c r="E19" s="32"/>
      <c r="F19" s="32">
        <v>6.5</v>
      </c>
      <c r="G19" s="33"/>
    </row>
    <row r="20" spans="1:7" ht="15.75" x14ac:dyDescent="0.25">
      <c r="A20" s="154"/>
      <c r="B20" s="31" t="s">
        <v>21</v>
      </c>
      <c r="C20" s="27" t="str">
        <f>VLOOKUP(B20,$I$2:$J$8,2,0)</f>
        <v>Mở bạt</v>
      </c>
      <c r="D20" s="32"/>
      <c r="E20" s="32"/>
      <c r="F20" s="32">
        <v>1.5</v>
      </c>
      <c r="G20" s="33"/>
    </row>
    <row r="21" spans="1:7" ht="15.75" x14ac:dyDescent="0.25">
      <c r="A21" s="154" t="s">
        <v>27</v>
      </c>
      <c r="B21" s="31" t="s">
        <v>7</v>
      </c>
      <c r="C21" s="27" t="s">
        <v>9</v>
      </c>
      <c r="D21" s="32">
        <v>625</v>
      </c>
      <c r="E21" s="32"/>
      <c r="F21" s="32"/>
      <c r="G21" s="33"/>
    </row>
    <row r="22" spans="1:7" ht="15.75" x14ac:dyDescent="0.25">
      <c r="A22" s="154"/>
      <c r="B22" s="31" t="s">
        <v>11</v>
      </c>
      <c r="C22" s="27" t="s">
        <v>12</v>
      </c>
      <c r="D22" s="32">
        <v>30</v>
      </c>
      <c r="E22" s="32"/>
      <c r="F22" s="32"/>
      <c r="G22" s="33"/>
    </row>
    <row r="23" spans="1:7" ht="15.75" x14ac:dyDescent="0.25">
      <c r="A23" s="154"/>
      <c r="B23" s="31" t="s">
        <v>15</v>
      </c>
      <c r="C23" s="27" t="s">
        <v>12</v>
      </c>
      <c r="D23" s="32">
        <v>303.33333333333331</v>
      </c>
      <c r="E23" s="32"/>
      <c r="F23" s="32"/>
      <c r="G23" s="33"/>
    </row>
    <row r="24" spans="1:7" ht="15.75" x14ac:dyDescent="0.25">
      <c r="A24" s="154"/>
      <c r="B24" s="31" t="s">
        <v>24</v>
      </c>
      <c r="C24" s="27" t="str">
        <f>VLOOKUP(B24,$I$2:$J$8,2,0)</f>
        <v>Dọn vệ sinh…</v>
      </c>
      <c r="D24" s="32"/>
      <c r="E24" s="32"/>
      <c r="F24" s="32">
        <v>4.4999999999999991</v>
      </c>
      <c r="G24" s="33"/>
    </row>
    <row r="25" spans="1:7" ht="15.75" x14ac:dyDescent="0.25">
      <c r="A25" s="154"/>
      <c r="B25" s="31" t="s">
        <v>21</v>
      </c>
      <c r="C25" s="27" t="str">
        <f>VLOOKUP(B25,$I$2:$J$8,2,0)</f>
        <v>Mở bạt</v>
      </c>
      <c r="D25" s="32"/>
      <c r="E25" s="32"/>
      <c r="F25" s="32">
        <v>1.9999999999999996</v>
      </c>
      <c r="G25" s="33"/>
    </row>
    <row r="26" spans="1:7" ht="15.75" x14ac:dyDescent="0.25">
      <c r="A26" s="154"/>
      <c r="B26" s="31" t="s">
        <v>16</v>
      </c>
      <c r="C26" s="27" t="str">
        <f>VLOOKUP(B26,$I$2:$J$8,2,0)</f>
        <v>Đậy bạt</v>
      </c>
      <c r="D26" s="32"/>
      <c r="E26" s="32"/>
      <c r="F26" s="32">
        <v>3</v>
      </c>
      <c r="G26" s="33"/>
    </row>
    <row r="27" spans="1:7" ht="15.75" x14ac:dyDescent="0.25">
      <c r="A27" s="154" t="s">
        <v>28</v>
      </c>
      <c r="B27" s="31" t="s">
        <v>3</v>
      </c>
      <c r="C27" s="27" t="s">
        <v>4</v>
      </c>
      <c r="D27" s="32">
        <v>285</v>
      </c>
      <c r="E27" s="32"/>
      <c r="F27" s="32"/>
      <c r="G27" s="33"/>
    </row>
    <row r="28" spans="1:7" ht="15.75" x14ac:dyDescent="0.25">
      <c r="A28" s="154"/>
      <c r="B28" s="31" t="s">
        <v>7</v>
      </c>
      <c r="C28" s="27" t="s">
        <v>53</v>
      </c>
      <c r="D28" s="32">
        <v>312.5</v>
      </c>
      <c r="E28" s="32"/>
      <c r="F28" s="32"/>
      <c r="G28" s="33"/>
    </row>
    <row r="29" spans="1:7" ht="15.75" x14ac:dyDescent="0.25">
      <c r="A29" s="154"/>
      <c r="B29" s="31" t="s">
        <v>11</v>
      </c>
      <c r="C29" s="27" t="s">
        <v>12</v>
      </c>
      <c r="D29" s="32">
        <v>266.66666666666669</v>
      </c>
      <c r="E29" s="32"/>
      <c r="F29" s="32"/>
      <c r="G29" s="33"/>
    </row>
    <row r="30" spans="1:7" ht="15.75" x14ac:dyDescent="0.25">
      <c r="A30" s="154"/>
      <c r="B30" s="31" t="s">
        <v>24</v>
      </c>
      <c r="C30" s="27" t="str">
        <f>VLOOKUP(B30,$I$2:$J$8,2,0)</f>
        <v>Dọn vệ sinh…</v>
      </c>
      <c r="D30" s="32"/>
      <c r="E30" s="32"/>
      <c r="F30" s="32">
        <v>8</v>
      </c>
      <c r="G30" s="33"/>
    </row>
    <row r="31" spans="1:7" ht="15.75" x14ac:dyDescent="0.25">
      <c r="A31" s="154" t="s">
        <v>29</v>
      </c>
      <c r="B31" s="31" t="s">
        <v>7</v>
      </c>
      <c r="C31" s="27" t="s">
        <v>9</v>
      </c>
      <c r="D31" s="32">
        <v>625</v>
      </c>
      <c r="E31" s="32"/>
      <c r="F31" s="32"/>
      <c r="G31" s="33"/>
    </row>
    <row r="32" spans="1:7" ht="15.75" x14ac:dyDescent="0.25">
      <c r="A32" s="154"/>
      <c r="B32" s="31" t="s">
        <v>24</v>
      </c>
      <c r="C32" s="27" t="str">
        <f>VLOOKUP(B32,$I$2:$J$8,2,0)</f>
        <v>Dọn vệ sinh…</v>
      </c>
      <c r="D32" s="32"/>
      <c r="E32" s="32"/>
      <c r="F32" s="32">
        <v>4.0000000000000009</v>
      </c>
      <c r="G32" s="33"/>
    </row>
    <row r="33" spans="1:7" ht="15.75" x14ac:dyDescent="0.25">
      <c r="A33" s="154"/>
      <c r="B33" s="31" t="s">
        <v>21</v>
      </c>
      <c r="C33" s="27" t="str">
        <f>VLOOKUP(B33,$I$2:$J$8,2,0)</f>
        <v>Mở bạt</v>
      </c>
      <c r="D33" s="32"/>
      <c r="E33" s="32"/>
      <c r="F33" s="32">
        <v>1.5</v>
      </c>
      <c r="G33" s="33"/>
    </row>
    <row r="34" spans="1:7" ht="15.75" x14ac:dyDescent="0.25">
      <c r="A34" s="154"/>
      <c r="B34" s="31" t="s">
        <v>16</v>
      </c>
      <c r="C34" s="27" t="str">
        <f>VLOOKUP(B34,$I$2:$J$8,2,0)</f>
        <v>Đậy bạt</v>
      </c>
      <c r="D34" s="32"/>
      <c r="E34" s="32"/>
      <c r="F34" s="32">
        <v>2.4999999999999991</v>
      </c>
      <c r="G34" s="33"/>
    </row>
    <row r="35" spans="1:7" ht="15.75" x14ac:dyDescent="0.25">
      <c r="A35" s="154" t="s">
        <v>30</v>
      </c>
      <c r="B35" s="31" t="s">
        <v>7</v>
      </c>
      <c r="C35" s="27" t="s">
        <v>9</v>
      </c>
      <c r="D35" s="32">
        <v>625</v>
      </c>
      <c r="E35" s="32"/>
      <c r="F35" s="32"/>
      <c r="G35" s="33"/>
    </row>
    <row r="36" spans="1:7" ht="15.75" x14ac:dyDescent="0.25">
      <c r="A36" s="154"/>
      <c r="B36" s="31" t="s">
        <v>24</v>
      </c>
      <c r="C36" s="27" t="str">
        <f>VLOOKUP(B36,$I$2:$J$8,2,0)</f>
        <v>Dọn vệ sinh…</v>
      </c>
      <c r="D36" s="32"/>
      <c r="E36" s="32"/>
      <c r="F36" s="32">
        <v>9.1666666666666679</v>
      </c>
      <c r="G36" s="33"/>
    </row>
    <row r="37" spans="1:7" ht="15.75" x14ac:dyDescent="0.25">
      <c r="A37" s="154"/>
      <c r="B37" s="31" t="s">
        <v>21</v>
      </c>
      <c r="C37" s="27" t="str">
        <f>VLOOKUP(B37,$I$2:$J$8,2,0)</f>
        <v>Mở bạt</v>
      </c>
      <c r="D37" s="32"/>
      <c r="E37" s="32"/>
      <c r="F37" s="32">
        <v>3</v>
      </c>
      <c r="G37" s="33"/>
    </row>
    <row r="38" spans="1:7" ht="15.75" x14ac:dyDescent="0.25">
      <c r="A38" s="154"/>
      <c r="B38" s="31" t="s">
        <v>16</v>
      </c>
      <c r="C38" s="27" t="str">
        <f>VLOOKUP(B38,$I$2:$J$8,2,0)</f>
        <v>Đậy bạt</v>
      </c>
      <c r="D38" s="32"/>
      <c r="E38" s="32"/>
      <c r="F38" s="32">
        <v>3.833333333333333</v>
      </c>
      <c r="G38" s="33"/>
    </row>
    <row r="39" spans="1:7" ht="15.75" x14ac:dyDescent="0.25">
      <c r="A39" s="154" t="s">
        <v>31</v>
      </c>
      <c r="B39" s="31" t="s">
        <v>3</v>
      </c>
      <c r="C39" s="27" t="s">
        <v>4</v>
      </c>
      <c r="D39" s="32">
        <v>285</v>
      </c>
      <c r="E39" s="32"/>
      <c r="F39" s="32"/>
      <c r="G39" s="33"/>
    </row>
    <row r="40" spans="1:7" ht="15.75" x14ac:dyDescent="0.25">
      <c r="A40" s="154"/>
      <c r="B40" s="31" t="s">
        <v>7</v>
      </c>
      <c r="C40" s="27" t="s">
        <v>53</v>
      </c>
      <c r="D40" s="32">
        <v>312.5</v>
      </c>
      <c r="E40" s="32"/>
      <c r="F40" s="32"/>
      <c r="G40" s="33"/>
    </row>
    <row r="41" spans="1:7" ht="15.75" x14ac:dyDescent="0.25">
      <c r="A41" s="154"/>
      <c r="B41" s="31" t="s">
        <v>11</v>
      </c>
      <c r="C41" s="27" t="s">
        <v>12</v>
      </c>
      <c r="D41" s="32">
        <v>266.66666666666669</v>
      </c>
      <c r="E41" s="32"/>
      <c r="F41" s="32"/>
      <c r="G41" s="33"/>
    </row>
    <row r="42" spans="1:7" ht="15.75" x14ac:dyDescent="0.25">
      <c r="A42" s="154"/>
      <c r="B42" s="31" t="s">
        <v>24</v>
      </c>
      <c r="C42" s="27" t="str">
        <f>VLOOKUP(B42,$I$2:$J$8,2,0)</f>
        <v>Dọn vệ sinh…</v>
      </c>
      <c r="D42" s="32"/>
      <c r="E42" s="32"/>
      <c r="F42" s="32">
        <v>4.0000000000000009</v>
      </c>
      <c r="G42" s="33"/>
    </row>
    <row r="43" spans="1:7" ht="15.75" x14ac:dyDescent="0.25">
      <c r="A43" s="154"/>
      <c r="B43" s="31" t="s">
        <v>21</v>
      </c>
      <c r="C43" s="27" t="str">
        <f>VLOOKUP(B43,$I$2:$J$8,2,0)</f>
        <v>Mở bạt</v>
      </c>
      <c r="D43" s="32"/>
      <c r="E43" s="32"/>
      <c r="F43" s="32">
        <v>1.5</v>
      </c>
      <c r="G43" s="33"/>
    </row>
    <row r="44" spans="1:7" ht="15.75" x14ac:dyDescent="0.25">
      <c r="A44" s="154"/>
      <c r="B44" s="31" t="s">
        <v>16</v>
      </c>
      <c r="C44" s="27" t="str">
        <f>VLOOKUP(B44,$I$2:$J$8,2,0)</f>
        <v>Đậy bạt</v>
      </c>
      <c r="D44" s="32"/>
      <c r="E44" s="32"/>
      <c r="F44" s="32">
        <v>2.4999999999999991</v>
      </c>
      <c r="G44" s="33"/>
    </row>
    <row r="45" spans="1:7" ht="15.75" x14ac:dyDescent="0.25">
      <c r="A45" s="154" t="s">
        <v>35</v>
      </c>
      <c r="B45" s="31" t="s">
        <v>7</v>
      </c>
      <c r="C45" s="27" t="s">
        <v>9</v>
      </c>
      <c r="D45" s="32">
        <v>625</v>
      </c>
      <c r="E45" s="32"/>
      <c r="F45" s="32"/>
      <c r="G45" s="33"/>
    </row>
    <row r="46" spans="1:7" ht="15.75" x14ac:dyDescent="0.25">
      <c r="A46" s="154"/>
      <c r="B46" s="31" t="s">
        <v>24</v>
      </c>
      <c r="C46" s="27" t="str">
        <f>VLOOKUP(B46,$I$2:$J$8,2,0)</f>
        <v>Dọn vệ sinh…</v>
      </c>
      <c r="D46" s="32"/>
      <c r="E46" s="32"/>
      <c r="F46" s="32">
        <v>4.0000000000000009</v>
      </c>
      <c r="G46" s="33"/>
    </row>
    <row r="47" spans="1:7" ht="15.75" x14ac:dyDescent="0.25">
      <c r="A47" s="154"/>
      <c r="B47" s="31" t="s">
        <v>21</v>
      </c>
      <c r="C47" s="27" t="str">
        <f>VLOOKUP(B47,$I$2:$J$8,2,0)</f>
        <v>Mở bạt</v>
      </c>
      <c r="D47" s="32"/>
      <c r="E47" s="32"/>
      <c r="F47" s="32">
        <v>1.5</v>
      </c>
      <c r="G47" s="33"/>
    </row>
    <row r="48" spans="1:7" ht="15.75" x14ac:dyDescent="0.25">
      <c r="A48" s="154"/>
      <c r="B48" s="31" t="s">
        <v>16</v>
      </c>
      <c r="C48" s="27" t="str">
        <f>VLOOKUP(B48,$I$2:$J$8,2,0)</f>
        <v>Đậy bạt</v>
      </c>
      <c r="D48" s="32"/>
      <c r="E48" s="32"/>
      <c r="F48" s="32">
        <v>2.4999999999999991</v>
      </c>
      <c r="G48" s="33"/>
    </row>
    <row r="49" spans="1:7" ht="15.75" x14ac:dyDescent="0.25">
      <c r="A49" s="154" t="s">
        <v>36</v>
      </c>
      <c r="B49" s="31" t="s">
        <v>11</v>
      </c>
      <c r="C49" s="27" t="s">
        <v>12</v>
      </c>
      <c r="D49" s="32">
        <v>30</v>
      </c>
      <c r="E49" s="32"/>
      <c r="F49" s="32"/>
      <c r="G49" s="33"/>
    </row>
    <row r="50" spans="1:7" ht="15.75" x14ac:dyDescent="0.25">
      <c r="A50" s="154"/>
      <c r="B50" s="31" t="s">
        <v>15</v>
      </c>
      <c r="C50" s="27" t="s">
        <v>12</v>
      </c>
      <c r="D50" s="32">
        <v>303.33333333333331</v>
      </c>
      <c r="E50" s="32"/>
      <c r="F50" s="32"/>
      <c r="G50" s="33"/>
    </row>
    <row r="51" spans="1:7" ht="15.75" x14ac:dyDescent="0.25">
      <c r="A51" s="154"/>
      <c r="B51" s="31" t="s">
        <v>24</v>
      </c>
      <c r="C51" s="27" t="str">
        <f>VLOOKUP(B51,$I$2:$J$8,2,0)</f>
        <v>Dọn vệ sinh…</v>
      </c>
      <c r="D51" s="32"/>
      <c r="E51" s="32"/>
      <c r="F51" s="32">
        <v>12.5</v>
      </c>
      <c r="G51" s="33"/>
    </row>
    <row r="52" spans="1:7" ht="15.75" x14ac:dyDescent="0.25">
      <c r="A52" s="154"/>
      <c r="B52" s="31" t="s">
        <v>21</v>
      </c>
      <c r="C52" s="27" t="str">
        <f>VLOOKUP(B52,$I$2:$J$8,2,0)</f>
        <v>Mở bạt</v>
      </c>
      <c r="D52" s="32"/>
      <c r="E52" s="32"/>
      <c r="F52" s="32">
        <v>1.5</v>
      </c>
      <c r="G52" s="33"/>
    </row>
    <row r="53" spans="1:7" ht="15.75" x14ac:dyDescent="0.25">
      <c r="A53" s="154"/>
      <c r="B53" s="31" t="s">
        <v>16</v>
      </c>
      <c r="C53" s="27" t="str">
        <f>VLOOKUP(B53,$I$2:$J$8,2,0)</f>
        <v>Đậy bạt</v>
      </c>
      <c r="D53" s="32"/>
      <c r="E53" s="32"/>
      <c r="F53" s="32">
        <v>2.0000000000000009</v>
      </c>
      <c r="G53" s="33"/>
    </row>
    <row r="54" spans="1:7" ht="15.75" x14ac:dyDescent="0.25">
      <c r="A54" s="154" t="s">
        <v>39</v>
      </c>
      <c r="B54" s="31" t="s">
        <v>3</v>
      </c>
      <c r="C54" s="27" t="s">
        <v>4</v>
      </c>
      <c r="D54" s="32">
        <v>285</v>
      </c>
      <c r="E54" s="32"/>
      <c r="F54" s="32"/>
      <c r="G54" s="33"/>
    </row>
    <row r="55" spans="1:7" ht="15.75" x14ac:dyDescent="0.25">
      <c r="A55" s="154"/>
      <c r="B55" s="31" t="s">
        <v>7</v>
      </c>
      <c r="C55" s="27" t="s">
        <v>53</v>
      </c>
      <c r="D55" s="32">
        <v>312.5</v>
      </c>
      <c r="E55" s="32"/>
      <c r="F55" s="32"/>
      <c r="G55" s="33"/>
    </row>
    <row r="56" spans="1:7" ht="15.75" x14ac:dyDescent="0.25">
      <c r="A56" s="154"/>
      <c r="B56" s="31" t="s">
        <v>11</v>
      </c>
      <c r="C56" s="27" t="s">
        <v>12</v>
      </c>
      <c r="D56" s="32">
        <v>266.66666666666669</v>
      </c>
      <c r="E56" s="32"/>
      <c r="F56" s="32"/>
      <c r="G56" s="33"/>
    </row>
    <row r="57" spans="1:7" ht="15.75" x14ac:dyDescent="0.25">
      <c r="A57" s="154"/>
      <c r="B57" s="31" t="s">
        <v>24</v>
      </c>
      <c r="C57" s="27" t="str">
        <f>VLOOKUP(B57,$I$2:$J$8,2,0)</f>
        <v>Dọn vệ sinh…</v>
      </c>
      <c r="D57" s="32"/>
      <c r="E57" s="32"/>
      <c r="F57" s="32">
        <v>6.5</v>
      </c>
      <c r="G57" s="33"/>
    </row>
    <row r="58" spans="1:7" ht="15.75" x14ac:dyDescent="0.25">
      <c r="A58" s="154"/>
      <c r="B58" s="31" t="s">
        <v>21</v>
      </c>
      <c r="C58" s="27" t="str">
        <f>VLOOKUP(B58,$I$2:$J$8,2,0)</f>
        <v>Mở bạt</v>
      </c>
      <c r="D58" s="32"/>
      <c r="E58" s="32"/>
      <c r="F58" s="32">
        <v>1.5</v>
      </c>
      <c r="G58" s="33"/>
    </row>
    <row r="59" spans="1:7" ht="15.75" x14ac:dyDescent="0.25">
      <c r="A59" s="154" t="s">
        <v>40</v>
      </c>
      <c r="B59" s="31" t="s">
        <v>11</v>
      </c>
      <c r="C59" s="27" t="s">
        <v>12</v>
      </c>
      <c r="D59" s="32">
        <v>30</v>
      </c>
      <c r="E59" s="32"/>
      <c r="F59" s="32"/>
      <c r="G59" s="33"/>
    </row>
    <row r="60" spans="1:7" ht="15.75" x14ac:dyDescent="0.25">
      <c r="A60" s="154"/>
      <c r="B60" s="31" t="s">
        <v>15</v>
      </c>
      <c r="C60" s="27" t="s">
        <v>12</v>
      </c>
      <c r="D60" s="32">
        <v>303.33333333333331</v>
      </c>
      <c r="E60" s="32"/>
      <c r="F60" s="32"/>
      <c r="G60" s="33"/>
    </row>
    <row r="61" spans="1:7" ht="15.75" x14ac:dyDescent="0.25">
      <c r="A61" s="154"/>
      <c r="B61" s="31" t="s">
        <v>24</v>
      </c>
      <c r="C61" s="27" t="str">
        <f>VLOOKUP(B61,$I$2:$J$8,2,0)</f>
        <v>Dọn vệ sinh…</v>
      </c>
      <c r="D61" s="32"/>
      <c r="E61" s="32"/>
      <c r="F61" s="32">
        <v>8.5</v>
      </c>
      <c r="G61" s="33"/>
    </row>
    <row r="62" spans="1:7" ht="15.75" x14ac:dyDescent="0.25">
      <c r="A62" s="154"/>
      <c r="B62" s="31" t="s">
        <v>21</v>
      </c>
      <c r="C62" s="27" t="str">
        <f>VLOOKUP(B62,$I$2:$J$8,2,0)</f>
        <v>Mở bạt</v>
      </c>
      <c r="D62" s="32"/>
      <c r="E62" s="32"/>
      <c r="F62" s="32">
        <v>3</v>
      </c>
      <c r="G62" s="33"/>
    </row>
    <row r="63" spans="1:7" ht="15.75" x14ac:dyDescent="0.25">
      <c r="A63" s="154"/>
      <c r="B63" s="31" t="s">
        <v>16</v>
      </c>
      <c r="C63" s="27" t="str">
        <f>VLOOKUP(B63,$I$2:$J$8,2,0)</f>
        <v>Đậy bạt</v>
      </c>
      <c r="D63" s="32"/>
      <c r="E63" s="32"/>
      <c r="F63" s="32">
        <v>4.5</v>
      </c>
      <c r="G63" s="33"/>
    </row>
    <row r="64" spans="1:7" ht="15.75" x14ac:dyDescent="0.25">
      <c r="A64" s="154" t="s">
        <v>41</v>
      </c>
      <c r="B64" s="31" t="s">
        <v>5</v>
      </c>
      <c r="C64" s="27" t="s">
        <v>6</v>
      </c>
      <c r="D64" s="32">
        <v>368.33333333333331</v>
      </c>
      <c r="E64" s="32"/>
      <c r="F64" s="32"/>
      <c r="G64" s="33"/>
    </row>
    <row r="65" spans="1:7" ht="15.75" x14ac:dyDescent="0.25">
      <c r="A65" s="154"/>
      <c r="B65" s="31" t="s">
        <v>7</v>
      </c>
      <c r="C65" s="27" t="s">
        <v>9</v>
      </c>
      <c r="D65" s="32">
        <v>1250</v>
      </c>
      <c r="E65" s="32"/>
      <c r="F65" s="32"/>
      <c r="G65" s="33"/>
    </row>
    <row r="66" spans="1:7" ht="15.75" x14ac:dyDescent="0.25">
      <c r="A66" s="154" t="s">
        <v>42</v>
      </c>
      <c r="B66" s="31" t="s">
        <v>7</v>
      </c>
      <c r="C66" s="27" t="s">
        <v>9</v>
      </c>
      <c r="D66" s="32">
        <v>625</v>
      </c>
      <c r="E66" s="32"/>
      <c r="F66" s="32"/>
      <c r="G66" s="33"/>
    </row>
    <row r="67" spans="1:7" ht="15.75" x14ac:dyDescent="0.25">
      <c r="A67" s="154"/>
      <c r="B67" s="31" t="s">
        <v>11</v>
      </c>
      <c r="C67" s="27" t="s">
        <v>12</v>
      </c>
      <c r="D67" s="32">
        <v>30</v>
      </c>
      <c r="E67" s="32"/>
      <c r="F67" s="32"/>
      <c r="G67" s="33"/>
    </row>
    <row r="68" spans="1:7" ht="15.75" x14ac:dyDescent="0.25">
      <c r="A68" s="154"/>
      <c r="B68" s="31" t="s">
        <v>15</v>
      </c>
      <c r="C68" s="27" t="s">
        <v>12</v>
      </c>
      <c r="D68" s="32">
        <v>303.33333333333331</v>
      </c>
      <c r="E68" s="32"/>
      <c r="F68" s="32"/>
      <c r="G68" s="33"/>
    </row>
    <row r="69" spans="1:7" ht="15.75" x14ac:dyDescent="0.25">
      <c r="A69" s="154"/>
      <c r="B69" s="31" t="s">
        <v>24</v>
      </c>
      <c r="C69" s="27" t="str">
        <f>VLOOKUP(B69,$I$2:$J$8,2,0)</f>
        <v>Dọn vệ sinh…</v>
      </c>
      <c r="D69" s="32"/>
      <c r="E69" s="32"/>
      <c r="F69" s="32">
        <v>4.4999999999999991</v>
      </c>
      <c r="G69" s="33"/>
    </row>
    <row r="70" spans="1:7" ht="15.75" x14ac:dyDescent="0.25">
      <c r="A70" s="154"/>
      <c r="B70" s="31" t="s">
        <v>21</v>
      </c>
      <c r="C70" s="27" t="str">
        <f>VLOOKUP(B70,$I$2:$J$8,2,0)</f>
        <v>Mở bạt</v>
      </c>
      <c r="D70" s="32"/>
      <c r="E70" s="32"/>
      <c r="F70" s="32">
        <v>1.5</v>
      </c>
      <c r="G70" s="33"/>
    </row>
    <row r="71" spans="1:7" ht="15.75" x14ac:dyDescent="0.25">
      <c r="A71" s="154"/>
      <c r="B71" s="31" t="s">
        <v>16</v>
      </c>
      <c r="C71" s="27" t="str">
        <f>VLOOKUP(B71,$I$2:$J$8,2,0)</f>
        <v>Đậy bạt</v>
      </c>
      <c r="D71" s="32"/>
      <c r="E71" s="32"/>
      <c r="F71" s="32">
        <v>2.0000000000000009</v>
      </c>
      <c r="G71" s="33"/>
    </row>
    <row r="72" spans="1:7" ht="15.75" x14ac:dyDescent="0.25">
      <c r="A72" s="154" t="s">
        <v>43</v>
      </c>
      <c r="B72" s="31" t="s">
        <v>5</v>
      </c>
      <c r="C72" s="27" t="s">
        <v>6</v>
      </c>
      <c r="D72" s="32">
        <v>375</v>
      </c>
      <c r="E72" s="32"/>
      <c r="F72" s="32"/>
      <c r="G72" s="33"/>
    </row>
    <row r="73" spans="1:7" ht="15.75" x14ac:dyDescent="0.25">
      <c r="A73" s="154"/>
      <c r="B73" s="31" t="s">
        <v>11</v>
      </c>
      <c r="C73" s="27" t="s">
        <v>12</v>
      </c>
      <c r="D73" s="32">
        <v>266.66666666666669</v>
      </c>
      <c r="E73" s="32"/>
      <c r="F73" s="32"/>
      <c r="G73" s="33"/>
    </row>
    <row r="74" spans="1:7" ht="15.75" x14ac:dyDescent="0.25">
      <c r="A74" s="154"/>
      <c r="B74" s="31" t="s">
        <v>24</v>
      </c>
      <c r="C74" s="27" t="str">
        <f>VLOOKUP(B74,$I$2:$J$8,2,0)</f>
        <v>Dọn vệ sinh…</v>
      </c>
      <c r="D74" s="32"/>
      <c r="E74" s="32"/>
      <c r="F74" s="32">
        <v>4.0000000000000009</v>
      </c>
      <c r="G74" s="33"/>
    </row>
    <row r="75" spans="1:7" ht="15.75" x14ac:dyDescent="0.25">
      <c r="A75" s="154"/>
      <c r="B75" s="31" t="s">
        <v>21</v>
      </c>
      <c r="C75" s="27" t="str">
        <f>VLOOKUP(B75,$I$2:$J$8,2,0)</f>
        <v>Mở bạt</v>
      </c>
      <c r="D75" s="32"/>
      <c r="E75" s="32"/>
      <c r="F75" s="32">
        <v>1.5</v>
      </c>
      <c r="G75" s="33"/>
    </row>
    <row r="76" spans="1:7" ht="15.75" x14ac:dyDescent="0.25">
      <c r="A76" s="154"/>
      <c r="B76" s="31" t="s">
        <v>16</v>
      </c>
      <c r="C76" s="27" t="str">
        <f>VLOOKUP(B76,$I$2:$J$8,2,0)</f>
        <v>Đậy bạt</v>
      </c>
      <c r="D76" s="32"/>
      <c r="E76" s="32"/>
      <c r="F76" s="32">
        <v>2.4999999999999991</v>
      </c>
      <c r="G76" s="33"/>
    </row>
    <row r="77" spans="1:7" ht="15.75" x14ac:dyDescent="0.25">
      <c r="A77" s="154" t="s">
        <v>44</v>
      </c>
      <c r="B77" s="31" t="s">
        <v>7</v>
      </c>
      <c r="C77" s="27" t="s">
        <v>9</v>
      </c>
      <c r="D77" s="32">
        <v>625</v>
      </c>
      <c r="E77" s="32"/>
      <c r="F77" s="32"/>
      <c r="G77" s="33"/>
    </row>
    <row r="78" spans="1:7" ht="15.75" x14ac:dyDescent="0.25">
      <c r="A78" s="154"/>
      <c r="B78" s="31" t="s">
        <v>24</v>
      </c>
      <c r="C78" s="27" t="str">
        <f>VLOOKUP(B78,$I$2:$J$8,2,0)</f>
        <v>Dọn vệ sinh…</v>
      </c>
      <c r="D78" s="32"/>
      <c r="E78" s="32"/>
      <c r="F78" s="32">
        <v>13.166666666666666</v>
      </c>
      <c r="G78" s="33"/>
    </row>
    <row r="79" spans="1:7" ht="15.75" x14ac:dyDescent="0.25">
      <c r="A79" s="154"/>
      <c r="B79" s="31" t="s">
        <v>21</v>
      </c>
      <c r="C79" s="27" t="str">
        <f>VLOOKUP(B79,$I$2:$J$8,2,0)</f>
        <v>Mở bạt</v>
      </c>
      <c r="D79" s="32"/>
      <c r="E79" s="32"/>
      <c r="F79" s="32">
        <v>1.5</v>
      </c>
      <c r="G79" s="33"/>
    </row>
    <row r="80" spans="1:7" ht="15.75" x14ac:dyDescent="0.25">
      <c r="A80" s="154"/>
      <c r="B80" s="31" t="s">
        <v>16</v>
      </c>
      <c r="C80" s="27" t="str">
        <f>VLOOKUP(B80,$I$2:$J$8,2,0)</f>
        <v>Đậy bạt</v>
      </c>
      <c r="D80" s="32"/>
      <c r="E80" s="32"/>
      <c r="F80" s="32">
        <v>1.3333333333333339</v>
      </c>
      <c r="G80" s="33"/>
    </row>
    <row r="81" spans="1:7" ht="15.75" x14ac:dyDescent="0.25">
      <c r="A81" s="154" t="s">
        <v>45</v>
      </c>
      <c r="B81" s="31" t="s">
        <v>7</v>
      </c>
      <c r="C81" s="27" t="s">
        <v>9</v>
      </c>
      <c r="D81" s="32">
        <v>625</v>
      </c>
      <c r="E81" s="32"/>
      <c r="F81" s="32"/>
      <c r="G81" s="33"/>
    </row>
    <row r="82" spans="1:7" ht="15.75" x14ac:dyDescent="0.25">
      <c r="A82" s="154"/>
      <c r="B82" s="31" t="s">
        <v>11</v>
      </c>
      <c r="C82" s="27" t="s">
        <v>12</v>
      </c>
      <c r="D82" s="32">
        <v>30</v>
      </c>
      <c r="E82" s="32"/>
      <c r="F82" s="32"/>
      <c r="G82" s="33"/>
    </row>
    <row r="83" spans="1:7" ht="15.75" x14ac:dyDescent="0.25">
      <c r="A83" s="154"/>
      <c r="B83" s="31" t="s">
        <v>15</v>
      </c>
      <c r="C83" s="27" t="s">
        <v>12</v>
      </c>
      <c r="D83" s="32">
        <v>303.33333333333331</v>
      </c>
      <c r="E83" s="32"/>
      <c r="F83" s="32"/>
      <c r="G83" s="33"/>
    </row>
    <row r="84" spans="1:7" ht="15.75" x14ac:dyDescent="0.25">
      <c r="A84" s="154"/>
      <c r="B84" s="31" t="s">
        <v>24</v>
      </c>
      <c r="C84" s="27" t="str">
        <f>VLOOKUP(B84,$I$2:$J$8,2,0)</f>
        <v>Dọn vệ sinh…</v>
      </c>
      <c r="D84" s="32"/>
      <c r="E84" s="32"/>
      <c r="F84" s="32">
        <v>4.4999999999999991</v>
      </c>
      <c r="G84" s="33"/>
    </row>
    <row r="85" spans="1:7" ht="15.75" x14ac:dyDescent="0.25">
      <c r="A85" s="154"/>
      <c r="B85" s="31" t="s">
        <v>21</v>
      </c>
      <c r="C85" s="27" t="str">
        <f>VLOOKUP(B85,$I$2:$J$8,2,0)</f>
        <v>Mở bạt</v>
      </c>
      <c r="D85" s="32"/>
      <c r="E85" s="32"/>
      <c r="F85" s="32">
        <v>1.5</v>
      </c>
      <c r="G85" s="33"/>
    </row>
    <row r="86" spans="1:7" ht="15.75" x14ac:dyDescent="0.25">
      <c r="A86" s="154"/>
      <c r="B86" s="31" t="s">
        <v>16</v>
      </c>
      <c r="C86" s="27" t="str">
        <f>VLOOKUP(B86,$I$2:$J$8,2,0)</f>
        <v>Đậy bạt</v>
      </c>
      <c r="D86" s="32"/>
      <c r="E86" s="32"/>
      <c r="F86" s="32">
        <v>2.0000000000000009</v>
      </c>
      <c r="G86" s="33"/>
    </row>
    <row r="87" spans="1:7" ht="15.75" x14ac:dyDescent="0.25">
      <c r="A87" s="154" t="s">
        <v>46</v>
      </c>
      <c r="B87" s="31" t="s">
        <v>5</v>
      </c>
      <c r="C87" s="27" t="s">
        <v>6</v>
      </c>
      <c r="D87" s="32">
        <v>375</v>
      </c>
      <c r="E87" s="32"/>
      <c r="F87" s="32"/>
      <c r="G87" s="33"/>
    </row>
    <row r="88" spans="1:7" ht="15.75" x14ac:dyDescent="0.25">
      <c r="A88" s="154"/>
      <c r="B88" s="31" t="s">
        <v>11</v>
      </c>
      <c r="C88" s="27" t="s">
        <v>12</v>
      </c>
      <c r="D88" s="32">
        <v>266.66666666666669</v>
      </c>
      <c r="E88" s="32"/>
      <c r="F88" s="32"/>
      <c r="G88" s="33"/>
    </row>
    <row r="89" spans="1:7" ht="15.75" x14ac:dyDescent="0.25">
      <c r="A89" s="154"/>
      <c r="B89" s="31" t="s">
        <v>24</v>
      </c>
      <c r="C89" s="27" t="str">
        <f>VLOOKUP(B89,$I$2:$J$8,2,0)</f>
        <v>Dọn vệ sinh…</v>
      </c>
      <c r="D89" s="32"/>
      <c r="E89" s="32"/>
      <c r="F89" s="32">
        <v>8</v>
      </c>
      <c r="G89" s="33"/>
    </row>
    <row r="90" spans="1:7" ht="15.75" x14ac:dyDescent="0.25">
      <c r="A90" s="154" t="s">
        <v>47</v>
      </c>
      <c r="B90" s="31" t="s">
        <v>5</v>
      </c>
      <c r="C90" s="27" t="s">
        <v>6</v>
      </c>
      <c r="D90" s="32">
        <v>368.33333333333331</v>
      </c>
      <c r="E90" s="32"/>
      <c r="F90" s="32"/>
      <c r="G90" s="33"/>
    </row>
    <row r="91" spans="1:7" ht="15.75" x14ac:dyDescent="0.25">
      <c r="A91" s="154"/>
      <c r="B91" s="31" t="s">
        <v>7</v>
      </c>
      <c r="C91" s="27" t="s">
        <v>9</v>
      </c>
      <c r="D91" s="32">
        <v>625</v>
      </c>
      <c r="E91" s="32"/>
      <c r="F91" s="32"/>
      <c r="G91" s="33"/>
    </row>
    <row r="92" spans="1:7" ht="15.75" x14ac:dyDescent="0.25">
      <c r="A92" s="154"/>
      <c r="B92" s="31" t="s">
        <v>24</v>
      </c>
      <c r="C92" s="27" t="str">
        <f>VLOOKUP(B92,$I$2:$J$8,2,0)</f>
        <v>Dọn vệ sinh…</v>
      </c>
      <c r="D92" s="32"/>
      <c r="E92" s="32"/>
      <c r="F92" s="32">
        <v>8</v>
      </c>
      <c r="G92" s="33"/>
    </row>
    <row r="93" spans="1:7" ht="15.75" x14ac:dyDescent="0.25">
      <c r="A93" s="154" t="s">
        <v>48</v>
      </c>
      <c r="B93" s="31" t="s">
        <v>5</v>
      </c>
      <c r="C93" s="27" t="s">
        <v>6</v>
      </c>
      <c r="D93" s="32">
        <v>368.33333333333331</v>
      </c>
      <c r="E93" s="32"/>
      <c r="F93" s="32"/>
      <c r="G93" s="33"/>
    </row>
    <row r="94" spans="1:7" ht="15.75" x14ac:dyDescent="0.25">
      <c r="A94" s="154"/>
      <c r="B94" s="31" t="s">
        <v>7</v>
      </c>
      <c r="C94" s="27" t="s">
        <v>9</v>
      </c>
      <c r="D94" s="32">
        <v>625</v>
      </c>
      <c r="E94" s="32"/>
      <c r="F94" s="32"/>
      <c r="G94" s="33"/>
    </row>
    <row r="95" spans="1:7" ht="15.75" x14ac:dyDescent="0.25">
      <c r="A95" s="154"/>
      <c r="B95" s="31" t="s">
        <v>24</v>
      </c>
      <c r="C95" s="27" t="str">
        <f>VLOOKUP(B95,$I$2:$J$8,2,0)</f>
        <v>Dọn vệ sinh…</v>
      </c>
      <c r="D95" s="32"/>
      <c r="E95" s="32"/>
      <c r="F95" s="32">
        <v>8</v>
      </c>
      <c r="G95" s="33"/>
    </row>
    <row r="97" spans="1:7" s="9" customFormat="1" x14ac:dyDescent="0.25">
      <c r="A97" s="9" t="s">
        <v>66</v>
      </c>
      <c r="D97" s="25"/>
      <c r="E97" s="26"/>
      <c r="F97" s="26"/>
      <c r="G97" s="26"/>
    </row>
    <row r="98" spans="1:7" x14ac:dyDescent="0.25">
      <c r="D98" s="24"/>
      <c r="E98" s="21"/>
      <c r="F98" s="21"/>
      <c r="G98" s="21"/>
    </row>
    <row r="99" spans="1:7" x14ac:dyDescent="0.25">
      <c r="A99" s="9" t="s">
        <v>62</v>
      </c>
      <c r="B99" s="9"/>
      <c r="C99" s="19" t="s">
        <v>63</v>
      </c>
      <c r="D99" s="145" t="s">
        <v>64</v>
      </c>
      <c r="E99" s="145"/>
      <c r="F99" s="146" t="s">
        <v>65</v>
      </c>
      <c r="G99" s="146"/>
    </row>
  </sheetData>
  <autoFilter ref="A4:J95"/>
  <mergeCells count="29">
    <mergeCell ref="A27:A30"/>
    <mergeCell ref="A31:A34"/>
    <mergeCell ref="A35:A38"/>
    <mergeCell ref="A39:A44"/>
    <mergeCell ref="A21:A26"/>
    <mergeCell ref="A2:G2"/>
    <mergeCell ref="A5:A8"/>
    <mergeCell ref="A9:A12"/>
    <mergeCell ref="A13:A15"/>
    <mergeCell ref="A16:A20"/>
    <mergeCell ref="D3:E3"/>
    <mergeCell ref="F3:G3"/>
    <mergeCell ref="A3:A4"/>
    <mergeCell ref="B3:B4"/>
    <mergeCell ref="C3:C4"/>
    <mergeCell ref="A45:A48"/>
    <mergeCell ref="F99:G99"/>
    <mergeCell ref="A54:A58"/>
    <mergeCell ref="A59:A63"/>
    <mergeCell ref="A64:A65"/>
    <mergeCell ref="A66:A71"/>
    <mergeCell ref="A72:A76"/>
    <mergeCell ref="A77:A80"/>
    <mergeCell ref="A81:A86"/>
    <mergeCell ref="A87:A89"/>
    <mergeCell ref="A90:A92"/>
    <mergeCell ref="A93:A95"/>
    <mergeCell ref="D99:E99"/>
    <mergeCell ref="A49:A53"/>
  </mergeCells>
  <pageMargins left="0.2" right="0.2" top="0.2" bottom="0.2" header="0.2" footer="0.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34" workbookViewId="0">
      <selection activeCell="D55" sqref="D55"/>
    </sheetView>
  </sheetViews>
  <sheetFormatPr defaultRowHeight="15" x14ac:dyDescent="0.25"/>
  <cols>
    <col min="1" max="1" width="21.5703125" customWidth="1"/>
    <col min="2" max="2" width="14.7109375" customWidth="1"/>
    <col min="3" max="3" width="22" customWidth="1"/>
    <col min="4" max="7" width="12" customWidth="1"/>
    <col min="10" max="10" width="10.85546875" bestFit="1" customWidth="1"/>
  </cols>
  <sheetData>
    <row r="1" spans="1:11" ht="21" x14ac:dyDescent="0.25">
      <c r="A1" s="155" t="s">
        <v>79</v>
      </c>
      <c r="B1" s="155"/>
      <c r="C1" s="155"/>
      <c r="D1" s="155"/>
      <c r="E1" s="155"/>
      <c r="F1" s="155"/>
      <c r="G1" s="155"/>
    </row>
    <row r="2" spans="1:11" ht="33.75" customHeight="1" x14ac:dyDescent="0.25">
      <c r="A2" s="160" t="s">
        <v>68</v>
      </c>
      <c r="B2" s="160" t="s">
        <v>0</v>
      </c>
      <c r="C2" s="159" t="s">
        <v>77</v>
      </c>
      <c r="D2" s="156" t="s">
        <v>76</v>
      </c>
      <c r="E2" s="156"/>
      <c r="F2" s="157" t="s">
        <v>75</v>
      </c>
      <c r="G2" s="157"/>
    </row>
    <row r="3" spans="1:11" ht="53.25" customHeight="1" x14ac:dyDescent="0.25">
      <c r="A3" s="160"/>
      <c r="B3" s="160"/>
      <c r="C3" s="159"/>
      <c r="D3" s="39" t="s">
        <v>55</v>
      </c>
      <c r="E3" s="39" t="s">
        <v>72</v>
      </c>
      <c r="F3" s="39" t="s">
        <v>73</v>
      </c>
      <c r="G3" s="39" t="s">
        <v>74</v>
      </c>
    </row>
    <row r="4" spans="1:11" ht="15.75" x14ac:dyDescent="0.25">
      <c r="A4" s="4" t="s">
        <v>2</v>
      </c>
      <c r="B4" s="4" t="s">
        <v>3</v>
      </c>
      <c r="C4" s="5" t="s">
        <v>18</v>
      </c>
      <c r="D4" s="2">
        <v>600</v>
      </c>
      <c r="E4" s="2"/>
      <c r="F4" s="2"/>
      <c r="G4" s="1"/>
    </row>
    <row r="5" spans="1:11" ht="15.75" x14ac:dyDescent="0.25">
      <c r="A5" s="4" t="s">
        <v>2</v>
      </c>
      <c r="B5" s="4" t="s">
        <v>7</v>
      </c>
      <c r="C5" s="5" t="s">
        <v>9</v>
      </c>
      <c r="D5" s="2">
        <v>1250</v>
      </c>
      <c r="E5" s="2"/>
      <c r="F5" s="2"/>
      <c r="G5" s="1"/>
      <c r="J5" s="1" t="s">
        <v>16</v>
      </c>
      <c r="K5" s="1" t="s">
        <v>50</v>
      </c>
    </row>
    <row r="6" spans="1:11" ht="15.75" x14ac:dyDescent="0.25">
      <c r="A6" s="4" t="s">
        <v>2</v>
      </c>
      <c r="B6" s="4" t="s">
        <v>15</v>
      </c>
      <c r="C6" s="5" t="s">
        <v>12</v>
      </c>
      <c r="D6" s="2">
        <v>1000</v>
      </c>
      <c r="E6" s="2"/>
      <c r="F6" s="2"/>
      <c r="G6" s="1"/>
      <c r="J6" s="1" t="s">
        <v>21</v>
      </c>
      <c r="K6" s="1" t="s">
        <v>49</v>
      </c>
    </row>
    <row r="7" spans="1:11" ht="15.75" x14ac:dyDescent="0.25">
      <c r="A7" s="4" t="s">
        <v>2</v>
      </c>
      <c r="B7" s="4" t="s">
        <v>69</v>
      </c>
      <c r="C7" s="5" t="str">
        <f>VLOOKUP(B7,$J$2:$K$38,2,0)</f>
        <v>Vc phụ liệu..</v>
      </c>
      <c r="D7" s="2"/>
      <c r="E7" s="2"/>
      <c r="F7" s="2">
        <v>2.0000000000000009</v>
      </c>
      <c r="G7" s="1"/>
      <c r="J7" s="1" t="s">
        <v>24</v>
      </c>
      <c r="K7" s="1" t="s">
        <v>51</v>
      </c>
    </row>
    <row r="8" spans="1:11" ht="15.75" x14ac:dyDescent="0.25">
      <c r="A8" s="4" t="s">
        <v>2</v>
      </c>
      <c r="B8" s="4" t="s">
        <v>16</v>
      </c>
      <c r="C8" s="5" t="str">
        <f t="shared" ref="C8:C9" si="0">VLOOKUP(B8,$J$2:$K$38,2,0)</f>
        <v>Đậy bạt</v>
      </c>
      <c r="D8" s="2"/>
      <c r="E8" s="2"/>
      <c r="F8" s="2">
        <v>12.999999999999998</v>
      </c>
      <c r="G8" s="1"/>
      <c r="J8" s="1" t="s">
        <v>69</v>
      </c>
      <c r="K8" s="1" t="s">
        <v>70</v>
      </c>
    </row>
    <row r="9" spans="1:11" ht="15.75" x14ac:dyDescent="0.25">
      <c r="A9" s="4" t="s">
        <v>2</v>
      </c>
      <c r="B9" s="4" t="s">
        <v>21</v>
      </c>
      <c r="C9" s="5" t="str">
        <f t="shared" si="0"/>
        <v>Mở bạt</v>
      </c>
      <c r="D9" s="2"/>
      <c r="E9" s="2"/>
      <c r="F9" s="2">
        <v>3</v>
      </c>
      <c r="G9" s="1"/>
    </row>
    <row r="10" spans="1:11" ht="15.75" x14ac:dyDescent="0.25">
      <c r="A10" s="4" t="s">
        <v>17</v>
      </c>
      <c r="B10" s="4" t="s">
        <v>7</v>
      </c>
      <c r="C10" s="5" t="s">
        <v>9</v>
      </c>
      <c r="D10" s="2">
        <v>625</v>
      </c>
      <c r="E10" s="2"/>
      <c r="F10" s="2"/>
      <c r="G10" s="1"/>
    </row>
    <row r="11" spans="1:11" ht="15.75" x14ac:dyDescent="0.25">
      <c r="A11" s="4" t="s">
        <v>17</v>
      </c>
      <c r="B11" s="4" t="s">
        <v>15</v>
      </c>
      <c r="C11" s="5" t="s">
        <v>12</v>
      </c>
      <c r="D11" s="2">
        <v>666.66666666666674</v>
      </c>
      <c r="E11" s="2"/>
      <c r="F11" s="2"/>
      <c r="G11" s="1"/>
    </row>
    <row r="12" spans="1:11" ht="15.75" x14ac:dyDescent="0.25">
      <c r="A12" s="4" t="s">
        <v>17</v>
      </c>
      <c r="B12" s="4" t="s">
        <v>24</v>
      </c>
      <c r="C12" s="5" t="str">
        <f t="shared" ref="C12:C14" si="1">VLOOKUP(B12,$J$2:$K$38,2,0)</f>
        <v>Dọn vệ sinh…</v>
      </c>
      <c r="D12" s="2"/>
      <c r="E12" s="2"/>
      <c r="F12" s="2">
        <v>6.9999999999999991</v>
      </c>
      <c r="G12" s="1"/>
    </row>
    <row r="13" spans="1:11" ht="15.75" x14ac:dyDescent="0.25">
      <c r="A13" s="4" t="s">
        <v>17</v>
      </c>
      <c r="B13" s="4" t="s">
        <v>16</v>
      </c>
      <c r="C13" s="5" t="str">
        <f t="shared" si="1"/>
        <v>Đậy bạt</v>
      </c>
      <c r="D13" s="2"/>
      <c r="E13" s="2"/>
      <c r="F13" s="2">
        <f>4+12.5</f>
        <v>16.5</v>
      </c>
      <c r="G13" s="1"/>
    </row>
    <row r="14" spans="1:11" ht="15.75" x14ac:dyDescent="0.25">
      <c r="A14" s="4" t="s">
        <v>17</v>
      </c>
      <c r="B14" s="4" t="s">
        <v>21</v>
      </c>
      <c r="C14" s="5" t="str">
        <f t="shared" si="1"/>
        <v>Mở bạt</v>
      </c>
      <c r="D14" s="2"/>
      <c r="E14" s="2"/>
      <c r="F14" s="2">
        <v>3.5000000000000009</v>
      </c>
      <c r="G14" s="1"/>
    </row>
    <row r="15" spans="1:11" ht="15.75" x14ac:dyDescent="0.25">
      <c r="A15" s="4" t="s">
        <v>22</v>
      </c>
      <c r="B15" s="4" t="s">
        <v>7</v>
      </c>
      <c r="C15" s="5" t="s">
        <v>9</v>
      </c>
      <c r="D15" s="2">
        <v>1250</v>
      </c>
      <c r="E15" s="2"/>
      <c r="F15" s="2"/>
      <c r="G15" s="1"/>
    </row>
    <row r="16" spans="1:11" ht="15.75" x14ac:dyDescent="0.25">
      <c r="A16" s="4" t="s">
        <v>22</v>
      </c>
      <c r="B16" s="4" t="s">
        <v>11</v>
      </c>
      <c r="C16" s="5" t="s">
        <v>12</v>
      </c>
      <c r="D16" s="2">
        <v>250</v>
      </c>
      <c r="E16" s="2"/>
      <c r="F16" s="2"/>
      <c r="G16" s="1"/>
    </row>
    <row r="17" spans="1:7" ht="15.75" x14ac:dyDescent="0.25">
      <c r="A17" s="4" t="s">
        <v>22</v>
      </c>
      <c r="B17" s="4" t="s">
        <v>11</v>
      </c>
      <c r="C17" s="5" t="s">
        <v>20</v>
      </c>
      <c r="D17" s="2">
        <v>80</v>
      </c>
      <c r="E17" s="2"/>
      <c r="F17" s="2"/>
      <c r="G17" s="1"/>
    </row>
    <row r="18" spans="1:7" ht="15.75" x14ac:dyDescent="0.25">
      <c r="A18" s="4" t="s">
        <v>22</v>
      </c>
      <c r="B18" s="4" t="s">
        <v>15</v>
      </c>
      <c r="C18" s="5" t="s">
        <v>12</v>
      </c>
      <c r="D18" s="2">
        <v>666.66666666666663</v>
      </c>
      <c r="E18" s="2"/>
      <c r="F18" s="2"/>
      <c r="G18" s="1"/>
    </row>
    <row r="19" spans="1:7" ht="15.75" x14ac:dyDescent="0.25">
      <c r="A19" s="4" t="s">
        <v>22</v>
      </c>
      <c r="B19" s="4" t="s">
        <v>24</v>
      </c>
      <c r="C19" s="5" t="str">
        <f t="shared" ref="C19:C21" si="2">VLOOKUP(B19,$J$2:$K$38,2,0)</f>
        <v>Dọn vệ sinh…</v>
      </c>
      <c r="D19" s="2"/>
      <c r="E19" s="2"/>
      <c r="F19" s="2">
        <v>16</v>
      </c>
      <c r="G19" s="1"/>
    </row>
    <row r="20" spans="1:7" ht="15.75" x14ac:dyDescent="0.25">
      <c r="A20" s="4" t="s">
        <v>22</v>
      </c>
      <c r="B20" s="4" t="s">
        <v>16</v>
      </c>
      <c r="C20" s="5" t="str">
        <f t="shared" si="2"/>
        <v>Đậy bạt</v>
      </c>
      <c r="D20" s="2"/>
      <c r="E20" s="2"/>
      <c r="F20" s="2">
        <v>8.5</v>
      </c>
      <c r="G20" s="1"/>
    </row>
    <row r="21" spans="1:7" ht="15.75" x14ac:dyDescent="0.25">
      <c r="A21" s="4" t="s">
        <v>22</v>
      </c>
      <c r="B21" s="4" t="s">
        <v>21</v>
      </c>
      <c r="C21" s="5" t="str">
        <f t="shared" si="2"/>
        <v>Mở bạt</v>
      </c>
      <c r="D21" s="2"/>
      <c r="E21" s="2"/>
      <c r="F21" s="2">
        <v>3</v>
      </c>
      <c r="G21" s="1"/>
    </row>
    <row r="22" spans="1:7" ht="15.75" x14ac:dyDescent="0.25">
      <c r="A22" s="4" t="s">
        <v>25</v>
      </c>
      <c r="B22" s="4" t="s">
        <v>3</v>
      </c>
      <c r="C22" s="5" t="s">
        <v>18</v>
      </c>
      <c r="D22" s="2">
        <v>600</v>
      </c>
      <c r="E22" s="2"/>
      <c r="F22" s="2"/>
      <c r="G22" s="1"/>
    </row>
    <row r="23" spans="1:7" ht="15.75" x14ac:dyDescent="0.25">
      <c r="A23" s="4" t="s">
        <v>25</v>
      </c>
      <c r="B23" s="4" t="s">
        <v>7</v>
      </c>
      <c r="C23" s="5" t="s">
        <v>9</v>
      </c>
      <c r="D23" s="2">
        <v>1250</v>
      </c>
      <c r="E23" s="2"/>
      <c r="F23" s="2"/>
      <c r="G23" s="1"/>
    </row>
    <row r="24" spans="1:7" ht="15.75" x14ac:dyDescent="0.25">
      <c r="A24" s="4" t="s">
        <v>25</v>
      </c>
      <c r="B24" s="4" t="s">
        <v>11</v>
      </c>
      <c r="C24" s="5" t="s">
        <v>80</v>
      </c>
      <c r="D24" s="2">
        <v>281.66666666666663</v>
      </c>
      <c r="E24" s="2"/>
      <c r="F24" s="2"/>
      <c r="G24" s="1"/>
    </row>
    <row r="25" spans="1:7" ht="15.75" x14ac:dyDescent="0.25">
      <c r="A25" s="4" t="s">
        <v>25</v>
      </c>
      <c r="B25" s="4" t="s">
        <v>15</v>
      </c>
      <c r="C25" s="5" t="s">
        <v>12</v>
      </c>
      <c r="D25" s="2">
        <v>666.66666666666663</v>
      </c>
      <c r="E25" s="2"/>
      <c r="F25" s="2"/>
      <c r="G25" s="1"/>
    </row>
    <row r="26" spans="1:7" ht="15.75" x14ac:dyDescent="0.25">
      <c r="A26" s="4" t="s">
        <v>25</v>
      </c>
      <c r="B26" s="4" t="s">
        <v>16</v>
      </c>
      <c r="C26" s="5" t="str">
        <f t="shared" ref="C26:C27" si="3">VLOOKUP(B26,$J$2:$K$38,2,0)</f>
        <v>Đậy bạt</v>
      </c>
      <c r="D26" s="2"/>
      <c r="E26" s="2"/>
      <c r="F26" s="2">
        <v>13</v>
      </c>
      <c r="G26" s="1"/>
    </row>
    <row r="27" spans="1:7" ht="15.75" x14ac:dyDescent="0.25">
      <c r="A27" s="4" t="s">
        <v>25</v>
      </c>
      <c r="B27" s="4" t="s">
        <v>21</v>
      </c>
      <c r="C27" s="5" t="str">
        <f t="shared" si="3"/>
        <v>Mở bạt</v>
      </c>
      <c r="D27" s="2"/>
      <c r="E27" s="2"/>
      <c r="F27" s="2">
        <v>3</v>
      </c>
      <c r="G27" s="1"/>
    </row>
    <row r="28" spans="1:7" ht="15.75" x14ac:dyDescent="0.25">
      <c r="A28" s="4" t="s">
        <v>26</v>
      </c>
      <c r="B28" s="4" t="s">
        <v>3</v>
      </c>
      <c r="C28" s="5" t="s">
        <v>4</v>
      </c>
      <c r="D28" s="2">
        <v>510</v>
      </c>
      <c r="E28" s="2"/>
      <c r="F28" s="2"/>
      <c r="G28" s="1"/>
    </row>
    <row r="29" spans="1:7" ht="15.75" x14ac:dyDescent="0.25">
      <c r="A29" s="4" t="s">
        <v>26</v>
      </c>
      <c r="B29" s="4" t="s">
        <v>7</v>
      </c>
      <c r="C29" s="5" t="s">
        <v>9</v>
      </c>
      <c r="D29" s="2">
        <v>1250</v>
      </c>
      <c r="E29" s="2"/>
      <c r="F29" s="2"/>
      <c r="G29" s="1"/>
    </row>
    <row r="30" spans="1:7" ht="15.75" x14ac:dyDescent="0.25">
      <c r="A30" s="4" t="s">
        <v>26</v>
      </c>
      <c r="B30" s="4" t="s">
        <v>11</v>
      </c>
      <c r="C30" s="5" t="s">
        <v>80</v>
      </c>
      <c r="D30" s="2">
        <v>281.66666666666663</v>
      </c>
      <c r="E30" s="2"/>
      <c r="F30" s="2"/>
      <c r="G30" s="1"/>
    </row>
    <row r="31" spans="1:7" ht="15.75" x14ac:dyDescent="0.25">
      <c r="A31" s="4" t="s">
        <v>26</v>
      </c>
      <c r="B31" s="4" t="s">
        <v>15</v>
      </c>
      <c r="C31" s="5" t="s">
        <v>12</v>
      </c>
      <c r="D31" s="2">
        <v>1000</v>
      </c>
      <c r="E31" s="2"/>
      <c r="F31" s="2"/>
      <c r="G31" s="1"/>
    </row>
    <row r="32" spans="1:7" ht="15.75" x14ac:dyDescent="0.25">
      <c r="A32" s="4" t="s">
        <v>26</v>
      </c>
      <c r="B32" s="4" t="s">
        <v>24</v>
      </c>
      <c r="C32" s="5" t="str">
        <f t="shared" ref="C32:C33" si="4">VLOOKUP(B32,$J$2:$K$38,2,0)</f>
        <v>Dọn vệ sinh…</v>
      </c>
      <c r="D32" s="2"/>
      <c r="E32" s="2"/>
      <c r="F32" s="2">
        <v>5.5</v>
      </c>
      <c r="G32" s="1"/>
    </row>
    <row r="33" spans="1:7" ht="15.75" x14ac:dyDescent="0.25">
      <c r="A33" s="4" t="s">
        <v>26</v>
      </c>
      <c r="B33" s="4" t="s">
        <v>16</v>
      </c>
      <c r="C33" s="5" t="str">
        <f t="shared" si="4"/>
        <v>Đậy bạt</v>
      </c>
      <c r="D33" s="2"/>
      <c r="E33" s="2"/>
      <c r="F33" s="2">
        <v>6.5000000000000009</v>
      </c>
      <c r="G33" s="1"/>
    </row>
    <row r="34" spans="1:7" ht="15.75" x14ac:dyDescent="0.25">
      <c r="A34" s="4" t="s">
        <v>27</v>
      </c>
      <c r="B34" s="4" t="s">
        <v>5</v>
      </c>
      <c r="C34" s="5" t="s">
        <v>6</v>
      </c>
      <c r="D34" s="2">
        <v>375</v>
      </c>
      <c r="E34" s="2"/>
      <c r="F34" s="2"/>
      <c r="G34" s="1"/>
    </row>
    <row r="35" spans="1:7" ht="15.75" x14ac:dyDescent="0.25">
      <c r="A35" s="4" t="s">
        <v>27</v>
      </c>
      <c r="B35" s="4" t="s">
        <v>7</v>
      </c>
      <c r="C35" s="5" t="s">
        <v>9</v>
      </c>
      <c r="D35" s="2">
        <v>1875</v>
      </c>
      <c r="E35" s="2"/>
      <c r="F35" s="2"/>
      <c r="G35" s="1"/>
    </row>
    <row r="36" spans="1:7" ht="15.75" x14ac:dyDescent="0.25">
      <c r="A36" s="4" t="s">
        <v>27</v>
      </c>
      <c r="B36" s="4" t="s">
        <v>15</v>
      </c>
      <c r="C36" s="5" t="s">
        <v>12</v>
      </c>
      <c r="D36" s="2">
        <v>666.66666666666663</v>
      </c>
      <c r="E36" s="2"/>
      <c r="F36" s="2"/>
      <c r="G36" s="1"/>
    </row>
    <row r="37" spans="1:7" ht="15.75" x14ac:dyDescent="0.25">
      <c r="A37" s="4" t="s">
        <v>27</v>
      </c>
      <c r="B37" s="4" t="s">
        <v>24</v>
      </c>
      <c r="C37" s="5" t="str">
        <f t="shared" ref="C37:C40" si="5">VLOOKUP(B37,$J$2:$K$38,2,0)</f>
        <v>Dọn vệ sinh…</v>
      </c>
      <c r="D37" s="2"/>
      <c r="E37" s="2"/>
      <c r="F37" s="2">
        <v>7.9999999999999991</v>
      </c>
      <c r="G37" s="1"/>
    </row>
    <row r="38" spans="1:7" ht="15.75" x14ac:dyDescent="0.25">
      <c r="A38" s="4" t="s">
        <v>27</v>
      </c>
      <c r="B38" s="4" t="s">
        <v>69</v>
      </c>
      <c r="C38" s="5" t="str">
        <f t="shared" si="5"/>
        <v>Vc phụ liệu..</v>
      </c>
      <c r="D38" s="2"/>
      <c r="E38" s="2"/>
      <c r="F38" s="2">
        <v>2.0000000000000009</v>
      </c>
      <c r="G38" s="1"/>
    </row>
    <row r="39" spans="1:7" ht="15.75" x14ac:dyDescent="0.25">
      <c r="A39" s="4" t="s">
        <v>27</v>
      </c>
      <c r="B39" s="4" t="s">
        <v>16</v>
      </c>
      <c r="C39" s="5" t="str">
        <f t="shared" si="5"/>
        <v>Đậy bạt</v>
      </c>
      <c r="D39" s="2"/>
      <c r="E39" s="2"/>
      <c r="F39" s="2">
        <v>10.499999999999998</v>
      </c>
      <c r="G39" s="1"/>
    </row>
    <row r="40" spans="1:7" ht="15.75" x14ac:dyDescent="0.25">
      <c r="A40" s="4" t="s">
        <v>27</v>
      </c>
      <c r="B40" s="4" t="s">
        <v>21</v>
      </c>
      <c r="C40" s="5" t="str">
        <f t="shared" si="5"/>
        <v>Mở bạt</v>
      </c>
      <c r="D40" s="2"/>
      <c r="E40" s="2"/>
      <c r="F40" s="2">
        <v>1.5</v>
      </c>
      <c r="G40" s="1"/>
    </row>
    <row r="41" spans="1:7" ht="15.75" x14ac:dyDescent="0.25">
      <c r="A41" s="4" t="s">
        <v>28</v>
      </c>
      <c r="B41" s="4" t="s">
        <v>7</v>
      </c>
      <c r="C41" s="5" t="s">
        <v>53</v>
      </c>
      <c r="D41" s="2">
        <v>625</v>
      </c>
      <c r="E41" s="2"/>
      <c r="F41" s="2"/>
      <c r="G41" s="1"/>
    </row>
    <row r="42" spans="1:7" ht="15.75" x14ac:dyDescent="0.25">
      <c r="A42" s="4" t="s">
        <v>28</v>
      </c>
      <c r="B42" s="4" t="s">
        <v>7</v>
      </c>
      <c r="C42" s="5" t="s">
        <v>9</v>
      </c>
      <c r="D42" s="2">
        <v>1250</v>
      </c>
      <c r="E42" s="2"/>
      <c r="F42" s="2"/>
      <c r="G42" s="1"/>
    </row>
    <row r="43" spans="1:7" ht="15.75" x14ac:dyDescent="0.25">
      <c r="A43" s="4" t="s">
        <v>28</v>
      </c>
      <c r="B43" s="4" t="s">
        <v>11</v>
      </c>
      <c r="C43" s="5" t="s">
        <v>12</v>
      </c>
      <c r="D43" s="2">
        <v>333.33333333333337</v>
      </c>
      <c r="E43" s="2"/>
      <c r="F43" s="2"/>
      <c r="G43" s="1"/>
    </row>
    <row r="44" spans="1:7" ht="15.75" x14ac:dyDescent="0.25">
      <c r="A44" s="4" t="s">
        <v>28</v>
      </c>
      <c r="B44" s="4" t="s">
        <v>15</v>
      </c>
      <c r="C44" s="5" t="s">
        <v>12</v>
      </c>
      <c r="D44" s="2">
        <v>666.66666666666663</v>
      </c>
      <c r="E44" s="2"/>
      <c r="F44" s="2"/>
      <c r="G44" s="1"/>
    </row>
    <row r="45" spans="1:7" ht="15.75" x14ac:dyDescent="0.25">
      <c r="A45" s="4" t="s">
        <v>28</v>
      </c>
      <c r="B45" s="4" t="s">
        <v>24</v>
      </c>
      <c r="C45" s="5" t="str">
        <f t="shared" ref="C45:C47" si="6">VLOOKUP(B45,$J$2:$K$38,2,0)</f>
        <v>Dọn vệ sinh…</v>
      </c>
      <c r="D45" s="2"/>
      <c r="E45" s="2"/>
      <c r="F45" s="2">
        <v>8.5</v>
      </c>
      <c r="G45" s="1"/>
    </row>
    <row r="46" spans="1:7" ht="15.75" x14ac:dyDescent="0.25">
      <c r="A46" s="4" t="s">
        <v>28</v>
      </c>
      <c r="B46" s="4" t="s">
        <v>16</v>
      </c>
      <c r="C46" s="5" t="str">
        <f t="shared" si="6"/>
        <v>Đậy bạt</v>
      </c>
      <c r="D46" s="2"/>
      <c r="E46" s="2"/>
      <c r="F46" s="2">
        <v>6.5</v>
      </c>
      <c r="G46" s="1"/>
    </row>
    <row r="47" spans="1:7" ht="15.75" x14ac:dyDescent="0.25">
      <c r="A47" s="4" t="s">
        <v>28</v>
      </c>
      <c r="B47" s="4" t="s">
        <v>21</v>
      </c>
      <c r="C47" s="5" t="str">
        <f t="shared" si="6"/>
        <v>Mở bạt</v>
      </c>
      <c r="D47" s="2"/>
      <c r="E47" s="2"/>
      <c r="F47" s="2">
        <v>3</v>
      </c>
      <c r="G47" s="1"/>
    </row>
    <row r="48" spans="1:7" ht="15.75" x14ac:dyDescent="0.25">
      <c r="A48" s="4" t="s">
        <v>29</v>
      </c>
      <c r="B48" s="4" t="s">
        <v>7</v>
      </c>
      <c r="C48" s="5" t="s">
        <v>9</v>
      </c>
      <c r="D48" s="2">
        <v>1875</v>
      </c>
      <c r="E48" s="2"/>
      <c r="F48" s="2"/>
      <c r="G48" s="1"/>
    </row>
    <row r="49" spans="1:7" ht="15.75" x14ac:dyDescent="0.25">
      <c r="A49" s="4" t="s">
        <v>29</v>
      </c>
      <c r="B49" s="4" t="s">
        <v>11</v>
      </c>
      <c r="C49" s="5" t="s">
        <v>12</v>
      </c>
      <c r="D49" s="2">
        <v>200</v>
      </c>
      <c r="E49" s="2"/>
      <c r="F49" s="2"/>
      <c r="G49" s="1"/>
    </row>
    <row r="50" spans="1:7" ht="15.75" x14ac:dyDescent="0.25">
      <c r="A50" s="4" t="s">
        <v>29</v>
      </c>
      <c r="B50" s="4" t="s">
        <v>15</v>
      </c>
      <c r="C50" s="5" t="s">
        <v>12</v>
      </c>
      <c r="D50" s="2">
        <v>666.66666666666674</v>
      </c>
      <c r="E50" s="2"/>
      <c r="F50" s="2"/>
      <c r="G50" s="1"/>
    </row>
    <row r="51" spans="1:7" ht="15.75" x14ac:dyDescent="0.25">
      <c r="A51" s="4" t="s">
        <v>29</v>
      </c>
      <c r="B51" s="4" t="s">
        <v>24</v>
      </c>
      <c r="C51" s="5" t="str">
        <f t="shared" ref="C51:C53" si="7">VLOOKUP(B51,$J$2:$K$38,2,0)</f>
        <v>Dọn vệ sinh…</v>
      </c>
      <c r="D51" s="2"/>
      <c r="E51" s="2"/>
      <c r="F51" s="2">
        <v>4</v>
      </c>
      <c r="G51" s="1"/>
    </row>
    <row r="52" spans="1:7" ht="15.75" x14ac:dyDescent="0.25">
      <c r="A52" s="4" t="s">
        <v>29</v>
      </c>
      <c r="B52" s="4" t="s">
        <v>16</v>
      </c>
      <c r="C52" s="5" t="str">
        <f t="shared" si="7"/>
        <v>Đậy bạt</v>
      </c>
      <c r="D52" s="2"/>
      <c r="E52" s="2"/>
      <c r="F52" s="2">
        <v>15</v>
      </c>
      <c r="G52" s="1"/>
    </row>
    <row r="53" spans="1:7" ht="15.75" x14ac:dyDescent="0.25">
      <c r="A53" s="4" t="s">
        <v>29</v>
      </c>
      <c r="B53" s="4" t="s">
        <v>21</v>
      </c>
      <c r="C53" s="5" t="str">
        <f t="shared" si="7"/>
        <v>Mở bạt</v>
      </c>
      <c r="D53" s="2"/>
      <c r="E53" s="2"/>
      <c r="F53" s="2">
        <v>3</v>
      </c>
      <c r="G53" s="1"/>
    </row>
    <row r="54" spans="1:7" ht="15.75" x14ac:dyDescent="0.25">
      <c r="A54" s="4" t="s">
        <v>30</v>
      </c>
      <c r="B54" s="4" t="s">
        <v>5</v>
      </c>
      <c r="C54" s="5" t="s">
        <v>6</v>
      </c>
      <c r="D54" s="2">
        <v>375</v>
      </c>
      <c r="E54" s="2"/>
      <c r="F54" s="2"/>
      <c r="G54" s="1"/>
    </row>
    <row r="55" spans="1:7" ht="15.75" x14ac:dyDescent="0.25">
      <c r="A55" s="4" t="s">
        <v>30</v>
      </c>
      <c r="B55" s="4" t="s">
        <v>7</v>
      </c>
      <c r="C55" s="5" t="s">
        <v>9</v>
      </c>
      <c r="D55" s="2">
        <v>1250</v>
      </c>
      <c r="E55" s="2"/>
      <c r="F55" s="2"/>
      <c r="G55" s="1"/>
    </row>
    <row r="56" spans="1:7" ht="15.75" x14ac:dyDescent="0.25">
      <c r="A56" s="4" t="s">
        <v>30</v>
      </c>
      <c r="B56" s="4" t="s">
        <v>11</v>
      </c>
      <c r="C56" s="5" t="s">
        <v>12</v>
      </c>
      <c r="D56" s="2">
        <v>333.33333333333337</v>
      </c>
      <c r="E56" s="2"/>
      <c r="F56" s="2"/>
      <c r="G56" s="1"/>
    </row>
    <row r="57" spans="1:7" ht="15.75" x14ac:dyDescent="0.25">
      <c r="A57" s="4" t="s">
        <v>30</v>
      </c>
      <c r="B57" s="4" t="s">
        <v>15</v>
      </c>
      <c r="C57" s="5" t="s">
        <v>12</v>
      </c>
      <c r="D57" s="2">
        <v>666.66666666666674</v>
      </c>
      <c r="E57" s="2"/>
      <c r="F57" s="2"/>
      <c r="G57" s="1"/>
    </row>
    <row r="58" spans="1:7" ht="15.75" x14ac:dyDescent="0.25">
      <c r="A58" s="4" t="s">
        <v>30</v>
      </c>
      <c r="B58" s="4" t="s">
        <v>24</v>
      </c>
      <c r="C58" s="5" t="str">
        <f t="shared" ref="C58:C60" si="8">VLOOKUP(B58,$J$2:$K$38,2,0)</f>
        <v>Dọn vệ sinh…</v>
      </c>
      <c r="D58" s="2"/>
      <c r="E58" s="2"/>
      <c r="F58" s="2">
        <v>7</v>
      </c>
      <c r="G58" s="1"/>
    </row>
    <row r="59" spans="1:7" ht="15.75" x14ac:dyDescent="0.25">
      <c r="A59" s="4" t="s">
        <v>30</v>
      </c>
      <c r="B59" s="4" t="s">
        <v>16</v>
      </c>
      <c r="C59" s="5" t="str">
        <f t="shared" si="8"/>
        <v>Đậy bạt</v>
      </c>
      <c r="D59" s="2"/>
      <c r="E59" s="2"/>
      <c r="F59" s="2">
        <v>11.999999999999998</v>
      </c>
      <c r="G59" s="1"/>
    </row>
    <row r="60" spans="1:7" ht="15.75" x14ac:dyDescent="0.25">
      <c r="A60" s="4" t="s">
        <v>30</v>
      </c>
      <c r="B60" s="4" t="s">
        <v>21</v>
      </c>
      <c r="C60" s="5" t="str">
        <f t="shared" si="8"/>
        <v>Mở bạt</v>
      </c>
      <c r="D60" s="2"/>
      <c r="E60" s="2"/>
      <c r="F60" s="2">
        <v>1.5</v>
      </c>
      <c r="G60" s="1"/>
    </row>
    <row r="61" spans="1:7" ht="15.75" x14ac:dyDescent="0.25">
      <c r="A61" s="4" t="s">
        <v>31</v>
      </c>
      <c r="B61" s="4" t="s">
        <v>3</v>
      </c>
      <c r="C61" s="5" t="s">
        <v>18</v>
      </c>
      <c r="D61" s="2">
        <v>305</v>
      </c>
      <c r="E61" s="2"/>
      <c r="F61" s="2"/>
      <c r="G61" s="1"/>
    </row>
    <row r="62" spans="1:7" ht="15.75" x14ac:dyDescent="0.25">
      <c r="A62" s="4" t="s">
        <v>31</v>
      </c>
      <c r="B62" s="4" t="s">
        <v>7</v>
      </c>
      <c r="C62" s="5" t="s">
        <v>9</v>
      </c>
      <c r="D62" s="2">
        <v>1250</v>
      </c>
      <c r="E62" s="2"/>
      <c r="F62" s="2"/>
      <c r="G62" s="1"/>
    </row>
    <row r="63" spans="1:7" ht="15.75" x14ac:dyDescent="0.25">
      <c r="A63" s="4" t="s">
        <v>31</v>
      </c>
      <c r="B63" s="4" t="s">
        <v>7</v>
      </c>
      <c r="C63" s="5" t="s">
        <v>38</v>
      </c>
      <c r="D63" s="2">
        <v>312.5</v>
      </c>
      <c r="E63" s="2"/>
      <c r="F63" s="2"/>
      <c r="G63" s="1"/>
    </row>
    <row r="64" spans="1:7" ht="15.75" x14ac:dyDescent="0.25">
      <c r="A64" s="4" t="s">
        <v>31</v>
      </c>
      <c r="B64" s="4" t="s">
        <v>11</v>
      </c>
      <c r="C64" s="5" t="s">
        <v>80</v>
      </c>
      <c r="D64" s="2">
        <v>281.66666666666663</v>
      </c>
      <c r="E64" s="2"/>
      <c r="F64" s="2"/>
      <c r="G64" s="1"/>
    </row>
    <row r="65" spans="1:7" ht="15.75" x14ac:dyDescent="0.25">
      <c r="A65" s="4" t="s">
        <v>31</v>
      </c>
      <c r="B65" s="4" t="s">
        <v>15</v>
      </c>
      <c r="C65" s="5" t="s">
        <v>12</v>
      </c>
      <c r="D65" s="2">
        <v>666.66666666666663</v>
      </c>
      <c r="E65" s="2"/>
      <c r="F65" s="2"/>
      <c r="G65" s="1"/>
    </row>
    <row r="66" spans="1:7" ht="15.75" x14ac:dyDescent="0.25">
      <c r="A66" s="4" t="s">
        <v>31</v>
      </c>
      <c r="B66" s="4" t="s">
        <v>24</v>
      </c>
      <c r="C66" s="5" t="str">
        <f t="shared" ref="C66:C68" si="9">VLOOKUP(B66,$J$2:$K$38,2,0)</f>
        <v>Dọn vệ sinh…</v>
      </c>
      <c r="D66" s="2"/>
      <c r="E66" s="2"/>
      <c r="F66" s="2">
        <v>5.4999999999999991</v>
      </c>
      <c r="G66" s="1"/>
    </row>
    <row r="67" spans="1:7" ht="15.75" x14ac:dyDescent="0.25">
      <c r="A67" s="4" t="s">
        <v>31</v>
      </c>
      <c r="B67" s="4" t="s">
        <v>16</v>
      </c>
      <c r="C67" s="5" t="str">
        <f t="shared" si="9"/>
        <v>Đậy bạt</v>
      </c>
      <c r="D67" s="2"/>
      <c r="E67" s="2"/>
      <c r="F67" s="2">
        <v>8</v>
      </c>
      <c r="G67" s="1"/>
    </row>
    <row r="68" spans="1:7" ht="15.75" x14ac:dyDescent="0.25">
      <c r="A68" s="4" t="s">
        <v>31</v>
      </c>
      <c r="B68" s="4" t="s">
        <v>21</v>
      </c>
      <c r="C68" s="5" t="str">
        <f t="shared" si="9"/>
        <v>Mở bạt</v>
      </c>
      <c r="D68" s="2"/>
      <c r="E68" s="2"/>
      <c r="F68" s="2">
        <v>2.5000000000000004</v>
      </c>
      <c r="G68" s="1"/>
    </row>
    <row r="69" spans="1:7" ht="15.75" x14ac:dyDescent="0.25">
      <c r="A69" s="4" t="s">
        <v>35</v>
      </c>
      <c r="B69" s="4" t="s">
        <v>7</v>
      </c>
      <c r="C69" s="5" t="s">
        <v>9</v>
      </c>
      <c r="D69" s="2">
        <v>1250</v>
      </c>
      <c r="E69" s="2"/>
      <c r="F69" s="2"/>
      <c r="G69" s="1"/>
    </row>
    <row r="70" spans="1:7" ht="15.75" x14ac:dyDescent="0.25">
      <c r="A70" s="4" t="s">
        <v>35</v>
      </c>
      <c r="B70" s="4" t="s">
        <v>11</v>
      </c>
      <c r="C70" s="5" t="s">
        <v>12</v>
      </c>
      <c r="D70" s="2">
        <v>200</v>
      </c>
      <c r="E70" s="2"/>
      <c r="F70" s="2"/>
      <c r="G70" s="1"/>
    </row>
    <row r="71" spans="1:7" ht="15.75" x14ac:dyDescent="0.25">
      <c r="A71" s="4" t="s">
        <v>35</v>
      </c>
      <c r="B71" s="4" t="s">
        <v>15</v>
      </c>
      <c r="C71" s="5" t="s">
        <v>12</v>
      </c>
      <c r="D71" s="2">
        <v>666.66666666666674</v>
      </c>
      <c r="E71" s="2"/>
      <c r="F71" s="2"/>
      <c r="G71" s="1"/>
    </row>
    <row r="72" spans="1:7" ht="15.75" x14ac:dyDescent="0.25">
      <c r="A72" s="4" t="s">
        <v>35</v>
      </c>
      <c r="B72" s="4" t="s">
        <v>24</v>
      </c>
      <c r="C72" s="5" t="str">
        <f t="shared" ref="C72:C74" si="10">VLOOKUP(B72,$J$2:$K$38,2,0)</f>
        <v>Dọn vệ sinh…</v>
      </c>
      <c r="D72" s="2"/>
      <c r="E72" s="2"/>
      <c r="F72" s="2">
        <v>4</v>
      </c>
      <c r="G72" s="1"/>
    </row>
    <row r="73" spans="1:7" ht="15.75" x14ac:dyDescent="0.25">
      <c r="A73" s="4" t="s">
        <v>35</v>
      </c>
      <c r="B73" s="4" t="s">
        <v>16</v>
      </c>
      <c r="C73" s="5" t="str">
        <f t="shared" si="10"/>
        <v>Đậy bạt</v>
      </c>
      <c r="D73" s="2"/>
      <c r="E73" s="2"/>
      <c r="F73" s="2">
        <v>12.999999999999996</v>
      </c>
      <c r="G73" s="1"/>
    </row>
    <row r="74" spans="1:7" ht="15.75" x14ac:dyDescent="0.25">
      <c r="A74" s="4" t="s">
        <v>35</v>
      </c>
      <c r="B74" s="4" t="s">
        <v>21</v>
      </c>
      <c r="C74" s="5" t="str">
        <f t="shared" si="10"/>
        <v>Mở bạt</v>
      </c>
      <c r="D74" s="2"/>
      <c r="E74" s="2"/>
      <c r="F74" s="2">
        <v>3</v>
      </c>
      <c r="G74" s="1"/>
    </row>
    <row r="75" spans="1:7" ht="15.75" x14ac:dyDescent="0.25">
      <c r="A75" s="4" t="s">
        <v>36</v>
      </c>
      <c r="B75" s="4" t="s">
        <v>5</v>
      </c>
      <c r="C75" s="5" t="s">
        <v>6</v>
      </c>
      <c r="D75" s="2">
        <v>375</v>
      </c>
      <c r="E75" s="2"/>
      <c r="F75" s="2"/>
      <c r="G75" s="1"/>
    </row>
    <row r="76" spans="1:7" ht="15.75" x14ac:dyDescent="0.25">
      <c r="A76" s="4" t="s">
        <v>36</v>
      </c>
      <c r="B76" s="4" t="s">
        <v>7</v>
      </c>
      <c r="C76" s="5" t="s">
        <v>9</v>
      </c>
      <c r="D76" s="2">
        <v>1875</v>
      </c>
      <c r="E76" s="2"/>
      <c r="F76" s="2"/>
      <c r="G76" s="1"/>
    </row>
    <row r="77" spans="1:7" ht="15.75" x14ac:dyDescent="0.25">
      <c r="A77" s="4" t="s">
        <v>36</v>
      </c>
      <c r="B77" s="4" t="s">
        <v>15</v>
      </c>
      <c r="C77" s="5" t="s">
        <v>12</v>
      </c>
      <c r="D77" s="2">
        <v>666.66666666666663</v>
      </c>
      <c r="E77" s="2"/>
      <c r="F77" s="2"/>
      <c r="G77" s="1"/>
    </row>
    <row r="78" spans="1:7" ht="15.75" x14ac:dyDescent="0.25">
      <c r="A78" s="4" t="s">
        <v>36</v>
      </c>
      <c r="B78" s="4" t="s">
        <v>24</v>
      </c>
      <c r="C78" s="5" t="str">
        <f t="shared" ref="C78:C81" si="11">VLOOKUP(B78,$J$2:$K$38,2,0)</f>
        <v>Dọn vệ sinh…</v>
      </c>
      <c r="D78" s="2"/>
      <c r="E78" s="2"/>
      <c r="F78" s="2">
        <v>7.9999999999999991</v>
      </c>
      <c r="G78" s="1"/>
    </row>
    <row r="79" spans="1:7" ht="15.75" x14ac:dyDescent="0.25">
      <c r="A79" s="4" t="s">
        <v>36</v>
      </c>
      <c r="B79" s="4" t="s">
        <v>69</v>
      </c>
      <c r="C79" s="5" t="str">
        <f t="shared" si="11"/>
        <v>Vc phụ liệu..</v>
      </c>
      <c r="D79" s="2"/>
      <c r="E79" s="2"/>
      <c r="F79" s="2">
        <v>2.0000000000000009</v>
      </c>
      <c r="G79" s="1"/>
    </row>
    <row r="80" spans="1:7" ht="15.75" x14ac:dyDescent="0.25">
      <c r="A80" s="4" t="s">
        <v>36</v>
      </c>
      <c r="B80" s="4" t="s">
        <v>16</v>
      </c>
      <c r="C80" s="5" t="str">
        <f t="shared" si="11"/>
        <v>Đậy bạt</v>
      </c>
      <c r="D80" s="2"/>
      <c r="E80" s="2"/>
      <c r="F80" s="2">
        <v>13.5</v>
      </c>
      <c r="G80" s="1"/>
    </row>
    <row r="81" spans="1:7" ht="15.75" x14ac:dyDescent="0.25">
      <c r="A81" s="4" t="s">
        <v>36</v>
      </c>
      <c r="B81" s="4" t="s">
        <v>21</v>
      </c>
      <c r="C81" s="5" t="str">
        <f t="shared" si="11"/>
        <v>Mở bạt</v>
      </c>
      <c r="D81" s="2"/>
      <c r="E81" s="2"/>
      <c r="F81" s="2">
        <v>1.5</v>
      </c>
      <c r="G81" s="1"/>
    </row>
    <row r="82" spans="1:7" ht="15.75" x14ac:dyDescent="0.25">
      <c r="A82" s="4" t="s">
        <v>39</v>
      </c>
      <c r="B82" s="4" t="s">
        <v>3</v>
      </c>
      <c r="C82" s="5" t="s">
        <v>18</v>
      </c>
      <c r="D82" s="2">
        <v>305</v>
      </c>
      <c r="E82" s="2"/>
      <c r="F82" s="2"/>
      <c r="G82" s="1"/>
    </row>
    <row r="83" spans="1:7" ht="15.75" x14ac:dyDescent="0.25">
      <c r="A83" s="4" t="s">
        <v>39</v>
      </c>
      <c r="B83" s="4" t="s">
        <v>7</v>
      </c>
      <c r="C83" s="5" t="s">
        <v>9</v>
      </c>
      <c r="D83" s="2">
        <v>625</v>
      </c>
      <c r="E83" s="2"/>
      <c r="F83" s="2"/>
      <c r="G83" s="1"/>
    </row>
    <row r="84" spans="1:7" ht="15.75" x14ac:dyDescent="0.25">
      <c r="A84" s="4" t="s">
        <v>39</v>
      </c>
      <c r="B84" s="4" t="s">
        <v>7</v>
      </c>
      <c r="C84" s="5" t="s">
        <v>38</v>
      </c>
      <c r="D84" s="2">
        <v>312.5</v>
      </c>
      <c r="E84" s="2"/>
      <c r="F84" s="2"/>
      <c r="G84" s="1"/>
    </row>
    <row r="85" spans="1:7" ht="15.75" x14ac:dyDescent="0.25">
      <c r="A85" s="4" t="s">
        <v>39</v>
      </c>
      <c r="B85" s="4" t="s">
        <v>15</v>
      </c>
      <c r="C85" s="5" t="s">
        <v>12</v>
      </c>
      <c r="D85" s="2">
        <v>666.66666666666663</v>
      </c>
      <c r="E85" s="2"/>
      <c r="F85" s="2"/>
      <c r="G85" s="1"/>
    </row>
    <row r="86" spans="1:7" ht="15.75" x14ac:dyDescent="0.25">
      <c r="A86" s="4" t="s">
        <v>39</v>
      </c>
      <c r="B86" s="4" t="s">
        <v>24</v>
      </c>
      <c r="C86" s="5" t="str">
        <f t="shared" ref="C86:C89" si="12">VLOOKUP(B86,$J$2:$K$38,2,0)</f>
        <v>Dọn vệ sinh…</v>
      </c>
      <c r="D86" s="2"/>
      <c r="E86" s="2"/>
      <c r="F86" s="2">
        <v>5.4999999999999991</v>
      </c>
      <c r="G86" s="1"/>
    </row>
    <row r="87" spans="1:7" ht="15.75" x14ac:dyDescent="0.25">
      <c r="A87" s="4" t="s">
        <v>39</v>
      </c>
      <c r="B87" s="4" t="s">
        <v>69</v>
      </c>
      <c r="C87" s="5" t="str">
        <f t="shared" si="12"/>
        <v>Vc phụ liệu..</v>
      </c>
      <c r="D87" s="2"/>
      <c r="E87" s="2"/>
      <c r="F87" s="2">
        <v>2.0000000000000009</v>
      </c>
      <c r="G87" s="1"/>
    </row>
    <row r="88" spans="1:7" ht="15.75" x14ac:dyDescent="0.25">
      <c r="A88" s="4" t="s">
        <v>39</v>
      </c>
      <c r="B88" s="4" t="s">
        <v>16</v>
      </c>
      <c r="C88" s="5" t="str">
        <f t="shared" si="12"/>
        <v>Đậy bạt</v>
      </c>
      <c r="D88" s="2"/>
      <c r="E88" s="2"/>
      <c r="F88" s="2">
        <v>12.499999999999996</v>
      </c>
      <c r="G88" s="1"/>
    </row>
    <row r="89" spans="1:7" ht="15.75" x14ac:dyDescent="0.25">
      <c r="A89" s="4" t="s">
        <v>39</v>
      </c>
      <c r="B89" s="4" t="s">
        <v>21</v>
      </c>
      <c r="C89" s="5" t="str">
        <f t="shared" si="12"/>
        <v>Mở bạt</v>
      </c>
      <c r="D89" s="2"/>
      <c r="E89" s="2"/>
      <c r="F89" s="2">
        <v>4</v>
      </c>
      <c r="G89" s="1"/>
    </row>
    <row r="90" spans="1:7" ht="15.75" x14ac:dyDescent="0.25">
      <c r="A90" s="4" t="s">
        <v>40</v>
      </c>
      <c r="B90" s="4" t="s">
        <v>3</v>
      </c>
      <c r="C90" s="5" t="s">
        <v>18</v>
      </c>
      <c r="D90" s="2">
        <v>305</v>
      </c>
      <c r="E90" s="2"/>
      <c r="F90" s="2"/>
      <c r="G90" s="1"/>
    </row>
    <row r="91" spans="1:7" ht="15.75" x14ac:dyDescent="0.25">
      <c r="A91" s="4" t="s">
        <v>40</v>
      </c>
      <c r="B91" s="4" t="s">
        <v>5</v>
      </c>
      <c r="C91" s="5" t="s">
        <v>6</v>
      </c>
      <c r="D91" s="2">
        <v>375</v>
      </c>
      <c r="E91" s="2"/>
      <c r="F91" s="2"/>
      <c r="G91" s="1"/>
    </row>
    <row r="92" spans="1:7" ht="15.75" x14ac:dyDescent="0.25">
      <c r="A92" s="4" t="s">
        <v>40</v>
      </c>
      <c r="B92" s="4" t="s">
        <v>7</v>
      </c>
      <c r="C92" s="5" t="s">
        <v>38</v>
      </c>
      <c r="D92" s="2">
        <v>312.5</v>
      </c>
      <c r="E92" s="2"/>
      <c r="F92" s="2"/>
      <c r="G92" s="1"/>
    </row>
    <row r="93" spans="1:7" ht="15.75" x14ac:dyDescent="0.25">
      <c r="A93" s="4" t="s">
        <v>40</v>
      </c>
      <c r="B93" s="4" t="s">
        <v>11</v>
      </c>
      <c r="C93" s="5" t="s">
        <v>80</v>
      </c>
      <c r="D93" s="2">
        <v>281.66666666666663</v>
      </c>
      <c r="E93" s="2"/>
      <c r="F93" s="2"/>
      <c r="G93" s="1"/>
    </row>
    <row r="94" spans="1:7" ht="15.75" x14ac:dyDescent="0.25">
      <c r="A94" s="4" t="s">
        <v>40</v>
      </c>
      <c r="B94" s="4" t="s">
        <v>11</v>
      </c>
      <c r="C94" s="5" t="s">
        <v>12</v>
      </c>
      <c r="D94" s="2">
        <v>133.33333333333334</v>
      </c>
      <c r="E94" s="2"/>
      <c r="F94" s="2"/>
      <c r="G94" s="1"/>
    </row>
    <row r="95" spans="1:7" ht="15.75" x14ac:dyDescent="0.25">
      <c r="A95" s="4" t="s">
        <v>40</v>
      </c>
      <c r="B95" s="4" t="s">
        <v>15</v>
      </c>
      <c r="C95" s="5" t="s">
        <v>12</v>
      </c>
      <c r="D95" s="2">
        <v>666.66666666666674</v>
      </c>
      <c r="E95" s="2"/>
      <c r="F95" s="2"/>
      <c r="G95" s="1"/>
    </row>
    <row r="96" spans="1:7" ht="15.75" x14ac:dyDescent="0.25">
      <c r="A96" s="4" t="s">
        <v>40</v>
      </c>
      <c r="B96" s="4" t="s">
        <v>24</v>
      </c>
      <c r="C96" s="5" t="str">
        <f t="shared" ref="C96:C98" si="13">VLOOKUP(B96,$J$2:$K$38,2,0)</f>
        <v>Dọn vệ sinh…</v>
      </c>
      <c r="D96" s="2"/>
      <c r="E96" s="2"/>
      <c r="F96" s="2">
        <v>12.5</v>
      </c>
      <c r="G96" s="1"/>
    </row>
    <row r="97" spans="1:7" ht="15.75" x14ac:dyDescent="0.25">
      <c r="A97" s="4" t="s">
        <v>40</v>
      </c>
      <c r="B97" s="4" t="s">
        <v>16</v>
      </c>
      <c r="C97" s="5" t="str">
        <f t="shared" si="13"/>
        <v>Đậy bạt</v>
      </c>
      <c r="D97" s="2"/>
      <c r="E97" s="2"/>
      <c r="F97" s="2">
        <f>4+4.5</f>
        <v>8.5</v>
      </c>
      <c r="G97" s="1"/>
    </row>
    <row r="98" spans="1:7" ht="15.75" x14ac:dyDescent="0.25">
      <c r="A98" s="4" t="s">
        <v>40</v>
      </c>
      <c r="B98" s="4" t="s">
        <v>21</v>
      </c>
      <c r="C98" s="5" t="str">
        <f t="shared" si="13"/>
        <v>Mở bạt</v>
      </c>
      <c r="D98" s="2"/>
      <c r="E98" s="2"/>
      <c r="F98" s="2">
        <v>2.0000000000000009</v>
      </c>
      <c r="G98" s="1"/>
    </row>
    <row r="99" spans="1:7" ht="15.75" x14ac:dyDescent="0.25">
      <c r="A99" s="4" t="s">
        <v>41</v>
      </c>
      <c r="B99" s="4" t="s">
        <v>3</v>
      </c>
      <c r="C99" s="5" t="s">
        <v>19</v>
      </c>
      <c r="D99" s="2">
        <v>600</v>
      </c>
      <c r="E99" s="2"/>
      <c r="F99" s="2"/>
      <c r="G99" s="1"/>
    </row>
    <row r="100" spans="1:7" ht="15.75" x14ac:dyDescent="0.25">
      <c r="A100" s="4" t="s">
        <v>41</v>
      </c>
      <c r="B100" s="4" t="s">
        <v>7</v>
      </c>
      <c r="C100" s="5" t="s">
        <v>53</v>
      </c>
      <c r="D100" s="2">
        <v>625</v>
      </c>
      <c r="E100" s="2"/>
      <c r="F100" s="2"/>
      <c r="G100" s="1"/>
    </row>
    <row r="101" spans="1:7" ht="15.75" x14ac:dyDescent="0.25">
      <c r="A101" s="4" t="s">
        <v>41</v>
      </c>
      <c r="B101" s="4" t="s">
        <v>7</v>
      </c>
      <c r="C101" s="5" t="s">
        <v>9</v>
      </c>
      <c r="D101" s="2">
        <v>625</v>
      </c>
      <c r="E101" s="2"/>
      <c r="F101" s="2"/>
      <c r="G101" s="1"/>
    </row>
    <row r="102" spans="1:7" ht="15.75" x14ac:dyDescent="0.25">
      <c r="A102" s="4" t="s">
        <v>41</v>
      </c>
      <c r="B102" s="4" t="s">
        <v>11</v>
      </c>
      <c r="C102" s="5" t="s">
        <v>12</v>
      </c>
      <c r="D102" s="2">
        <v>250</v>
      </c>
      <c r="E102" s="2"/>
      <c r="F102" s="2"/>
      <c r="G102" s="1"/>
    </row>
    <row r="103" spans="1:7" ht="15.75" x14ac:dyDescent="0.25">
      <c r="A103" s="4" t="s">
        <v>41</v>
      </c>
      <c r="B103" s="4" t="s">
        <v>11</v>
      </c>
      <c r="C103" s="5" t="s">
        <v>20</v>
      </c>
      <c r="D103" s="2">
        <v>80</v>
      </c>
      <c r="E103" s="2"/>
      <c r="F103" s="2"/>
      <c r="G103" s="1"/>
    </row>
    <row r="104" spans="1:7" ht="15.75" x14ac:dyDescent="0.25">
      <c r="A104" s="4" t="s">
        <v>41</v>
      </c>
      <c r="B104" s="4" t="s">
        <v>15</v>
      </c>
      <c r="C104" s="5" t="s">
        <v>12</v>
      </c>
      <c r="D104" s="2">
        <v>666.66666666666663</v>
      </c>
      <c r="E104" s="2"/>
      <c r="F104" s="2"/>
      <c r="G104" s="1"/>
    </row>
    <row r="105" spans="1:7" ht="15.75" x14ac:dyDescent="0.25">
      <c r="A105" s="4" t="s">
        <v>41</v>
      </c>
      <c r="B105" s="4" t="s">
        <v>24</v>
      </c>
      <c r="C105" s="5" t="str">
        <f t="shared" ref="C105:C107" si="14">VLOOKUP(B105,$J$2:$K$38,2,0)</f>
        <v>Dọn vệ sinh…</v>
      </c>
      <c r="D105" s="2"/>
      <c r="E105" s="2"/>
      <c r="F105" s="2">
        <v>9</v>
      </c>
      <c r="G105" s="1"/>
    </row>
    <row r="106" spans="1:7" ht="15.75" x14ac:dyDescent="0.25">
      <c r="A106" s="4" t="s">
        <v>41</v>
      </c>
      <c r="B106" s="4" t="s">
        <v>16</v>
      </c>
      <c r="C106" s="5" t="str">
        <f t="shared" si="14"/>
        <v>Đậy bạt</v>
      </c>
      <c r="D106" s="2"/>
      <c r="E106" s="2"/>
      <c r="F106" s="2">
        <v>10.5</v>
      </c>
      <c r="G106" s="1"/>
    </row>
    <row r="107" spans="1:7" ht="15.75" x14ac:dyDescent="0.25">
      <c r="A107" s="4" t="s">
        <v>41</v>
      </c>
      <c r="B107" s="4" t="s">
        <v>21</v>
      </c>
      <c r="C107" s="5" t="str">
        <f t="shared" si="14"/>
        <v>Mở bạt</v>
      </c>
      <c r="D107" s="2"/>
      <c r="E107" s="2"/>
      <c r="F107" s="2">
        <v>1.5</v>
      </c>
      <c r="G107" s="1"/>
    </row>
    <row r="108" spans="1:7" ht="15.75" x14ac:dyDescent="0.25">
      <c r="A108" s="4" t="s">
        <v>42</v>
      </c>
      <c r="B108" s="4" t="s">
        <v>7</v>
      </c>
      <c r="C108" s="5" t="s">
        <v>9</v>
      </c>
      <c r="D108" s="2">
        <v>1250</v>
      </c>
      <c r="E108" s="2"/>
      <c r="F108" s="2"/>
      <c r="G108" s="1"/>
    </row>
    <row r="109" spans="1:7" ht="15.75" x14ac:dyDescent="0.25">
      <c r="A109" s="4" t="s">
        <v>42</v>
      </c>
      <c r="B109" s="4" t="s">
        <v>11</v>
      </c>
      <c r="C109" s="5" t="s">
        <v>80</v>
      </c>
      <c r="D109" s="2">
        <v>281.66666666666663</v>
      </c>
      <c r="E109" s="2"/>
      <c r="F109" s="2"/>
      <c r="G109" s="1"/>
    </row>
    <row r="110" spans="1:7" ht="15.75" x14ac:dyDescent="0.25">
      <c r="A110" s="4" t="s">
        <v>42</v>
      </c>
      <c r="B110" s="4" t="s">
        <v>15</v>
      </c>
      <c r="C110" s="5" t="s">
        <v>12</v>
      </c>
      <c r="D110" s="2">
        <v>666.66666666666663</v>
      </c>
      <c r="E110" s="2"/>
      <c r="F110" s="2"/>
      <c r="G110" s="1"/>
    </row>
    <row r="111" spans="1:7" ht="15.75" x14ac:dyDescent="0.25">
      <c r="A111" s="4" t="s">
        <v>42</v>
      </c>
      <c r="B111" s="4" t="s">
        <v>24</v>
      </c>
      <c r="C111" s="5" t="str">
        <f t="shared" ref="C111:C112" si="15">VLOOKUP(B111,$J$2:$K$38,2,0)</f>
        <v>Dọn vệ sinh…</v>
      </c>
      <c r="D111" s="2"/>
      <c r="E111" s="2"/>
      <c r="F111" s="2">
        <v>4</v>
      </c>
      <c r="G111" s="1"/>
    </row>
    <row r="112" spans="1:7" ht="15.75" x14ac:dyDescent="0.25">
      <c r="A112" s="4" t="s">
        <v>42</v>
      </c>
      <c r="B112" s="4" t="s">
        <v>16</v>
      </c>
      <c r="C112" s="5" t="str">
        <f t="shared" si="15"/>
        <v>Đậy bạt</v>
      </c>
      <c r="D112" s="2"/>
      <c r="E112" s="2"/>
      <c r="F112" s="2">
        <v>7.5</v>
      </c>
      <c r="G112" s="1"/>
    </row>
    <row r="113" spans="1:7" ht="15.75" x14ac:dyDescent="0.25">
      <c r="A113" s="4" t="s">
        <v>43</v>
      </c>
      <c r="B113" s="4" t="s">
        <v>3</v>
      </c>
      <c r="C113" s="5" t="s">
        <v>4</v>
      </c>
      <c r="D113" s="2">
        <v>510</v>
      </c>
      <c r="E113" s="2"/>
      <c r="F113" s="2"/>
      <c r="G113" s="1"/>
    </row>
    <row r="114" spans="1:7" ht="15.75" x14ac:dyDescent="0.25">
      <c r="A114" s="4" t="s">
        <v>43</v>
      </c>
      <c r="B114" s="4" t="s">
        <v>7</v>
      </c>
      <c r="C114" s="5" t="s">
        <v>9</v>
      </c>
      <c r="D114" s="2">
        <v>625</v>
      </c>
      <c r="E114" s="2"/>
      <c r="F114" s="2"/>
      <c r="G114" s="1"/>
    </row>
    <row r="115" spans="1:7" ht="15.75" x14ac:dyDescent="0.25">
      <c r="A115" s="4" t="s">
        <v>43</v>
      </c>
      <c r="B115" s="4" t="s">
        <v>11</v>
      </c>
      <c r="C115" s="5" t="s">
        <v>12</v>
      </c>
      <c r="D115" s="2">
        <v>383.33333333333337</v>
      </c>
      <c r="E115" s="2"/>
      <c r="F115" s="2"/>
      <c r="G115" s="1"/>
    </row>
    <row r="116" spans="1:7" ht="15.75" x14ac:dyDescent="0.25">
      <c r="A116" s="4" t="s">
        <v>43</v>
      </c>
      <c r="B116" s="4" t="s">
        <v>11</v>
      </c>
      <c r="C116" s="5" t="s">
        <v>20</v>
      </c>
      <c r="D116" s="2">
        <v>80</v>
      </c>
      <c r="E116" s="2"/>
      <c r="F116" s="2"/>
      <c r="G116" s="1"/>
    </row>
    <row r="117" spans="1:7" ht="15.75" x14ac:dyDescent="0.25">
      <c r="A117" s="4" t="s">
        <v>43</v>
      </c>
      <c r="B117" s="4" t="s">
        <v>15</v>
      </c>
      <c r="C117" s="5" t="s">
        <v>12</v>
      </c>
      <c r="D117" s="2">
        <v>666.66666666666663</v>
      </c>
      <c r="E117" s="2"/>
      <c r="F117" s="2"/>
      <c r="G117" s="1"/>
    </row>
    <row r="118" spans="1:7" ht="15.75" x14ac:dyDescent="0.25">
      <c r="A118" s="4" t="s">
        <v>43</v>
      </c>
      <c r="B118" s="4" t="s">
        <v>24</v>
      </c>
      <c r="C118" s="5" t="str">
        <f t="shared" ref="C118:C120" si="16">VLOOKUP(B118,$J$2:$K$38,2,0)</f>
        <v>Dọn vệ sinh…</v>
      </c>
      <c r="D118" s="2"/>
      <c r="E118" s="2"/>
      <c r="F118" s="2">
        <v>7</v>
      </c>
      <c r="G118" s="1"/>
    </row>
    <row r="119" spans="1:7" ht="15.75" x14ac:dyDescent="0.25">
      <c r="A119" s="4" t="s">
        <v>43</v>
      </c>
      <c r="B119" s="4" t="s">
        <v>16</v>
      </c>
      <c r="C119" s="5" t="str">
        <f t="shared" si="16"/>
        <v>Đậy bạt</v>
      </c>
      <c r="D119" s="2"/>
      <c r="E119" s="2"/>
      <c r="F119" s="2">
        <v>10.5</v>
      </c>
      <c r="G119" s="1"/>
    </row>
    <row r="120" spans="1:7" ht="15.75" x14ac:dyDescent="0.25">
      <c r="A120" s="4" t="s">
        <v>43</v>
      </c>
      <c r="B120" s="4" t="s">
        <v>21</v>
      </c>
      <c r="C120" s="5" t="str">
        <f t="shared" si="16"/>
        <v>Mở bạt</v>
      </c>
      <c r="D120" s="2"/>
      <c r="E120" s="2"/>
      <c r="F120" s="2">
        <v>1.0000000000000004</v>
      </c>
      <c r="G120" s="1"/>
    </row>
    <row r="121" spans="1:7" ht="15.75" x14ac:dyDescent="0.25">
      <c r="A121" s="4" t="s">
        <v>44</v>
      </c>
      <c r="B121" s="4" t="s">
        <v>3</v>
      </c>
      <c r="C121" s="5" t="s">
        <v>18</v>
      </c>
      <c r="D121" s="2">
        <v>305</v>
      </c>
      <c r="E121" s="2"/>
      <c r="F121" s="2"/>
      <c r="G121" s="1"/>
    </row>
    <row r="122" spans="1:7" ht="15.75" x14ac:dyDescent="0.25">
      <c r="A122" s="4" t="s">
        <v>44</v>
      </c>
      <c r="B122" s="4" t="s">
        <v>5</v>
      </c>
      <c r="C122" s="5" t="s">
        <v>6</v>
      </c>
      <c r="D122" s="2">
        <v>375</v>
      </c>
      <c r="E122" s="2"/>
      <c r="F122" s="2"/>
      <c r="G122" s="1"/>
    </row>
    <row r="123" spans="1:7" ht="15.75" x14ac:dyDescent="0.25">
      <c r="A123" s="4" t="s">
        <v>44</v>
      </c>
      <c r="B123" s="4" t="s">
        <v>7</v>
      </c>
      <c r="C123" s="5" t="s">
        <v>9</v>
      </c>
      <c r="D123" s="2">
        <v>1250</v>
      </c>
      <c r="E123" s="2"/>
      <c r="F123" s="2"/>
      <c r="G123" s="1"/>
    </row>
    <row r="124" spans="1:7" ht="15.75" x14ac:dyDescent="0.25">
      <c r="A124" s="4" t="s">
        <v>44</v>
      </c>
      <c r="B124" s="4" t="s">
        <v>7</v>
      </c>
      <c r="C124" s="5" t="s">
        <v>38</v>
      </c>
      <c r="D124" s="2">
        <v>312.5</v>
      </c>
      <c r="E124" s="2"/>
      <c r="F124" s="2"/>
      <c r="G124" s="1"/>
    </row>
    <row r="125" spans="1:7" ht="15.75" x14ac:dyDescent="0.25">
      <c r="A125" s="4" t="s">
        <v>44</v>
      </c>
      <c r="B125" s="4" t="s">
        <v>11</v>
      </c>
      <c r="C125" s="5" t="s">
        <v>80</v>
      </c>
      <c r="D125" s="2">
        <v>281.66666666666663</v>
      </c>
      <c r="E125" s="2"/>
      <c r="F125" s="2"/>
      <c r="G125" s="1"/>
    </row>
    <row r="126" spans="1:7" ht="15.75" x14ac:dyDescent="0.25">
      <c r="A126" s="4" t="s">
        <v>44</v>
      </c>
      <c r="B126" s="4" t="s">
        <v>11</v>
      </c>
      <c r="C126" s="5" t="s">
        <v>12</v>
      </c>
      <c r="D126" s="2">
        <v>250</v>
      </c>
      <c r="E126" s="2"/>
      <c r="F126" s="2"/>
      <c r="G126" s="1"/>
    </row>
    <row r="127" spans="1:7" ht="15.75" x14ac:dyDescent="0.25">
      <c r="A127" s="4" t="s">
        <v>44</v>
      </c>
      <c r="B127" s="4" t="s">
        <v>11</v>
      </c>
      <c r="C127" s="5" t="s">
        <v>20</v>
      </c>
      <c r="D127" s="2">
        <v>80</v>
      </c>
      <c r="E127" s="2"/>
      <c r="F127" s="2"/>
      <c r="G127" s="1"/>
    </row>
    <row r="128" spans="1:7" ht="15.75" x14ac:dyDescent="0.25">
      <c r="A128" s="4" t="s">
        <v>44</v>
      </c>
      <c r="B128" s="4" t="s">
        <v>15</v>
      </c>
      <c r="C128" s="5" t="s">
        <v>12</v>
      </c>
      <c r="D128" s="2">
        <v>333.33333333333331</v>
      </c>
      <c r="E128" s="2"/>
      <c r="F128" s="2"/>
      <c r="G128" s="1"/>
    </row>
    <row r="129" spans="1:7" ht="15.75" x14ac:dyDescent="0.25">
      <c r="A129" s="4" t="s">
        <v>44</v>
      </c>
      <c r="B129" s="4" t="s">
        <v>24</v>
      </c>
      <c r="C129" s="5" t="str">
        <f t="shared" ref="C129:C130" si="17">VLOOKUP(B129,$J$2:$K$38,2,0)</f>
        <v>Dọn vệ sinh…</v>
      </c>
      <c r="D129" s="2"/>
      <c r="E129" s="2"/>
      <c r="F129" s="2">
        <v>11</v>
      </c>
      <c r="G129" s="1"/>
    </row>
    <row r="130" spans="1:7" ht="15.75" x14ac:dyDescent="0.25">
      <c r="A130" s="4" t="s">
        <v>44</v>
      </c>
      <c r="B130" s="4" t="s">
        <v>16</v>
      </c>
      <c r="C130" s="5" t="str">
        <f t="shared" si="17"/>
        <v>Đậy bạt</v>
      </c>
      <c r="D130" s="2"/>
      <c r="E130" s="2"/>
      <c r="F130" s="2">
        <v>6</v>
      </c>
      <c r="G130" s="1"/>
    </row>
    <row r="131" spans="1:7" ht="15.75" x14ac:dyDescent="0.25">
      <c r="A131" s="4" t="s">
        <v>45</v>
      </c>
      <c r="B131" s="4" t="s">
        <v>7</v>
      </c>
      <c r="C131" s="5" t="s">
        <v>9</v>
      </c>
      <c r="D131" s="2">
        <v>1875</v>
      </c>
      <c r="E131" s="2"/>
      <c r="F131" s="2"/>
      <c r="G131" s="1"/>
    </row>
    <row r="132" spans="1:7" ht="15.75" x14ac:dyDescent="0.25">
      <c r="A132" s="4" t="s">
        <v>45</v>
      </c>
      <c r="B132" s="4" t="s">
        <v>15</v>
      </c>
      <c r="C132" s="5" t="s">
        <v>12</v>
      </c>
      <c r="D132" s="2">
        <v>1000</v>
      </c>
      <c r="E132" s="2"/>
      <c r="F132" s="2"/>
      <c r="G132" s="1"/>
    </row>
    <row r="133" spans="1:7" ht="15.75" x14ac:dyDescent="0.25">
      <c r="A133" s="4" t="s">
        <v>45</v>
      </c>
      <c r="B133" s="4" t="s">
        <v>24</v>
      </c>
      <c r="C133" s="5" t="str">
        <f t="shared" ref="C133:C134" si="18">VLOOKUP(B133,$J$2:$K$38,2,0)</f>
        <v>Dọn vệ sinh…</v>
      </c>
      <c r="D133" s="2"/>
      <c r="E133" s="2"/>
      <c r="F133" s="2">
        <v>4</v>
      </c>
      <c r="G133" s="1"/>
    </row>
    <row r="134" spans="1:7" ht="15.75" x14ac:dyDescent="0.25">
      <c r="A134" s="4" t="s">
        <v>45</v>
      </c>
      <c r="B134" s="4" t="s">
        <v>16</v>
      </c>
      <c r="C134" s="5" t="str">
        <f t="shared" si="18"/>
        <v>Đậy bạt</v>
      </c>
      <c r="D134" s="2"/>
      <c r="E134" s="2"/>
      <c r="F134" s="2">
        <v>3.5000000000000009</v>
      </c>
      <c r="G134" s="1"/>
    </row>
    <row r="135" spans="1:7" ht="15.75" x14ac:dyDescent="0.25">
      <c r="A135" s="4" t="s">
        <v>47</v>
      </c>
      <c r="B135" s="4" t="s">
        <v>5</v>
      </c>
      <c r="C135" s="5" t="s">
        <v>6</v>
      </c>
      <c r="D135" s="2">
        <v>375</v>
      </c>
      <c r="E135" s="2"/>
      <c r="F135" s="2"/>
      <c r="G135" s="1"/>
    </row>
    <row r="136" spans="1:7" ht="15.75" x14ac:dyDescent="0.25">
      <c r="A136" s="4" t="s">
        <v>47</v>
      </c>
      <c r="B136" s="4" t="s">
        <v>7</v>
      </c>
      <c r="C136" s="5" t="s">
        <v>53</v>
      </c>
      <c r="D136" s="2">
        <v>625</v>
      </c>
      <c r="E136" s="2"/>
      <c r="F136" s="2"/>
      <c r="G136" s="1"/>
    </row>
    <row r="137" spans="1:7" ht="15.75" x14ac:dyDescent="0.25">
      <c r="A137" s="4" t="s">
        <v>47</v>
      </c>
      <c r="B137" s="4" t="s">
        <v>7</v>
      </c>
      <c r="C137" s="5" t="s">
        <v>9</v>
      </c>
      <c r="D137" s="2">
        <v>1250</v>
      </c>
      <c r="E137" s="2"/>
      <c r="F137" s="2"/>
      <c r="G137" s="1"/>
    </row>
    <row r="138" spans="1:7" ht="15.75" x14ac:dyDescent="0.25">
      <c r="A138" s="4" t="s">
        <v>47</v>
      </c>
      <c r="B138" s="4" t="s">
        <v>11</v>
      </c>
      <c r="C138" s="5" t="s">
        <v>12</v>
      </c>
      <c r="D138" s="2">
        <v>583.33333333333337</v>
      </c>
      <c r="E138" s="2"/>
      <c r="F138" s="2"/>
      <c r="G138" s="1"/>
    </row>
    <row r="139" spans="1:7" ht="15.75" x14ac:dyDescent="0.25">
      <c r="A139" s="4" t="s">
        <v>47</v>
      </c>
      <c r="B139" s="4" t="s">
        <v>11</v>
      </c>
      <c r="C139" s="5" t="s">
        <v>20</v>
      </c>
      <c r="D139" s="2">
        <v>80</v>
      </c>
      <c r="E139" s="2"/>
      <c r="F139" s="2"/>
      <c r="G139" s="1"/>
    </row>
    <row r="140" spans="1:7" ht="15.75" x14ac:dyDescent="0.25">
      <c r="A140" s="4" t="s">
        <v>47</v>
      </c>
      <c r="B140" s="4" t="s">
        <v>15</v>
      </c>
      <c r="C140" s="5" t="s">
        <v>12</v>
      </c>
      <c r="D140" s="2">
        <v>333.33333333333331</v>
      </c>
      <c r="E140" s="2"/>
      <c r="F140" s="2"/>
      <c r="G140" s="1"/>
    </row>
    <row r="141" spans="1:7" ht="15.75" x14ac:dyDescent="0.25">
      <c r="A141" s="4" t="s">
        <v>47</v>
      </c>
      <c r="B141" s="4" t="s">
        <v>24</v>
      </c>
      <c r="C141" s="5" t="str">
        <f t="shared" ref="C141:C143" si="19">VLOOKUP(B141,$J$2:$K$38,2,0)</f>
        <v>Dọn vệ sinh…</v>
      </c>
      <c r="D141" s="2"/>
      <c r="E141" s="2"/>
      <c r="F141" s="2">
        <v>8.5</v>
      </c>
      <c r="G141" s="1"/>
    </row>
    <row r="142" spans="1:7" ht="15.75" x14ac:dyDescent="0.25">
      <c r="A142" s="4" t="s">
        <v>47</v>
      </c>
      <c r="B142" s="4" t="s">
        <v>16</v>
      </c>
      <c r="C142" s="5" t="str">
        <f t="shared" si="19"/>
        <v>Đậy bạt</v>
      </c>
      <c r="D142" s="2"/>
      <c r="E142" s="2"/>
      <c r="F142" s="2">
        <v>4.5</v>
      </c>
      <c r="G142" s="1"/>
    </row>
    <row r="143" spans="1:7" ht="15.75" x14ac:dyDescent="0.25">
      <c r="A143" s="4" t="s">
        <v>47</v>
      </c>
      <c r="B143" s="4" t="s">
        <v>21</v>
      </c>
      <c r="C143" s="5" t="str">
        <f t="shared" si="19"/>
        <v>Mở bạt</v>
      </c>
      <c r="D143" s="2"/>
      <c r="E143" s="2"/>
      <c r="F143" s="2">
        <v>1.5</v>
      </c>
      <c r="G143" s="1"/>
    </row>
    <row r="144" spans="1:7" ht="15.75" x14ac:dyDescent="0.25">
      <c r="A144" s="4" t="s">
        <v>48</v>
      </c>
      <c r="B144" s="4" t="s">
        <v>3</v>
      </c>
      <c r="C144" s="5" t="s">
        <v>19</v>
      </c>
      <c r="D144" s="2">
        <v>600</v>
      </c>
      <c r="E144" s="2"/>
      <c r="F144" s="2"/>
      <c r="G144" s="1"/>
    </row>
    <row r="145" spans="1:7" ht="15.75" x14ac:dyDescent="0.25">
      <c r="A145" s="4" t="s">
        <v>48</v>
      </c>
      <c r="B145" s="4" t="s">
        <v>7</v>
      </c>
      <c r="C145" s="5" t="s">
        <v>53</v>
      </c>
      <c r="D145" s="2">
        <v>625</v>
      </c>
      <c r="E145" s="2"/>
      <c r="F145" s="2"/>
      <c r="G145" s="1"/>
    </row>
    <row r="146" spans="1:7" ht="15.75" x14ac:dyDescent="0.25">
      <c r="A146" s="4" t="s">
        <v>48</v>
      </c>
      <c r="B146" s="4" t="s">
        <v>7</v>
      </c>
      <c r="C146" s="5" t="s">
        <v>9</v>
      </c>
      <c r="D146" s="2">
        <v>1250</v>
      </c>
      <c r="E146" s="2"/>
      <c r="F146" s="2"/>
      <c r="G146" s="1"/>
    </row>
    <row r="147" spans="1:7" ht="15.75" x14ac:dyDescent="0.25">
      <c r="A147" s="4" t="s">
        <v>48</v>
      </c>
      <c r="B147" s="4" t="s">
        <v>11</v>
      </c>
      <c r="C147" s="5" t="s">
        <v>12</v>
      </c>
      <c r="D147" s="2">
        <v>583.33333333333337</v>
      </c>
      <c r="E147" s="2"/>
      <c r="F147" s="2"/>
      <c r="G147" s="1"/>
    </row>
    <row r="148" spans="1:7" ht="15.75" x14ac:dyDescent="0.25">
      <c r="A148" s="4" t="s">
        <v>48</v>
      </c>
      <c r="B148" s="4" t="s">
        <v>11</v>
      </c>
      <c r="C148" s="5" t="s">
        <v>20</v>
      </c>
      <c r="D148" s="2">
        <v>80</v>
      </c>
      <c r="E148" s="2"/>
      <c r="F148" s="2"/>
      <c r="G148" s="1"/>
    </row>
    <row r="149" spans="1:7" ht="15.75" x14ac:dyDescent="0.25">
      <c r="A149" s="4" t="s">
        <v>48</v>
      </c>
      <c r="B149" s="4" t="s">
        <v>15</v>
      </c>
      <c r="C149" s="5" t="s">
        <v>12</v>
      </c>
      <c r="D149" s="2">
        <v>333.33333333333331</v>
      </c>
      <c r="E149" s="2"/>
      <c r="F149" s="2"/>
      <c r="G149" s="1"/>
    </row>
    <row r="150" spans="1:7" ht="15.75" x14ac:dyDescent="0.25">
      <c r="A150" s="4" t="s">
        <v>48</v>
      </c>
      <c r="B150" s="4" t="s">
        <v>24</v>
      </c>
      <c r="C150" s="5" t="str">
        <f t="shared" ref="C150:C152" si="20">VLOOKUP(B150,$J$2:$K$38,2,0)</f>
        <v>Dọn vệ sinh…</v>
      </c>
      <c r="D150" s="2"/>
      <c r="E150" s="2"/>
      <c r="F150" s="2">
        <v>7.0000000000000009</v>
      </c>
      <c r="G150" s="1"/>
    </row>
    <row r="151" spans="1:7" ht="15.75" x14ac:dyDescent="0.25">
      <c r="A151" s="4" t="s">
        <v>48</v>
      </c>
      <c r="B151" s="4" t="s">
        <v>16</v>
      </c>
      <c r="C151" s="5" t="str">
        <f t="shared" si="20"/>
        <v>Đậy bạt</v>
      </c>
      <c r="D151" s="2"/>
      <c r="E151" s="2"/>
      <c r="F151" s="2">
        <v>4.5</v>
      </c>
      <c r="G151" s="1"/>
    </row>
    <row r="152" spans="1:7" ht="15.75" x14ac:dyDescent="0.25">
      <c r="A152" s="4" t="s">
        <v>48</v>
      </c>
      <c r="B152" s="4" t="s">
        <v>21</v>
      </c>
      <c r="C152" s="5" t="str">
        <f t="shared" si="20"/>
        <v>Mở bạt</v>
      </c>
      <c r="D152" s="2"/>
      <c r="E152" s="2"/>
      <c r="F152" s="2">
        <v>1.5</v>
      </c>
      <c r="G152" s="1"/>
    </row>
    <row r="153" spans="1:7" s="9" customFormat="1" x14ac:dyDescent="0.25">
      <c r="A153" s="9" t="s">
        <v>66</v>
      </c>
      <c r="D153" s="37"/>
      <c r="E153" s="38"/>
      <c r="F153" s="38"/>
      <c r="G153" s="38"/>
    </row>
    <row r="154" spans="1:7" x14ac:dyDescent="0.25">
      <c r="A154" s="9" t="s">
        <v>62</v>
      </c>
      <c r="B154" s="9"/>
      <c r="C154" s="36" t="s">
        <v>63</v>
      </c>
      <c r="D154" s="145" t="s">
        <v>64</v>
      </c>
      <c r="E154" s="145"/>
      <c r="F154" s="146" t="s">
        <v>65</v>
      </c>
      <c r="G154" s="146"/>
    </row>
  </sheetData>
  <autoFilter ref="A3:K152"/>
  <mergeCells count="8">
    <mergeCell ref="D154:E154"/>
    <mergeCell ref="F154:G154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opLeftCell="A70" workbookViewId="0">
      <selection activeCell="K134" sqref="K134"/>
    </sheetView>
  </sheetViews>
  <sheetFormatPr defaultRowHeight="15" x14ac:dyDescent="0.25"/>
  <cols>
    <col min="1" max="1" width="23.42578125" customWidth="1"/>
    <col min="2" max="2" width="14.7109375" bestFit="1" customWidth="1"/>
    <col min="3" max="3" width="23" bestFit="1" customWidth="1"/>
    <col min="4" max="7" width="11.140625" customWidth="1"/>
  </cols>
  <sheetData>
    <row r="2" spans="1:12" ht="21" x14ac:dyDescent="0.25">
      <c r="A2" s="155" t="s">
        <v>82</v>
      </c>
      <c r="B2" s="155"/>
      <c r="C2" s="155"/>
      <c r="D2" s="155"/>
      <c r="E2" s="155"/>
      <c r="F2" s="155"/>
      <c r="G2" s="155"/>
    </row>
    <row r="3" spans="1:12" ht="47.25" customHeight="1" x14ac:dyDescent="0.25">
      <c r="A3" s="160" t="s">
        <v>68</v>
      </c>
      <c r="B3" s="160" t="s">
        <v>0</v>
      </c>
      <c r="C3" s="159" t="s">
        <v>77</v>
      </c>
      <c r="D3" s="156" t="s">
        <v>76</v>
      </c>
      <c r="E3" s="156"/>
      <c r="F3" s="157" t="s">
        <v>75</v>
      </c>
      <c r="G3" s="157"/>
    </row>
    <row r="4" spans="1:12" ht="57" customHeight="1" x14ac:dyDescent="0.25">
      <c r="A4" s="160"/>
      <c r="B4" s="160"/>
      <c r="C4" s="159"/>
      <c r="D4" s="43" t="s">
        <v>55</v>
      </c>
      <c r="E4" s="43" t="s">
        <v>72</v>
      </c>
      <c r="F4" s="43" t="s">
        <v>73</v>
      </c>
      <c r="G4" s="43" t="s">
        <v>74</v>
      </c>
    </row>
    <row r="5" spans="1:12" ht="15.75" x14ac:dyDescent="0.25">
      <c r="A5" s="31" t="s">
        <v>2</v>
      </c>
      <c r="B5" s="31" t="s">
        <v>5</v>
      </c>
      <c r="C5" s="31" t="s">
        <v>6</v>
      </c>
      <c r="D5" s="44">
        <v>375</v>
      </c>
      <c r="E5" s="44"/>
      <c r="F5" s="44"/>
      <c r="G5" s="44"/>
      <c r="K5" s="1" t="s">
        <v>16</v>
      </c>
      <c r="L5" s="1" t="s">
        <v>50</v>
      </c>
    </row>
    <row r="6" spans="1:12" ht="15.75" x14ac:dyDescent="0.25">
      <c r="A6" s="31" t="s">
        <v>2</v>
      </c>
      <c r="B6" s="31" t="s">
        <v>7</v>
      </c>
      <c r="C6" s="31" t="s">
        <v>9</v>
      </c>
      <c r="D6" s="44">
        <v>1250</v>
      </c>
      <c r="E6" s="44"/>
      <c r="F6" s="44"/>
      <c r="G6" s="44"/>
      <c r="K6" s="1" t="s">
        <v>21</v>
      </c>
      <c r="L6" s="1" t="s">
        <v>49</v>
      </c>
    </row>
    <row r="7" spans="1:12" ht="15.75" x14ac:dyDescent="0.25">
      <c r="A7" s="31" t="s">
        <v>2</v>
      </c>
      <c r="B7" s="31" t="s">
        <v>11</v>
      </c>
      <c r="C7" s="31" t="s">
        <v>12</v>
      </c>
      <c r="D7" s="44">
        <v>200</v>
      </c>
      <c r="E7" s="44"/>
      <c r="F7" s="44"/>
      <c r="G7" s="44"/>
      <c r="K7" s="1" t="s">
        <v>24</v>
      </c>
      <c r="L7" s="1" t="s">
        <v>51</v>
      </c>
    </row>
    <row r="8" spans="1:12" ht="15.75" x14ac:dyDescent="0.25">
      <c r="A8" s="31" t="s">
        <v>2</v>
      </c>
      <c r="B8" s="31" t="s">
        <v>32</v>
      </c>
      <c r="C8" s="31" t="s">
        <v>33</v>
      </c>
      <c r="D8" s="44">
        <v>18.75</v>
      </c>
      <c r="E8" s="44"/>
      <c r="F8" s="44"/>
      <c r="G8" s="44"/>
      <c r="K8" s="1" t="s">
        <v>69</v>
      </c>
      <c r="L8" s="1" t="s">
        <v>70</v>
      </c>
    </row>
    <row r="9" spans="1:12" ht="15.75" x14ac:dyDescent="0.25">
      <c r="A9" s="31" t="s">
        <v>2</v>
      </c>
      <c r="B9" s="31" t="s">
        <v>15</v>
      </c>
      <c r="C9" s="31" t="s">
        <v>12</v>
      </c>
      <c r="D9" s="44">
        <v>333.33333333333331</v>
      </c>
      <c r="E9" s="44"/>
      <c r="F9" s="44"/>
      <c r="G9" s="44"/>
    </row>
    <row r="10" spans="1:12" ht="15.75" x14ac:dyDescent="0.25">
      <c r="A10" s="31" t="s">
        <v>2</v>
      </c>
      <c r="B10" s="31" t="s">
        <v>24</v>
      </c>
      <c r="C10" s="31" t="str">
        <f>VLOOKUP(B10,$K$5:$L$44,2,0)</f>
        <v>Dọn vệ sinh…</v>
      </c>
      <c r="D10" s="44"/>
      <c r="E10" s="44"/>
      <c r="F10" s="44">
        <v>0.50000000000000089</v>
      </c>
      <c r="G10" s="44"/>
    </row>
    <row r="11" spans="1:12" ht="15.75" x14ac:dyDescent="0.25">
      <c r="A11" s="31" t="s">
        <v>2</v>
      </c>
      <c r="B11" s="31" t="s">
        <v>16</v>
      </c>
      <c r="C11" s="31" t="str">
        <f>VLOOKUP(B11,$K$5:$L$44,2,0)</f>
        <v>Đậy bạt</v>
      </c>
      <c r="D11" s="44"/>
      <c r="E11" s="44"/>
      <c r="F11" s="44">
        <v>8.9999999999999964</v>
      </c>
      <c r="G11" s="44"/>
    </row>
    <row r="12" spans="1:12" ht="15.75" x14ac:dyDescent="0.25">
      <c r="A12" s="31" t="s">
        <v>2</v>
      </c>
      <c r="B12" s="31" t="s">
        <v>21</v>
      </c>
      <c r="C12" s="31" t="str">
        <f>VLOOKUP(B12,$K$5:$L$44,2,0)</f>
        <v>Mở bạt</v>
      </c>
      <c r="D12" s="44"/>
      <c r="E12" s="44"/>
      <c r="F12" s="44">
        <v>2.5000000000000004</v>
      </c>
      <c r="G12" s="44"/>
    </row>
    <row r="13" spans="1:12" ht="15.75" x14ac:dyDescent="0.25">
      <c r="A13" s="31" t="s">
        <v>17</v>
      </c>
      <c r="B13" s="31" t="s">
        <v>3</v>
      </c>
      <c r="C13" s="31" t="s">
        <v>18</v>
      </c>
      <c r="D13" s="44">
        <v>600</v>
      </c>
      <c r="E13" s="44"/>
      <c r="F13" s="44"/>
      <c r="G13" s="44"/>
    </row>
    <row r="14" spans="1:12" ht="15.75" x14ac:dyDescent="0.25">
      <c r="A14" s="31" t="s">
        <v>17</v>
      </c>
      <c r="B14" s="31" t="s">
        <v>5</v>
      </c>
      <c r="C14" s="31" t="s">
        <v>6</v>
      </c>
      <c r="D14" s="44">
        <v>470</v>
      </c>
      <c r="E14" s="44"/>
      <c r="F14" s="44"/>
      <c r="G14" s="44"/>
    </row>
    <row r="15" spans="1:12" ht="15.75" x14ac:dyDescent="0.25">
      <c r="A15" s="31" t="s">
        <v>17</v>
      </c>
      <c r="B15" s="31" t="s">
        <v>32</v>
      </c>
      <c r="C15" s="31" t="s">
        <v>33</v>
      </c>
      <c r="D15" s="44">
        <v>18.75</v>
      </c>
      <c r="E15" s="44"/>
      <c r="F15" s="44"/>
      <c r="G15" s="44"/>
    </row>
    <row r="16" spans="1:12" ht="15.75" x14ac:dyDescent="0.25">
      <c r="A16" s="31" t="s">
        <v>17</v>
      </c>
      <c r="B16" s="31" t="s">
        <v>15</v>
      </c>
      <c r="C16" s="31" t="s">
        <v>12</v>
      </c>
      <c r="D16" s="44">
        <v>700</v>
      </c>
      <c r="E16" s="44"/>
      <c r="F16" s="44"/>
      <c r="G16" s="44"/>
    </row>
    <row r="17" spans="1:7" ht="15.75" x14ac:dyDescent="0.25">
      <c r="A17" s="31" t="s">
        <v>17</v>
      </c>
      <c r="B17" s="31" t="s">
        <v>16</v>
      </c>
      <c r="C17" s="31" t="str">
        <f>VLOOKUP(B17,$K$5:$L$44,2,0)</f>
        <v>Đậy bạt</v>
      </c>
      <c r="D17" s="44"/>
      <c r="E17" s="44"/>
      <c r="F17" s="44">
        <v>3.9999999999999991</v>
      </c>
      <c r="G17" s="44"/>
    </row>
    <row r="18" spans="1:7" ht="15.75" x14ac:dyDescent="0.25">
      <c r="A18" s="31" t="s">
        <v>17</v>
      </c>
      <c r="B18" s="31" t="s">
        <v>21</v>
      </c>
      <c r="C18" s="31" t="str">
        <f>VLOOKUP(B18,$K$5:$L$44,2,0)</f>
        <v>Mở bạt</v>
      </c>
      <c r="D18" s="44"/>
      <c r="E18" s="44"/>
      <c r="F18" s="44">
        <v>2.5000000000000004</v>
      </c>
      <c r="G18" s="44"/>
    </row>
    <row r="19" spans="1:7" ht="15.75" x14ac:dyDescent="0.25">
      <c r="A19" s="31" t="s">
        <v>22</v>
      </c>
      <c r="B19" s="31" t="s">
        <v>3</v>
      </c>
      <c r="C19" s="31" t="s">
        <v>18</v>
      </c>
      <c r="D19" s="44">
        <v>640</v>
      </c>
      <c r="E19" s="44"/>
      <c r="F19" s="44"/>
      <c r="G19" s="44"/>
    </row>
    <row r="20" spans="1:7" ht="15.75" x14ac:dyDescent="0.25">
      <c r="A20" s="31" t="s">
        <v>22</v>
      </c>
      <c r="B20" s="31" t="s">
        <v>3</v>
      </c>
      <c r="C20" s="31" t="s">
        <v>4</v>
      </c>
      <c r="D20" s="44">
        <v>600</v>
      </c>
      <c r="E20" s="44"/>
      <c r="F20" s="44"/>
      <c r="G20" s="44"/>
    </row>
    <row r="21" spans="1:7" ht="15.75" x14ac:dyDescent="0.25">
      <c r="A21" s="31" t="s">
        <v>22</v>
      </c>
      <c r="B21" s="31" t="s">
        <v>7</v>
      </c>
      <c r="C21" s="31" t="s">
        <v>9</v>
      </c>
      <c r="D21" s="44">
        <v>625</v>
      </c>
      <c r="E21" s="44"/>
      <c r="F21" s="44"/>
      <c r="G21" s="44"/>
    </row>
    <row r="22" spans="1:7" ht="15.75" x14ac:dyDescent="0.25">
      <c r="A22" s="31" t="s">
        <v>22</v>
      </c>
      <c r="B22" s="31" t="s">
        <v>11</v>
      </c>
      <c r="C22" s="31" t="s">
        <v>12</v>
      </c>
      <c r="D22" s="44">
        <v>260</v>
      </c>
      <c r="E22" s="44"/>
      <c r="F22" s="44"/>
      <c r="G22" s="44"/>
    </row>
    <row r="23" spans="1:7" ht="15.75" x14ac:dyDescent="0.25">
      <c r="A23" s="31" t="s">
        <v>22</v>
      </c>
      <c r="B23" s="31" t="s">
        <v>11</v>
      </c>
      <c r="C23" s="31" t="s">
        <v>20</v>
      </c>
      <c r="D23" s="44">
        <v>266.66666666666669</v>
      </c>
      <c r="E23" s="44"/>
      <c r="F23" s="44"/>
      <c r="G23" s="44"/>
    </row>
    <row r="24" spans="1:7" ht="15.75" x14ac:dyDescent="0.25">
      <c r="A24" s="31" t="s">
        <v>22</v>
      </c>
      <c r="B24" s="31" t="s">
        <v>15</v>
      </c>
      <c r="C24" s="31" t="s">
        <v>12</v>
      </c>
      <c r="D24" s="44">
        <v>666.66666666666663</v>
      </c>
      <c r="E24" s="44"/>
      <c r="F24" s="44"/>
      <c r="G24" s="44"/>
    </row>
    <row r="25" spans="1:7" ht="15.75" x14ac:dyDescent="0.25">
      <c r="A25" s="31" t="s">
        <v>22</v>
      </c>
      <c r="B25" s="31" t="s">
        <v>16</v>
      </c>
      <c r="C25" s="31" t="str">
        <f>VLOOKUP(B25,$K$5:$L$44,2,0)</f>
        <v>Đậy bạt</v>
      </c>
      <c r="D25" s="44"/>
      <c r="E25" s="44"/>
      <c r="F25" s="44">
        <v>5.4999999999999991</v>
      </c>
      <c r="G25" s="44"/>
    </row>
    <row r="26" spans="1:7" ht="15.75" x14ac:dyDescent="0.25">
      <c r="A26" s="31" t="s">
        <v>22</v>
      </c>
      <c r="B26" s="31" t="s">
        <v>21</v>
      </c>
      <c r="C26" s="31" t="str">
        <f>VLOOKUP(B26,$K$5:$L$44,2,0)</f>
        <v>Mở bạt</v>
      </c>
      <c r="D26" s="44"/>
      <c r="E26" s="44"/>
      <c r="F26" s="44">
        <v>0.66666666666666563</v>
      </c>
      <c r="G26" s="44"/>
    </row>
    <row r="27" spans="1:7" ht="15.75" x14ac:dyDescent="0.25">
      <c r="A27" s="31" t="s">
        <v>25</v>
      </c>
      <c r="B27" s="31" t="s">
        <v>5</v>
      </c>
      <c r="C27" s="31" t="s">
        <v>6</v>
      </c>
      <c r="D27" s="44">
        <v>375</v>
      </c>
      <c r="E27" s="44"/>
      <c r="F27" s="44"/>
      <c r="G27" s="44"/>
    </row>
    <row r="28" spans="1:7" ht="15.75" x14ac:dyDescent="0.25">
      <c r="A28" s="31" t="s">
        <v>25</v>
      </c>
      <c r="B28" s="31" t="s">
        <v>7</v>
      </c>
      <c r="C28" s="31" t="s">
        <v>8</v>
      </c>
      <c r="D28" s="44">
        <v>315</v>
      </c>
      <c r="E28" s="44"/>
      <c r="F28" s="44"/>
      <c r="G28" s="44"/>
    </row>
    <row r="29" spans="1:7" ht="15.75" x14ac:dyDescent="0.25">
      <c r="A29" s="31" t="s">
        <v>25</v>
      </c>
      <c r="B29" s="31" t="s">
        <v>7</v>
      </c>
      <c r="C29" s="31" t="s">
        <v>9</v>
      </c>
      <c r="D29" s="44">
        <v>625</v>
      </c>
      <c r="E29" s="44"/>
      <c r="F29" s="44"/>
      <c r="G29" s="44"/>
    </row>
    <row r="30" spans="1:7" ht="15.75" x14ac:dyDescent="0.25">
      <c r="A30" s="31" t="s">
        <v>25</v>
      </c>
      <c r="B30" s="31" t="s">
        <v>7</v>
      </c>
      <c r="C30" s="31" t="s">
        <v>38</v>
      </c>
      <c r="D30" s="44">
        <v>315</v>
      </c>
      <c r="E30" s="44"/>
      <c r="F30" s="44"/>
      <c r="G30" s="44"/>
    </row>
    <row r="31" spans="1:7" ht="15.75" x14ac:dyDescent="0.25">
      <c r="A31" s="31" t="s">
        <v>25</v>
      </c>
      <c r="B31" s="31" t="s">
        <v>11</v>
      </c>
      <c r="C31" s="31" t="s">
        <v>80</v>
      </c>
      <c r="D31" s="44">
        <v>2.5</v>
      </c>
      <c r="E31" s="44"/>
      <c r="F31" s="44"/>
      <c r="G31" s="44"/>
    </row>
    <row r="32" spans="1:7" ht="15.75" x14ac:dyDescent="0.25">
      <c r="A32" s="31" t="s">
        <v>25</v>
      </c>
      <c r="B32" s="31" t="s">
        <v>11</v>
      </c>
      <c r="C32" s="31" t="s">
        <v>12</v>
      </c>
      <c r="D32" s="44">
        <v>280</v>
      </c>
      <c r="E32" s="44"/>
      <c r="F32" s="44"/>
      <c r="G32" s="44"/>
    </row>
    <row r="33" spans="1:7" ht="15.75" x14ac:dyDescent="0.25">
      <c r="A33" s="31" t="s">
        <v>25</v>
      </c>
      <c r="B33" s="31" t="s">
        <v>15</v>
      </c>
      <c r="C33" s="31" t="s">
        <v>12</v>
      </c>
      <c r="D33" s="44">
        <v>1046.6666666666667</v>
      </c>
      <c r="E33" s="44"/>
      <c r="F33" s="44"/>
      <c r="G33" s="44"/>
    </row>
    <row r="34" spans="1:7" ht="15.75" x14ac:dyDescent="0.25">
      <c r="A34" s="31" t="s">
        <v>25</v>
      </c>
      <c r="B34" s="31" t="s">
        <v>24</v>
      </c>
      <c r="C34" s="31" t="str">
        <f>VLOOKUP(B34,$K$5:$L$44,2,0)</f>
        <v>Dọn vệ sinh…</v>
      </c>
      <c r="D34" s="44"/>
      <c r="E34" s="44"/>
      <c r="F34" s="44">
        <v>2.4999999999999991</v>
      </c>
      <c r="G34" s="44"/>
    </row>
    <row r="35" spans="1:7" ht="15.75" x14ac:dyDescent="0.25">
      <c r="A35" s="31" t="s">
        <v>25</v>
      </c>
      <c r="B35" s="31" t="s">
        <v>16</v>
      </c>
      <c r="C35" s="31" t="str">
        <f>VLOOKUP(B35,$K$5:$L$44,2,0)</f>
        <v>Đậy bạt</v>
      </c>
      <c r="D35" s="44"/>
      <c r="E35" s="44"/>
      <c r="F35" s="44">
        <v>1.5</v>
      </c>
      <c r="G35" s="44"/>
    </row>
    <row r="36" spans="1:7" ht="15.75" x14ac:dyDescent="0.25">
      <c r="A36" s="31" t="s">
        <v>26</v>
      </c>
      <c r="B36" s="31" t="s">
        <v>5</v>
      </c>
      <c r="C36" s="31" t="s">
        <v>6</v>
      </c>
      <c r="D36" s="44">
        <v>470</v>
      </c>
      <c r="E36" s="44"/>
      <c r="F36" s="44"/>
      <c r="G36" s="44"/>
    </row>
    <row r="37" spans="1:7" ht="15.75" x14ac:dyDescent="0.25">
      <c r="A37" s="31" t="s">
        <v>26</v>
      </c>
      <c r="B37" s="31" t="s">
        <v>7</v>
      </c>
      <c r="C37" s="31" t="s">
        <v>8</v>
      </c>
      <c r="D37" s="44">
        <v>315</v>
      </c>
      <c r="E37" s="44"/>
      <c r="F37" s="44"/>
      <c r="G37" s="44"/>
    </row>
    <row r="38" spans="1:7" ht="15.75" x14ac:dyDescent="0.25">
      <c r="A38" s="31" t="s">
        <v>26</v>
      </c>
      <c r="B38" s="31" t="s">
        <v>7</v>
      </c>
      <c r="C38" s="31" t="s">
        <v>9</v>
      </c>
      <c r="D38" s="44">
        <v>625</v>
      </c>
      <c r="E38" s="44"/>
      <c r="F38" s="44"/>
      <c r="G38" s="44"/>
    </row>
    <row r="39" spans="1:7" ht="15.75" x14ac:dyDescent="0.25">
      <c r="A39" s="31" t="s">
        <v>26</v>
      </c>
      <c r="B39" s="31" t="s">
        <v>7</v>
      </c>
      <c r="C39" s="31" t="s">
        <v>38</v>
      </c>
      <c r="D39" s="44">
        <v>315</v>
      </c>
      <c r="E39" s="44"/>
      <c r="F39" s="44"/>
      <c r="G39" s="44"/>
    </row>
    <row r="40" spans="1:7" ht="15.75" x14ac:dyDescent="0.25">
      <c r="A40" s="31" t="s">
        <v>26</v>
      </c>
      <c r="B40" s="31" t="s">
        <v>11</v>
      </c>
      <c r="C40" s="31" t="s">
        <v>80</v>
      </c>
      <c r="D40" s="44">
        <v>2.5</v>
      </c>
      <c r="E40" s="44"/>
      <c r="F40" s="44"/>
      <c r="G40" s="44"/>
    </row>
    <row r="41" spans="1:7" ht="15.75" x14ac:dyDescent="0.25">
      <c r="A41" s="31" t="s">
        <v>26</v>
      </c>
      <c r="B41" s="31" t="s">
        <v>11</v>
      </c>
      <c r="C41" s="31" t="s">
        <v>12</v>
      </c>
      <c r="D41" s="44">
        <v>280</v>
      </c>
      <c r="E41" s="44"/>
      <c r="F41" s="44"/>
      <c r="G41" s="44"/>
    </row>
    <row r="42" spans="1:7" ht="15.75" x14ac:dyDescent="0.25">
      <c r="A42" s="31" t="s">
        <v>26</v>
      </c>
      <c r="B42" s="31" t="s">
        <v>15</v>
      </c>
      <c r="C42" s="31" t="s">
        <v>12</v>
      </c>
      <c r="D42" s="44">
        <v>1033.3333333333333</v>
      </c>
      <c r="E42" s="44"/>
      <c r="F42" s="44"/>
      <c r="G42" s="44"/>
    </row>
    <row r="43" spans="1:7" ht="15.75" x14ac:dyDescent="0.25">
      <c r="A43" s="31" t="s">
        <v>26</v>
      </c>
      <c r="B43" s="31" t="s">
        <v>24</v>
      </c>
      <c r="C43" s="31" t="str">
        <f>VLOOKUP(B43,$K$5:$L$44,2,0)</f>
        <v>Dọn vệ sinh…</v>
      </c>
      <c r="D43" s="44"/>
      <c r="E43" s="44"/>
      <c r="F43" s="44">
        <v>2.4999999999999991</v>
      </c>
      <c r="G43" s="44"/>
    </row>
    <row r="44" spans="1:7" ht="15.75" x14ac:dyDescent="0.25">
      <c r="A44" s="31" t="s">
        <v>26</v>
      </c>
      <c r="B44" s="31" t="s">
        <v>16</v>
      </c>
      <c r="C44" s="31" t="str">
        <f>VLOOKUP(B44,$K$5:$L$44,2,0)</f>
        <v>Đậy bạt</v>
      </c>
      <c r="D44" s="44"/>
      <c r="E44" s="44"/>
      <c r="F44" s="44">
        <v>1.5</v>
      </c>
      <c r="G44" s="44"/>
    </row>
    <row r="45" spans="1:7" ht="15.75" x14ac:dyDescent="0.25">
      <c r="A45" s="31" t="s">
        <v>27</v>
      </c>
      <c r="B45" s="31" t="s">
        <v>7</v>
      </c>
      <c r="C45" s="31" t="s">
        <v>9</v>
      </c>
      <c r="D45" s="44">
        <v>1250</v>
      </c>
      <c r="E45" s="44"/>
      <c r="F45" s="44"/>
      <c r="G45" s="44"/>
    </row>
    <row r="46" spans="1:7" ht="15.75" x14ac:dyDescent="0.25">
      <c r="A46" s="31" t="s">
        <v>27</v>
      </c>
      <c r="B46" s="31" t="s">
        <v>11</v>
      </c>
      <c r="C46" s="31" t="s">
        <v>12</v>
      </c>
      <c r="D46" s="44">
        <v>400</v>
      </c>
      <c r="E46" s="44"/>
      <c r="F46" s="44"/>
      <c r="G46" s="44"/>
    </row>
    <row r="47" spans="1:7" ht="15.75" x14ac:dyDescent="0.25">
      <c r="A47" s="31" t="s">
        <v>27</v>
      </c>
      <c r="B47" s="31" t="s">
        <v>32</v>
      </c>
      <c r="C47" s="31" t="s">
        <v>52</v>
      </c>
      <c r="D47" s="44">
        <v>12.75</v>
      </c>
      <c r="E47" s="44"/>
      <c r="F47" s="44"/>
      <c r="G47" s="44"/>
    </row>
    <row r="48" spans="1:7" ht="15.75" x14ac:dyDescent="0.25">
      <c r="A48" s="31" t="s">
        <v>27</v>
      </c>
      <c r="B48" s="31" t="s">
        <v>32</v>
      </c>
      <c r="C48" s="31" t="s">
        <v>33</v>
      </c>
      <c r="D48" s="44">
        <v>6.5</v>
      </c>
      <c r="E48" s="44"/>
      <c r="F48" s="44"/>
      <c r="G48" s="44"/>
    </row>
    <row r="49" spans="1:7" ht="15.75" x14ac:dyDescent="0.25">
      <c r="A49" s="31" t="s">
        <v>27</v>
      </c>
      <c r="B49" s="31" t="s">
        <v>15</v>
      </c>
      <c r="C49" s="31" t="s">
        <v>12</v>
      </c>
      <c r="D49" s="44">
        <v>700</v>
      </c>
      <c r="E49" s="44"/>
      <c r="F49" s="44"/>
      <c r="G49" s="44"/>
    </row>
    <row r="50" spans="1:7" ht="15.75" x14ac:dyDescent="0.25">
      <c r="A50" s="31" t="s">
        <v>27</v>
      </c>
      <c r="B50" s="31" t="s">
        <v>24</v>
      </c>
      <c r="C50" s="31" t="str">
        <f>VLOOKUP(B50,$K$5:$L$44,2,0)</f>
        <v>Dọn vệ sinh…</v>
      </c>
      <c r="D50" s="44"/>
      <c r="E50" s="44"/>
      <c r="F50" s="44">
        <v>3</v>
      </c>
      <c r="G50" s="44"/>
    </row>
    <row r="51" spans="1:7" ht="15.75" x14ac:dyDescent="0.25">
      <c r="A51" s="31" t="s">
        <v>27</v>
      </c>
      <c r="B51" s="31" t="s">
        <v>16</v>
      </c>
      <c r="C51" s="31" t="str">
        <f>VLOOKUP(B51,$K$5:$L$44,2,0)</f>
        <v>Đậy bạt</v>
      </c>
      <c r="D51" s="44"/>
      <c r="E51" s="44"/>
      <c r="F51" s="44">
        <v>5.4999999999999991</v>
      </c>
      <c r="G51" s="44"/>
    </row>
    <row r="52" spans="1:7" ht="15.75" x14ac:dyDescent="0.25">
      <c r="A52" s="31" t="s">
        <v>28</v>
      </c>
      <c r="B52" s="31" t="s">
        <v>3</v>
      </c>
      <c r="C52" s="31" t="s">
        <v>18</v>
      </c>
      <c r="D52" s="44">
        <v>640</v>
      </c>
      <c r="E52" s="44"/>
      <c r="F52" s="44"/>
      <c r="G52" s="44"/>
    </row>
    <row r="53" spans="1:7" ht="15.75" x14ac:dyDescent="0.25">
      <c r="A53" s="31" t="s">
        <v>28</v>
      </c>
      <c r="B53" s="31" t="s">
        <v>3</v>
      </c>
      <c r="C53" s="31" t="s">
        <v>4</v>
      </c>
      <c r="D53" s="44">
        <v>600</v>
      </c>
      <c r="E53" s="44"/>
      <c r="F53" s="44"/>
      <c r="G53" s="44"/>
    </row>
    <row r="54" spans="1:7" ht="15.75" x14ac:dyDescent="0.25">
      <c r="A54" s="31" t="s">
        <v>28</v>
      </c>
      <c r="B54" s="31" t="s">
        <v>7</v>
      </c>
      <c r="C54" s="31" t="s">
        <v>9</v>
      </c>
      <c r="D54" s="44">
        <v>625</v>
      </c>
      <c r="E54" s="44"/>
      <c r="F54" s="44"/>
      <c r="G54" s="44"/>
    </row>
    <row r="55" spans="1:7" ht="15.75" x14ac:dyDescent="0.25">
      <c r="A55" s="31" t="s">
        <v>28</v>
      </c>
      <c r="B55" s="31" t="s">
        <v>11</v>
      </c>
      <c r="C55" s="31" t="s">
        <v>12</v>
      </c>
      <c r="D55" s="44">
        <v>260</v>
      </c>
      <c r="E55" s="44"/>
      <c r="F55" s="44"/>
      <c r="G55" s="44"/>
    </row>
    <row r="56" spans="1:7" ht="15.75" x14ac:dyDescent="0.25">
      <c r="A56" s="31" t="s">
        <v>28</v>
      </c>
      <c r="B56" s="31" t="s">
        <v>11</v>
      </c>
      <c r="C56" s="31" t="s">
        <v>20</v>
      </c>
      <c r="D56" s="44">
        <v>266.66666666666669</v>
      </c>
      <c r="E56" s="44"/>
      <c r="F56" s="44"/>
      <c r="G56" s="44"/>
    </row>
    <row r="57" spans="1:7" ht="15.75" x14ac:dyDescent="0.25">
      <c r="A57" s="31" t="s">
        <v>28</v>
      </c>
      <c r="B57" s="31" t="s">
        <v>15</v>
      </c>
      <c r="C57" s="31" t="s">
        <v>12</v>
      </c>
      <c r="D57" s="44">
        <v>666.66666666666663</v>
      </c>
      <c r="E57" s="44"/>
      <c r="F57" s="44"/>
      <c r="G57" s="44"/>
    </row>
    <row r="58" spans="1:7" ht="15.75" x14ac:dyDescent="0.25">
      <c r="A58" s="31" t="s">
        <v>28</v>
      </c>
      <c r="B58" s="31" t="s">
        <v>16</v>
      </c>
      <c r="C58" s="31" t="str">
        <f>VLOOKUP(B58,$K$5:$L$44,2,0)</f>
        <v>Đậy bạt</v>
      </c>
      <c r="D58" s="44"/>
      <c r="E58" s="44"/>
      <c r="F58" s="44">
        <v>5.4999999999999991</v>
      </c>
      <c r="G58" s="44"/>
    </row>
    <row r="59" spans="1:7" ht="15.75" x14ac:dyDescent="0.25">
      <c r="A59" s="31" t="s">
        <v>28</v>
      </c>
      <c r="B59" s="31" t="s">
        <v>21</v>
      </c>
      <c r="C59" s="31" t="str">
        <f>VLOOKUP(B59,$K$5:$L$44,2,0)</f>
        <v>Mở bạt</v>
      </c>
      <c r="D59" s="44"/>
      <c r="E59" s="44"/>
      <c r="F59" s="44">
        <v>0.66666666666666563</v>
      </c>
      <c r="G59" s="44"/>
    </row>
    <row r="60" spans="1:7" ht="15.75" x14ac:dyDescent="0.25">
      <c r="A60" s="31" t="s">
        <v>29</v>
      </c>
      <c r="B60" s="31" t="s">
        <v>5</v>
      </c>
      <c r="C60" s="31" t="s">
        <v>6</v>
      </c>
      <c r="D60" s="44">
        <v>375</v>
      </c>
      <c r="E60" s="44"/>
      <c r="F60" s="44"/>
      <c r="G60" s="44"/>
    </row>
    <row r="61" spans="1:7" ht="15.75" x14ac:dyDescent="0.25">
      <c r="A61" s="31" t="s">
        <v>29</v>
      </c>
      <c r="B61" s="31" t="s">
        <v>7</v>
      </c>
      <c r="C61" s="31" t="s">
        <v>9</v>
      </c>
      <c r="D61" s="44">
        <v>625</v>
      </c>
      <c r="E61" s="44"/>
      <c r="F61" s="44"/>
      <c r="G61" s="44"/>
    </row>
    <row r="62" spans="1:7" ht="15.75" x14ac:dyDescent="0.25">
      <c r="A62" s="31" t="s">
        <v>29</v>
      </c>
      <c r="B62" s="31" t="s">
        <v>11</v>
      </c>
      <c r="C62" s="31" t="s">
        <v>12</v>
      </c>
      <c r="D62" s="44">
        <v>500</v>
      </c>
      <c r="E62" s="44"/>
      <c r="F62" s="44"/>
      <c r="G62" s="44"/>
    </row>
    <row r="63" spans="1:7" ht="15.75" x14ac:dyDescent="0.25">
      <c r="A63" s="31" t="s">
        <v>29</v>
      </c>
      <c r="B63" s="31" t="s">
        <v>32</v>
      </c>
      <c r="C63" s="31" t="s">
        <v>52</v>
      </c>
      <c r="D63" s="44">
        <v>12.75</v>
      </c>
      <c r="E63" s="44"/>
      <c r="F63" s="44"/>
      <c r="G63" s="44"/>
    </row>
    <row r="64" spans="1:7" ht="15.75" x14ac:dyDescent="0.25">
      <c r="A64" s="31" t="s">
        <v>29</v>
      </c>
      <c r="B64" s="31" t="s">
        <v>32</v>
      </c>
      <c r="C64" s="31" t="s">
        <v>33</v>
      </c>
      <c r="D64" s="44">
        <v>6.5</v>
      </c>
      <c r="E64" s="44"/>
      <c r="F64" s="44"/>
      <c r="G64" s="44"/>
    </row>
    <row r="65" spans="1:7" ht="15.75" x14ac:dyDescent="0.25">
      <c r="A65" s="31" t="s">
        <v>29</v>
      </c>
      <c r="B65" s="31" t="s">
        <v>15</v>
      </c>
      <c r="C65" s="31" t="s">
        <v>12</v>
      </c>
      <c r="D65" s="44">
        <v>680</v>
      </c>
      <c r="E65" s="44"/>
      <c r="F65" s="44"/>
      <c r="G65" s="44"/>
    </row>
    <row r="66" spans="1:7" ht="15.75" x14ac:dyDescent="0.25">
      <c r="A66" s="31" t="s">
        <v>29</v>
      </c>
      <c r="B66" s="31" t="s">
        <v>24</v>
      </c>
      <c r="C66" s="31" t="str">
        <f>VLOOKUP(B66,$K$5:$L$44,2,0)</f>
        <v>Dọn vệ sinh…</v>
      </c>
      <c r="D66" s="44"/>
      <c r="E66" s="44"/>
      <c r="F66" s="44">
        <v>4.8333333333333321</v>
      </c>
      <c r="G66" s="44"/>
    </row>
    <row r="67" spans="1:7" ht="15.75" x14ac:dyDescent="0.25">
      <c r="A67" s="31" t="s">
        <v>29</v>
      </c>
      <c r="B67" s="31" t="s">
        <v>16</v>
      </c>
      <c r="C67" s="31" t="str">
        <f>VLOOKUP(B67,$K$5:$L$44,2,0)</f>
        <v>Đậy bạt</v>
      </c>
      <c r="D67" s="44"/>
      <c r="E67" s="44"/>
      <c r="F67" s="44">
        <v>8.5</v>
      </c>
      <c r="G67" s="44"/>
    </row>
    <row r="68" spans="1:7" ht="15.75" x14ac:dyDescent="0.25">
      <c r="A68" s="31" t="s">
        <v>29</v>
      </c>
      <c r="B68" s="31" t="s">
        <v>21</v>
      </c>
      <c r="C68" s="31" t="str">
        <f>VLOOKUP(B68,$K$5:$L$44,2,0)</f>
        <v>Mở bạt</v>
      </c>
      <c r="D68" s="44"/>
      <c r="E68" s="44"/>
      <c r="F68" s="44">
        <v>1.1666666666666665</v>
      </c>
      <c r="G68" s="44"/>
    </row>
    <row r="69" spans="1:7" ht="15.75" x14ac:dyDescent="0.25">
      <c r="A69" s="31" t="s">
        <v>30</v>
      </c>
      <c r="B69" s="31" t="s">
        <v>3</v>
      </c>
      <c r="C69" s="31" t="s">
        <v>18</v>
      </c>
      <c r="D69" s="44">
        <v>600</v>
      </c>
      <c r="E69" s="44"/>
      <c r="F69" s="44"/>
      <c r="G69" s="44"/>
    </row>
    <row r="70" spans="1:7" ht="15.75" x14ac:dyDescent="0.25">
      <c r="A70" s="31" t="s">
        <v>30</v>
      </c>
      <c r="B70" s="31" t="s">
        <v>7</v>
      </c>
      <c r="C70" s="31" t="s">
        <v>8</v>
      </c>
      <c r="D70" s="44">
        <v>315</v>
      </c>
      <c r="E70" s="44"/>
      <c r="F70" s="44"/>
      <c r="G70" s="44"/>
    </row>
    <row r="71" spans="1:7" ht="15.75" x14ac:dyDescent="0.25">
      <c r="A71" s="31" t="s">
        <v>30</v>
      </c>
      <c r="B71" s="31" t="s">
        <v>7</v>
      </c>
      <c r="C71" s="31" t="s">
        <v>38</v>
      </c>
      <c r="D71" s="44">
        <v>315</v>
      </c>
      <c r="E71" s="44"/>
      <c r="F71" s="44"/>
      <c r="G71" s="44"/>
    </row>
    <row r="72" spans="1:7" ht="15.75" x14ac:dyDescent="0.25">
      <c r="A72" s="31" t="s">
        <v>30</v>
      </c>
      <c r="B72" s="31" t="s">
        <v>11</v>
      </c>
      <c r="C72" s="31" t="s">
        <v>12</v>
      </c>
      <c r="D72" s="44">
        <v>580</v>
      </c>
      <c r="E72" s="44"/>
      <c r="F72" s="44"/>
      <c r="G72" s="44"/>
    </row>
    <row r="73" spans="1:7" ht="15.75" x14ac:dyDescent="0.25">
      <c r="A73" s="31" t="s">
        <v>30</v>
      </c>
      <c r="B73" s="31" t="s">
        <v>15</v>
      </c>
      <c r="C73" s="31" t="s">
        <v>12</v>
      </c>
      <c r="D73" s="44">
        <v>666.66666666666663</v>
      </c>
      <c r="E73" s="44"/>
      <c r="F73" s="44"/>
      <c r="G73" s="44"/>
    </row>
    <row r="74" spans="1:7" ht="15.75" x14ac:dyDescent="0.25">
      <c r="A74" s="31" t="s">
        <v>30</v>
      </c>
      <c r="B74" s="31" t="s">
        <v>16</v>
      </c>
      <c r="C74" s="31" t="str">
        <f>VLOOKUP(B74,$K$5:$L$44,2,0)</f>
        <v>Đậy bạt</v>
      </c>
      <c r="D74" s="44"/>
      <c r="E74" s="44"/>
      <c r="F74" s="44">
        <v>3.9999999999999991</v>
      </c>
      <c r="G74" s="44"/>
    </row>
    <row r="75" spans="1:7" ht="15.75" x14ac:dyDescent="0.25">
      <c r="A75" s="31" t="s">
        <v>31</v>
      </c>
      <c r="B75" s="31" t="s">
        <v>3</v>
      </c>
      <c r="C75" s="31" t="s">
        <v>18</v>
      </c>
      <c r="D75" s="44">
        <v>620</v>
      </c>
      <c r="E75" s="44"/>
      <c r="F75" s="44"/>
      <c r="G75" s="44"/>
    </row>
    <row r="76" spans="1:7" ht="15.75" x14ac:dyDescent="0.25">
      <c r="A76" s="31" t="s">
        <v>31</v>
      </c>
      <c r="B76" s="31" t="s">
        <v>3</v>
      </c>
      <c r="C76" s="31" t="s">
        <v>19</v>
      </c>
      <c r="D76" s="44">
        <v>600</v>
      </c>
      <c r="E76" s="44"/>
      <c r="F76" s="44"/>
      <c r="G76" s="44"/>
    </row>
    <row r="77" spans="1:7" ht="15.75" x14ac:dyDescent="0.25">
      <c r="A77" s="31" t="s">
        <v>31</v>
      </c>
      <c r="B77" s="31" t="s">
        <v>7</v>
      </c>
      <c r="C77" s="31" t="s">
        <v>9</v>
      </c>
      <c r="D77" s="44">
        <v>625</v>
      </c>
      <c r="E77" s="44"/>
      <c r="F77" s="44"/>
      <c r="G77" s="44"/>
    </row>
    <row r="78" spans="1:7" ht="15.75" x14ac:dyDescent="0.25">
      <c r="A78" s="31" t="s">
        <v>31</v>
      </c>
      <c r="B78" s="31" t="s">
        <v>11</v>
      </c>
      <c r="C78" s="31" t="s">
        <v>80</v>
      </c>
      <c r="D78" s="44">
        <v>2.5</v>
      </c>
      <c r="E78" s="44"/>
      <c r="F78" s="44"/>
      <c r="G78" s="44"/>
    </row>
    <row r="79" spans="1:7" ht="15.75" x14ac:dyDescent="0.25">
      <c r="A79" s="31" t="s">
        <v>31</v>
      </c>
      <c r="B79" s="31" t="s">
        <v>11</v>
      </c>
      <c r="C79" s="31" t="s">
        <v>12</v>
      </c>
      <c r="D79" s="44">
        <v>580</v>
      </c>
      <c r="E79" s="44"/>
      <c r="F79" s="44"/>
      <c r="G79" s="44"/>
    </row>
    <row r="80" spans="1:7" ht="15.75" x14ac:dyDescent="0.25">
      <c r="A80" s="31" t="s">
        <v>31</v>
      </c>
      <c r="B80" s="31" t="s">
        <v>15</v>
      </c>
      <c r="C80" s="31" t="s">
        <v>12</v>
      </c>
      <c r="D80" s="44">
        <v>666.66666666666663</v>
      </c>
      <c r="E80" s="44"/>
      <c r="F80" s="44"/>
      <c r="G80" s="44"/>
    </row>
    <row r="81" spans="1:7" ht="15.75" x14ac:dyDescent="0.25">
      <c r="A81" s="31" t="s">
        <v>31</v>
      </c>
      <c r="B81" s="31" t="s">
        <v>16</v>
      </c>
      <c r="C81" s="31" t="str">
        <f>VLOOKUP(B81,$K$5:$L$44,2,0)</f>
        <v>Đậy bạt</v>
      </c>
      <c r="D81" s="44"/>
      <c r="E81" s="44"/>
      <c r="F81" s="44">
        <v>2.0000000000000009</v>
      </c>
      <c r="G81" s="44"/>
    </row>
    <row r="82" spans="1:7" ht="15.75" x14ac:dyDescent="0.25">
      <c r="A82" s="31" t="s">
        <v>31</v>
      </c>
      <c r="B82" s="31" t="s">
        <v>21</v>
      </c>
      <c r="C82" s="31" t="str">
        <f>VLOOKUP(B82,$K$5:$L$44,2,0)</f>
        <v>Mở bạt</v>
      </c>
      <c r="D82" s="44"/>
      <c r="E82" s="44"/>
      <c r="F82" s="44">
        <v>1.1666666666666652</v>
      </c>
      <c r="G82" s="44"/>
    </row>
    <row r="83" spans="1:7" ht="15.75" x14ac:dyDescent="0.25">
      <c r="A83" s="31" t="s">
        <v>35</v>
      </c>
      <c r="B83" s="31" t="s">
        <v>5</v>
      </c>
      <c r="C83" s="31" t="s">
        <v>6</v>
      </c>
      <c r="D83" s="44">
        <v>375</v>
      </c>
      <c r="E83" s="44"/>
      <c r="F83" s="44"/>
      <c r="G83" s="44"/>
    </row>
    <row r="84" spans="1:7" ht="15.75" x14ac:dyDescent="0.25">
      <c r="A84" s="31" t="s">
        <v>35</v>
      </c>
      <c r="B84" s="31" t="s">
        <v>7</v>
      </c>
      <c r="C84" s="31" t="s">
        <v>9</v>
      </c>
      <c r="D84" s="44">
        <v>625</v>
      </c>
      <c r="E84" s="44"/>
      <c r="F84" s="44"/>
      <c r="G84" s="44"/>
    </row>
    <row r="85" spans="1:7" ht="15.75" x14ac:dyDescent="0.25">
      <c r="A85" s="31" t="s">
        <v>35</v>
      </c>
      <c r="B85" s="31" t="s">
        <v>11</v>
      </c>
      <c r="C85" s="31" t="s">
        <v>12</v>
      </c>
      <c r="D85" s="44">
        <v>500</v>
      </c>
      <c r="E85" s="44"/>
      <c r="F85" s="44"/>
      <c r="G85" s="44"/>
    </row>
    <row r="86" spans="1:7" ht="15.75" x14ac:dyDescent="0.25">
      <c r="A86" s="31" t="s">
        <v>35</v>
      </c>
      <c r="B86" s="31" t="s">
        <v>32</v>
      </c>
      <c r="C86" s="31" t="s">
        <v>52</v>
      </c>
      <c r="D86" s="44">
        <v>12.75</v>
      </c>
      <c r="E86" s="44"/>
      <c r="F86" s="44"/>
      <c r="G86" s="44"/>
    </row>
    <row r="87" spans="1:7" ht="15.75" x14ac:dyDescent="0.25">
      <c r="A87" s="31" t="s">
        <v>35</v>
      </c>
      <c r="B87" s="31" t="s">
        <v>32</v>
      </c>
      <c r="C87" s="31" t="s">
        <v>33</v>
      </c>
      <c r="D87" s="44">
        <v>6.5</v>
      </c>
      <c r="E87" s="44"/>
      <c r="F87" s="44"/>
      <c r="G87" s="44"/>
    </row>
    <row r="88" spans="1:7" ht="15.75" x14ac:dyDescent="0.25">
      <c r="A88" s="31" t="s">
        <v>35</v>
      </c>
      <c r="B88" s="31" t="s">
        <v>15</v>
      </c>
      <c r="C88" s="31" t="s">
        <v>12</v>
      </c>
      <c r="D88" s="44">
        <v>680</v>
      </c>
      <c r="E88" s="44"/>
      <c r="F88" s="44"/>
      <c r="G88" s="44"/>
    </row>
    <row r="89" spans="1:7" ht="15.75" x14ac:dyDescent="0.25">
      <c r="A89" s="31" t="s">
        <v>35</v>
      </c>
      <c r="B89" s="31" t="s">
        <v>24</v>
      </c>
      <c r="C89" s="31" t="str">
        <f>VLOOKUP(B89,$K$5:$L$44,2,0)</f>
        <v>Dọn vệ sinh…</v>
      </c>
      <c r="D89" s="44"/>
      <c r="E89" s="44"/>
      <c r="F89" s="44">
        <v>4.8333333333333321</v>
      </c>
      <c r="G89" s="44"/>
    </row>
    <row r="90" spans="1:7" ht="15.75" x14ac:dyDescent="0.25">
      <c r="A90" s="31" t="s">
        <v>35</v>
      </c>
      <c r="B90" s="31" t="s">
        <v>16</v>
      </c>
      <c r="C90" s="31" t="str">
        <f>VLOOKUP(B90,$K$5:$L$44,2,0)</f>
        <v>Đậy bạt</v>
      </c>
      <c r="D90" s="44"/>
      <c r="E90" s="44"/>
      <c r="F90" s="44">
        <v>8.5</v>
      </c>
      <c r="G90" s="44"/>
    </row>
    <row r="91" spans="1:7" ht="15.75" x14ac:dyDescent="0.25">
      <c r="A91" s="31" t="s">
        <v>35</v>
      </c>
      <c r="B91" s="31" t="s">
        <v>21</v>
      </c>
      <c r="C91" s="31" t="str">
        <f>VLOOKUP(B91,$K$5:$L$44,2,0)</f>
        <v>Mở bạt</v>
      </c>
      <c r="D91" s="44"/>
      <c r="E91" s="44"/>
      <c r="F91" s="44">
        <v>1.1666666666666665</v>
      </c>
      <c r="G91" s="44"/>
    </row>
    <row r="92" spans="1:7" ht="15.75" x14ac:dyDescent="0.25">
      <c r="A92" s="31" t="s">
        <v>36</v>
      </c>
      <c r="B92" s="31" t="s">
        <v>3</v>
      </c>
      <c r="C92" s="31" t="s">
        <v>18</v>
      </c>
      <c r="D92" s="44">
        <v>620</v>
      </c>
      <c r="E92" s="44"/>
      <c r="F92" s="44"/>
      <c r="G92" s="44"/>
    </row>
    <row r="93" spans="1:7" ht="15.75" x14ac:dyDescent="0.25">
      <c r="A93" s="31" t="s">
        <v>36</v>
      </c>
      <c r="B93" s="31" t="s">
        <v>7</v>
      </c>
      <c r="C93" s="31" t="s">
        <v>9</v>
      </c>
      <c r="D93" s="44">
        <v>625</v>
      </c>
      <c r="E93" s="44"/>
      <c r="F93" s="44"/>
      <c r="G93" s="44"/>
    </row>
    <row r="94" spans="1:7" ht="15.75" x14ac:dyDescent="0.25">
      <c r="A94" s="31" t="s">
        <v>36</v>
      </c>
      <c r="B94" s="31" t="s">
        <v>11</v>
      </c>
      <c r="C94" s="31" t="s">
        <v>12</v>
      </c>
      <c r="D94" s="44">
        <v>460</v>
      </c>
      <c r="E94" s="44"/>
      <c r="F94" s="44"/>
      <c r="G94" s="44"/>
    </row>
    <row r="95" spans="1:7" ht="15.75" x14ac:dyDescent="0.25">
      <c r="A95" s="31" t="s">
        <v>36</v>
      </c>
      <c r="B95" s="31" t="s">
        <v>15</v>
      </c>
      <c r="C95" s="31" t="s">
        <v>12</v>
      </c>
      <c r="D95" s="44">
        <v>1033.3333333333333</v>
      </c>
      <c r="E95" s="44"/>
      <c r="F95" s="44"/>
      <c r="G95" s="44"/>
    </row>
    <row r="96" spans="1:7" ht="15.75" x14ac:dyDescent="0.25">
      <c r="A96" s="31" t="s">
        <v>36</v>
      </c>
      <c r="B96" s="31" t="s">
        <v>24</v>
      </c>
      <c r="C96" s="31" t="str">
        <f>VLOOKUP(B96,$K$5:$L$44,2,0)</f>
        <v>Dọn vệ sinh…</v>
      </c>
      <c r="D96" s="44"/>
      <c r="E96" s="44"/>
      <c r="F96" s="44">
        <v>3</v>
      </c>
      <c r="G96" s="44"/>
    </row>
    <row r="97" spans="1:7" ht="15.75" x14ac:dyDescent="0.25">
      <c r="A97" s="31" t="s">
        <v>36</v>
      </c>
      <c r="B97" s="31" t="s">
        <v>16</v>
      </c>
      <c r="C97" s="31" t="str">
        <f>VLOOKUP(B97,$K$5:$L$44,2,0)</f>
        <v>Đậy bạt</v>
      </c>
      <c r="D97" s="44"/>
      <c r="E97" s="44"/>
      <c r="F97" s="44">
        <v>6</v>
      </c>
      <c r="G97" s="44"/>
    </row>
    <row r="98" spans="1:7" ht="15.75" x14ac:dyDescent="0.25">
      <c r="A98" s="31" t="s">
        <v>36</v>
      </c>
      <c r="B98" s="31" t="s">
        <v>21</v>
      </c>
      <c r="C98" s="31" t="str">
        <f>VLOOKUP(B98,$K$5:$L$44,2,0)</f>
        <v>Mở bạt</v>
      </c>
      <c r="D98" s="44"/>
      <c r="E98" s="44"/>
      <c r="F98" s="44">
        <v>0.49999999999999956</v>
      </c>
      <c r="G98" s="44"/>
    </row>
    <row r="99" spans="1:7" ht="15.75" x14ac:dyDescent="0.25">
      <c r="A99" s="31" t="s">
        <v>39</v>
      </c>
      <c r="B99" s="31" t="s">
        <v>3</v>
      </c>
      <c r="C99" s="31" t="s">
        <v>18</v>
      </c>
      <c r="D99" s="44">
        <v>266.66666666666669</v>
      </c>
      <c r="E99" s="44"/>
      <c r="F99" s="44"/>
      <c r="G99" s="44"/>
    </row>
    <row r="100" spans="1:7" ht="15.75" x14ac:dyDescent="0.25">
      <c r="A100" s="31" t="s">
        <v>39</v>
      </c>
      <c r="B100" s="31" t="s">
        <v>5</v>
      </c>
      <c r="C100" s="31" t="s">
        <v>6</v>
      </c>
      <c r="D100" s="44">
        <v>375</v>
      </c>
      <c r="E100" s="44"/>
      <c r="F100" s="44"/>
      <c r="G100" s="44"/>
    </row>
    <row r="101" spans="1:7" ht="15.75" x14ac:dyDescent="0.25">
      <c r="A101" s="31" t="s">
        <v>39</v>
      </c>
      <c r="B101" s="31" t="s">
        <v>24</v>
      </c>
      <c r="C101" s="31" t="str">
        <f>VLOOKUP(B101,$K$5:$L$44,2,0)</f>
        <v>Dọn vệ sinh…</v>
      </c>
      <c r="D101" s="44"/>
      <c r="E101" s="44"/>
      <c r="F101" s="44">
        <v>3</v>
      </c>
      <c r="G101" s="44"/>
    </row>
    <row r="102" spans="1:7" ht="15.75" x14ac:dyDescent="0.25">
      <c r="A102" s="31" t="s">
        <v>39</v>
      </c>
      <c r="B102" s="31" t="s">
        <v>16</v>
      </c>
      <c r="C102" s="31" t="str">
        <f>VLOOKUP(B102,$K$5:$L$44,2,0)</f>
        <v>Đậy bạt</v>
      </c>
      <c r="D102" s="44"/>
      <c r="E102" s="44"/>
      <c r="F102" s="44">
        <v>0.99999999999999911</v>
      </c>
      <c r="G102" s="44"/>
    </row>
    <row r="103" spans="1:7" ht="15.75" x14ac:dyDescent="0.25">
      <c r="A103" s="31" t="s">
        <v>39</v>
      </c>
      <c r="B103" s="31" t="s">
        <v>21</v>
      </c>
      <c r="C103" s="31" t="str">
        <f>VLOOKUP(B103,$K$5:$L$44,2,0)</f>
        <v>Mở bạt</v>
      </c>
      <c r="D103" s="44"/>
      <c r="E103" s="44"/>
      <c r="F103" s="44">
        <v>0.49999999999999956</v>
      </c>
      <c r="G103" s="44"/>
    </row>
    <row r="104" spans="1:7" ht="15.75" x14ac:dyDescent="0.25">
      <c r="A104" s="31" t="s">
        <v>40</v>
      </c>
      <c r="B104" s="31" t="s">
        <v>3</v>
      </c>
      <c r="C104" s="31" t="s">
        <v>19</v>
      </c>
      <c r="D104" s="44">
        <v>600</v>
      </c>
      <c r="E104" s="44"/>
      <c r="F104" s="44"/>
      <c r="G104" s="44"/>
    </row>
    <row r="105" spans="1:7" ht="15.75" x14ac:dyDescent="0.25">
      <c r="A105" s="31" t="s">
        <v>40</v>
      </c>
      <c r="B105" s="31" t="s">
        <v>5</v>
      </c>
      <c r="C105" s="31" t="s">
        <v>6</v>
      </c>
      <c r="D105" s="44">
        <v>375</v>
      </c>
      <c r="E105" s="44"/>
      <c r="F105" s="44"/>
      <c r="G105" s="44"/>
    </row>
    <row r="106" spans="1:7" ht="15.75" x14ac:dyDescent="0.25">
      <c r="A106" s="31" t="s">
        <v>40</v>
      </c>
      <c r="B106" s="31" t="s">
        <v>7</v>
      </c>
      <c r="C106" s="31" t="s">
        <v>9</v>
      </c>
      <c r="D106" s="44">
        <v>625</v>
      </c>
      <c r="E106" s="44"/>
      <c r="F106" s="44"/>
      <c r="G106" s="44"/>
    </row>
    <row r="107" spans="1:7" ht="15.75" x14ac:dyDescent="0.25">
      <c r="A107" s="31" t="s">
        <v>40</v>
      </c>
      <c r="B107" s="31" t="s">
        <v>15</v>
      </c>
      <c r="C107" s="31" t="s">
        <v>12</v>
      </c>
      <c r="D107" s="44">
        <v>666.66666666666663</v>
      </c>
      <c r="E107" s="44"/>
      <c r="F107" s="44"/>
      <c r="G107" s="44"/>
    </row>
    <row r="108" spans="1:7" ht="15.75" x14ac:dyDescent="0.25">
      <c r="A108" s="31" t="s">
        <v>40</v>
      </c>
      <c r="B108" s="31" t="s">
        <v>24</v>
      </c>
      <c r="C108" s="31" t="str">
        <f>VLOOKUP(B108,$K$5:$L$44,2,0)</f>
        <v>Dọn vệ sinh…</v>
      </c>
      <c r="D108" s="44"/>
      <c r="E108" s="44"/>
      <c r="F108" s="44">
        <v>3.8333333333333344</v>
      </c>
      <c r="G108" s="44"/>
    </row>
    <row r="109" spans="1:7" ht="15.75" x14ac:dyDescent="0.25">
      <c r="A109" s="31" t="s">
        <v>40</v>
      </c>
      <c r="B109" s="31" t="s">
        <v>16</v>
      </c>
      <c r="C109" s="31" t="str">
        <f>VLOOKUP(B109,$K$5:$L$44,2,0)</f>
        <v>Đậy bạt</v>
      </c>
      <c r="D109" s="44"/>
      <c r="E109" s="44"/>
      <c r="F109" s="44">
        <v>10.499999999999996</v>
      </c>
      <c r="G109" s="44"/>
    </row>
    <row r="110" spans="1:7" ht="15.75" x14ac:dyDescent="0.25">
      <c r="A110" s="31" t="s">
        <v>40</v>
      </c>
      <c r="B110" s="31" t="s">
        <v>21</v>
      </c>
      <c r="C110" s="31" t="str">
        <f>VLOOKUP(B110,$K$5:$L$44,2,0)</f>
        <v>Mở bạt</v>
      </c>
      <c r="D110" s="44"/>
      <c r="E110" s="44"/>
      <c r="F110" s="44">
        <v>4.8333333333333321</v>
      </c>
      <c r="G110" s="44"/>
    </row>
    <row r="111" spans="1:7" ht="15.75" x14ac:dyDescent="0.25">
      <c r="A111" s="31" t="s">
        <v>41</v>
      </c>
      <c r="B111" s="31" t="s">
        <v>3</v>
      </c>
      <c r="C111" s="31" t="s">
        <v>18</v>
      </c>
      <c r="D111" s="44">
        <v>266.66666666666669</v>
      </c>
      <c r="E111" s="44"/>
      <c r="F111" s="44"/>
      <c r="G111" s="44"/>
    </row>
    <row r="112" spans="1:7" ht="15.75" x14ac:dyDescent="0.25">
      <c r="A112" s="31" t="s">
        <v>41</v>
      </c>
      <c r="B112" s="31" t="s">
        <v>5</v>
      </c>
      <c r="C112" s="31" t="s">
        <v>6</v>
      </c>
      <c r="D112" s="44">
        <v>470</v>
      </c>
      <c r="E112" s="44"/>
      <c r="F112" s="44"/>
      <c r="G112" s="44"/>
    </row>
    <row r="113" spans="1:7" ht="15.75" x14ac:dyDescent="0.25">
      <c r="A113" s="31" t="s">
        <v>41</v>
      </c>
      <c r="B113" s="31" t="s">
        <v>7</v>
      </c>
      <c r="C113" s="31" t="s">
        <v>9</v>
      </c>
      <c r="D113" s="44">
        <v>625</v>
      </c>
      <c r="E113" s="44"/>
      <c r="F113" s="44"/>
      <c r="G113" s="44"/>
    </row>
    <row r="114" spans="1:7" ht="15.75" x14ac:dyDescent="0.25">
      <c r="A114" s="31" t="s">
        <v>41</v>
      </c>
      <c r="B114" s="31" t="s">
        <v>11</v>
      </c>
      <c r="C114" s="31" t="s">
        <v>12</v>
      </c>
      <c r="D114" s="44">
        <v>200</v>
      </c>
      <c r="E114" s="44"/>
      <c r="F114" s="44"/>
      <c r="G114" s="44"/>
    </row>
    <row r="115" spans="1:7" ht="15.75" x14ac:dyDescent="0.25">
      <c r="A115" s="31" t="s">
        <v>41</v>
      </c>
      <c r="B115" s="31" t="s">
        <v>11</v>
      </c>
      <c r="C115" s="31" t="s">
        <v>20</v>
      </c>
      <c r="D115" s="44">
        <v>266.66666666666669</v>
      </c>
      <c r="E115" s="44"/>
      <c r="F115" s="44"/>
      <c r="G115" s="44"/>
    </row>
    <row r="116" spans="1:7" ht="15.75" x14ac:dyDescent="0.25">
      <c r="A116" s="31" t="s">
        <v>41</v>
      </c>
      <c r="B116" s="31" t="s">
        <v>32</v>
      </c>
      <c r="C116" s="31" t="s">
        <v>52</v>
      </c>
      <c r="D116" s="44">
        <v>12.75</v>
      </c>
      <c r="E116" s="44"/>
      <c r="F116" s="44"/>
      <c r="G116" s="44"/>
    </row>
    <row r="117" spans="1:7" ht="15.75" x14ac:dyDescent="0.25">
      <c r="A117" s="31" t="s">
        <v>41</v>
      </c>
      <c r="B117" s="31" t="s">
        <v>32</v>
      </c>
      <c r="C117" s="31" t="s">
        <v>33</v>
      </c>
      <c r="D117" s="44">
        <v>6.5</v>
      </c>
      <c r="E117" s="44"/>
      <c r="F117" s="44"/>
      <c r="G117" s="44"/>
    </row>
    <row r="118" spans="1:7" ht="15.75" x14ac:dyDescent="0.25">
      <c r="A118" s="31" t="s">
        <v>41</v>
      </c>
      <c r="B118" s="31" t="s">
        <v>15</v>
      </c>
      <c r="C118" s="31" t="s">
        <v>12</v>
      </c>
      <c r="D118" s="44">
        <v>666.66666666666663</v>
      </c>
      <c r="E118" s="44"/>
      <c r="F118" s="44"/>
      <c r="G118" s="44"/>
    </row>
    <row r="119" spans="1:7" ht="15.75" x14ac:dyDescent="0.25">
      <c r="A119" s="31" t="s">
        <v>41</v>
      </c>
      <c r="B119" s="31" t="s">
        <v>24</v>
      </c>
      <c r="C119" s="31" t="str">
        <f>VLOOKUP(B119,$K$5:$L$44,2,0)</f>
        <v>Dọn vệ sinh…</v>
      </c>
      <c r="D119" s="44"/>
      <c r="E119" s="44"/>
      <c r="F119" s="44">
        <v>3</v>
      </c>
      <c r="G119" s="44"/>
    </row>
    <row r="120" spans="1:7" ht="15.75" x14ac:dyDescent="0.25">
      <c r="A120" s="31" t="s">
        <v>41</v>
      </c>
      <c r="B120" s="31" t="s">
        <v>16</v>
      </c>
      <c r="C120" s="31" t="str">
        <f>VLOOKUP(B120,$K$5:$L$44,2,0)</f>
        <v>Đậy bạt</v>
      </c>
      <c r="D120" s="44"/>
      <c r="E120" s="44"/>
      <c r="F120" s="44">
        <v>4.9999999999999982</v>
      </c>
      <c r="G120" s="44"/>
    </row>
    <row r="121" spans="1:7" ht="15.75" x14ac:dyDescent="0.25">
      <c r="A121" s="31" t="s">
        <v>41</v>
      </c>
      <c r="B121" s="31" t="s">
        <v>21</v>
      </c>
      <c r="C121" s="31" t="str">
        <f>VLOOKUP(B121,$K$5:$L$44,2,0)</f>
        <v>Mở bạt</v>
      </c>
      <c r="D121" s="44"/>
      <c r="E121" s="44"/>
      <c r="F121" s="44">
        <v>0.49999999999999956</v>
      </c>
      <c r="G121" s="44"/>
    </row>
    <row r="122" spans="1:7" ht="15.75" x14ac:dyDescent="0.25">
      <c r="A122" s="31" t="s">
        <v>42</v>
      </c>
      <c r="B122" s="31" t="s">
        <v>5</v>
      </c>
      <c r="C122" s="31" t="s">
        <v>6</v>
      </c>
      <c r="D122" s="44">
        <v>375</v>
      </c>
      <c r="E122" s="44"/>
      <c r="F122" s="44"/>
      <c r="G122" s="44"/>
    </row>
    <row r="123" spans="1:7" ht="15.75" x14ac:dyDescent="0.25">
      <c r="A123" s="31" t="s">
        <v>42</v>
      </c>
      <c r="B123" s="31" t="s">
        <v>11</v>
      </c>
      <c r="C123" s="31" t="s">
        <v>12</v>
      </c>
      <c r="D123" s="44">
        <v>300</v>
      </c>
      <c r="E123" s="44"/>
      <c r="F123" s="44"/>
      <c r="G123" s="44"/>
    </row>
    <row r="124" spans="1:7" ht="15.75" x14ac:dyDescent="0.25">
      <c r="A124" s="31" t="s">
        <v>42</v>
      </c>
      <c r="B124" s="31" t="s">
        <v>32</v>
      </c>
      <c r="C124" s="31" t="s">
        <v>33</v>
      </c>
      <c r="D124" s="44">
        <v>18.75</v>
      </c>
      <c r="E124" s="44"/>
      <c r="F124" s="44"/>
      <c r="G124" s="44"/>
    </row>
    <row r="125" spans="1:7" ht="15.75" x14ac:dyDescent="0.25">
      <c r="A125" s="31" t="s">
        <v>42</v>
      </c>
      <c r="B125" s="31" t="s">
        <v>15</v>
      </c>
      <c r="C125" s="31" t="s">
        <v>12</v>
      </c>
      <c r="D125" s="44">
        <v>680</v>
      </c>
      <c r="E125" s="44"/>
      <c r="F125" s="44"/>
      <c r="G125" s="44"/>
    </row>
    <row r="126" spans="1:7" ht="15.75" x14ac:dyDescent="0.25">
      <c r="A126" s="31" t="s">
        <v>42</v>
      </c>
      <c r="B126" s="31" t="s">
        <v>16</v>
      </c>
      <c r="C126" s="31" t="str">
        <f>VLOOKUP(B126,$K$5:$L$44,2,0)</f>
        <v>Đậy bạt</v>
      </c>
      <c r="D126" s="44"/>
      <c r="E126" s="44"/>
      <c r="F126" s="44">
        <v>9.8333333333333321</v>
      </c>
      <c r="G126" s="44"/>
    </row>
    <row r="127" spans="1:7" ht="15.75" x14ac:dyDescent="0.25">
      <c r="A127" s="31" t="s">
        <v>42</v>
      </c>
      <c r="B127" s="31" t="s">
        <v>21</v>
      </c>
      <c r="C127" s="31" t="str">
        <f>VLOOKUP(B127,$K$5:$L$44,2,0)</f>
        <v>Mở bạt</v>
      </c>
      <c r="D127" s="44"/>
      <c r="E127" s="44"/>
      <c r="F127" s="44">
        <v>4.6666666666666661</v>
      </c>
      <c r="G127" s="44"/>
    </row>
    <row r="128" spans="1:7" ht="15.75" x14ac:dyDescent="0.25">
      <c r="A128" s="31" t="s">
        <v>43</v>
      </c>
      <c r="B128" s="31" t="s">
        <v>5</v>
      </c>
      <c r="C128" s="31" t="s">
        <v>6</v>
      </c>
      <c r="D128" s="44">
        <v>375</v>
      </c>
      <c r="E128" s="44"/>
      <c r="F128" s="44"/>
      <c r="G128" s="44"/>
    </row>
    <row r="129" spans="1:7" ht="15.75" x14ac:dyDescent="0.25">
      <c r="A129" s="31" t="s">
        <v>43</v>
      </c>
      <c r="B129" s="31" t="s">
        <v>7</v>
      </c>
      <c r="C129" s="31" t="s">
        <v>8</v>
      </c>
      <c r="D129" s="44">
        <v>315</v>
      </c>
      <c r="E129" s="44"/>
      <c r="F129" s="44"/>
      <c r="G129" s="44"/>
    </row>
    <row r="130" spans="1:7" ht="15.75" x14ac:dyDescent="0.25">
      <c r="A130" s="31" t="s">
        <v>43</v>
      </c>
      <c r="B130" s="31" t="s">
        <v>7</v>
      </c>
      <c r="C130" s="31" t="s">
        <v>9</v>
      </c>
      <c r="D130" s="44">
        <v>625</v>
      </c>
      <c r="E130" s="44"/>
      <c r="F130" s="44"/>
      <c r="G130" s="44"/>
    </row>
    <row r="131" spans="1:7" ht="15.75" x14ac:dyDescent="0.25">
      <c r="A131" s="31" t="s">
        <v>43</v>
      </c>
      <c r="B131" s="31" t="s">
        <v>7</v>
      </c>
      <c r="C131" s="31" t="s">
        <v>38</v>
      </c>
      <c r="D131" s="44">
        <v>315</v>
      </c>
      <c r="E131" s="44"/>
      <c r="F131" s="44"/>
      <c r="G131" s="44"/>
    </row>
    <row r="132" spans="1:7" ht="15.75" x14ac:dyDescent="0.25">
      <c r="A132" s="31" t="s">
        <v>43</v>
      </c>
      <c r="B132" s="31" t="s">
        <v>11</v>
      </c>
      <c r="C132" s="31" t="s">
        <v>80</v>
      </c>
      <c r="D132" s="44">
        <v>2.5</v>
      </c>
      <c r="E132" s="44"/>
      <c r="F132" s="44"/>
      <c r="G132" s="44"/>
    </row>
    <row r="133" spans="1:7" ht="15.75" x14ac:dyDescent="0.25">
      <c r="A133" s="31" t="s">
        <v>43</v>
      </c>
      <c r="B133" s="31" t="s">
        <v>11</v>
      </c>
      <c r="C133" s="31" t="s">
        <v>12</v>
      </c>
      <c r="D133" s="44">
        <v>280</v>
      </c>
      <c r="E133" s="44"/>
      <c r="F133" s="44"/>
      <c r="G133" s="44"/>
    </row>
    <row r="134" spans="1:7" ht="15.75" x14ac:dyDescent="0.25">
      <c r="A134" s="31" t="s">
        <v>43</v>
      </c>
      <c r="B134" s="31" t="s">
        <v>15</v>
      </c>
      <c r="C134" s="31" t="s">
        <v>12</v>
      </c>
      <c r="D134" s="44">
        <v>1046.67</v>
      </c>
      <c r="E134" s="44">
        <v>6.25</v>
      </c>
      <c r="F134" s="44"/>
      <c r="G134" s="44"/>
    </row>
    <row r="135" spans="1:7" ht="15.75" x14ac:dyDescent="0.25">
      <c r="A135" s="31" t="s">
        <v>43</v>
      </c>
      <c r="B135" s="31" t="s">
        <v>24</v>
      </c>
      <c r="C135" s="31" t="str">
        <f>VLOOKUP(B135,$K$5:$L$44,2,0)</f>
        <v>Dọn vệ sinh…</v>
      </c>
      <c r="D135" s="44"/>
      <c r="E135" s="44"/>
      <c r="F135" s="44">
        <v>2.4999999999999991</v>
      </c>
      <c r="G135" s="44"/>
    </row>
    <row r="136" spans="1:7" ht="15.75" x14ac:dyDescent="0.25">
      <c r="A136" s="31" t="s">
        <v>43</v>
      </c>
      <c r="B136" s="31" t="s">
        <v>16</v>
      </c>
      <c r="C136" s="31" t="str">
        <f>VLOOKUP(B136,$K$5:$L$44,2,0)</f>
        <v>Đậy bạt</v>
      </c>
      <c r="D136" s="44"/>
      <c r="E136" s="44"/>
      <c r="F136" s="44">
        <v>1.5</v>
      </c>
      <c r="G136" s="44"/>
    </row>
    <row r="137" spans="1:7" ht="15.75" x14ac:dyDescent="0.25">
      <c r="A137" s="31" t="s">
        <v>44</v>
      </c>
      <c r="B137" s="31" t="s">
        <v>11</v>
      </c>
      <c r="C137" s="31" t="s">
        <v>12</v>
      </c>
      <c r="D137" s="44">
        <v>300</v>
      </c>
      <c r="E137" s="44"/>
      <c r="F137" s="44"/>
      <c r="G137" s="44"/>
    </row>
    <row r="138" spans="1:7" ht="15.75" x14ac:dyDescent="0.25">
      <c r="A138" s="31" t="s">
        <v>44</v>
      </c>
      <c r="B138" s="31" t="s">
        <v>15</v>
      </c>
      <c r="C138" s="31" t="s">
        <v>12</v>
      </c>
      <c r="D138" s="44">
        <v>600</v>
      </c>
      <c r="E138" s="44"/>
      <c r="F138" s="44"/>
      <c r="G138" s="44"/>
    </row>
    <row r="139" spans="1:7" ht="15.75" x14ac:dyDescent="0.25">
      <c r="A139" s="31" t="s">
        <v>44</v>
      </c>
      <c r="B139" s="31" t="s">
        <v>24</v>
      </c>
      <c r="C139" s="31" t="str">
        <f>VLOOKUP(B139,$K$5:$L$44,2,0)</f>
        <v>Dọn vệ sinh…</v>
      </c>
      <c r="D139" s="44"/>
      <c r="E139" s="44"/>
      <c r="F139" s="44">
        <v>2.8333333333333339</v>
      </c>
      <c r="G139" s="44"/>
    </row>
    <row r="140" spans="1:7" ht="15.75" x14ac:dyDescent="0.25">
      <c r="A140" s="31" t="s">
        <v>44</v>
      </c>
      <c r="B140" s="31" t="s">
        <v>16</v>
      </c>
      <c r="C140" s="31" t="str">
        <f>VLOOKUP(B140,$K$5:$L$44,2,0)</f>
        <v>Đậy bạt</v>
      </c>
      <c r="D140" s="44"/>
      <c r="E140" s="44"/>
      <c r="F140" s="44">
        <v>9.8333333333333321</v>
      </c>
      <c r="G140" s="44"/>
    </row>
    <row r="141" spans="1:7" ht="15.75" x14ac:dyDescent="0.25">
      <c r="A141" s="31" t="s">
        <v>44</v>
      </c>
      <c r="B141" s="31" t="s">
        <v>21</v>
      </c>
      <c r="C141" s="31" t="str">
        <f>VLOOKUP(B141,$K$5:$L$44,2,0)</f>
        <v>Mở bạt</v>
      </c>
      <c r="D141" s="44"/>
      <c r="E141" s="44"/>
      <c r="F141" s="44">
        <v>3.3333333333333321</v>
      </c>
      <c r="G141" s="44"/>
    </row>
    <row r="142" spans="1:7" ht="15.75" x14ac:dyDescent="0.25">
      <c r="A142" s="31" t="s">
        <v>45</v>
      </c>
      <c r="B142" s="31" t="s">
        <v>3</v>
      </c>
      <c r="C142" s="31" t="s">
        <v>18</v>
      </c>
      <c r="D142" s="44">
        <v>266.66666666666669</v>
      </c>
      <c r="E142" s="44"/>
      <c r="F142" s="44"/>
      <c r="G142" s="44"/>
    </row>
    <row r="143" spans="1:7" ht="15.75" x14ac:dyDescent="0.25">
      <c r="A143" s="31" t="s">
        <v>45</v>
      </c>
      <c r="B143" s="31" t="s">
        <v>7</v>
      </c>
      <c r="C143" s="31" t="s">
        <v>9</v>
      </c>
      <c r="D143" s="44">
        <v>625</v>
      </c>
      <c r="E143" s="44"/>
      <c r="F143" s="44"/>
      <c r="G143" s="44"/>
    </row>
    <row r="144" spans="1:7" ht="15.75" x14ac:dyDescent="0.25">
      <c r="A144" s="31" t="s">
        <v>45</v>
      </c>
      <c r="B144" s="31" t="s">
        <v>11</v>
      </c>
      <c r="C144" s="31" t="s">
        <v>12</v>
      </c>
      <c r="D144" s="44">
        <v>200</v>
      </c>
      <c r="E144" s="44"/>
      <c r="F144" s="44"/>
      <c r="G144" s="44"/>
    </row>
    <row r="145" spans="1:7" ht="15.75" x14ac:dyDescent="0.25">
      <c r="A145" s="31" t="s">
        <v>45</v>
      </c>
      <c r="B145" s="31" t="s">
        <v>11</v>
      </c>
      <c r="C145" s="31" t="s">
        <v>20</v>
      </c>
      <c r="D145" s="44">
        <v>266.66666666666669</v>
      </c>
      <c r="E145" s="44"/>
      <c r="F145" s="44"/>
      <c r="G145" s="44"/>
    </row>
    <row r="146" spans="1:7" ht="15.75" x14ac:dyDescent="0.25">
      <c r="A146" s="31" t="s">
        <v>45</v>
      </c>
      <c r="B146" s="31" t="s">
        <v>32</v>
      </c>
      <c r="C146" s="31" t="s">
        <v>33</v>
      </c>
      <c r="D146" s="44">
        <v>18.75</v>
      </c>
      <c r="E146" s="44"/>
      <c r="F146" s="44"/>
      <c r="G146" s="44"/>
    </row>
    <row r="147" spans="1:7" ht="15.75" x14ac:dyDescent="0.25">
      <c r="A147" s="31" t="s">
        <v>45</v>
      </c>
      <c r="B147" s="31" t="s">
        <v>15</v>
      </c>
      <c r="C147" s="31" t="s">
        <v>12</v>
      </c>
      <c r="D147" s="44">
        <v>333.33333333333331</v>
      </c>
      <c r="E147" s="44"/>
      <c r="F147" s="44"/>
      <c r="G147" s="44"/>
    </row>
    <row r="148" spans="1:7" ht="15.75" x14ac:dyDescent="0.25">
      <c r="A148" s="31" t="s">
        <v>45</v>
      </c>
      <c r="B148" s="31" t="s">
        <v>24</v>
      </c>
      <c r="C148" s="31" t="str">
        <f>VLOOKUP(B148,$K$5:$L$44,2,0)</f>
        <v>Dọn vệ sinh…</v>
      </c>
      <c r="D148" s="44"/>
      <c r="E148" s="44"/>
      <c r="F148" s="44">
        <v>3.5000000000000009</v>
      </c>
      <c r="G148" s="44"/>
    </row>
    <row r="149" spans="1:7" ht="15.75" x14ac:dyDescent="0.25">
      <c r="A149" s="31" t="s">
        <v>45</v>
      </c>
      <c r="B149" s="31" t="s">
        <v>16</v>
      </c>
      <c r="C149" s="31" t="str">
        <f>VLOOKUP(B149,$K$5:$L$44,2,0)</f>
        <v>Đậy bạt</v>
      </c>
      <c r="D149" s="44"/>
      <c r="E149" s="44"/>
      <c r="F149" s="44">
        <v>4.9999999999999982</v>
      </c>
      <c r="G149" s="44"/>
    </row>
    <row r="150" spans="1:7" ht="15.75" x14ac:dyDescent="0.25">
      <c r="A150" s="31" t="s">
        <v>45</v>
      </c>
      <c r="B150" s="31" t="s">
        <v>21</v>
      </c>
      <c r="C150" s="31" t="str">
        <f>VLOOKUP(B150,$K$5:$L$44,2,0)</f>
        <v>Mở bạt</v>
      </c>
      <c r="D150" s="44"/>
      <c r="E150" s="44"/>
      <c r="F150" s="44">
        <v>3</v>
      </c>
      <c r="G150" s="44"/>
    </row>
    <row r="151" spans="1:7" ht="15.75" x14ac:dyDescent="0.25">
      <c r="A151" s="31" t="s">
        <v>81</v>
      </c>
      <c r="B151" s="31" t="s">
        <v>21</v>
      </c>
      <c r="C151" s="31" t="str">
        <f>VLOOKUP(B151,$K$5:$L$44,2,0)</f>
        <v>Mở bạt</v>
      </c>
      <c r="D151" s="44"/>
      <c r="E151" s="44"/>
      <c r="F151" s="44">
        <v>0.66666666666666563</v>
      </c>
      <c r="G151" s="44"/>
    </row>
    <row r="152" spans="1:7" ht="15.75" x14ac:dyDescent="0.25">
      <c r="A152" s="31" t="s">
        <v>47</v>
      </c>
      <c r="B152" s="31" t="s">
        <v>3</v>
      </c>
      <c r="C152" s="31" t="s">
        <v>18</v>
      </c>
      <c r="D152" s="44">
        <v>620</v>
      </c>
      <c r="E152" s="44"/>
      <c r="F152" s="44"/>
      <c r="G152" s="44"/>
    </row>
    <row r="153" spans="1:7" ht="15.75" x14ac:dyDescent="0.25">
      <c r="A153" s="31" t="s">
        <v>47</v>
      </c>
      <c r="B153" s="31" t="s">
        <v>7</v>
      </c>
      <c r="C153" s="31" t="s">
        <v>9</v>
      </c>
      <c r="D153" s="44">
        <v>1250</v>
      </c>
      <c r="E153" s="44"/>
      <c r="F153" s="44"/>
      <c r="G153" s="44"/>
    </row>
    <row r="154" spans="1:7" ht="15.75" x14ac:dyDescent="0.25">
      <c r="A154" s="31" t="s">
        <v>47</v>
      </c>
      <c r="B154" s="31" t="s">
        <v>11</v>
      </c>
      <c r="C154" s="31" t="s">
        <v>12</v>
      </c>
      <c r="D154" s="44">
        <v>260</v>
      </c>
      <c r="E154" s="44"/>
      <c r="F154" s="44"/>
      <c r="G154" s="44"/>
    </row>
    <row r="155" spans="1:7" ht="15.75" x14ac:dyDescent="0.25">
      <c r="A155" s="31" t="s">
        <v>47</v>
      </c>
      <c r="B155" s="31" t="s">
        <v>11</v>
      </c>
      <c r="C155" s="31" t="s">
        <v>20</v>
      </c>
      <c r="D155" s="44">
        <v>266.66666666666669</v>
      </c>
      <c r="E155" s="44"/>
      <c r="F155" s="44"/>
      <c r="G155" s="44"/>
    </row>
    <row r="156" spans="1:7" ht="15.75" x14ac:dyDescent="0.25">
      <c r="A156" s="31" t="s">
        <v>47</v>
      </c>
      <c r="B156" s="31" t="s">
        <v>15</v>
      </c>
      <c r="C156" s="31" t="s">
        <v>12</v>
      </c>
      <c r="D156" s="44">
        <v>666.66666666666663</v>
      </c>
      <c r="E156" s="44"/>
      <c r="F156" s="44"/>
      <c r="G156" s="44"/>
    </row>
    <row r="157" spans="1:7" ht="15.75" x14ac:dyDescent="0.25">
      <c r="A157" s="31" t="s">
        <v>47</v>
      </c>
      <c r="B157" s="31" t="s">
        <v>16</v>
      </c>
      <c r="C157" s="31" t="str">
        <f>VLOOKUP(B157,$K$5:$L$44,2,0)</f>
        <v>Đậy bạt</v>
      </c>
      <c r="D157" s="44"/>
      <c r="E157" s="44"/>
      <c r="F157" s="44">
        <v>6.4999999999999982</v>
      </c>
      <c r="G157" s="44"/>
    </row>
    <row r="158" spans="1:7" ht="15.75" x14ac:dyDescent="0.25">
      <c r="A158" s="31" t="s">
        <v>47</v>
      </c>
      <c r="B158" s="31" t="s">
        <v>21</v>
      </c>
      <c r="C158" s="31" t="str">
        <f>VLOOKUP(B158,$K$5:$L$44,2,0)</f>
        <v>Mở bạt</v>
      </c>
      <c r="D158" s="44"/>
      <c r="E158" s="44"/>
      <c r="F158" s="44">
        <v>0.66666666666666563</v>
      </c>
      <c r="G158" s="44"/>
    </row>
    <row r="159" spans="1:7" ht="15.75" x14ac:dyDescent="0.25">
      <c r="A159" s="31" t="s">
        <v>48</v>
      </c>
      <c r="B159" s="31" t="s">
        <v>3</v>
      </c>
      <c r="C159" s="31" t="s">
        <v>18</v>
      </c>
      <c r="D159" s="44">
        <v>620</v>
      </c>
      <c r="E159" s="44"/>
      <c r="F159" s="44"/>
      <c r="G159" s="44"/>
    </row>
    <row r="160" spans="1:7" ht="15.75" x14ac:dyDescent="0.25">
      <c r="A160" s="31" t="s">
        <v>48</v>
      </c>
      <c r="B160" s="31" t="s">
        <v>7</v>
      </c>
      <c r="C160" s="31" t="s">
        <v>9</v>
      </c>
      <c r="D160" s="44">
        <v>712.5</v>
      </c>
      <c r="E160" s="44"/>
      <c r="F160" s="44"/>
      <c r="G160" s="44"/>
    </row>
    <row r="161" spans="1:7" ht="15.75" x14ac:dyDescent="0.25">
      <c r="A161" s="31" t="s">
        <v>48</v>
      </c>
      <c r="B161" s="31" t="s">
        <v>11</v>
      </c>
      <c r="C161" s="31" t="s">
        <v>9</v>
      </c>
      <c r="D161" s="44">
        <v>537.5</v>
      </c>
      <c r="E161" s="44"/>
      <c r="F161" s="44"/>
      <c r="G161" s="44"/>
    </row>
    <row r="162" spans="1:7" ht="15.75" x14ac:dyDescent="0.25">
      <c r="A162" s="31" t="s">
        <v>48</v>
      </c>
      <c r="B162" s="31" t="s">
        <v>11</v>
      </c>
      <c r="C162" s="31" t="s">
        <v>12</v>
      </c>
      <c r="D162" s="44">
        <v>260</v>
      </c>
      <c r="E162" s="44"/>
      <c r="F162" s="44"/>
      <c r="G162" s="44"/>
    </row>
    <row r="163" spans="1:7" ht="15.75" x14ac:dyDescent="0.25">
      <c r="A163" s="31" t="s">
        <v>48</v>
      </c>
      <c r="B163" s="31" t="s">
        <v>11</v>
      </c>
      <c r="C163" s="31" t="s">
        <v>20</v>
      </c>
      <c r="D163" s="44">
        <v>266.66666666666669</v>
      </c>
      <c r="E163" s="44"/>
      <c r="F163" s="44"/>
      <c r="G163" s="44"/>
    </row>
    <row r="164" spans="1:7" ht="15.75" x14ac:dyDescent="0.25">
      <c r="A164" s="31" t="s">
        <v>48</v>
      </c>
      <c r="B164" s="31" t="s">
        <v>15</v>
      </c>
      <c r="C164" s="31" t="s">
        <v>12</v>
      </c>
      <c r="D164" s="44">
        <v>666.66666666666663</v>
      </c>
      <c r="E164" s="44"/>
      <c r="F164" s="44"/>
      <c r="G164" s="44"/>
    </row>
    <row r="165" spans="1:7" ht="15.75" x14ac:dyDescent="0.25">
      <c r="A165" s="31" t="s">
        <v>48</v>
      </c>
      <c r="B165" s="31" t="s">
        <v>16</v>
      </c>
      <c r="C165" s="31" t="str">
        <f>VLOOKUP(B165,$K$5:$L$44,2,0)</f>
        <v>Đậy bạt</v>
      </c>
      <c r="D165" s="44"/>
      <c r="E165" s="44"/>
      <c r="F165" s="44">
        <v>6.4999999999999982</v>
      </c>
      <c r="G165" s="44"/>
    </row>
    <row r="166" spans="1:7" ht="15.75" x14ac:dyDescent="0.25">
      <c r="A166" s="31" t="s">
        <v>48</v>
      </c>
      <c r="B166" s="31" t="s">
        <v>21</v>
      </c>
      <c r="C166" s="31" t="str">
        <f>VLOOKUP(B166,$K$5:$L$44,2,0)</f>
        <v>Mở bạt</v>
      </c>
      <c r="D166" s="44"/>
      <c r="E166" s="44"/>
      <c r="F166" s="44">
        <v>0.66666666666666563</v>
      </c>
      <c r="G166" s="44"/>
    </row>
    <row r="167" spans="1:7" s="9" customFormat="1" x14ac:dyDescent="0.25">
      <c r="A167" s="9" t="s">
        <v>66</v>
      </c>
      <c r="D167" s="41"/>
      <c r="E167" s="42"/>
      <c r="F167" s="42"/>
      <c r="G167" s="42"/>
    </row>
    <row r="168" spans="1:7" x14ac:dyDescent="0.25">
      <c r="A168" s="9" t="s">
        <v>62</v>
      </c>
      <c r="B168" s="9"/>
      <c r="C168" s="40" t="s">
        <v>63</v>
      </c>
      <c r="D168" s="145" t="s">
        <v>64</v>
      </c>
      <c r="E168" s="145"/>
      <c r="F168" s="146" t="s">
        <v>65</v>
      </c>
      <c r="G168" s="146"/>
    </row>
  </sheetData>
  <mergeCells count="8">
    <mergeCell ref="D168:E168"/>
    <mergeCell ref="F168:G168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2"/>
  <sheetViews>
    <sheetView topLeftCell="A190" workbookViewId="0">
      <selection activeCell="A201" sqref="A201:XFD202"/>
    </sheetView>
  </sheetViews>
  <sheetFormatPr defaultRowHeight="15" x14ac:dyDescent="0.25"/>
  <cols>
    <col min="1" max="1" width="21.5703125" customWidth="1"/>
    <col min="2" max="2" width="12.28515625" customWidth="1"/>
    <col min="3" max="3" width="20.42578125" bestFit="1" customWidth="1"/>
    <col min="4" max="7" width="12.140625" customWidth="1"/>
  </cols>
  <sheetData>
    <row r="2" spans="1:11" ht="21" x14ac:dyDescent="0.25">
      <c r="A2" s="155" t="s">
        <v>84</v>
      </c>
      <c r="B2" s="155"/>
      <c r="C2" s="155"/>
      <c r="D2" s="155"/>
      <c r="E2" s="155"/>
      <c r="F2" s="155"/>
      <c r="G2" s="155"/>
    </row>
    <row r="3" spans="1:11" ht="51" customHeight="1" x14ac:dyDescent="0.25">
      <c r="A3" s="160" t="s">
        <v>68</v>
      </c>
      <c r="B3" s="161" t="s">
        <v>0</v>
      </c>
      <c r="C3" s="159" t="s">
        <v>77</v>
      </c>
      <c r="D3" s="156" t="s">
        <v>76</v>
      </c>
      <c r="E3" s="156"/>
      <c r="F3" s="157" t="s">
        <v>75</v>
      </c>
      <c r="G3" s="157"/>
    </row>
    <row r="4" spans="1:11" ht="57" customHeight="1" x14ac:dyDescent="0.25">
      <c r="A4" s="160"/>
      <c r="B4" s="162"/>
      <c r="C4" s="159"/>
      <c r="D4" s="48" t="s">
        <v>55</v>
      </c>
      <c r="E4" s="48" t="s">
        <v>72</v>
      </c>
      <c r="F4" s="48" t="s">
        <v>73</v>
      </c>
      <c r="G4" s="48" t="s">
        <v>74</v>
      </c>
    </row>
    <row r="5" spans="1:11" x14ac:dyDescent="0.25">
      <c r="A5" s="27" t="s">
        <v>2</v>
      </c>
      <c r="B5" s="27" t="s">
        <v>3</v>
      </c>
      <c r="C5" s="27" t="s">
        <v>18</v>
      </c>
      <c r="D5" s="49">
        <v>630</v>
      </c>
      <c r="E5" s="49"/>
      <c r="F5" s="49"/>
      <c r="G5" s="49"/>
    </row>
    <row r="6" spans="1:11" x14ac:dyDescent="0.25">
      <c r="A6" s="27" t="s">
        <v>2</v>
      </c>
      <c r="B6" s="27" t="s">
        <v>5</v>
      </c>
      <c r="C6" s="27" t="s">
        <v>6</v>
      </c>
      <c r="D6" s="49">
        <v>333.33333333333331</v>
      </c>
      <c r="E6" s="49"/>
      <c r="F6" s="49"/>
      <c r="G6" s="49"/>
    </row>
    <row r="7" spans="1:11" x14ac:dyDescent="0.25">
      <c r="A7" s="27" t="s">
        <v>2</v>
      </c>
      <c r="B7" s="27" t="s">
        <v>7</v>
      </c>
      <c r="C7" s="27" t="s">
        <v>9</v>
      </c>
      <c r="D7" s="49">
        <v>1750</v>
      </c>
      <c r="E7" s="49"/>
      <c r="F7" s="49"/>
      <c r="G7" s="49"/>
      <c r="J7" s="1" t="s">
        <v>16</v>
      </c>
      <c r="K7" s="1" t="s">
        <v>50</v>
      </c>
    </row>
    <row r="8" spans="1:11" x14ac:dyDescent="0.25">
      <c r="A8" s="27" t="s">
        <v>2</v>
      </c>
      <c r="B8" s="27" t="s">
        <v>7</v>
      </c>
      <c r="C8" s="27" t="s">
        <v>10</v>
      </c>
      <c r="D8" s="49">
        <v>325</v>
      </c>
      <c r="E8" s="49"/>
      <c r="F8" s="49"/>
      <c r="G8" s="49"/>
      <c r="J8" s="1" t="s">
        <v>21</v>
      </c>
      <c r="K8" s="1" t="s">
        <v>49</v>
      </c>
    </row>
    <row r="9" spans="1:11" x14ac:dyDescent="0.25">
      <c r="A9" s="27" t="s">
        <v>2</v>
      </c>
      <c r="B9" s="27" t="s">
        <v>11</v>
      </c>
      <c r="C9" s="27" t="s">
        <v>12</v>
      </c>
      <c r="D9" s="49">
        <v>700</v>
      </c>
      <c r="E9" s="49"/>
      <c r="F9" s="49"/>
      <c r="G9" s="49"/>
      <c r="J9" s="1" t="s">
        <v>24</v>
      </c>
      <c r="K9" s="1" t="s">
        <v>51</v>
      </c>
    </row>
    <row r="10" spans="1:11" x14ac:dyDescent="0.25">
      <c r="A10" s="27" t="s">
        <v>2</v>
      </c>
      <c r="B10" s="27" t="s">
        <v>15</v>
      </c>
      <c r="C10" s="27" t="s">
        <v>12</v>
      </c>
      <c r="D10" s="49">
        <v>666.66666666666663</v>
      </c>
      <c r="E10" s="49"/>
      <c r="F10" s="49"/>
      <c r="G10" s="49"/>
      <c r="J10" s="1" t="s">
        <v>69</v>
      </c>
      <c r="K10" s="1" t="s">
        <v>70</v>
      </c>
    </row>
    <row r="11" spans="1:11" x14ac:dyDescent="0.25">
      <c r="A11" s="27" t="s">
        <v>2</v>
      </c>
      <c r="B11" s="27" t="s">
        <v>24</v>
      </c>
      <c r="C11" s="27" t="str">
        <f>VLOOKUP(B11,$J$5:$L$51,2,0)</f>
        <v>Dọn vệ sinh…</v>
      </c>
      <c r="D11" s="49"/>
      <c r="E11" s="49"/>
      <c r="F11" s="49">
        <v>14.5</v>
      </c>
      <c r="G11" s="49"/>
    </row>
    <row r="12" spans="1:11" x14ac:dyDescent="0.25">
      <c r="A12" s="27" t="s">
        <v>2</v>
      </c>
      <c r="B12" s="27" t="s">
        <v>16</v>
      </c>
      <c r="C12" s="27" t="str">
        <f>VLOOKUP(B12,$J$5:$L$51,2,0)</f>
        <v>Đậy bạt</v>
      </c>
      <c r="D12" s="49"/>
      <c r="E12" s="49"/>
      <c r="F12" s="49">
        <v>1.5</v>
      </c>
      <c r="G12" s="49"/>
    </row>
    <row r="13" spans="1:11" x14ac:dyDescent="0.25">
      <c r="A13" s="27" t="s">
        <v>2</v>
      </c>
      <c r="B13" s="27" t="s">
        <v>21</v>
      </c>
      <c r="C13" s="27" t="str">
        <f>VLOOKUP(B13,$J$5:$L$51,2,0)</f>
        <v>Mở bạt</v>
      </c>
      <c r="D13" s="49"/>
      <c r="E13" s="49"/>
      <c r="F13" s="49">
        <v>1.0000000000000004</v>
      </c>
      <c r="G13" s="49"/>
    </row>
    <row r="14" spans="1:11" x14ac:dyDescent="0.25">
      <c r="A14" s="27" t="s">
        <v>17</v>
      </c>
      <c r="B14" s="27" t="s">
        <v>3</v>
      </c>
      <c r="C14" s="27" t="s">
        <v>19</v>
      </c>
      <c r="D14" s="49">
        <v>375</v>
      </c>
      <c r="E14" s="49"/>
      <c r="F14" s="49"/>
      <c r="G14" s="49"/>
    </row>
    <row r="15" spans="1:11" x14ac:dyDescent="0.25">
      <c r="A15" s="27" t="s">
        <v>17</v>
      </c>
      <c r="B15" s="27" t="s">
        <v>3</v>
      </c>
      <c r="C15" s="27" t="s">
        <v>4</v>
      </c>
      <c r="D15" s="49">
        <v>510</v>
      </c>
      <c r="E15" s="49"/>
      <c r="F15" s="49"/>
      <c r="G15" s="49"/>
    </row>
    <row r="16" spans="1:11" x14ac:dyDescent="0.25">
      <c r="A16" s="27" t="s">
        <v>17</v>
      </c>
      <c r="B16" s="27" t="s">
        <v>5</v>
      </c>
      <c r="C16" s="27" t="s">
        <v>6</v>
      </c>
      <c r="D16" s="49">
        <v>520.83333333333326</v>
      </c>
      <c r="E16" s="49"/>
      <c r="F16" s="49"/>
      <c r="G16" s="49"/>
    </row>
    <row r="17" spans="1:7" x14ac:dyDescent="0.25">
      <c r="A17" s="27" t="s">
        <v>17</v>
      </c>
      <c r="B17" s="27" t="s">
        <v>7</v>
      </c>
      <c r="C17" s="27" t="s">
        <v>9</v>
      </c>
      <c r="D17" s="49">
        <v>315</v>
      </c>
      <c r="E17" s="49"/>
      <c r="F17" s="49"/>
      <c r="G17" s="49"/>
    </row>
    <row r="18" spans="1:7" x14ac:dyDescent="0.25">
      <c r="A18" s="27" t="s">
        <v>17</v>
      </c>
      <c r="B18" s="27" t="s">
        <v>7</v>
      </c>
      <c r="C18" s="27" t="s">
        <v>37</v>
      </c>
      <c r="D18" s="49">
        <v>315</v>
      </c>
      <c r="E18" s="49"/>
      <c r="F18" s="49"/>
      <c r="G18" s="49"/>
    </row>
    <row r="19" spans="1:7" x14ac:dyDescent="0.25">
      <c r="A19" s="27" t="s">
        <v>17</v>
      </c>
      <c r="B19" s="27" t="s">
        <v>11</v>
      </c>
      <c r="C19" s="27" t="s">
        <v>12</v>
      </c>
      <c r="D19" s="49">
        <v>83.333333333333329</v>
      </c>
      <c r="E19" s="49"/>
      <c r="F19" s="49"/>
      <c r="G19" s="49"/>
    </row>
    <row r="20" spans="1:7" x14ac:dyDescent="0.25">
      <c r="A20" s="27" t="s">
        <v>17</v>
      </c>
      <c r="B20" s="27" t="s">
        <v>11</v>
      </c>
      <c r="C20" s="27" t="s">
        <v>20</v>
      </c>
      <c r="D20" s="49">
        <v>166.66666666666666</v>
      </c>
      <c r="E20" s="49"/>
      <c r="F20" s="49"/>
      <c r="G20" s="49"/>
    </row>
    <row r="21" spans="1:7" x14ac:dyDescent="0.25">
      <c r="A21" s="27" t="s">
        <v>17</v>
      </c>
      <c r="B21" s="27" t="s">
        <v>15</v>
      </c>
      <c r="C21" s="27" t="s">
        <v>12</v>
      </c>
      <c r="D21" s="49">
        <v>666.66666666666663</v>
      </c>
      <c r="E21" s="49"/>
      <c r="F21" s="49"/>
      <c r="G21" s="49"/>
    </row>
    <row r="22" spans="1:7" x14ac:dyDescent="0.25">
      <c r="A22" s="27" t="s">
        <v>17</v>
      </c>
      <c r="B22" s="27" t="s">
        <v>24</v>
      </c>
      <c r="C22" s="27" t="str">
        <f>VLOOKUP(B22,$J$5:$L$51,2,0)</f>
        <v>Dọn vệ sinh…</v>
      </c>
      <c r="D22" s="49"/>
      <c r="E22" s="49"/>
      <c r="F22" s="49">
        <v>14</v>
      </c>
      <c r="G22" s="49"/>
    </row>
    <row r="23" spans="1:7" x14ac:dyDescent="0.25">
      <c r="A23" s="27" t="s">
        <v>17</v>
      </c>
      <c r="B23" s="27" t="s">
        <v>16</v>
      </c>
      <c r="C23" s="27" t="str">
        <f>VLOOKUP(B23,$J$5:$L$51,2,0)</f>
        <v>Đậy bạt</v>
      </c>
      <c r="D23" s="49"/>
      <c r="E23" s="49"/>
      <c r="F23" s="49">
        <v>2.9999999999999973</v>
      </c>
      <c r="G23" s="49"/>
    </row>
    <row r="24" spans="1:7" x14ac:dyDescent="0.25">
      <c r="A24" s="27" t="s">
        <v>17</v>
      </c>
      <c r="B24" s="27" t="s">
        <v>21</v>
      </c>
      <c r="C24" s="27" t="str">
        <f>VLOOKUP(B24,$J$5:$L$51,2,0)</f>
        <v>Mở bạt</v>
      </c>
      <c r="D24" s="49"/>
      <c r="E24" s="49"/>
      <c r="F24" s="49">
        <v>1.0000000000000004</v>
      </c>
      <c r="G24" s="49"/>
    </row>
    <row r="25" spans="1:7" x14ac:dyDescent="0.25">
      <c r="A25" s="27" t="s">
        <v>22</v>
      </c>
      <c r="B25" s="27" t="s">
        <v>5</v>
      </c>
      <c r="C25" s="27" t="s">
        <v>6</v>
      </c>
      <c r="D25" s="49">
        <v>523.33333333333326</v>
      </c>
      <c r="E25" s="49"/>
      <c r="F25" s="49"/>
      <c r="G25" s="49"/>
    </row>
    <row r="26" spans="1:7" x14ac:dyDescent="0.25">
      <c r="A26" s="27" t="s">
        <v>22</v>
      </c>
      <c r="B26" s="27" t="s">
        <v>7</v>
      </c>
      <c r="C26" s="27" t="s">
        <v>53</v>
      </c>
      <c r="D26" s="49">
        <v>490</v>
      </c>
      <c r="E26" s="49"/>
      <c r="F26" s="49"/>
      <c r="G26" s="49"/>
    </row>
    <row r="27" spans="1:7" x14ac:dyDescent="0.25">
      <c r="A27" s="27" t="s">
        <v>22</v>
      </c>
      <c r="B27" s="27" t="s">
        <v>7</v>
      </c>
      <c r="C27" s="27" t="s">
        <v>9</v>
      </c>
      <c r="D27" s="49">
        <v>1025</v>
      </c>
      <c r="E27" s="49"/>
      <c r="F27" s="49"/>
      <c r="G27" s="49"/>
    </row>
    <row r="28" spans="1:7" x14ac:dyDescent="0.25">
      <c r="A28" s="27" t="s">
        <v>22</v>
      </c>
      <c r="B28" s="27" t="s">
        <v>7</v>
      </c>
      <c r="C28" s="27" t="s">
        <v>38</v>
      </c>
      <c r="D28" s="49">
        <v>315</v>
      </c>
      <c r="E28" s="49"/>
      <c r="F28" s="49"/>
      <c r="G28" s="49"/>
    </row>
    <row r="29" spans="1:7" x14ac:dyDescent="0.25">
      <c r="A29" s="27" t="s">
        <v>22</v>
      </c>
      <c r="B29" s="27" t="s">
        <v>11</v>
      </c>
      <c r="C29" s="27" t="s">
        <v>12</v>
      </c>
      <c r="D29" s="49">
        <v>603.33333333333337</v>
      </c>
      <c r="E29" s="49"/>
      <c r="F29" s="49"/>
      <c r="G29" s="49"/>
    </row>
    <row r="30" spans="1:7" x14ac:dyDescent="0.25">
      <c r="A30" s="27" t="s">
        <v>22</v>
      </c>
      <c r="B30" s="27" t="s">
        <v>32</v>
      </c>
      <c r="C30" s="27" t="s">
        <v>52</v>
      </c>
      <c r="D30" s="49">
        <v>25</v>
      </c>
      <c r="E30" s="49"/>
      <c r="F30" s="49"/>
      <c r="G30" s="49"/>
    </row>
    <row r="31" spans="1:7" x14ac:dyDescent="0.25">
      <c r="A31" s="27" t="s">
        <v>22</v>
      </c>
      <c r="B31" s="27" t="s">
        <v>15</v>
      </c>
      <c r="C31" s="27" t="s">
        <v>12</v>
      </c>
      <c r="D31" s="49">
        <v>999.99999999999989</v>
      </c>
      <c r="E31" s="49"/>
      <c r="F31" s="49"/>
      <c r="G31" s="49"/>
    </row>
    <row r="32" spans="1:7" x14ac:dyDescent="0.25">
      <c r="A32" s="27" t="s">
        <v>22</v>
      </c>
      <c r="B32" s="27" t="s">
        <v>24</v>
      </c>
      <c r="C32" s="27" t="str">
        <f>VLOOKUP(B32,$J$5:$L$51,2,0)</f>
        <v>Dọn vệ sinh…</v>
      </c>
      <c r="D32" s="49"/>
      <c r="E32" s="49"/>
      <c r="F32" s="49">
        <v>8</v>
      </c>
      <c r="G32" s="49"/>
    </row>
    <row r="33" spans="1:7" x14ac:dyDescent="0.25">
      <c r="A33" s="27" t="s">
        <v>22</v>
      </c>
      <c r="B33" s="27" t="s">
        <v>16</v>
      </c>
      <c r="C33" s="27" t="str">
        <f>VLOOKUP(B33,$J$5:$L$51,2,0)</f>
        <v>Đậy bạt</v>
      </c>
      <c r="D33" s="49"/>
      <c r="E33" s="49"/>
      <c r="F33" s="49">
        <v>4.5</v>
      </c>
      <c r="G33" s="49">
        <v>0.50000000000000089</v>
      </c>
    </row>
    <row r="34" spans="1:7" x14ac:dyDescent="0.25">
      <c r="A34" s="27" t="s">
        <v>22</v>
      </c>
      <c r="B34" s="27" t="s">
        <v>21</v>
      </c>
      <c r="C34" s="27" t="str">
        <f>VLOOKUP(B34,$J$5:$L$51,2,0)</f>
        <v>Mở bạt</v>
      </c>
      <c r="D34" s="49"/>
      <c r="E34" s="49"/>
      <c r="F34" s="49">
        <v>2.4999999999999991</v>
      </c>
      <c r="G34" s="49"/>
    </row>
    <row r="35" spans="1:7" x14ac:dyDescent="0.25">
      <c r="A35" s="27" t="s">
        <v>25</v>
      </c>
      <c r="B35" s="27" t="s">
        <v>3</v>
      </c>
      <c r="C35" s="27" t="s">
        <v>18</v>
      </c>
      <c r="D35" s="49">
        <v>630</v>
      </c>
      <c r="E35" s="49"/>
      <c r="F35" s="49"/>
      <c r="G35" s="49"/>
    </row>
    <row r="36" spans="1:7" x14ac:dyDescent="0.25">
      <c r="A36" s="27" t="s">
        <v>25</v>
      </c>
      <c r="B36" s="27" t="s">
        <v>5</v>
      </c>
      <c r="C36" s="27" t="s">
        <v>6</v>
      </c>
      <c r="D36" s="49">
        <v>333.33333333333331</v>
      </c>
      <c r="E36" s="49"/>
      <c r="F36" s="49"/>
      <c r="G36" s="49"/>
    </row>
    <row r="37" spans="1:7" x14ac:dyDescent="0.25">
      <c r="A37" s="27" t="s">
        <v>25</v>
      </c>
      <c r="B37" s="27" t="s">
        <v>7</v>
      </c>
      <c r="C37" s="27" t="s">
        <v>53</v>
      </c>
      <c r="D37" s="49">
        <v>315</v>
      </c>
      <c r="E37" s="49"/>
      <c r="F37" s="49"/>
      <c r="G37" s="49"/>
    </row>
    <row r="38" spans="1:7" x14ac:dyDescent="0.25">
      <c r="A38" s="27" t="s">
        <v>25</v>
      </c>
      <c r="B38" s="27" t="s">
        <v>11</v>
      </c>
      <c r="C38" s="27" t="s">
        <v>12</v>
      </c>
      <c r="D38" s="49">
        <v>470</v>
      </c>
      <c r="E38" s="49"/>
      <c r="F38" s="49"/>
      <c r="G38" s="49"/>
    </row>
    <row r="39" spans="1:7" x14ac:dyDescent="0.25">
      <c r="A39" s="27" t="s">
        <v>25</v>
      </c>
      <c r="B39" s="27" t="s">
        <v>32</v>
      </c>
      <c r="C39" s="27" t="s">
        <v>52</v>
      </c>
      <c r="D39" s="49">
        <v>25</v>
      </c>
      <c r="E39" s="49"/>
      <c r="F39" s="49"/>
      <c r="G39" s="49"/>
    </row>
    <row r="40" spans="1:7" x14ac:dyDescent="0.25">
      <c r="A40" s="27" t="s">
        <v>25</v>
      </c>
      <c r="B40" s="27" t="s">
        <v>15</v>
      </c>
      <c r="C40" s="27" t="s">
        <v>12</v>
      </c>
      <c r="D40" s="49">
        <v>999.99999999999989</v>
      </c>
      <c r="E40" s="49"/>
      <c r="F40" s="49"/>
      <c r="G40" s="49"/>
    </row>
    <row r="41" spans="1:7" x14ac:dyDescent="0.25">
      <c r="A41" s="27" t="s">
        <v>25</v>
      </c>
      <c r="B41" s="27" t="s">
        <v>24</v>
      </c>
      <c r="C41" s="27" t="str">
        <f>VLOOKUP(B41,$J$5:$L$51,2,0)</f>
        <v>Dọn vệ sinh…</v>
      </c>
      <c r="D41" s="49"/>
      <c r="E41" s="49"/>
      <c r="F41" s="49">
        <v>17</v>
      </c>
      <c r="G41" s="49"/>
    </row>
    <row r="42" spans="1:7" x14ac:dyDescent="0.25">
      <c r="A42" s="27" t="s">
        <v>25</v>
      </c>
      <c r="B42" s="27" t="s">
        <v>16</v>
      </c>
      <c r="C42" s="27" t="str">
        <f>VLOOKUP(B42,$J$5:$L$51,2,0)</f>
        <v>Đậy bạt</v>
      </c>
      <c r="D42" s="49"/>
      <c r="E42" s="49"/>
      <c r="F42" s="49">
        <v>3.9999999999999991</v>
      </c>
      <c r="G42" s="49"/>
    </row>
    <row r="43" spans="1:7" x14ac:dyDescent="0.25">
      <c r="A43" s="27" t="s">
        <v>25</v>
      </c>
      <c r="B43" s="27" t="s">
        <v>21</v>
      </c>
      <c r="C43" s="27" t="str">
        <f>VLOOKUP(B43,$J$5:$L$51,2,0)</f>
        <v>Mở bạt</v>
      </c>
      <c r="D43" s="49"/>
      <c r="E43" s="49"/>
      <c r="F43" s="49">
        <v>1.5</v>
      </c>
      <c r="G43" s="49"/>
    </row>
    <row r="44" spans="1:7" x14ac:dyDescent="0.25">
      <c r="A44" s="27" t="s">
        <v>26</v>
      </c>
      <c r="B44" s="27" t="s">
        <v>3</v>
      </c>
      <c r="C44" s="27" t="s">
        <v>18</v>
      </c>
      <c r="D44" s="49">
        <v>650</v>
      </c>
      <c r="E44" s="49"/>
      <c r="F44" s="49"/>
      <c r="G44" s="49"/>
    </row>
    <row r="45" spans="1:7" x14ac:dyDescent="0.25">
      <c r="A45" s="27" t="s">
        <v>26</v>
      </c>
      <c r="B45" s="27" t="s">
        <v>5</v>
      </c>
      <c r="C45" s="27" t="s">
        <v>6</v>
      </c>
      <c r="D45" s="49">
        <v>375</v>
      </c>
      <c r="E45" s="49"/>
      <c r="F45" s="49"/>
      <c r="G45" s="49"/>
    </row>
    <row r="46" spans="1:7" x14ac:dyDescent="0.25">
      <c r="A46" s="27" t="s">
        <v>26</v>
      </c>
      <c r="B46" s="27" t="s">
        <v>7</v>
      </c>
      <c r="C46" s="27" t="s">
        <v>9</v>
      </c>
      <c r="D46" s="49">
        <v>1740</v>
      </c>
      <c r="E46" s="49"/>
      <c r="F46" s="49"/>
      <c r="G46" s="49"/>
    </row>
    <row r="47" spans="1:7" x14ac:dyDescent="0.25">
      <c r="A47" s="27" t="s">
        <v>26</v>
      </c>
      <c r="B47" s="27" t="s">
        <v>7</v>
      </c>
      <c r="C47" s="27" t="s">
        <v>10</v>
      </c>
      <c r="D47" s="49">
        <v>325</v>
      </c>
      <c r="E47" s="49"/>
      <c r="F47" s="49"/>
      <c r="G47" s="49"/>
    </row>
    <row r="48" spans="1:7" x14ac:dyDescent="0.25">
      <c r="A48" s="27" t="s">
        <v>26</v>
      </c>
      <c r="B48" s="27" t="s">
        <v>7</v>
      </c>
      <c r="C48" s="27" t="s">
        <v>37</v>
      </c>
      <c r="D48" s="49">
        <v>315</v>
      </c>
      <c r="E48" s="49"/>
      <c r="F48" s="49"/>
      <c r="G48" s="49"/>
    </row>
    <row r="49" spans="1:7" x14ac:dyDescent="0.25">
      <c r="A49" s="27" t="s">
        <v>26</v>
      </c>
      <c r="B49" s="27" t="s">
        <v>11</v>
      </c>
      <c r="C49" s="27" t="s">
        <v>12</v>
      </c>
      <c r="D49" s="49">
        <v>616.66666666666663</v>
      </c>
      <c r="E49" s="49"/>
      <c r="F49" s="49"/>
      <c r="G49" s="49"/>
    </row>
    <row r="50" spans="1:7" x14ac:dyDescent="0.25">
      <c r="A50" s="27" t="s">
        <v>26</v>
      </c>
      <c r="B50" s="27" t="s">
        <v>15</v>
      </c>
      <c r="C50" s="27" t="s">
        <v>12</v>
      </c>
      <c r="D50" s="49">
        <v>333.33333333333331</v>
      </c>
      <c r="E50" s="49"/>
      <c r="F50" s="49"/>
      <c r="G50" s="49"/>
    </row>
    <row r="51" spans="1:7" x14ac:dyDescent="0.25">
      <c r="A51" s="27" t="s">
        <v>26</v>
      </c>
      <c r="B51" s="27" t="s">
        <v>24</v>
      </c>
      <c r="C51" s="27" t="str">
        <f>VLOOKUP(B51,$J$5:$L$51,2,0)</f>
        <v>Dọn vệ sinh…</v>
      </c>
      <c r="D51" s="49"/>
      <c r="E51" s="49"/>
      <c r="F51" s="49">
        <v>13.750000000000002</v>
      </c>
      <c r="G51" s="49"/>
    </row>
    <row r="52" spans="1:7" x14ac:dyDescent="0.25">
      <c r="A52" s="27" t="s">
        <v>26</v>
      </c>
      <c r="B52" s="27" t="s">
        <v>16</v>
      </c>
      <c r="C52" s="27" t="str">
        <f>VLOOKUP(B52,$J$5:$L$51,2,0)</f>
        <v>Đậy bạt</v>
      </c>
      <c r="D52" s="49"/>
      <c r="E52" s="49"/>
      <c r="F52" s="49">
        <v>2.7500000000000009</v>
      </c>
      <c r="G52" s="49"/>
    </row>
    <row r="53" spans="1:7" x14ac:dyDescent="0.25">
      <c r="A53" s="27" t="s">
        <v>26</v>
      </c>
      <c r="B53" s="27" t="s">
        <v>21</v>
      </c>
      <c r="C53" s="27" t="str">
        <f>VLOOKUP(B53,$J$5:$L$51,2,0)</f>
        <v>Mở bạt</v>
      </c>
      <c r="D53" s="49"/>
      <c r="E53" s="49"/>
      <c r="F53" s="49">
        <v>1.0000000000000004</v>
      </c>
      <c r="G53" s="49"/>
    </row>
    <row r="54" spans="1:7" x14ac:dyDescent="0.25">
      <c r="A54" s="27" t="s">
        <v>27</v>
      </c>
      <c r="B54" s="27" t="s">
        <v>3</v>
      </c>
      <c r="C54" s="27" t="s">
        <v>4</v>
      </c>
      <c r="D54" s="49">
        <v>1200</v>
      </c>
      <c r="E54" s="49"/>
      <c r="F54" s="49"/>
      <c r="G54" s="49"/>
    </row>
    <row r="55" spans="1:7" x14ac:dyDescent="0.25">
      <c r="A55" s="27" t="s">
        <v>27</v>
      </c>
      <c r="B55" s="27" t="s">
        <v>7</v>
      </c>
      <c r="C55" s="27" t="s">
        <v>53</v>
      </c>
      <c r="D55" s="49">
        <v>140</v>
      </c>
      <c r="E55" s="49"/>
      <c r="F55" s="49"/>
      <c r="G55" s="49"/>
    </row>
    <row r="56" spans="1:7" x14ac:dyDescent="0.25">
      <c r="A56" s="27" t="s">
        <v>27</v>
      </c>
      <c r="B56" s="27" t="s">
        <v>7</v>
      </c>
      <c r="C56" s="27" t="s">
        <v>9</v>
      </c>
      <c r="D56" s="49">
        <v>2825</v>
      </c>
      <c r="E56" s="49"/>
      <c r="F56" s="49"/>
      <c r="G56" s="49"/>
    </row>
    <row r="57" spans="1:7" x14ac:dyDescent="0.25">
      <c r="A57" s="27" t="s">
        <v>27</v>
      </c>
      <c r="B57" s="27" t="s">
        <v>11</v>
      </c>
      <c r="C57" s="27" t="s">
        <v>12</v>
      </c>
      <c r="D57" s="49">
        <v>466.66666666666663</v>
      </c>
      <c r="E57" s="49"/>
      <c r="F57" s="49"/>
      <c r="G57" s="49"/>
    </row>
    <row r="58" spans="1:7" x14ac:dyDescent="0.25">
      <c r="A58" s="27" t="s">
        <v>27</v>
      </c>
      <c r="B58" s="27" t="s">
        <v>11</v>
      </c>
      <c r="C58" s="27" t="s">
        <v>20</v>
      </c>
      <c r="D58" s="49">
        <v>166.66666666666666</v>
      </c>
      <c r="E58" s="49"/>
      <c r="F58" s="49"/>
      <c r="G58" s="49"/>
    </row>
    <row r="59" spans="1:7" x14ac:dyDescent="0.25">
      <c r="A59" s="27" t="s">
        <v>27</v>
      </c>
      <c r="B59" s="27" t="s">
        <v>15</v>
      </c>
      <c r="C59" s="27" t="s">
        <v>12</v>
      </c>
      <c r="D59" s="49">
        <v>666.66666666666663</v>
      </c>
      <c r="E59" s="49"/>
      <c r="F59" s="49"/>
      <c r="G59" s="49"/>
    </row>
    <row r="60" spans="1:7" x14ac:dyDescent="0.25">
      <c r="A60" s="27" t="s">
        <v>27</v>
      </c>
      <c r="B60" s="27" t="s">
        <v>24</v>
      </c>
      <c r="C60" s="27" t="str">
        <f>VLOOKUP(B60,$J$5:$L$51,2,0)</f>
        <v>Dọn vệ sinh…</v>
      </c>
      <c r="D60" s="49"/>
      <c r="E60" s="49"/>
      <c r="F60" s="49">
        <v>11.000000000000002</v>
      </c>
      <c r="G60" s="49"/>
    </row>
    <row r="61" spans="1:7" x14ac:dyDescent="0.25">
      <c r="A61" s="27" t="s">
        <v>27</v>
      </c>
      <c r="B61" s="27" t="s">
        <v>16</v>
      </c>
      <c r="C61" s="27" t="str">
        <f>VLOOKUP(B61,$J$5:$L$51,2,0)</f>
        <v>Đậy bạt</v>
      </c>
      <c r="D61" s="49"/>
      <c r="E61" s="49"/>
      <c r="F61" s="49">
        <v>3.9999999999999964</v>
      </c>
      <c r="G61" s="49"/>
    </row>
    <row r="62" spans="1:7" x14ac:dyDescent="0.25">
      <c r="A62" s="27" t="s">
        <v>28</v>
      </c>
      <c r="B62" s="27" t="s">
        <v>3</v>
      </c>
      <c r="C62" s="27" t="s">
        <v>4</v>
      </c>
      <c r="D62" s="49">
        <v>510</v>
      </c>
      <c r="E62" s="49"/>
      <c r="F62" s="49"/>
      <c r="G62" s="49"/>
    </row>
    <row r="63" spans="1:7" x14ac:dyDescent="0.25">
      <c r="A63" s="27" t="s">
        <v>28</v>
      </c>
      <c r="B63" s="27" t="s">
        <v>5</v>
      </c>
      <c r="C63" s="27" t="s">
        <v>6</v>
      </c>
      <c r="D63" s="49">
        <v>190</v>
      </c>
      <c r="E63" s="49"/>
      <c r="F63" s="49"/>
      <c r="G63" s="49"/>
    </row>
    <row r="64" spans="1:7" x14ac:dyDescent="0.25">
      <c r="A64" s="27" t="s">
        <v>28</v>
      </c>
      <c r="B64" s="27" t="s">
        <v>7</v>
      </c>
      <c r="C64" s="27" t="s">
        <v>53</v>
      </c>
      <c r="D64" s="49">
        <v>490</v>
      </c>
      <c r="E64" s="49"/>
      <c r="F64" s="49"/>
      <c r="G64" s="49"/>
    </row>
    <row r="65" spans="1:7" x14ac:dyDescent="0.25">
      <c r="A65" s="27" t="s">
        <v>28</v>
      </c>
      <c r="B65" s="27" t="s">
        <v>7</v>
      </c>
      <c r="C65" s="27" t="s">
        <v>9</v>
      </c>
      <c r="D65" s="49">
        <v>400</v>
      </c>
      <c r="E65" s="49"/>
      <c r="F65" s="49"/>
      <c r="G65" s="49"/>
    </row>
    <row r="66" spans="1:7" x14ac:dyDescent="0.25">
      <c r="A66" s="27" t="s">
        <v>28</v>
      </c>
      <c r="B66" s="27" t="s">
        <v>7</v>
      </c>
      <c r="C66" s="27" t="s">
        <v>38</v>
      </c>
      <c r="D66" s="49">
        <v>315</v>
      </c>
      <c r="E66" s="49"/>
      <c r="F66" s="49"/>
      <c r="G66" s="49"/>
    </row>
    <row r="67" spans="1:7" x14ac:dyDescent="0.25">
      <c r="A67" s="27" t="s">
        <v>28</v>
      </c>
      <c r="B67" s="27" t="s">
        <v>11</v>
      </c>
      <c r="C67" s="27" t="s">
        <v>12</v>
      </c>
      <c r="D67" s="49">
        <v>583.33333333333337</v>
      </c>
      <c r="E67" s="49"/>
      <c r="F67" s="49"/>
      <c r="G67" s="49"/>
    </row>
    <row r="68" spans="1:7" x14ac:dyDescent="0.25">
      <c r="A68" s="27" t="s">
        <v>28</v>
      </c>
      <c r="B68" s="27" t="s">
        <v>32</v>
      </c>
      <c r="C68" s="27" t="s">
        <v>52</v>
      </c>
      <c r="D68" s="49">
        <v>25</v>
      </c>
      <c r="E68" s="49"/>
      <c r="F68" s="49"/>
      <c r="G68" s="49"/>
    </row>
    <row r="69" spans="1:7" x14ac:dyDescent="0.25">
      <c r="A69" s="27" t="s">
        <v>28</v>
      </c>
      <c r="B69" s="27" t="s">
        <v>15</v>
      </c>
      <c r="C69" s="27" t="s">
        <v>12</v>
      </c>
      <c r="D69" s="49">
        <v>333.33333333333331</v>
      </c>
      <c r="E69" s="49"/>
      <c r="F69" s="49"/>
      <c r="G69" s="49"/>
    </row>
    <row r="70" spans="1:7" x14ac:dyDescent="0.25">
      <c r="A70" s="27" t="s">
        <v>28</v>
      </c>
      <c r="B70" s="27" t="s">
        <v>24</v>
      </c>
      <c r="C70" s="27" t="str">
        <f>VLOOKUP(B70,$J$5:$L$51,2,0)</f>
        <v>Dọn vệ sinh…</v>
      </c>
      <c r="D70" s="49"/>
      <c r="E70" s="49"/>
      <c r="F70" s="49">
        <v>18.500000000000004</v>
      </c>
      <c r="G70" s="49"/>
    </row>
    <row r="71" spans="1:7" x14ac:dyDescent="0.25">
      <c r="A71" s="27" t="s">
        <v>28</v>
      </c>
      <c r="B71" s="27" t="s">
        <v>16</v>
      </c>
      <c r="C71" s="27" t="str">
        <f>VLOOKUP(B71,$J$5:$L$51,2,0)</f>
        <v>Đậy bạt</v>
      </c>
      <c r="D71" s="49"/>
      <c r="E71" s="49"/>
      <c r="F71" s="49">
        <v>3.9999999999999991</v>
      </c>
      <c r="G71" s="49"/>
    </row>
    <row r="72" spans="1:7" x14ac:dyDescent="0.25">
      <c r="A72" s="27" t="s">
        <v>28</v>
      </c>
      <c r="B72" s="27" t="s">
        <v>21</v>
      </c>
      <c r="C72" s="27" t="str">
        <f>VLOOKUP(B72,$J$5:$L$51,2,0)</f>
        <v>Mở bạt</v>
      </c>
      <c r="D72" s="49"/>
      <c r="E72" s="49"/>
      <c r="F72" s="49">
        <v>2.9999999999999973</v>
      </c>
      <c r="G72" s="49"/>
    </row>
    <row r="73" spans="1:7" x14ac:dyDescent="0.25">
      <c r="A73" s="27" t="s">
        <v>29</v>
      </c>
      <c r="B73" s="27" t="s">
        <v>3</v>
      </c>
      <c r="C73" s="27" t="s">
        <v>18</v>
      </c>
      <c r="D73" s="49">
        <v>600</v>
      </c>
      <c r="E73" s="49"/>
      <c r="F73" s="49"/>
      <c r="G73" s="49"/>
    </row>
    <row r="74" spans="1:7" x14ac:dyDescent="0.25">
      <c r="A74" s="27" t="s">
        <v>29</v>
      </c>
      <c r="B74" s="27" t="s">
        <v>3</v>
      </c>
      <c r="C74" s="27" t="s">
        <v>19</v>
      </c>
      <c r="D74" s="49">
        <v>375</v>
      </c>
      <c r="E74" s="49"/>
      <c r="F74" s="49"/>
      <c r="G74" s="49"/>
    </row>
    <row r="75" spans="1:7" x14ac:dyDescent="0.25">
      <c r="A75" s="27" t="s">
        <v>29</v>
      </c>
      <c r="B75" s="27" t="s">
        <v>5</v>
      </c>
      <c r="C75" s="27" t="s">
        <v>6</v>
      </c>
      <c r="D75" s="49">
        <v>187.5</v>
      </c>
      <c r="E75" s="49"/>
      <c r="F75" s="49"/>
      <c r="G75" s="49"/>
    </row>
    <row r="76" spans="1:7" x14ac:dyDescent="0.25">
      <c r="A76" s="27" t="s">
        <v>29</v>
      </c>
      <c r="B76" s="27" t="s">
        <v>7</v>
      </c>
      <c r="C76" s="27" t="s">
        <v>9</v>
      </c>
      <c r="D76" s="49">
        <v>2825</v>
      </c>
      <c r="E76" s="49"/>
      <c r="F76" s="49"/>
      <c r="G76" s="49"/>
    </row>
    <row r="77" spans="1:7" x14ac:dyDescent="0.25">
      <c r="A77" s="27" t="s">
        <v>29</v>
      </c>
      <c r="B77" s="27" t="s">
        <v>11</v>
      </c>
      <c r="C77" s="27" t="s">
        <v>12</v>
      </c>
      <c r="D77" s="49">
        <v>383.33333333333331</v>
      </c>
      <c r="E77" s="49"/>
      <c r="F77" s="49"/>
      <c r="G77" s="49"/>
    </row>
    <row r="78" spans="1:7" x14ac:dyDescent="0.25">
      <c r="A78" s="27" t="s">
        <v>29</v>
      </c>
      <c r="B78" s="27" t="s">
        <v>15</v>
      </c>
      <c r="C78" s="27" t="s">
        <v>12</v>
      </c>
      <c r="D78" s="49">
        <v>666.66666666666663</v>
      </c>
      <c r="E78" s="49"/>
      <c r="F78" s="49"/>
      <c r="G78" s="49"/>
    </row>
    <row r="79" spans="1:7" x14ac:dyDescent="0.25">
      <c r="A79" s="27" t="s">
        <v>29</v>
      </c>
      <c r="B79" s="27" t="s">
        <v>24</v>
      </c>
      <c r="C79" s="27" t="str">
        <f>VLOOKUP(B79,$J$5:$L$51,2,0)</f>
        <v>Dọn vệ sinh…</v>
      </c>
      <c r="D79" s="49"/>
      <c r="E79" s="49"/>
      <c r="F79" s="49">
        <v>13.000000000000002</v>
      </c>
      <c r="G79" s="49"/>
    </row>
    <row r="80" spans="1:7" x14ac:dyDescent="0.25">
      <c r="A80" s="27" t="s">
        <v>29</v>
      </c>
      <c r="B80" s="27" t="s">
        <v>16</v>
      </c>
      <c r="C80" s="27" t="str">
        <f>VLOOKUP(B80,$J$5:$L$51,2,0)</f>
        <v>Đậy bạt</v>
      </c>
      <c r="D80" s="49"/>
      <c r="E80" s="49"/>
      <c r="F80" s="49">
        <v>1.9999999999999982</v>
      </c>
      <c r="G80" s="49"/>
    </row>
    <row r="81" spans="1:7" x14ac:dyDescent="0.25">
      <c r="A81" s="27" t="s">
        <v>30</v>
      </c>
      <c r="B81" s="27" t="s">
        <v>5</v>
      </c>
      <c r="C81" s="27" t="s">
        <v>6</v>
      </c>
      <c r="D81" s="49">
        <v>375</v>
      </c>
      <c r="E81" s="49"/>
      <c r="F81" s="49"/>
      <c r="G81" s="49"/>
    </row>
    <row r="82" spans="1:7" x14ac:dyDescent="0.25">
      <c r="A82" s="27" t="s">
        <v>30</v>
      </c>
      <c r="B82" s="27" t="s">
        <v>7</v>
      </c>
      <c r="C82" s="27" t="s">
        <v>53</v>
      </c>
      <c r="D82" s="49">
        <v>315</v>
      </c>
      <c r="E82" s="49"/>
      <c r="F82" s="49"/>
      <c r="G82" s="49"/>
    </row>
    <row r="83" spans="1:7" x14ac:dyDescent="0.25">
      <c r="A83" s="27" t="s">
        <v>30</v>
      </c>
      <c r="B83" s="27" t="s">
        <v>7</v>
      </c>
      <c r="C83" s="27" t="s">
        <v>9</v>
      </c>
      <c r="D83" s="49">
        <v>1740</v>
      </c>
      <c r="E83" s="49"/>
      <c r="F83" s="49"/>
      <c r="G83" s="49"/>
    </row>
    <row r="84" spans="1:7" x14ac:dyDescent="0.25">
      <c r="A84" s="27" t="s">
        <v>30</v>
      </c>
      <c r="B84" s="27" t="s">
        <v>7</v>
      </c>
      <c r="C84" s="27" t="s">
        <v>10</v>
      </c>
      <c r="D84" s="49">
        <v>325</v>
      </c>
      <c r="E84" s="49"/>
      <c r="F84" s="49"/>
      <c r="G84" s="49"/>
    </row>
    <row r="85" spans="1:7" x14ac:dyDescent="0.25">
      <c r="A85" s="27" t="s">
        <v>30</v>
      </c>
      <c r="B85" s="27" t="s">
        <v>7</v>
      </c>
      <c r="C85" s="27" t="s">
        <v>37</v>
      </c>
      <c r="D85" s="49">
        <v>315</v>
      </c>
      <c r="E85" s="49"/>
      <c r="F85" s="49"/>
      <c r="G85" s="49"/>
    </row>
    <row r="86" spans="1:7" x14ac:dyDescent="0.25">
      <c r="A86" s="27" t="s">
        <v>30</v>
      </c>
      <c r="B86" s="27" t="s">
        <v>11</v>
      </c>
      <c r="C86" s="27" t="s">
        <v>12</v>
      </c>
      <c r="D86" s="49">
        <v>616.66666666666663</v>
      </c>
      <c r="E86" s="49"/>
      <c r="F86" s="49"/>
      <c r="G86" s="49"/>
    </row>
    <row r="87" spans="1:7" x14ac:dyDescent="0.25">
      <c r="A87" s="27" t="s">
        <v>30</v>
      </c>
      <c r="B87" s="27" t="s">
        <v>32</v>
      </c>
      <c r="C87" s="27" t="s">
        <v>52</v>
      </c>
      <c r="D87" s="49">
        <v>25</v>
      </c>
      <c r="E87" s="49"/>
      <c r="F87" s="49"/>
      <c r="G87" s="49"/>
    </row>
    <row r="88" spans="1:7" x14ac:dyDescent="0.25">
      <c r="A88" s="27" t="s">
        <v>30</v>
      </c>
      <c r="B88" s="27" t="s">
        <v>15</v>
      </c>
      <c r="C88" s="27" t="s">
        <v>12</v>
      </c>
      <c r="D88" s="49">
        <v>333.33333333333331</v>
      </c>
      <c r="E88" s="49"/>
      <c r="F88" s="49"/>
      <c r="G88" s="49"/>
    </row>
    <row r="89" spans="1:7" x14ac:dyDescent="0.25">
      <c r="A89" s="27" t="s">
        <v>30</v>
      </c>
      <c r="B89" s="27" t="s">
        <v>24</v>
      </c>
      <c r="C89" s="27" t="str">
        <f>VLOOKUP(B89,$J$5:$L$51,2,0)</f>
        <v>Dọn vệ sinh…</v>
      </c>
      <c r="D89" s="49"/>
      <c r="E89" s="49"/>
      <c r="F89" s="49">
        <v>14.250000000000002</v>
      </c>
      <c r="G89" s="49"/>
    </row>
    <row r="90" spans="1:7" x14ac:dyDescent="0.25">
      <c r="A90" s="27" t="s">
        <v>30</v>
      </c>
      <c r="B90" s="27" t="s">
        <v>16</v>
      </c>
      <c r="C90" s="27" t="str">
        <f>VLOOKUP(B90,$J$5:$L$51,2,0)</f>
        <v>Đậy bạt</v>
      </c>
      <c r="D90" s="49"/>
      <c r="E90" s="49"/>
      <c r="F90" s="49">
        <v>3.75</v>
      </c>
      <c r="G90" s="49"/>
    </row>
    <row r="91" spans="1:7" x14ac:dyDescent="0.25">
      <c r="A91" s="27" t="s">
        <v>30</v>
      </c>
      <c r="B91" s="27" t="s">
        <v>21</v>
      </c>
      <c r="C91" s="27" t="str">
        <f>VLOOKUP(B91,$J$5:$L$51,2,0)</f>
        <v>Mở bạt</v>
      </c>
      <c r="D91" s="49"/>
      <c r="E91" s="49"/>
      <c r="F91" s="49">
        <v>1.0000000000000004</v>
      </c>
      <c r="G91" s="49"/>
    </row>
    <row r="92" spans="1:7" x14ac:dyDescent="0.25">
      <c r="A92" s="27" t="s">
        <v>83</v>
      </c>
      <c r="B92" s="27" t="s">
        <v>3</v>
      </c>
      <c r="C92" s="27" t="s">
        <v>18</v>
      </c>
      <c r="D92" s="49">
        <v>300</v>
      </c>
      <c r="E92" s="49"/>
      <c r="F92" s="49"/>
      <c r="G92" s="49"/>
    </row>
    <row r="93" spans="1:7" x14ac:dyDescent="0.25">
      <c r="A93" s="27" t="s">
        <v>31</v>
      </c>
      <c r="B93" s="27" t="s">
        <v>3</v>
      </c>
      <c r="C93" s="27" t="s">
        <v>18</v>
      </c>
      <c r="D93" s="49">
        <v>300</v>
      </c>
      <c r="E93" s="49"/>
      <c r="F93" s="49"/>
      <c r="G93" s="49"/>
    </row>
    <row r="94" spans="1:7" x14ac:dyDescent="0.25">
      <c r="A94" s="27" t="s">
        <v>31</v>
      </c>
      <c r="B94" s="27" t="s">
        <v>5</v>
      </c>
      <c r="C94" s="27" t="s">
        <v>6</v>
      </c>
      <c r="D94" s="49">
        <v>708.33333333333326</v>
      </c>
      <c r="E94" s="49"/>
      <c r="F94" s="49"/>
      <c r="G94" s="49"/>
    </row>
    <row r="95" spans="1:7" x14ac:dyDescent="0.25">
      <c r="A95" s="27" t="s">
        <v>31</v>
      </c>
      <c r="B95" s="27" t="s">
        <v>7</v>
      </c>
      <c r="C95" s="27" t="s">
        <v>53</v>
      </c>
      <c r="D95" s="49">
        <v>315</v>
      </c>
      <c r="E95" s="49"/>
      <c r="F95" s="49"/>
      <c r="G95" s="49"/>
    </row>
    <row r="96" spans="1:7" x14ac:dyDescent="0.25">
      <c r="A96" s="27" t="s">
        <v>31</v>
      </c>
      <c r="B96" s="27" t="s">
        <v>7</v>
      </c>
      <c r="C96" s="27" t="s">
        <v>9</v>
      </c>
      <c r="D96" s="49">
        <v>825</v>
      </c>
      <c r="E96" s="49"/>
      <c r="F96" s="49"/>
      <c r="G96" s="49"/>
    </row>
    <row r="97" spans="1:7" x14ac:dyDescent="0.25">
      <c r="A97" s="27" t="s">
        <v>31</v>
      </c>
      <c r="B97" s="27" t="s">
        <v>7</v>
      </c>
      <c r="C97" s="27" t="s">
        <v>10</v>
      </c>
      <c r="D97" s="49">
        <v>300</v>
      </c>
      <c r="E97" s="49"/>
      <c r="F97" s="49"/>
      <c r="G97" s="49"/>
    </row>
    <row r="98" spans="1:7" x14ac:dyDescent="0.25">
      <c r="A98" s="27" t="s">
        <v>31</v>
      </c>
      <c r="B98" s="27" t="s">
        <v>11</v>
      </c>
      <c r="C98" s="27" t="s">
        <v>12</v>
      </c>
      <c r="D98" s="49">
        <v>533.33333333333326</v>
      </c>
      <c r="E98" s="49"/>
      <c r="F98" s="49"/>
      <c r="G98" s="49"/>
    </row>
    <row r="99" spans="1:7" x14ac:dyDescent="0.25">
      <c r="A99" s="27" t="s">
        <v>31</v>
      </c>
      <c r="B99" s="27" t="s">
        <v>32</v>
      </c>
      <c r="C99" s="27" t="s">
        <v>52</v>
      </c>
      <c r="D99" s="49">
        <v>25</v>
      </c>
      <c r="E99" s="49"/>
      <c r="F99" s="49"/>
      <c r="G99" s="49"/>
    </row>
    <row r="100" spans="1:7" x14ac:dyDescent="0.25">
      <c r="A100" s="27" t="s">
        <v>31</v>
      </c>
      <c r="B100" s="27" t="s">
        <v>15</v>
      </c>
      <c r="C100" s="27" t="s">
        <v>12</v>
      </c>
      <c r="D100" s="49">
        <v>333.33333333333331</v>
      </c>
      <c r="E100" s="49"/>
      <c r="F100" s="49"/>
      <c r="G100" s="49"/>
    </row>
    <row r="101" spans="1:7" x14ac:dyDescent="0.25">
      <c r="A101" s="27" t="s">
        <v>31</v>
      </c>
      <c r="B101" s="27" t="s">
        <v>24</v>
      </c>
      <c r="C101" s="27" t="str">
        <f>VLOOKUP(B101,$J$5:$L$51,2,0)</f>
        <v>Dọn vệ sinh…</v>
      </c>
      <c r="D101" s="49"/>
      <c r="E101" s="49"/>
      <c r="F101" s="49">
        <v>20</v>
      </c>
      <c r="G101" s="49"/>
    </row>
    <row r="102" spans="1:7" x14ac:dyDescent="0.25">
      <c r="A102" s="27" t="s">
        <v>31</v>
      </c>
      <c r="B102" s="27" t="s">
        <v>16</v>
      </c>
      <c r="C102" s="27" t="str">
        <f>VLOOKUP(B102,$J$5:$L$51,2,0)</f>
        <v>Đậy bạt</v>
      </c>
      <c r="D102" s="49"/>
      <c r="E102" s="49"/>
      <c r="F102" s="49">
        <v>3.9999999999999991</v>
      </c>
      <c r="G102" s="49"/>
    </row>
    <row r="103" spans="1:7" x14ac:dyDescent="0.25">
      <c r="A103" s="27" t="s">
        <v>31</v>
      </c>
      <c r="B103" s="27" t="s">
        <v>21</v>
      </c>
      <c r="C103" s="27" t="str">
        <f>VLOOKUP(B103,$J$5:$L$51,2,0)</f>
        <v>Mở bạt</v>
      </c>
      <c r="D103" s="49"/>
      <c r="E103" s="49"/>
      <c r="F103" s="49">
        <v>1.0000000000000004</v>
      </c>
      <c r="G103" s="49"/>
    </row>
    <row r="104" spans="1:7" x14ac:dyDescent="0.25">
      <c r="A104" s="27" t="s">
        <v>35</v>
      </c>
      <c r="B104" s="27" t="s">
        <v>3</v>
      </c>
      <c r="C104" s="27" t="s">
        <v>18</v>
      </c>
      <c r="D104" s="49">
        <v>900</v>
      </c>
      <c r="E104" s="49"/>
      <c r="F104" s="49"/>
      <c r="G104" s="49"/>
    </row>
    <row r="105" spans="1:7" x14ac:dyDescent="0.25">
      <c r="A105" s="27" t="s">
        <v>35</v>
      </c>
      <c r="B105" s="27" t="s">
        <v>3</v>
      </c>
      <c r="C105" s="27" t="s">
        <v>19</v>
      </c>
      <c r="D105" s="49">
        <v>375</v>
      </c>
      <c r="E105" s="49"/>
      <c r="F105" s="49"/>
      <c r="G105" s="49"/>
    </row>
    <row r="106" spans="1:7" x14ac:dyDescent="0.25">
      <c r="A106" s="27" t="s">
        <v>35</v>
      </c>
      <c r="B106" s="27" t="s">
        <v>5</v>
      </c>
      <c r="C106" s="27" t="s">
        <v>6</v>
      </c>
      <c r="D106" s="49">
        <v>187.5</v>
      </c>
      <c r="E106" s="49"/>
      <c r="F106" s="49"/>
      <c r="G106" s="49"/>
    </row>
    <row r="107" spans="1:7" x14ac:dyDescent="0.25">
      <c r="A107" s="27" t="s">
        <v>35</v>
      </c>
      <c r="B107" s="27" t="s">
        <v>7</v>
      </c>
      <c r="C107" s="27" t="s">
        <v>9</v>
      </c>
      <c r="D107" s="49">
        <v>2825</v>
      </c>
      <c r="E107" s="49"/>
      <c r="F107" s="49"/>
      <c r="G107" s="49"/>
    </row>
    <row r="108" spans="1:7" x14ac:dyDescent="0.25">
      <c r="A108" s="27" t="s">
        <v>35</v>
      </c>
      <c r="B108" s="27" t="s">
        <v>11</v>
      </c>
      <c r="C108" s="27" t="s">
        <v>12</v>
      </c>
      <c r="D108" s="49">
        <v>200</v>
      </c>
      <c r="E108" s="49"/>
      <c r="F108" s="49"/>
      <c r="G108" s="49"/>
    </row>
    <row r="109" spans="1:7" x14ac:dyDescent="0.25">
      <c r="A109" s="27" t="s">
        <v>35</v>
      </c>
      <c r="B109" s="27" t="s">
        <v>15</v>
      </c>
      <c r="C109" s="27" t="s">
        <v>12</v>
      </c>
      <c r="D109" s="49">
        <v>666.66666666666663</v>
      </c>
      <c r="E109" s="49"/>
      <c r="F109" s="49"/>
      <c r="G109" s="49"/>
    </row>
    <row r="110" spans="1:7" x14ac:dyDescent="0.25">
      <c r="A110" s="27" t="s">
        <v>35</v>
      </c>
      <c r="B110" s="27" t="s">
        <v>24</v>
      </c>
      <c r="C110" s="27" t="str">
        <f>VLOOKUP(B110,$J$5:$L$51,2,0)</f>
        <v>Dọn vệ sinh…</v>
      </c>
      <c r="D110" s="49"/>
      <c r="E110" s="49"/>
      <c r="F110" s="49">
        <v>13.000000000000002</v>
      </c>
      <c r="G110" s="49"/>
    </row>
    <row r="111" spans="1:7" x14ac:dyDescent="0.25">
      <c r="A111" s="27" t="s">
        <v>35</v>
      </c>
      <c r="B111" s="27" t="s">
        <v>16</v>
      </c>
      <c r="C111" s="27" t="str">
        <f>VLOOKUP(B111,$J$5:$L$51,2,0)</f>
        <v>Đậy bạt</v>
      </c>
      <c r="D111" s="49"/>
      <c r="E111" s="49"/>
      <c r="F111" s="49">
        <v>1.9999999999999982</v>
      </c>
      <c r="G111" s="49"/>
    </row>
    <row r="112" spans="1:7" x14ac:dyDescent="0.25">
      <c r="A112" s="27" t="s">
        <v>35</v>
      </c>
      <c r="B112" s="27" t="s">
        <v>21</v>
      </c>
      <c r="C112" s="27" t="str">
        <f>VLOOKUP(B112,$J$5:$L$51,2,0)</f>
        <v>Mở bạt</v>
      </c>
      <c r="D112" s="49"/>
      <c r="E112" s="49"/>
      <c r="F112" s="49">
        <v>1.0000000000000004</v>
      </c>
      <c r="G112" s="49"/>
    </row>
    <row r="113" spans="1:7" x14ac:dyDescent="0.25">
      <c r="A113" s="27" t="s">
        <v>36</v>
      </c>
      <c r="B113" s="27" t="s">
        <v>3</v>
      </c>
      <c r="C113" s="27" t="s">
        <v>4</v>
      </c>
      <c r="D113" s="49">
        <v>510</v>
      </c>
      <c r="E113" s="49"/>
      <c r="F113" s="49"/>
      <c r="G113" s="49"/>
    </row>
    <row r="114" spans="1:7" x14ac:dyDescent="0.25">
      <c r="A114" s="27" t="s">
        <v>36</v>
      </c>
      <c r="B114" s="27" t="s">
        <v>5</v>
      </c>
      <c r="C114" s="27" t="s">
        <v>6</v>
      </c>
      <c r="D114" s="49">
        <v>333.33333333333331</v>
      </c>
      <c r="E114" s="49"/>
      <c r="F114" s="49"/>
      <c r="G114" s="49"/>
    </row>
    <row r="115" spans="1:7" x14ac:dyDescent="0.25">
      <c r="A115" s="27" t="s">
        <v>36</v>
      </c>
      <c r="B115" s="27" t="s">
        <v>7</v>
      </c>
      <c r="C115" s="27" t="s">
        <v>53</v>
      </c>
      <c r="D115" s="49">
        <v>315</v>
      </c>
      <c r="E115" s="49"/>
      <c r="F115" s="49"/>
      <c r="G115" s="49"/>
    </row>
    <row r="116" spans="1:7" x14ac:dyDescent="0.25">
      <c r="A116" s="27" t="s">
        <v>36</v>
      </c>
      <c r="B116" s="27" t="s">
        <v>7</v>
      </c>
      <c r="C116" s="27" t="s">
        <v>9</v>
      </c>
      <c r="D116" s="49">
        <v>625</v>
      </c>
      <c r="E116" s="49"/>
      <c r="F116" s="49"/>
      <c r="G116" s="49"/>
    </row>
    <row r="117" spans="1:7" x14ac:dyDescent="0.25">
      <c r="A117" s="27" t="s">
        <v>36</v>
      </c>
      <c r="B117" s="27" t="s">
        <v>11</v>
      </c>
      <c r="C117" s="27" t="s">
        <v>12</v>
      </c>
      <c r="D117" s="49">
        <v>803.33333333333337</v>
      </c>
      <c r="E117" s="49"/>
      <c r="F117" s="49"/>
      <c r="G117" s="49"/>
    </row>
    <row r="118" spans="1:7" x14ac:dyDescent="0.25">
      <c r="A118" s="27" t="s">
        <v>36</v>
      </c>
      <c r="B118" s="27" t="s">
        <v>32</v>
      </c>
      <c r="C118" s="27" t="s">
        <v>52</v>
      </c>
      <c r="D118" s="49">
        <v>25</v>
      </c>
      <c r="E118" s="49"/>
      <c r="F118" s="49"/>
      <c r="G118" s="49"/>
    </row>
    <row r="119" spans="1:7" x14ac:dyDescent="0.25">
      <c r="A119" s="27" t="s">
        <v>36</v>
      </c>
      <c r="B119" s="27" t="s">
        <v>15</v>
      </c>
      <c r="C119" s="27" t="s">
        <v>12</v>
      </c>
      <c r="D119" s="49">
        <v>666.66666666666663</v>
      </c>
      <c r="E119" s="49"/>
      <c r="F119" s="49"/>
      <c r="G119" s="49"/>
    </row>
    <row r="120" spans="1:7" x14ac:dyDescent="0.25">
      <c r="A120" s="27" t="s">
        <v>36</v>
      </c>
      <c r="B120" s="27" t="s">
        <v>24</v>
      </c>
      <c r="C120" s="27" t="str">
        <f t="shared" ref="C120:C125" si="0">VLOOKUP(B120,$J$5:$L$51,2,0)</f>
        <v>Dọn vệ sinh…</v>
      </c>
      <c r="D120" s="49"/>
      <c r="E120" s="49"/>
      <c r="F120" s="49">
        <v>17</v>
      </c>
      <c r="G120" s="49"/>
    </row>
    <row r="121" spans="1:7" x14ac:dyDescent="0.25">
      <c r="A121" s="27" t="s">
        <v>36</v>
      </c>
      <c r="B121" s="27" t="s">
        <v>16</v>
      </c>
      <c r="C121" s="27" t="str">
        <f t="shared" si="0"/>
        <v>Đậy bạt</v>
      </c>
      <c r="D121" s="49"/>
      <c r="E121" s="49"/>
      <c r="F121" s="49">
        <v>3.9999999999999991</v>
      </c>
      <c r="G121" s="49"/>
    </row>
    <row r="122" spans="1:7" x14ac:dyDescent="0.25">
      <c r="A122" s="27" t="s">
        <v>36</v>
      </c>
      <c r="B122" s="27" t="s">
        <v>21</v>
      </c>
      <c r="C122" s="27" t="str">
        <f t="shared" si="0"/>
        <v>Mở bạt</v>
      </c>
      <c r="D122" s="49"/>
      <c r="E122" s="49"/>
      <c r="F122" s="49">
        <v>1.5</v>
      </c>
      <c r="G122" s="49"/>
    </row>
    <row r="123" spans="1:7" x14ac:dyDescent="0.25">
      <c r="A123" s="27" t="s">
        <v>39</v>
      </c>
      <c r="B123" s="27" t="s">
        <v>24</v>
      </c>
      <c r="C123" s="27" t="str">
        <f t="shared" si="0"/>
        <v>Dọn vệ sinh…</v>
      </c>
      <c r="D123" s="49"/>
      <c r="E123" s="49"/>
      <c r="F123" s="49">
        <v>25</v>
      </c>
      <c r="G123" s="49"/>
    </row>
    <row r="124" spans="1:7" x14ac:dyDescent="0.25">
      <c r="A124" s="27" t="s">
        <v>39</v>
      </c>
      <c r="B124" s="27" t="s">
        <v>16</v>
      </c>
      <c r="C124" s="27" t="str">
        <f t="shared" si="0"/>
        <v>Đậy bạt</v>
      </c>
      <c r="D124" s="49"/>
      <c r="E124" s="49"/>
      <c r="F124" s="49">
        <v>4.9999999999999982</v>
      </c>
      <c r="G124" s="49"/>
    </row>
    <row r="125" spans="1:7" x14ac:dyDescent="0.25">
      <c r="A125" s="27" t="s">
        <v>39</v>
      </c>
      <c r="B125" s="27" t="s">
        <v>21</v>
      </c>
      <c r="C125" s="27" t="str">
        <f t="shared" si="0"/>
        <v>Mở bạt</v>
      </c>
      <c r="D125" s="49"/>
      <c r="E125" s="49"/>
      <c r="F125" s="49">
        <v>1.9999999999999996</v>
      </c>
      <c r="G125" s="49"/>
    </row>
    <row r="126" spans="1:7" x14ac:dyDescent="0.25">
      <c r="A126" s="27" t="s">
        <v>40</v>
      </c>
      <c r="B126" s="27" t="s">
        <v>5</v>
      </c>
      <c r="C126" s="27" t="s">
        <v>6</v>
      </c>
      <c r="D126" s="49">
        <v>708.33333333333326</v>
      </c>
      <c r="E126" s="49"/>
      <c r="F126" s="49"/>
      <c r="G126" s="49"/>
    </row>
    <row r="127" spans="1:7" x14ac:dyDescent="0.25">
      <c r="A127" s="27" t="s">
        <v>40</v>
      </c>
      <c r="B127" s="27" t="s">
        <v>7</v>
      </c>
      <c r="C127" s="27" t="s">
        <v>9</v>
      </c>
      <c r="D127" s="49">
        <v>350</v>
      </c>
      <c r="E127" s="49"/>
      <c r="F127" s="49"/>
      <c r="G127" s="49"/>
    </row>
    <row r="128" spans="1:7" x14ac:dyDescent="0.25">
      <c r="A128" s="27" t="s">
        <v>40</v>
      </c>
      <c r="B128" s="27" t="s">
        <v>7</v>
      </c>
      <c r="C128" s="27" t="s">
        <v>10</v>
      </c>
      <c r="D128" s="49">
        <v>300</v>
      </c>
      <c r="E128" s="49"/>
      <c r="F128" s="49"/>
      <c r="G128" s="49"/>
    </row>
    <row r="129" spans="1:7" x14ac:dyDescent="0.25">
      <c r="A129" s="27" t="s">
        <v>40</v>
      </c>
      <c r="B129" s="27" t="s">
        <v>11</v>
      </c>
      <c r="C129" s="27" t="s">
        <v>12</v>
      </c>
      <c r="D129" s="49">
        <v>516.66666666666663</v>
      </c>
      <c r="E129" s="49"/>
      <c r="F129" s="49"/>
      <c r="G129" s="49"/>
    </row>
    <row r="130" spans="1:7" x14ac:dyDescent="0.25">
      <c r="A130" s="27" t="s">
        <v>40</v>
      </c>
      <c r="B130" s="27" t="s">
        <v>11</v>
      </c>
      <c r="C130" s="27" t="s">
        <v>20</v>
      </c>
      <c r="D130" s="49">
        <v>166.66666666666666</v>
      </c>
      <c r="E130" s="49"/>
      <c r="F130" s="49"/>
      <c r="G130" s="49"/>
    </row>
    <row r="131" spans="1:7" x14ac:dyDescent="0.25">
      <c r="A131" s="27" t="s">
        <v>40</v>
      </c>
      <c r="B131" s="27" t="s">
        <v>15</v>
      </c>
      <c r="C131" s="27" t="s">
        <v>12</v>
      </c>
      <c r="D131" s="49">
        <v>333.33333333333331</v>
      </c>
      <c r="E131" s="49"/>
      <c r="F131" s="49"/>
      <c r="G131" s="49"/>
    </row>
    <row r="132" spans="1:7" x14ac:dyDescent="0.25">
      <c r="A132" s="27" t="s">
        <v>40</v>
      </c>
      <c r="B132" s="27" t="s">
        <v>24</v>
      </c>
      <c r="C132" s="27" t="str">
        <f>VLOOKUP(B132,$J$5:$L$51,2,0)</f>
        <v>Dọn vệ sinh…</v>
      </c>
      <c r="D132" s="49"/>
      <c r="E132" s="49"/>
      <c r="F132" s="49">
        <v>21.500000000000004</v>
      </c>
      <c r="G132" s="49"/>
    </row>
    <row r="133" spans="1:7" x14ac:dyDescent="0.25">
      <c r="A133" s="27" t="s">
        <v>40</v>
      </c>
      <c r="B133" s="27" t="s">
        <v>16</v>
      </c>
      <c r="C133" s="27" t="str">
        <f>VLOOKUP(B133,$J$5:$L$51,2,0)</f>
        <v>Đậy bạt</v>
      </c>
      <c r="D133" s="49"/>
      <c r="E133" s="49"/>
      <c r="F133" s="49">
        <v>2.4999999999999991</v>
      </c>
      <c r="G133" s="49"/>
    </row>
    <row r="134" spans="1:7" x14ac:dyDescent="0.25">
      <c r="A134" s="27" t="s">
        <v>40</v>
      </c>
      <c r="B134" s="27" t="s">
        <v>21</v>
      </c>
      <c r="C134" s="27" t="str">
        <f>VLOOKUP(B134,$J$5:$L$51,2,0)</f>
        <v>Mở bạt</v>
      </c>
      <c r="D134" s="49"/>
      <c r="E134" s="49"/>
      <c r="F134" s="49">
        <v>0.49999999999999822</v>
      </c>
      <c r="G134" s="49"/>
    </row>
    <row r="135" spans="1:7" x14ac:dyDescent="0.25">
      <c r="A135" s="27" t="s">
        <v>41</v>
      </c>
      <c r="B135" s="27" t="s">
        <v>7</v>
      </c>
      <c r="C135" s="27" t="s">
        <v>53</v>
      </c>
      <c r="D135" s="49">
        <v>140</v>
      </c>
      <c r="E135" s="49"/>
      <c r="F135" s="49"/>
      <c r="G135" s="49"/>
    </row>
    <row r="136" spans="1:7" x14ac:dyDescent="0.25">
      <c r="A136" s="27" t="s">
        <v>41</v>
      </c>
      <c r="B136" s="27" t="s">
        <v>7</v>
      </c>
      <c r="C136" s="27" t="s">
        <v>9</v>
      </c>
      <c r="D136" s="49">
        <v>2390</v>
      </c>
      <c r="E136" s="49"/>
      <c r="F136" s="49"/>
      <c r="G136" s="49"/>
    </row>
    <row r="137" spans="1:7" x14ac:dyDescent="0.25">
      <c r="A137" s="27" t="s">
        <v>41</v>
      </c>
      <c r="B137" s="27" t="s">
        <v>7</v>
      </c>
      <c r="C137" s="27" t="s">
        <v>10</v>
      </c>
      <c r="D137" s="49">
        <v>300</v>
      </c>
      <c r="E137" s="49"/>
      <c r="F137" s="49"/>
      <c r="G137" s="49"/>
    </row>
    <row r="138" spans="1:7" x14ac:dyDescent="0.25">
      <c r="A138" s="27" t="s">
        <v>41</v>
      </c>
      <c r="B138" s="27" t="s">
        <v>7</v>
      </c>
      <c r="C138" s="27" t="s">
        <v>37</v>
      </c>
      <c r="D138" s="49">
        <v>315</v>
      </c>
      <c r="E138" s="49"/>
      <c r="F138" s="49"/>
      <c r="G138" s="49"/>
    </row>
    <row r="139" spans="1:7" x14ac:dyDescent="0.25">
      <c r="A139" s="27" t="s">
        <v>41</v>
      </c>
      <c r="B139" s="27" t="s">
        <v>11</v>
      </c>
      <c r="C139" s="27" t="s">
        <v>12</v>
      </c>
      <c r="D139" s="49">
        <v>533.33333333333326</v>
      </c>
      <c r="E139" s="49"/>
      <c r="F139" s="49"/>
      <c r="G139" s="49"/>
    </row>
    <row r="140" spans="1:7" x14ac:dyDescent="0.25">
      <c r="A140" s="27" t="s">
        <v>41</v>
      </c>
      <c r="B140" s="27" t="s">
        <v>15</v>
      </c>
      <c r="C140" s="27" t="s">
        <v>12</v>
      </c>
      <c r="D140" s="49">
        <v>666.66666666666663</v>
      </c>
      <c r="E140" s="49"/>
      <c r="F140" s="49"/>
      <c r="G140" s="49"/>
    </row>
    <row r="141" spans="1:7" x14ac:dyDescent="0.25">
      <c r="A141" s="27" t="s">
        <v>41</v>
      </c>
      <c r="B141" s="27" t="s">
        <v>24</v>
      </c>
      <c r="C141" s="27" t="str">
        <f>VLOOKUP(B141,$J$5:$L$51,2,0)</f>
        <v>Dọn vệ sinh…</v>
      </c>
      <c r="D141" s="49"/>
      <c r="E141" s="49"/>
      <c r="F141" s="49">
        <v>14.250000000000002</v>
      </c>
      <c r="G141" s="49"/>
    </row>
    <row r="142" spans="1:7" x14ac:dyDescent="0.25">
      <c r="A142" s="27" t="s">
        <v>41</v>
      </c>
      <c r="B142" s="27" t="s">
        <v>16</v>
      </c>
      <c r="C142" s="27" t="str">
        <f>VLOOKUP(B142,$J$5:$L$51,2,0)</f>
        <v>Đậy bạt</v>
      </c>
      <c r="D142" s="49"/>
      <c r="E142" s="49"/>
      <c r="F142" s="49">
        <v>3.75</v>
      </c>
      <c r="G142" s="49"/>
    </row>
    <row r="143" spans="1:7" x14ac:dyDescent="0.25">
      <c r="A143" s="27" t="s">
        <v>41</v>
      </c>
      <c r="B143" s="27" t="s">
        <v>21</v>
      </c>
      <c r="C143" s="27" t="str">
        <f>VLOOKUP(B143,$J$5:$L$51,2,0)</f>
        <v>Mở bạt</v>
      </c>
      <c r="D143" s="49"/>
      <c r="E143" s="49"/>
      <c r="F143" s="49">
        <v>1.0000000000000004</v>
      </c>
      <c r="G143" s="49"/>
    </row>
    <row r="144" spans="1:7" x14ac:dyDescent="0.25">
      <c r="A144" s="27" t="s">
        <v>42</v>
      </c>
      <c r="B144" s="27" t="s">
        <v>3</v>
      </c>
      <c r="C144" s="27" t="s">
        <v>18</v>
      </c>
      <c r="D144" s="49">
        <v>610</v>
      </c>
      <c r="E144" s="49"/>
      <c r="F144" s="49"/>
      <c r="G144" s="49"/>
    </row>
    <row r="145" spans="1:7" x14ac:dyDescent="0.25">
      <c r="A145" s="27" t="s">
        <v>42</v>
      </c>
      <c r="B145" s="27" t="s">
        <v>5</v>
      </c>
      <c r="C145" s="27" t="s">
        <v>6</v>
      </c>
      <c r="D145" s="49">
        <v>333.33333333333331</v>
      </c>
      <c r="E145" s="49"/>
      <c r="F145" s="49"/>
      <c r="G145" s="49"/>
    </row>
    <row r="146" spans="1:7" x14ac:dyDescent="0.25">
      <c r="A146" s="27" t="s">
        <v>42</v>
      </c>
      <c r="B146" s="27" t="s">
        <v>7</v>
      </c>
      <c r="C146" s="27" t="s">
        <v>53</v>
      </c>
      <c r="D146" s="49">
        <v>140</v>
      </c>
      <c r="E146" s="49"/>
      <c r="F146" s="49"/>
      <c r="G146" s="49"/>
    </row>
    <row r="147" spans="1:7" x14ac:dyDescent="0.25">
      <c r="A147" s="27" t="s">
        <v>42</v>
      </c>
      <c r="B147" s="27" t="s">
        <v>7</v>
      </c>
      <c r="C147" s="27" t="s">
        <v>9</v>
      </c>
      <c r="D147" s="49">
        <v>2025</v>
      </c>
      <c r="E147" s="49"/>
      <c r="F147" s="49"/>
      <c r="G147" s="49"/>
    </row>
    <row r="148" spans="1:7" x14ac:dyDescent="0.25">
      <c r="A148" s="27" t="s">
        <v>42</v>
      </c>
      <c r="B148" s="27" t="s">
        <v>11</v>
      </c>
      <c r="C148" s="27" t="s">
        <v>12</v>
      </c>
      <c r="D148" s="49">
        <v>200</v>
      </c>
      <c r="E148" s="49"/>
      <c r="F148" s="49"/>
      <c r="G148" s="49"/>
    </row>
    <row r="149" spans="1:7" x14ac:dyDescent="0.25">
      <c r="A149" s="27" t="s">
        <v>42</v>
      </c>
      <c r="B149" s="27" t="s">
        <v>11</v>
      </c>
      <c r="C149" s="27" t="s">
        <v>20</v>
      </c>
      <c r="D149" s="49">
        <v>166.66666666666666</v>
      </c>
      <c r="E149" s="49"/>
      <c r="F149" s="49"/>
      <c r="G149" s="49"/>
    </row>
    <row r="150" spans="1:7" x14ac:dyDescent="0.25">
      <c r="A150" s="27" t="s">
        <v>42</v>
      </c>
      <c r="B150" s="27" t="s">
        <v>15</v>
      </c>
      <c r="C150" s="27" t="s">
        <v>12</v>
      </c>
      <c r="D150" s="49">
        <v>666.66666666666663</v>
      </c>
      <c r="E150" s="49"/>
      <c r="F150" s="49"/>
      <c r="G150" s="49"/>
    </row>
    <row r="151" spans="1:7" x14ac:dyDescent="0.25">
      <c r="A151" s="27" t="s">
        <v>42</v>
      </c>
      <c r="B151" s="27" t="s">
        <v>24</v>
      </c>
      <c r="C151" s="27" t="str">
        <f>VLOOKUP(B151,$J$5:$L$51,2,0)</f>
        <v>Dọn vệ sinh…</v>
      </c>
      <c r="D151" s="49"/>
      <c r="E151" s="49"/>
      <c r="F151" s="49">
        <v>10</v>
      </c>
      <c r="G151" s="49"/>
    </row>
    <row r="152" spans="1:7" x14ac:dyDescent="0.25">
      <c r="A152" s="27" t="s">
        <v>42</v>
      </c>
      <c r="B152" s="27" t="s">
        <v>16</v>
      </c>
      <c r="C152" s="27" t="str">
        <f>VLOOKUP(B152,$J$5:$L$51,2,0)</f>
        <v>Đậy bạt</v>
      </c>
      <c r="D152" s="49"/>
      <c r="E152" s="49"/>
      <c r="F152" s="49">
        <v>1.9999999999999982</v>
      </c>
      <c r="G152" s="49"/>
    </row>
    <row r="153" spans="1:7" x14ac:dyDescent="0.25">
      <c r="A153" s="27" t="s">
        <v>43</v>
      </c>
      <c r="B153" s="27" t="s">
        <v>3</v>
      </c>
      <c r="C153" s="27" t="s">
        <v>18</v>
      </c>
      <c r="D153" s="49">
        <v>610</v>
      </c>
      <c r="E153" s="49"/>
      <c r="F153" s="49"/>
      <c r="G153" s="49"/>
    </row>
    <row r="154" spans="1:7" x14ac:dyDescent="0.25">
      <c r="A154" s="27" t="s">
        <v>43</v>
      </c>
      <c r="B154" s="27" t="s">
        <v>5</v>
      </c>
      <c r="C154" s="27" t="s">
        <v>6</v>
      </c>
      <c r="D154" s="49">
        <v>333.33333333333331</v>
      </c>
      <c r="E154" s="49"/>
      <c r="F154" s="49"/>
      <c r="G154" s="49"/>
    </row>
    <row r="155" spans="1:7" x14ac:dyDescent="0.25">
      <c r="A155" s="27" t="s">
        <v>43</v>
      </c>
      <c r="B155" s="27" t="s">
        <v>7</v>
      </c>
      <c r="C155" s="27" t="s">
        <v>9</v>
      </c>
      <c r="D155" s="49">
        <v>1575</v>
      </c>
      <c r="E155" s="49"/>
      <c r="F155" s="49"/>
      <c r="G155" s="49"/>
    </row>
    <row r="156" spans="1:7" x14ac:dyDescent="0.25">
      <c r="A156" s="27" t="s">
        <v>43</v>
      </c>
      <c r="B156" s="27" t="s">
        <v>7</v>
      </c>
      <c r="C156" s="27" t="s">
        <v>10</v>
      </c>
      <c r="D156" s="49">
        <v>325</v>
      </c>
      <c r="E156" s="49"/>
      <c r="F156" s="49"/>
      <c r="G156" s="49"/>
    </row>
    <row r="157" spans="1:7" x14ac:dyDescent="0.25">
      <c r="A157" s="27" t="s">
        <v>43</v>
      </c>
      <c r="B157" s="27" t="s">
        <v>11</v>
      </c>
      <c r="C157" s="27" t="s">
        <v>12</v>
      </c>
      <c r="D157" s="49">
        <v>383.33333333333331</v>
      </c>
      <c r="E157" s="49"/>
      <c r="F157" s="49"/>
      <c r="G157" s="49"/>
    </row>
    <row r="158" spans="1:7" x14ac:dyDescent="0.25">
      <c r="A158" s="27" t="s">
        <v>43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25">
      <c r="A159" s="27" t="s">
        <v>43</v>
      </c>
      <c r="B159" s="27" t="s">
        <v>24</v>
      </c>
      <c r="C159" s="27" t="str">
        <f>VLOOKUP(B159,$J$5:$L$51,2,0)</f>
        <v>Dọn vệ sinh…</v>
      </c>
      <c r="D159" s="49"/>
      <c r="E159" s="49"/>
      <c r="F159" s="49">
        <v>21.5</v>
      </c>
      <c r="G159" s="49"/>
    </row>
    <row r="160" spans="1:7" x14ac:dyDescent="0.25">
      <c r="A160" s="27" t="s">
        <v>43</v>
      </c>
      <c r="B160" s="27" t="s">
        <v>16</v>
      </c>
      <c r="C160" s="27" t="str">
        <f>VLOOKUP(B160,$J$5:$L$51,2,0)</f>
        <v>Đậy bạt</v>
      </c>
      <c r="D160" s="49"/>
      <c r="E160" s="49"/>
      <c r="F160" s="49">
        <v>4.5</v>
      </c>
      <c r="G160" s="49"/>
    </row>
    <row r="161" spans="1:7" x14ac:dyDescent="0.25">
      <c r="A161" s="27" t="s">
        <v>43</v>
      </c>
      <c r="B161" s="27" t="s">
        <v>21</v>
      </c>
      <c r="C161" s="27" t="str">
        <f>VLOOKUP(B161,$J$5:$L$51,2,0)</f>
        <v>Mở bạt</v>
      </c>
      <c r="D161" s="49"/>
      <c r="E161" s="49"/>
      <c r="F161" s="49">
        <v>0.49999999999999956</v>
      </c>
      <c r="G161" s="49"/>
    </row>
    <row r="162" spans="1:7" x14ac:dyDescent="0.25">
      <c r="A162" s="27" t="s">
        <v>44</v>
      </c>
      <c r="B162" s="27" t="s">
        <v>3</v>
      </c>
      <c r="C162" s="27" t="s">
        <v>18</v>
      </c>
      <c r="D162" s="49">
        <v>650</v>
      </c>
      <c r="E162" s="49"/>
      <c r="F162" s="49"/>
      <c r="G162" s="49"/>
    </row>
    <row r="163" spans="1:7" x14ac:dyDescent="0.25">
      <c r="A163" s="27" t="s">
        <v>44</v>
      </c>
      <c r="B163" s="27" t="s">
        <v>3</v>
      </c>
      <c r="C163" s="27" t="s">
        <v>19</v>
      </c>
      <c r="D163" s="49">
        <v>375</v>
      </c>
      <c r="E163" s="49"/>
      <c r="F163" s="49"/>
      <c r="G163" s="49"/>
    </row>
    <row r="164" spans="1:7" x14ac:dyDescent="0.25">
      <c r="A164" s="27" t="s">
        <v>44</v>
      </c>
      <c r="B164" s="27" t="s">
        <v>5</v>
      </c>
      <c r="C164" s="27" t="s">
        <v>6</v>
      </c>
      <c r="D164" s="49">
        <v>187.5</v>
      </c>
      <c r="E164" s="49"/>
      <c r="F164" s="49"/>
      <c r="G164" s="49"/>
    </row>
    <row r="165" spans="1:7" x14ac:dyDescent="0.25">
      <c r="A165" s="27" t="s">
        <v>44</v>
      </c>
      <c r="B165" s="27" t="s">
        <v>15</v>
      </c>
      <c r="C165" s="27" t="s">
        <v>12</v>
      </c>
      <c r="D165" s="49">
        <v>333.33333333333331</v>
      </c>
      <c r="E165" s="49"/>
      <c r="F165" s="49"/>
      <c r="G165" s="49"/>
    </row>
    <row r="166" spans="1:7" x14ac:dyDescent="0.25">
      <c r="A166" s="27" t="s">
        <v>44</v>
      </c>
      <c r="B166" s="27" t="s">
        <v>24</v>
      </c>
      <c r="C166" s="27" t="str">
        <f>VLOOKUP(B166,$J$5:$L$51,2,0)</f>
        <v>Dọn vệ sinh…</v>
      </c>
      <c r="D166" s="49"/>
      <c r="E166" s="49"/>
      <c r="F166" s="49">
        <v>6.5000000000000009</v>
      </c>
      <c r="G166" s="49"/>
    </row>
    <row r="167" spans="1:7" x14ac:dyDescent="0.25">
      <c r="A167" s="27" t="s">
        <v>44</v>
      </c>
      <c r="B167" s="27" t="s">
        <v>16</v>
      </c>
      <c r="C167" s="27" t="str">
        <f>VLOOKUP(B167,$J$5:$L$51,2,0)</f>
        <v>Đậy bạt</v>
      </c>
      <c r="D167" s="49"/>
      <c r="E167" s="49"/>
      <c r="F167" s="49">
        <v>0.99999999999999911</v>
      </c>
      <c r="G167" s="49"/>
    </row>
    <row r="168" spans="1:7" x14ac:dyDescent="0.25">
      <c r="A168" s="27" t="s">
        <v>44</v>
      </c>
      <c r="B168" s="27" t="s">
        <v>21</v>
      </c>
      <c r="C168" s="27" t="str">
        <f>VLOOKUP(B168,$J$5:$L$51,2,0)</f>
        <v>Mở bạt</v>
      </c>
      <c r="D168" s="49"/>
      <c r="E168" s="49"/>
      <c r="F168" s="49">
        <v>0.49999999999999956</v>
      </c>
      <c r="G168" s="49"/>
    </row>
    <row r="169" spans="1:7" x14ac:dyDescent="0.25">
      <c r="A169" s="27" t="s">
        <v>45</v>
      </c>
      <c r="B169" s="27" t="s">
        <v>3</v>
      </c>
      <c r="C169" s="27" t="s">
        <v>18</v>
      </c>
      <c r="D169" s="49">
        <v>300</v>
      </c>
      <c r="E169" s="49"/>
      <c r="F169" s="49"/>
      <c r="G169" s="49"/>
    </row>
    <row r="170" spans="1:7" x14ac:dyDescent="0.25">
      <c r="A170" s="27" t="s">
        <v>45</v>
      </c>
      <c r="B170" s="27" t="s">
        <v>5</v>
      </c>
      <c r="C170" s="27" t="s">
        <v>6</v>
      </c>
      <c r="D170" s="49">
        <v>333.33333333333331</v>
      </c>
      <c r="E170" s="49"/>
      <c r="F170" s="49"/>
      <c r="G170" s="49"/>
    </row>
    <row r="171" spans="1:7" x14ac:dyDescent="0.25">
      <c r="A171" s="27" t="s">
        <v>45</v>
      </c>
      <c r="B171" s="27" t="s">
        <v>7</v>
      </c>
      <c r="C171" s="27" t="s">
        <v>53</v>
      </c>
      <c r="D171" s="49">
        <v>140</v>
      </c>
      <c r="E171" s="49"/>
      <c r="F171" s="49"/>
      <c r="G171" s="49"/>
    </row>
    <row r="172" spans="1:7" x14ac:dyDescent="0.25">
      <c r="A172" s="27" t="s">
        <v>45</v>
      </c>
      <c r="B172" s="27" t="s">
        <v>7</v>
      </c>
      <c r="C172" s="27" t="s">
        <v>9</v>
      </c>
      <c r="D172" s="49">
        <v>975</v>
      </c>
      <c r="E172" s="49"/>
      <c r="F172" s="49"/>
      <c r="G172" s="49"/>
    </row>
    <row r="173" spans="1:7" x14ac:dyDescent="0.25">
      <c r="A173" s="27" t="s">
        <v>45</v>
      </c>
      <c r="B173" s="27" t="s">
        <v>7</v>
      </c>
      <c r="C173" s="27" t="s">
        <v>10</v>
      </c>
      <c r="D173" s="49">
        <v>300</v>
      </c>
      <c r="E173" s="49"/>
      <c r="F173" s="49"/>
      <c r="G173" s="49"/>
    </row>
    <row r="174" spans="1:7" x14ac:dyDescent="0.25">
      <c r="A174" s="27" t="s">
        <v>45</v>
      </c>
      <c r="B174" s="27" t="s">
        <v>11</v>
      </c>
      <c r="C174" s="27" t="s">
        <v>12</v>
      </c>
      <c r="D174" s="49">
        <v>600</v>
      </c>
      <c r="E174" s="49"/>
      <c r="F174" s="49"/>
      <c r="G174" s="49"/>
    </row>
    <row r="175" spans="1:7" x14ac:dyDescent="0.25">
      <c r="A175" s="27" t="s">
        <v>45</v>
      </c>
      <c r="B175" s="27" t="s">
        <v>11</v>
      </c>
      <c r="C175" s="27" t="s">
        <v>20</v>
      </c>
      <c r="D175" s="49">
        <v>166.66666666666666</v>
      </c>
      <c r="E175" s="49"/>
      <c r="F175" s="49"/>
      <c r="G175" s="49"/>
    </row>
    <row r="176" spans="1:7" x14ac:dyDescent="0.25">
      <c r="A176" s="27" t="s">
        <v>45</v>
      </c>
      <c r="B176" s="27" t="s">
        <v>15</v>
      </c>
      <c r="C176" s="27" t="s">
        <v>12</v>
      </c>
      <c r="D176" s="49">
        <v>666.66666666666663</v>
      </c>
      <c r="E176" s="49"/>
      <c r="F176" s="49"/>
      <c r="G176" s="49"/>
    </row>
    <row r="177" spans="1:7" x14ac:dyDescent="0.25">
      <c r="A177" s="27" t="s">
        <v>45</v>
      </c>
      <c r="B177" s="27" t="s">
        <v>24</v>
      </c>
      <c r="C177" s="27" t="str">
        <f>VLOOKUP(B177,$J$5:$L$51,2,0)</f>
        <v>Dọn vệ sinh…</v>
      </c>
      <c r="D177" s="49"/>
      <c r="E177" s="49"/>
      <c r="F177" s="49">
        <v>20.000000000000004</v>
      </c>
      <c r="G177" s="49"/>
    </row>
    <row r="178" spans="1:7" x14ac:dyDescent="0.25">
      <c r="A178" s="27" t="s">
        <v>45</v>
      </c>
      <c r="B178" s="27" t="s">
        <v>16</v>
      </c>
      <c r="C178" s="27" t="str">
        <f>VLOOKUP(B178,$J$5:$L$51,2,0)</f>
        <v>Đậy bạt</v>
      </c>
      <c r="D178" s="49"/>
      <c r="E178" s="49"/>
      <c r="F178" s="49">
        <v>2.4999999999999991</v>
      </c>
      <c r="G178" s="49"/>
    </row>
    <row r="179" spans="1:7" x14ac:dyDescent="0.25">
      <c r="A179" s="27" t="s">
        <v>45</v>
      </c>
      <c r="B179" s="27" t="s">
        <v>21</v>
      </c>
      <c r="C179" s="27" t="str">
        <f>VLOOKUP(B179,$J$5:$L$51,2,0)</f>
        <v>Mở bạt</v>
      </c>
      <c r="D179" s="49"/>
      <c r="E179" s="49"/>
      <c r="F179" s="49">
        <v>0.49999999999999822</v>
      </c>
      <c r="G179" s="49"/>
    </row>
    <row r="180" spans="1:7" x14ac:dyDescent="0.25">
      <c r="A180" s="27" t="s">
        <v>47</v>
      </c>
      <c r="B180" s="27" t="s">
        <v>5</v>
      </c>
      <c r="C180" s="27" t="s">
        <v>6</v>
      </c>
      <c r="D180" s="49">
        <v>523.33333333333326</v>
      </c>
      <c r="E180" s="49"/>
      <c r="F180" s="49"/>
      <c r="G180" s="49"/>
    </row>
    <row r="181" spans="1:7" x14ac:dyDescent="0.25">
      <c r="A181" s="27" t="s">
        <v>47</v>
      </c>
      <c r="B181" s="27" t="s">
        <v>7</v>
      </c>
      <c r="C181" s="27" t="s">
        <v>53</v>
      </c>
      <c r="D181" s="49">
        <v>490</v>
      </c>
      <c r="E181" s="49"/>
      <c r="F181" s="49"/>
      <c r="G181" s="49"/>
    </row>
    <row r="182" spans="1:7" x14ac:dyDescent="0.25">
      <c r="A182" s="27" t="s">
        <v>47</v>
      </c>
      <c r="B182" s="27" t="s">
        <v>7</v>
      </c>
      <c r="C182" s="27" t="s">
        <v>9</v>
      </c>
      <c r="D182" s="49">
        <v>1025</v>
      </c>
      <c r="E182" s="49"/>
      <c r="F182" s="49"/>
      <c r="G182" s="49"/>
    </row>
    <row r="183" spans="1:7" x14ac:dyDescent="0.25">
      <c r="A183" s="27" t="s">
        <v>47</v>
      </c>
      <c r="B183" s="27" t="s">
        <v>7</v>
      </c>
      <c r="C183" s="27" t="s">
        <v>38</v>
      </c>
      <c r="D183" s="49">
        <v>315</v>
      </c>
      <c r="E183" s="49"/>
      <c r="F183" s="49"/>
      <c r="G183" s="49"/>
    </row>
    <row r="184" spans="1:7" x14ac:dyDescent="0.25">
      <c r="A184" s="27" t="s">
        <v>47</v>
      </c>
      <c r="B184" s="27" t="s">
        <v>11</v>
      </c>
      <c r="C184" s="27" t="s">
        <v>12</v>
      </c>
      <c r="D184" s="49">
        <v>603.33333333333337</v>
      </c>
      <c r="E184" s="49"/>
      <c r="F184" s="49"/>
      <c r="G184" s="49"/>
    </row>
    <row r="185" spans="1:7" x14ac:dyDescent="0.25">
      <c r="A185" s="27" t="s">
        <v>47</v>
      </c>
      <c r="B185" s="27" t="s">
        <v>32</v>
      </c>
      <c r="C185" s="27" t="s">
        <v>52</v>
      </c>
      <c r="D185" s="49">
        <v>25</v>
      </c>
      <c r="E185" s="49"/>
      <c r="F185" s="49"/>
      <c r="G185" s="49"/>
    </row>
    <row r="186" spans="1:7" x14ac:dyDescent="0.25">
      <c r="A186" s="27" t="s">
        <v>47</v>
      </c>
      <c r="B186" s="27" t="s">
        <v>15</v>
      </c>
      <c r="C186" s="27" t="s">
        <v>12</v>
      </c>
      <c r="D186" s="49">
        <v>999.99999999999989</v>
      </c>
      <c r="E186" s="49"/>
      <c r="F186" s="49"/>
      <c r="G186" s="49"/>
    </row>
    <row r="187" spans="1:7" x14ac:dyDescent="0.25">
      <c r="A187" s="27" t="s">
        <v>47</v>
      </c>
      <c r="B187" s="27" t="s">
        <v>24</v>
      </c>
      <c r="C187" s="27" t="str">
        <f>VLOOKUP(B187,$J$5:$L$51,2,0)</f>
        <v>Dọn vệ sinh…</v>
      </c>
      <c r="D187" s="49"/>
      <c r="E187" s="49"/>
      <c r="F187" s="49">
        <v>9</v>
      </c>
      <c r="G187" s="49"/>
    </row>
    <row r="188" spans="1:7" x14ac:dyDescent="0.25">
      <c r="A188" s="27" t="s">
        <v>47</v>
      </c>
      <c r="B188" s="27" t="s">
        <v>16</v>
      </c>
      <c r="C188" s="27" t="str">
        <f>VLOOKUP(B188,$J$5:$L$51,2,0)</f>
        <v>Đậy bạt</v>
      </c>
      <c r="D188" s="49"/>
      <c r="E188" s="49"/>
      <c r="F188" s="49">
        <v>3.9999999999999991</v>
      </c>
      <c r="G188" s="49"/>
    </row>
    <row r="189" spans="1:7" x14ac:dyDescent="0.25">
      <c r="A189" s="27" t="s">
        <v>47</v>
      </c>
      <c r="B189" s="27" t="s">
        <v>21</v>
      </c>
      <c r="C189" s="27" t="str">
        <f>VLOOKUP(B189,$J$5:$L$51,2,0)</f>
        <v>Mở bạt</v>
      </c>
      <c r="D189" s="49"/>
      <c r="E189" s="49"/>
      <c r="F189" s="49">
        <v>1.9999999999999996</v>
      </c>
      <c r="G189" s="49"/>
    </row>
    <row r="190" spans="1:7" x14ac:dyDescent="0.25">
      <c r="A190" s="27" t="s">
        <v>48</v>
      </c>
      <c r="B190" s="27" t="s">
        <v>5</v>
      </c>
      <c r="C190" s="27" t="s">
        <v>6</v>
      </c>
      <c r="D190" s="49">
        <v>523.33333333333326</v>
      </c>
      <c r="E190" s="49"/>
      <c r="F190" s="49"/>
      <c r="G190" s="49"/>
    </row>
    <row r="191" spans="1:7" x14ac:dyDescent="0.25">
      <c r="A191" s="27" t="s">
        <v>48</v>
      </c>
      <c r="B191" s="27" t="s">
        <v>7</v>
      </c>
      <c r="C191" s="27" t="s">
        <v>53</v>
      </c>
      <c r="D191" s="49">
        <v>490</v>
      </c>
      <c r="E191" s="49"/>
      <c r="F191" s="49"/>
      <c r="G191" s="49"/>
    </row>
    <row r="192" spans="1:7" x14ac:dyDescent="0.25">
      <c r="A192" s="27" t="s">
        <v>48</v>
      </c>
      <c r="B192" s="27" t="s">
        <v>7</v>
      </c>
      <c r="C192" s="27" t="s">
        <v>9</v>
      </c>
      <c r="D192" s="49">
        <v>1025</v>
      </c>
      <c r="E192" s="49"/>
      <c r="F192" s="49"/>
      <c r="G192" s="49"/>
    </row>
    <row r="193" spans="1:7" x14ac:dyDescent="0.25">
      <c r="A193" s="27" t="s">
        <v>48</v>
      </c>
      <c r="B193" s="27" t="s">
        <v>7</v>
      </c>
      <c r="C193" s="27" t="s">
        <v>38</v>
      </c>
      <c r="D193" s="49">
        <v>315</v>
      </c>
      <c r="E193" s="49"/>
      <c r="F193" s="49"/>
      <c r="G193" s="49"/>
    </row>
    <row r="194" spans="1:7" x14ac:dyDescent="0.25">
      <c r="A194" s="27" t="s">
        <v>48</v>
      </c>
      <c r="B194" s="27" t="s">
        <v>11</v>
      </c>
      <c r="C194" s="27" t="s">
        <v>12</v>
      </c>
      <c r="D194" s="49">
        <v>603.33333333333337</v>
      </c>
      <c r="E194" s="49"/>
      <c r="F194" s="49"/>
      <c r="G194" s="49"/>
    </row>
    <row r="195" spans="1:7" x14ac:dyDescent="0.25">
      <c r="A195" s="27" t="s">
        <v>48</v>
      </c>
      <c r="B195" s="27" t="s">
        <v>32</v>
      </c>
      <c r="C195" s="27" t="s">
        <v>52</v>
      </c>
      <c r="D195" s="49">
        <v>25</v>
      </c>
      <c r="E195" s="49"/>
      <c r="F195" s="49"/>
      <c r="G195" s="49"/>
    </row>
    <row r="196" spans="1:7" x14ac:dyDescent="0.25">
      <c r="A196" s="27" t="s">
        <v>48</v>
      </c>
      <c r="B196" s="27" t="s">
        <v>15</v>
      </c>
      <c r="C196" s="27" t="s">
        <v>12</v>
      </c>
      <c r="D196" s="49">
        <v>999.99999999999989</v>
      </c>
      <c r="E196" s="49"/>
      <c r="F196" s="49"/>
      <c r="G196" s="49"/>
    </row>
    <row r="197" spans="1:7" x14ac:dyDescent="0.25">
      <c r="A197" s="27" t="s">
        <v>48</v>
      </c>
      <c r="B197" s="27" t="s">
        <v>24</v>
      </c>
      <c r="C197" s="27" t="str">
        <f>VLOOKUP(B197,$J$5:$L$51,2,0)</f>
        <v>Dọn vệ sinh…</v>
      </c>
      <c r="D197" s="49"/>
      <c r="E197" s="49"/>
      <c r="F197" s="49">
        <v>9</v>
      </c>
      <c r="G197" s="49"/>
    </row>
    <row r="198" spans="1:7" x14ac:dyDescent="0.25">
      <c r="A198" s="27" t="s">
        <v>48</v>
      </c>
      <c r="B198" s="27" t="s">
        <v>16</v>
      </c>
      <c r="C198" s="27" t="str">
        <f>VLOOKUP(B198,$J$5:$L$51,2,0)</f>
        <v>Đậy bạt</v>
      </c>
      <c r="D198" s="49"/>
      <c r="E198" s="49"/>
      <c r="F198" s="49">
        <v>3.9999999999999991</v>
      </c>
      <c r="G198" s="49"/>
    </row>
    <row r="199" spans="1:7" x14ac:dyDescent="0.25">
      <c r="A199" s="27" t="s">
        <v>48</v>
      </c>
      <c r="B199" s="27" t="s">
        <v>21</v>
      </c>
      <c r="C199" s="27" t="str">
        <f>VLOOKUP(B199,$J$5:$L$51,2,0)</f>
        <v>Mở bạt</v>
      </c>
      <c r="D199" s="49"/>
      <c r="E199" s="49"/>
      <c r="F199" s="49">
        <v>1.9999999999999996</v>
      </c>
      <c r="G199" s="49"/>
    </row>
    <row r="201" spans="1:7" s="9" customFormat="1" x14ac:dyDescent="0.25">
      <c r="A201" s="9" t="s">
        <v>66</v>
      </c>
      <c r="D201" s="46"/>
      <c r="E201" s="47"/>
      <c r="F201" s="47"/>
      <c r="G201" s="47"/>
    </row>
    <row r="202" spans="1:7" x14ac:dyDescent="0.25">
      <c r="A202" s="9" t="s">
        <v>62</v>
      </c>
      <c r="B202" s="9"/>
      <c r="C202" s="45" t="s">
        <v>63</v>
      </c>
      <c r="D202" s="145" t="s">
        <v>64</v>
      </c>
      <c r="E202" s="145"/>
      <c r="F202" s="146" t="s">
        <v>65</v>
      </c>
      <c r="G202" s="146"/>
    </row>
  </sheetData>
  <autoFilter ref="A4:L199"/>
  <mergeCells count="8">
    <mergeCell ref="D202:E202"/>
    <mergeCell ref="F202:G202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4"/>
  <sheetViews>
    <sheetView workbookViewId="0">
      <selection activeCell="I1" sqref="I1:J1048576"/>
    </sheetView>
  </sheetViews>
  <sheetFormatPr defaultRowHeight="15" x14ac:dyDescent="0.25"/>
  <cols>
    <col min="1" max="1" width="22.42578125" customWidth="1"/>
    <col min="2" max="2" width="12.28515625" hidden="1" customWidth="1"/>
    <col min="3" max="3" width="29.28515625" customWidth="1"/>
    <col min="4" max="7" width="10.140625" customWidth="1"/>
    <col min="9" max="9" width="10.85546875" hidden="1" customWidth="1"/>
    <col min="10" max="10" width="0" hidden="1" customWidth="1"/>
  </cols>
  <sheetData>
    <row r="3" spans="1:10" ht="21" x14ac:dyDescent="0.25">
      <c r="A3" s="155" t="s">
        <v>88</v>
      </c>
      <c r="B3" s="155"/>
      <c r="C3" s="155"/>
      <c r="D3" s="155"/>
      <c r="E3" s="155"/>
      <c r="F3" s="155"/>
      <c r="G3" s="155"/>
    </row>
    <row r="4" spans="1:10" ht="31.5" customHeight="1" x14ac:dyDescent="0.25">
      <c r="A4" s="160" t="s">
        <v>68</v>
      </c>
      <c r="B4" s="161" t="s">
        <v>0</v>
      </c>
      <c r="C4" s="159" t="s">
        <v>77</v>
      </c>
      <c r="D4" s="156" t="s">
        <v>76</v>
      </c>
      <c r="E4" s="156"/>
      <c r="F4" s="157" t="s">
        <v>75</v>
      </c>
      <c r="G4" s="157"/>
    </row>
    <row r="5" spans="1:10" ht="57" customHeight="1" x14ac:dyDescent="0.25">
      <c r="A5" s="160"/>
      <c r="B5" s="162"/>
      <c r="C5" s="159"/>
      <c r="D5" s="53" t="s">
        <v>55</v>
      </c>
      <c r="E5" s="53" t="s">
        <v>72</v>
      </c>
      <c r="F5" s="53" t="s">
        <v>73</v>
      </c>
      <c r="G5" s="53" t="s">
        <v>74</v>
      </c>
    </row>
    <row r="6" spans="1:10" ht="15.75" x14ac:dyDescent="0.25">
      <c r="A6" s="54"/>
      <c r="B6" s="55"/>
      <c r="C6" s="53"/>
      <c r="D6" s="53"/>
      <c r="E6" s="53"/>
      <c r="F6" s="53"/>
      <c r="G6" s="53"/>
    </row>
    <row r="7" spans="1:10" x14ac:dyDescent="0.25">
      <c r="A7" s="27" t="s">
        <v>2</v>
      </c>
      <c r="B7" s="27" t="s">
        <v>7</v>
      </c>
      <c r="C7" s="27" t="s">
        <v>9</v>
      </c>
      <c r="D7" s="49">
        <v>312.5</v>
      </c>
      <c r="E7" s="49"/>
      <c r="F7" s="49"/>
      <c r="G7" s="49"/>
    </row>
    <row r="8" spans="1:10" x14ac:dyDescent="0.25">
      <c r="A8" s="27" t="s">
        <v>2</v>
      </c>
      <c r="B8" s="27" t="s">
        <v>15</v>
      </c>
      <c r="C8" s="27" t="s">
        <v>12</v>
      </c>
      <c r="D8" s="49">
        <v>333.33333333333337</v>
      </c>
      <c r="E8" s="49"/>
      <c r="F8" s="49"/>
      <c r="G8" s="49"/>
    </row>
    <row r="9" spans="1:10" x14ac:dyDescent="0.25">
      <c r="A9" s="27" t="s">
        <v>17</v>
      </c>
      <c r="B9" s="27" t="s">
        <v>3</v>
      </c>
      <c r="C9" s="27" t="s">
        <v>18</v>
      </c>
      <c r="D9" s="49">
        <v>820</v>
      </c>
      <c r="E9" s="49"/>
      <c r="F9" s="49"/>
      <c r="G9" s="49"/>
      <c r="I9" s="1" t="s">
        <v>16</v>
      </c>
      <c r="J9" s="1" t="s">
        <v>50</v>
      </c>
    </row>
    <row r="10" spans="1:10" x14ac:dyDescent="0.25">
      <c r="A10" s="27" t="s">
        <v>17</v>
      </c>
      <c r="B10" s="27" t="s">
        <v>15</v>
      </c>
      <c r="C10" s="27" t="s">
        <v>12</v>
      </c>
      <c r="D10" s="49">
        <v>500</v>
      </c>
      <c r="E10" s="49"/>
      <c r="F10" s="49"/>
      <c r="G10" s="49"/>
      <c r="I10" s="1" t="s">
        <v>21</v>
      </c>
      <c r="J10" s="1" t="s">
        <v>49</v>
      </c>
    </row>
    <row r="11" spans="1:10" x14ac:dyDescent="0.25">
      <c r="A11" s="27" t="s">
        <v>17</v>
      </c>
      <c r="B11" s="27" t="s">
        <v>24</v>
      </c>
      <c r="C11" s="27" t="str">
        <f>VLOOKUP(B11,$I$6:$J$48,2,0)</f>
        <v>Dọn vệ sinh…</v>
      </c>
      <c r="D11" s="49"/>
      <c r="E11" s="49"/>
      <c r="F11" s="49">
        <v>15</v>
      </c>
      <c r="G11" s="49"/>
      <c r="I11" s="1" t="s">
        <v>24</v>
      </c>
      <c r="J11" s="1" t="s">
        <v>51</v>
      </c>
    </row>
    <row r="12" spans="1:10" x14ac:dyDescent="0.25">
      <c r="A12" s="27" t="s">
        <v>17</v>
      </c>
      <c r="B12" s="27" t="s">
        <v>16</v>
      </c>
      <c r="C12" s="27" t="str">
        <f t="shared" ref="C12:C13" si="0">VLOOKUP(B12,$I$6:$J$48,2,0)</f>
        <v>Đậy bạt</v>
      </c>
      <c r="D12" s="49"/>
      <c r="E12" s="49"/>
      <c r="F12" s="49">
        <v>0.49999999999999956</v>
      </c>
      <c r="G12" s="49"/>
      <c r="I12" s="1" t="s">
        <v>69</v>
      </c>
      <c r="J12" s="1" t="s">
        <v>70</v>
      </c>
    </row>
    <row r="13" spans="1:10" x14ac:dyDescent="0.25">
      <c r="A13" s="27" t="s">
        <v>17</v>
      </c>
      <c r="B13" s="27" t="s">
        <v>21</v>
      </c>
      <c r="C13" s="27" t="str">
        <f t="shared" si="0"/>
        <v>Mở bạt</v>
      </c>
      <c r="D13" s="49"/>
      <c r="E13" s="49"/>
      <c r="F13" s="49">
        <v>1.9999999999999996</v>
      </c>
      <c r="G13" s="49"/>
      <c r="I13" s="5" t="s">
        <v>86</v>
      </c>
      <c r="J13" s="56" t="s">
        <v>87</v>
      </c>
    </row>
    <row r="14" spans="1:10" x14ac:dyDescent="0.25">
      <c r="A14" s="27" t="s">
        <v>22</v>
      </c>
      <c r="B14" s="27" t="s">
        <v>3</v>
      </c>
      <c r="C14" s="27" t="s">
        <v>18</v>
      </c>
      <c r="D14" s="49">
        <v>710</v>
      </c>
      <c r="E14" s="49"/>
      <c r="F14" s="49"/>
      <c r="G14" s="49"/>
    </row>
    <row r="15" spans="1:10" x14ac:dyDescent="0.25">
      <c r="A15" s="27" t="s">
        <v>22</v>
      </c>
      <c r="B15" s="27" t="s">
        <v>7</v>
      </c>
      <c r="C15" s="27" t="s">
        <v>9</v>
      </c>
      <c r="D15" s="49">
        <v>625</v>
      </c>
      <c r="E15" s="49"/>
      <c r="F15" s="49"/>
      <c r="G15" s="49"/>
    </row>
    <row r="16" spans="1:10" x14ac:dyDescent="0.25">
      <c r="A16" s="27" t="s">
        <v>22</v>
      </c>
      <c r="B16" s="27" t="s">
        <v>11</v>
      </c>
      <c r="C16" s="27" t="s">
        <v>12</v>
      </c>
      <c r="D16" s="49">
        <v>333.33333333333337</v>
      </c>
      <c r="E16" s="49"/>
      <c r="F16" s="49"/>
      <c r="G16" s="49"/>
    </row>
    <row r="17" spans="1:7" x14ac:dyDescent="0.25">
      <c r="A17" s="27" t="s">
        <v>22</v>
      </c>
      <c r="B17" s="27" t="s">
        <v>11</v>
      </c>
      <c r="C17" s="27" t="s">
        <v>20</v>
      </c>
      <c r="D17" s="49">
        <v>166.66666666666666</v>
      </c>
      <c r="E17" s="49"/>
      <c r="F17" s="49"/>
      <c r="G17" s="49"/>
    </row>
    <row r="18" spans="1:7" x14ac:dyDescent="0.25">
      <c r="A18" s="27" t="s">
        <v>22</v>
      </c>
      <c r="B18" s="27" t="s">
        <v>11</v>
      </c>
      <c r="C18" s="27" t="s">
        <v>85</v>
      </c>
      <c r="D18" s="49">
        <v>33.333333333333336</v>
      </c>
      <c r="E18" s="49"/>
      <c r="F18" s="49"/>
      <c r="G18" s="49"/>
    </row>
    <row r="19" spans="1:7" x14ac:dyDescent="0.25">
      <c r="A19" s="27" t="s">
        <v>22</v>
      </c>
      <c r="B19" s="27" t="s">
        <v>15</v>
      </c>
      <c r="C19" s="27" t="s">
        <v>12</v>
      </c>
      <c r="D19" s="49">
        <v>333.33333333333331</v>
      </c>
      <c r="E19" s="49"/>
      <c r="F19" s="49"/>
      <c r="G19" s="49"/>
    </row>
    <row r="20" spans="1:7" x14ac:dyDescent="0.25">
      <c r="A20" s="27" t="s">
        <v>22</v>
      </c>
      <c r="B20" s="27" t="s">
        <v>24</v>
      </c>
      <c r="C20" s="27" t="str">
        <f t="shared" ref="C20:C23" si="1">VLOOKUP(B20,$I$6:$J$48,2,0)</f>
        <v>Dọn vệ sinh…</v>
      </c>
      <c r="D20" s="49"/>
      <c r="E20" s="49"/>
      <c r="F20" s="49">
        <v>11.75</v>
      </c>
      <c r="G20" s="49"/>
    </row>
    <row r="21" spans="1:7" x14ac:dyDescent="0.25">
      <c r="A21" s="27" t="s">
        <v>22</v>
      </c>
      <c r="B21" s="27" t="s">
        <v>16</v>
      </c>
      <c r="C21" s="27" t="str">
        <f t="shared" si="1"/>
        <v>Đậy bạt</v>
      </c>
      <c r="D21" s="49"/>
      <c r="E21" s="49"/>
      <c r="F21" s="49">
        <v>11.5</v>
      </c>
      <c r="G21" s="49"/>
    </row>
    <row r="22" spans="1:7" x14ac:dyDescent="0.25">
      <c r="A22" s="27" t="s">
        <v>22</v>
      </c>
      <c r="B22" s="27" t="s">
        <v>21</v>
      </c>
      <c r="C22" s="27" t="str">
        <f t="shared" si="1"/>
        <v>Mở bạt</v>
      </c>
      <c r="D22" s="49"/>
      <c r="E22" s="49"/>
      <c r="F22" s="49">
        <v>3.2499999999999978</v>
      </c>
      <c r="G22" s="49"/>
    </row>
    <row r="23" spans="1:7" x14ac:dyDescent="0.25">
      <c r="A23" s="27" t="s">
        <v>22</v>
      </c>
      <c r="B23" s="27" t="s">
        <v>86</v>
      </c>
      <c r="C23" s="27" t="str">
        <f t="shared" si="1"/>
        <v>Đậy hồ</v>
      </c>
      <c r="D23" s="49"/>
      <c r="E23" s="49"/>
      <c r="F23" s="49">
        <v>1.0000000000000004</v>
      </c>
      <c r="G23" s="49"/>
    </row>
    <row r="24" spans="1:7" x14ac:dyDescent="0.25">
      <c r="A24" s="27" t="s">
        <v>25</v>
      </c>
      <c r="B24" s="27" t="s">
        <v>3</v>
      </c>
      <c r="C24" s="27" t="s">
        <v>19</v>
      </c>
      <c r="D24" s="49">
        <v>760</v>
      </c>
      <c r="E24" s="49"/>
      <c r="F24" s="49"/>
      <c r="G24" s="49"/>
    </row>
    <row r="25" spans="1:7" x14ac:dyDescent="0.25">
      <c r="A25" s="27" t="s">
        <v>25</v>
      </c>
      <c r="B25" s="27" t="s">
        <v>7</v>
      </c>
      <c r="C25" s="27" t="s">
        <v>9</v>
      </c>
      <c r="D25" s="49">
        <v>1062.5</v>
      </c>
      <c r="E25" s="49"/>
      <c r="F25" s="49"/>
      <c r="G25" s="49"/>
    </row>
    <row r="26" spans="1:7" x14ac:dyDescent="0.25">
      <c r="A26" s="27" t="s">
        <v>25</v>
      </c>
      <c r="B26" s="27" t="s">
        <v>11</v>
      </c>
      <c r="C26" s="27" t="s">
        <v>12</v>
      </c>
      <c r="D26" s="49">
        <v>833.33333333333326</v>
      </c>
      <c r="E26" s="49"/>
      <c r="F26" s="49"/>
      <c r="G26" s="49"/>
    </row>
    <row r="27" spans="1:7" x14ac:dyDescent="0.25">
      <c r="A27" s="27" t="s">
        <v>25</v>
      </c>
      <c r="B27" s="27" t="s">
        <v>11</v>
      </c>
      <c r="C27" s="27" t="s">
        <v>20</v>
      </c>
      <c r="D27" s="49">
        <v>166.66666666666666</v>
      </c>
      <c r="E27" s="49"/>
      <c r="F27" s="49"/>
      <c r="G27" s="49"/>
    </row>
    <row r="28" spans="1:7" x14ac:dyDescent="0.25">
      <c r="A28" s="27" t="s">
        <v>25</v>
      </c>
      <c r="B28" s="27" t="s">
        <v>11</v>
      </c>
      <c r="C28" s="27" t="s">
        <v>85</v>
      </c>
      <c r="D28" s="49">
        <v>16.666666666666668</v>
      </c>
      <c r="E28" s="49"/>
      <c r="F28" s="49"/>
      <c r="G28" s="49"/>
    </row>
    <row r="29" spans="1:7" x14ac:dyDescent="0.25">
      <c r="A29" s="27" t="s">
        <v>25</v>
      </c>
      <c r="B29" s="27" t="s">
        <v>24</v>
      </c>
      <c r="C29" s="27" t="str">
        <f t="shared" ref="C29:C31" si="2">VLOOKUP(B29,$I$6:$J$48,2,0)</f>
        <v>Dọn vệ sinh…</v>
      </c>
      <c r="D29" s="49"/>
      <c r="E29" s="49"/>
      <c r="F29" s="49">
        <v>6.5000000000000009</v>
      </c>
      <c r="G29" s="49"/>
    </row>
    <row r="30" spans="1:7" x14ac:dyDescent="0.25">
      <c r="A30" s="27" t="s">
        <v>25</v>
      </c>
      <c r="B30" s="27" t="s">
        <v>16</v>
      </c>
      <c r="C30" s="27" t="str">
        <f t="shared" si="2"/>
        <v>Đậy bạt</v>
      </c>
      <c r="D30" s="49"/>
      <c r="E30" s="49"/>
      <c r="F30" s="49">
        <v>5.4999999999999982</v>
      </c>
      <c r="G30" s="49"/>
    </row>
    <row r="31" spans="1:7" x14ac:dyDescent="0.25">
      <c r="A31" s="27" t="s">
        <v>25</v>
      </c>
      <c r="B31" s="27" t="s">
        <v>21</v>
      </c>
      <c r="C31" s="27" t="str">
        <f t="shared" si="2"/>
        <v>Mở bạt</v>
      </c>
      <c r="D31" s="49"/>
      <c r="E31" s="49"/>
      <c r="F31" s="49">
        <v>0.99999999999999911</v>
      </c>
      <c r="G31" s="49"/>
    </row>
    <row r="32" spans="1:7" x14ac:dyDescent="0.25">
      <c r="A32" s="27" t="s">
        <v>26</v>
      </c>
      <c r="B32" s="27" t="s">
        <v>7</v>
      </c>
      <c r="C32" s="27" t="s">
        <v>9</v>
      </c>
      <c r="D32" s="49">
        <v>1687.5</v>
      </c>
      <c r="E32" s="49"/>
      <c r="F32" s="49"/>
      <c r="G32" s="49"/>
    </row>
    <row r="33" spans="1:7" x14ac:dyDescent="0.25">
      <c r="A33" s="27" t="s">
        <v>26</v>
      </c>
      <c r="B33" s="27" t="s">
        <v>11</v>
      </c>
      <c r="C33" s="27" t="s">
        <v>12</v>
      </c>
      <c r="D33" s="49">
        <v>560</v>
      </c>
      <c r="E33" s="49"/>
      <c r="F33" s="49"/>
      <c r="G33" s="49"/>
    </row>
    <row r="34" spans="1:7" x14ac:dyDescent="0.25">
      <c r="A34" s="27" t="s">
        <v>26</v>
      </c>
      <c r="B34" s="27" t="s">
        <v>11</v>
      </c>
      <c r="C34" s="27" t="s">
        <v>20</v>
      </c>
      <c r="D34" s="49">
        <v>166.66666666666666</v>
      </c>
      <c r="E34" s="49"/>
      <c r="F34" s="49"/>
      <c r="G34" s="49"/>
    </row>
    <row r="35" spans="1:7" x14ac:dyDescent="0.25">
      <c r="A35" s="27" t="s">
        <v>26</v>
      </c>
      <c r="B35" s="27" t="s">
        <v>11</v>
      </c>
      <c r="C35" s="27" t="s">
        <v>85</v>
      </c>
      <c r="D35" s="49">
        <v>16.666666666666668</v>
      </c>
      <c r="E35" s="49"/>
      <c r="F35" s="49"/>
      <c r="G35" s="49"/>
    </row>
    <row r="36" spans="1:7" x14ac:dyDescent="0.25">
      <c r="A36" s="27" t="s">
        <v>26</v>
      </c>
      <c r="B36" s="27" t="s">
        <v>15</v>
      </c>
      <c r="C36" s="27" t="s">
        <v>12</v>
      </c>
      <c r="D36" s="49">
        <v>666.66666666666663</v>
      </c>
      <c r="E36" s="49"/>
      <c r="F36" s="49"/>
      <c r="G36" s="49"/>
    </row>
    <row r="37" spans="1:7" x14ac:dyDescent="0.25">
      <c r="A37" s="27" t="s">
        <v>26</v>
      </c>
      <c r="B37" s="27" t="s">
        <v>24</v>
      </c>
      <c r="C37" s="27" t="str">
        <f t="shared" ref="C37:C40" si="3">VLOOKUP(B37,$I$6:$J$48,2,0)</f>
        <v>Dọn vệ sinh…</v>
      </c>
      <c r="D37" s="49"/>
      <c r="E37" s="49"/>
      <c r="F37" s="49">
        <v>0.99999999999999911</v>
      </c>
      <c r="G37" s="49"/>
    </row>
    <row r="38" spans="1:7" x14ac:dyDescent="0.25">
      <c r="A38" s="27" t="s">
        <v>26</v>
      </c>
      <c r="B38" s="27" t="s">
        <v>16</v>
      </c>
      <c r="C38" s="27" t="str">
        <f t="shared" si="3"/>
        <v>Đậy bạt</v>
      </c>
      <c r="D38" s="49"/>
      <c r="E38" s="49"/>
      <c r="F38" s="49">
        <v>1.9999999999999996</v>
      </c>
      <c r="G38" s="49"/>
    </row>
    <row r="39" spans="1:7" x14ac:dyDescent="0.25">
      <c r="A39" s="27" t="s">
        <v>26</v>
      </c>
      <c r="B39" s="27" t="s">
        <v>21</v>
      </c>
      <c r="C39" s="27" t="str">
        <f t="shared" si="3"/>
        <v>Mở bạt</v>
      </c>
      <c r="D39" s="49"/>
      <c r="E39" s="49"/>
      <c r="F39" s="49">
        <v>0.49999999999999956</v>
      </c>
      <c r="G39" s="49"/>
    </row>
    <row r="40" spans="1:7" x14ac:dyDescent="0.25">
      <c r="A40" s="27" t="s">
        <v>26</v>
      </c>
      <c r="B40" s="27" t="s">
        <v>86</v>
      </c>
      <c r="C40" s="27" t="str">
        <f t="shared" si="3"/>
        <v>Đậy hồ</v>
      </c>
      <c r="D40" s="49"/>
      <c r="E40" s="49"/>
      <c r="F40" s="49"/>
      <c r="G40" s="49">
        <v>3.5000000000000009</v>
      </c>
    </row>
    <row r="41" spans="1:7" x14ac:dyDescent="0.25">
      <c r="A41" s="27" t="s">
        <v>27</v>
      </c>
      <c r="B41" s="27" t="s">
        <v>5</v>
      </c>
      <c r="C41" s="27" t="s">
        <v>6</v>
      </c>
      <c r="D41" s="49">
        <v>187.5</v>
      </c>
      <c r="E41" s="49"/>
      <c r="F41" s="49"/>
      <c r="G41" s="49"/>
    </row>
    <row r="42" spans="1:7" x14ac:dyDescent="0.25">
      <c r="A42" s="27" t="s">
        <v>27</v>
      </c>
      <c r="B42" s="27" t="s">
        <v>7</v>
      </c>
      <c r="C42" s="27" t="s">
        <v>9</v>
      </c>
      <c r="D42" s="49">
        <v>1050</v>
      </c>
      <c r="E42" s="49"/>
      <c r="F42" s="49"/>
      <c r="G42" s="49"/>
    </row>
    <row r="43" spans="1:7" x14ac:dyDescent="0.25">
      <c r="A43" s="27" t="s">
        <v>27</v>
      </c>
      <c r="B43" s="27" t="s">
        <v>7</v>
      </c>
      <c r="C43" s="27" t="s">
        <v>37</v>
      </c>
      <c r="D43" s="49">
        <v>315</v>
      </c>
      <c r="E43" s="49"/>
      <c r="F43" s="49"/>
      <c r="G43" s="49"/>
    </row>
    <row r="44" spans="1:7" x14ac:dyDescent="0.25">
      <c r="A44" s="27" t="s">
        <v>27</v>
      </c>
      <c r="B44" s="27" t="s">
        <v>7</v>
      </c>
      <c r="C44" s="27" t="s">
        <v>38</v>
      </c>
      <c r="D44" s="49">
        <v>290</v>
      </c>
      <c r="E44" s="49"/>
      <c r="F44" s="49"/>
      <c r="G44" s="49"/>
    </row>
    <row r="45" spans="1:7" x14ac:dyDescent="0.25">
      <c r="A45" s="27" t="s">
        <v>27</v>
      </c>
      <c r="B45" s="27" t="s">
        <v>11</v>
      </c>
      <c r="C45" s="27" t="s">
        <v>12</v>
      </c>
      <c r="D45" s="49">
        <v>666.66666666666663</v>
      </c>
      <c r="E45" s="49"/>
      <c r="F45" s="49"/>
      <c r="G45" s="49"/>
    </row>
    <row r="46" spans="1:7" x14ac:dyDescent="0.25">
      <c r="A46" s="27" t="s">
        <v>27</v>
      </c>
      <c r="B46" s="27" t="s">
        <v>11</v>
      </c>
      <c r="C46" s="27" t="s">
        <v>20</v>
      </c>
      <c r="D46" s="49">
        <v>166.66666666666666</v>
      </c>
      <c r="E46" s="49"/>
      <c r="F46" s="49"/>
      <c r="G46" s="49"/>
    </row>
    <row r="47" spans="1:7" x14ac:dyDescent="0.25">
      <c r="A47" s="27" t="s">
        <v>27</v>
      </c>
      <c r="B47" s="27" t="s">
        <v>15</v>
      </c>
      <c r="C47" s="27" t="s">
        <v>12</v>
      </c>
      <c r="D47" s="49">
        <v>333.33333333333331</v>
      </c>
      <c r="E47" s="49"/>
      <c r="F47" s="49"/>
      <c r="G47" s="49"/>
    </row>
    <row r="48" spans="1:7" x14ac:dyDescent="0.25">
      <c r="A48" s="27" t="s">
        <v>27</v>
      </c>
      <c r="B48" s="27" t="s">
        <v>24</v>
      </c>
      <c r="C48" s="27" t="str">
        <f t="shared" ref="C48:C51" si="4">VLOOKUP(B48,$I$6:$J$48,2,0)</f>
        <v>Dọn vệ sinh…</v>
      </c>
      <c r="D48" s="49"/>
      <c r="E48" s="49"/>
      <c r="F48" s="49">
        <v>2.4999999999999991</v>
      </c>
      <c r="G48" s="49"/>
    </row>
    <row r="49" spans="1:7" x14ac:dyDescent="0.25">
      <c r="A49" s="27" t="s">
        <v>27</v>
      </c>
      <c r="B49" s="27" t="s">
        <v>16</v>
      </c>
      <c r="C49" s="27" t="str">
        <f t="shared" si="4"/>
        <v>Đậy bạt</v>
      </c>
      <c r="D49" s="49"/>
      <c r="E49" s="49"/>
      <c r="F49" s="49">
        <v>5.0000000000000009</v>
      </c>
      <c r="G49" s="49"/>
    </row>
    <row r="50" spans="1:7" x14ac:dyDescent="0.25">
      <c r="A50" s="27" t="s">
        <v>27</v>
      </c>
      <c r="B50" s="27" t="s">
        <v>21</v>
      </c>
      <c r="C50" s="27" t="str">
        <f t="shared" si="4"/>
        <v>Mở bạt</v>
      </c>
      <c r="D50" s="49"/>
      <c r="E50" s="49"/>
      <c r="F50" s="49">
        <v>1.0000000000000004</v>
      </c>
      <c r="G50" s="49"/>
    </row>
    <row r="51" spans="1:7" x14ac:dyDescent="0.25">
      <c r="A51" s="27" t="s">
        <v>27</v>
      </c>
      <c r="B51" s="27" t="s">
        <v>86</v>
      </c>
      <c r="C51" s="27" t="str">
        <f t="shared" si="4"/>
        <v>Đậy hồ</v>
      </c>
      <c r="D51" s="49"/>
      <c r="E51" s="49"/>
      <c r="F51" s="49">
        <v>3.0000000000000013</v>
      </c>
      <c r="G51" s="49">
        <v>3.5000000000000009</v>
      </c>
    </row>
    <row r="52" spans="1:7" x14ac:dyDescent="0.25">
      <c r="A52" s="27" t="s">
        <v>28</v>
      </c>
      <c r="B52" s="27" t="s">
        <v>3</v>
      </c>
      <c r="C52" s="27" t="s">
        <v>18</v>
      </c>
      <c r="D52" s="49">
        <v>125</v>
      </c>
      <c r="E52" s="49"/>
      <c r="F52" s="49"/>
      <c r="G52" s="49"/>
    </row>
    <row r="53" spans="1:7" x14ac:dyDescent="0.25">
      <c r="A53" s="27" t="s">
        <v>28</v>
      </c>
      <c r="B53" s="27" t="s">
        <v>7</v>
      </c>
      <c r="C53" s="27" t="s">
        <v>9</v>
      </c>
      <c r="D53" s="49">
        <v>1637.5</v>
      </c>
      <c r="E53" s="49"/>
      <c r="F53" s="49"/>
      <c r="G53" s="49"/>
    </row>
    <row r="54" spans="1:7" x14ac:dyDescent="0.25">
      <c r="A54" s="27" t="s">
        <v>28</v>
      </c>
      <c r="B54" s="27" t="s">
        <v>11</v>
      </c>
      <c r="C54" s="27" t="s">
        <v>12</v>
      </c>
      <c r="D54" s="49">
        <v>833.33333333333326</v>
      </c>
      <c r="E54" s="49"/>
      <c r="F54" s="49"/>
      <c r="G54" s="49"/>
    </row>
    <row r="55" spans="1:7" x14ac:dyDescent="0.25">
      <c r="A55" s="27" t="s">
        <v>28</v>
      </c>
      <c r="B55" s="27" t="s">
        <v>11</v>
      </c>
      <c r="C55" s="27" t="s">
        <v>20</v>
      </c>
      <c r="D55" s="49">
        <v>166.66666666666666</v>
      </c>
      <c r="E55" s="49"/>
      <c r="F55" s="49"/>
      <c r="G55" s="49"/>
    </row>
    <row r="56" spans="1:7" x14ac:dyDescent="0.25">
      <c r="A56" s="27" t="s">
        <v>28</v>
      </c>
      <c r="B56" s="27" t="s">
        <v>11</v>
      </c>
      <c r="C56" s="27" t="s">
        <v>85</v>
      </c>
      <c r="D56" s="49">
        <v>16.666666666666668</v>
      </c>
      <c r="E56" s="49"/>
      <c r="F56" s="49"/>
      <c r="G56" s="49"/>
    </row>
    <row r="57" spans="1:7" x14ac:dyDescent="0.25">
      <c r="A57" s="27" t="s">
        <v>28</v>
      </c>
      <c r="B57" s="27" t="s">
        <v>15</v>
      </c>
      <c r="C57" s="27" t="s">
        <v>12</v>
      </c>
      <c r="D57" s="49">
        <v>333.33333333333337</v>
      </c>
      <c r="E57" s="49"/>
      <c r="F57" s="49"/>
      <c r="G57" s="49"/>
    </row>
    <row r="58" spans="1:7" x14ac:dyDescent="0.25">
      <c r="A58" s="27" t="s">
        <v>28</v>
      </c>
      <c r="B58" s="27" t="s">
        <v>24</v>
      </c>
      <c r="C58" s="27" t="str">
        <f t="shared" ref="C58:C60" si="5">VLOOKUP(B58,$I$6:$J$48,2,0)</f>
        <v>Dọn vệ sinh…</v>
      </c>
      <c r="D58" s="49"/>
      <c r="E58" s="49"/>
      <c r="F58" s="49">
        <v>3</v>
      </c>
      <c r="G58" s="49"/>
    </row>
    <row r="59" spans="1:7" x14ac:dyDescent="0.25">
      <c r="A59" s="27" t="s">
        <v>28</v>
      </c>
      <c r="B59" s="27" t="s">
        <v>16</v>
      </c>
      <c r="C59" s="27" t="str">
        <f t="shared" si="5"/>
        <v>Đậy bạt</v>
      </c>
      <c r="D59" s="49"/>
      <c r="E59" s="49"/>
      <c r="F59" s="49">
        <v>2.9999999999999987</v>
      </c>
      <c r="G59" s="49"/>
    </row>
    <row r="60" spans="1:7" x14ac:dyDescent="0.25">
      <c r="A60" s="27" t="s">
        <v>28</v>
      </c>
      <c r="B60" s="27" t="s">
        <v>21</v>
      </c>
      <c r="C60" s="27" t="str">
        <f t="shared" si="5"/>
        <v>Mở bạt</v>
      </c>
      <c r="D60" s="49"/>
      <c r="E60" s="49"/>
      <c r="F60" s="49">
        <v>0.99999999999999911</v>
      </c>
      <c r="G60" s="49"/>
    </row>
    <row r="61" spans="1:7" x14ac:dyDescent="0.25">
      <c r="A61" s="27" t="s">
        <v>29</v>
      </c>
      <c r="B61" s="27" t="s">
        <v>7</v>
      </c>
      <c r="C61" s="27" t="s">
        <v>9</v>
      </c>
      <c r="D61" s="49">
        <v>300</v>
      </c>
      <c r="E61" s="49"/>
      <c r="F61" s="49"/>
      <c r="G61" s="49"/>
    </row>
    <row r="62" spans="1:7" x14ac:dyDescent="0.25">
      <c r="A62" s="27" t="s">
        <v>29</v>
      </c>
      <c r="B62" s="27" t="s">
        <v>7</v>
      </c>
      <c r="C62" s="27" t="s">
        <v>38</v>
      </c>
      <c r="D62" s="49">
        <v>290</v>
      </c>
      <c r="E62" s="49"/>
      <c r="F62" s="49"/>
      <c r="G62" s="49"/>
    </row>
    <row r="63" spans="1:7" x14ac:dyDescent="0.25">
      <c r="A63" s="27" t="s">
        <v>29</v>
      </c>
      <c r="B63" s="27" t="s">
        <v>11</v>
      </c>
      <c r="C63" s="27" t="s">
        <v>12</v>
      </c>
      <c r="D63" s="49">
        <v>893.33333333333326</v>
      </c>
      <c r="E63" s="49"/>
      <c r="F63" s="49"/>
      <c r="G63" s="49"/>
    </row>
    <row r="64" spans="1:7" x14ac:dyDescent="0.25">
      <c r="A64" s="27" t="s">
        <v>29</v>
      </c>
      <c r="B64" s="27" t="s">
        <v>11</v>
      </c>
      <c r="C64" s="27" t="s">
        <v>20</v>
      </c>
      <c r="D64" s="49">
        <v>166.66666666666666</v>
      </c>
      <c r="E64" s="49"/>
      <c r="F64" s="49"/>
      <c r="G64" s="49"/>
    </row>
    <row r="65" spans="1:7" x14ac:dyDescent="0.25">
      <c r="A65" s="27" t="s">
        <v>29</v>
      </c>
      <c r="B65" s="27" t="s">
        <v>15</v>
      </c>
      <c r="C65" s="27" t="s">
        <v>12</v>
      </c>
      <c r="D65" s="49">
        <v>500</v>
      </c>
      <c r="E65" s="49"/>
      <c r="F65" s="49"/>
      <c r="G65" s="49"/>
    </row>
    <row r="66" spans="1:7" x14ac:dyDescent="0.25">
      <c r="A66" s="27" t="s">
        <v>29</v>
      </c>
      <c r="B66" s="27" t="s">
        <v>24</v>
      </c>
      <c r="C66" s="27" t="str">
        <f t="shared" ref="C66:C68" si="6">VLOOKUP(B66,$I$6:$J$48,2,0)</f>
        <v>Dọn vệ sinh…</v>
      </c>
      <c r="D66" s="49"/>
      <c r="E66" s="49"/>
      <c r="F66" s="49">
        <v>9</v>
      </c>
      <c r="G66" s="49"/>
    </row>
    <row r="67" spans="1:7" x14ac:dyDescent="0.25">
      <c r="A67" s="27" t="s">
        <v>29</v>
      </c>
      <c r="B67" s="27" t="s">
        <v>16</v>
      </c>
      <c r="C67" s="27" t="str">
        <f t="shared" si="6"/>
        <v>Đậy bạt</v>
      </c>
      <c r="D67" s="49"/>
      <c r="E67" s="49"/>
      <c r="F67" s="49">
        <v>1.4999999999999987</v>
      </c>
      <c r="G67" s="49"/>
    </row>
    <row r="68" spans="1:7" x14ac:dyDescent="0.25">
      <c r="A68" s="27" t="s">
        <v>29</v>
      </c>
      <c r="B68" s="27" t="s">
        <v>21</v>
      </c>
      <c r="C68" s="27" t="str">
        <f t="shared" si="6"/>
        <v>Mở bạt</v>
      </c>
      <c r="D68" s="49"/>
      <c r="E68" s="49"/>
      <c r="F68" s="49">
        <v>0.99999999999999911</v>
      </c>
      <c r="G68" s="49"/>
    </row>
    <row r="69" spans="1:7" x14ac:dyDescent="0.25">
      <c r="A69" s="27" t="s">
        <v>30</v>
      </c>
      <c r="B69" s="27" t="s">
        <v>7</v>
      </c>
      <c r="C69" s="27" t="s">
        <v>9</v>
      </c>
      <c r="D69" s="49">
        <v>1062.5</v>
      </c>
      <c r="E69" s="49"/>
      <c r="F69" s="49"/>
      <c r="G69" s="49"/>
    </row>
    <row r="70" spans="1:7" x14ac:dyDescent="0.25">
      <c r="A70" s="27" t="s">
        <v>30</v>
      </c>
      <c r="B70" s="27" t="s">
        <v>11</v>
      </c>
      <c r="C70" s="27" t="s">
        <v>12</v>
      </c>
      <c r="D70" s="49">
        <v>500</v>
      </c>
      <c r="E70" s="49"/>
      <c r="F70" s="49"/>
      <c r="G70" s="49"/>
    </row>
    <row r="71" spans="1:7" x14ac:dyDescent="0.25">
      <c r="A71" s="27" t="s">
        <v>30</v>
      </c>
      <c r="B71" s="27" t="s">
        <v>11</v>
      </c>
      <c r="C71" s="27" t="s">
        <v>20</v>
      </c>
      <c r="D71" s="49">
        <v>166.66666666666666</v>
      </c>
      <c r="E71" s="49"/>
      <c r="F71" s="49"/>
      <c r="G71" s="49"/>
    </row>
    <row r="72" spans="1:7" x14ac:dyDescent="0.25">
      <c r="A72" s="27" t="s">
        <v>30</v>
      </c>
      <c r="B72" s="27" t="s">
        <v>11</v>
      </c>
      <c r="C72" s="27" t="s">
        <v>85</v>
      </c>
      <c r="D72" s="49">
        <v>16.666666666666668</v>
      </c>
      <c r="E72" s="49"/>
      <c r="F72" s="49"/>
      <c r="G72" s="49"/>
    </row>
    <row r="73" spans="1:7" x14ac:dyDescent="0.25">
      <c r="A73" s="27" t="s">
        <v>30</v>
      </c>
      <c r="B73" s="27" t="s">
        <v>15</v>
      </c>
      <c r="C73" s="27" t="s">
        <v>12</v>
      </c>
      <c r="D73" s="49">
        <v>666.66666666666663</v>
      </c>
      <c r="E73" s="49"/>
      <c r="F73" s="49"/>
      <c r="G73" s="49"/>
    </row>
    <row r="74" spans="1:7" x14ac:dyDescent="0.25">
      <c r="A74" s="27" t="s">
        <v>30</v>
      </c>
      <c r="B74" s="27" t="s">
        <v>24</v>
      </c>
      <c r="C74" s="27" t="str">
        <f t="shared" ref="C74:C76" si="7">VLOOKUP(B74,$I$6:$J$48,2,0)</f>
        <v>Dọn vệ sinh…</v>
      </c>
      <c r="D74" s="49"/>
      <c r="E74" s="49"/>
      <c r="F74" s="49">
        <v>4.5</v>
      </c>
      <c r="G74" s="49"/>
    </row>
    <row r="75" spans="1:7" x14ac:dyDescent="0.25">
      <c r="A75" s="27" t="s">
        <v>30</v>
      </c>
      <c r="B75" s="27" t="s">
        <v>16</v>
      </c>
      <c r="C75" s="27" t="str">
        <f t="shared" si="7"/>
        <v>Đậy bạt</v>
      </c>
      <c r="D75" s="49"/>
      <c r="E75" s="49"/>
      <c r="F75" s="49">
        <v>4.4999999999999982</v>
      </c>
      <c r="G75" s="49"/>
    </row>
    <row r="76" spans="1:7" x14ac:dyDescent="0.25">
      <c r="A76" s="27" t="s">
        <v>30</v>
      </c>
      <c r="B76" s="27" t="s">
        <v>21</v>
      </c>
      <c r="C76" s="27" t="str">
        <f t="shared" si="7"/>
        <v>Mở bạt</v>
      </c>
      <c r="D76" s="49"/>
      <c r="E76" s="49"/>
      <c r="F76" s="49">
        <v>0.49999999999999956</v>
      </c>
      <c r="G76" s="49"/>
    </row>
    <row r="77" spans="1:7" x14ac:dyDescent="0.25">
      <c r="A77" s="27" t="s">
        <v>31</v>
      </c>
      <c r="B77" s="27" t="s">
        <v>3</v>
      </c>
      <c r="C77" s="27" t="s">
        <v>18</v>
      </c>
      <c r="D77" s="49">
        <v>745</v>
      </c>
      <c r="E77" s="49"/>
      <c r="F77" s="49"/>
      <c r="G77" s="49"/>
    </row>
    <row r="78" spans="1:7" x14ac:dyDescent="0.25">
      <c r="A78" s="27" t="s">
        <v>31</v>
      </c>
      <c r="B78" s="27" t="s">
        <v>7</v>
      </c>
      <c r="C78" s="27" t="s">
        <v>9</v>
      </c>
      <c r="D78" s="49">
        <v>937.5</v>
      </c>
      <c r="E78" s="49"/>
      <c r="F78" s="49"/>
      <c r="G78" s="49"/>
    </row>
    <row r="79" spans="1:7" x14ac:dyDescent="0.25">
      <c r="A79" s="27" t="s">
        <v>31</v>
      </c>
      <c r="B79" s="27" t="s">
        <v>11</v>
      </c>
      <c r="C79" s="27" t="s">
        <v>12</v>
      </c>
      <c r="D79" s="49">
        <v>833.33333333333326</v>
      </c>
      <c r="E79" s="49"/>
      <c r="F79" s="49"/>
      <c r="G79" s="49"/>
    </row>
    <row r="80" spans="1:7" x14ac:dyDescent="0.25">
      <c r="A80" s="27" t="s">
        <v>31</v>
      </c>
      <c r="B80" s="27" t="s">
        <v>11</v>
      </c>
      <c r="C80" s="27" t="s">
        <v>20</v>
      </c>
      <c r="D80" s="49">
        <v>166.66666666666666</v>
      </c>
      <c r="E80" s="49"/>
      <c r="F80" s="49"/>
      <c r="G80" s="49"/>
    </row>
    <row r="81" spans="1:7" x14ac:dyDescent="0.25">
      <c r="A81" s="27" t="s">
        <v>31</v>
      </c>
      <c r="B81" s="27" t="s">
        <v>15</v>
      </c>
      <c r="C81" s="27" t="s">
        <v>12</v>
      </c>
      <c r="D81" s="49">
        <v>333.33333333333337</v>
      </c>
      <c r="E81" s="49"/>
      <c r="F81" s="49"/>
      <c r="G81" s="49"/>
    </row>
    <row r="82" spans="1:7" x14ac:dyDescent="0.25">
      <c r="A82" s="27" t="s">
        <v>31</v>
      </c>
      <c r="B82" s="27" t="s">
        <v>24</v>
      </c>
      <c r="C82" s="27" t="str">
        <f t="shared" ref="C82:C83" si="8">VLOOKUP(B82,$I$6:$J$48,2,0)</f>
        <v>Dọn vệ sinh…</v>
      </c>
      <c r="D82" s="49"/>
      <c r="E82" s="49"/>
      <c r="F82" s="49">
        <v>2.4999999999999991</v>
      </c>
      <c r="G82" s="49"/>
    </row>
    <row r="83" spans="1:7" x14ac:dyDescent="0.25">
      <c r="A83" s="27" t="s">
        <v>31</v>
      </c>
      <c r="B83" s="27" t="s">
        <v>16</v>
      </c>
      <c r="C83" s="27" t="str">
        <f t="shared" si="8"/>
        <v>Đậy bạt</v>
      </c>
      <c r="D83" s="49"/>
      <c r="E83" s="49"/>
      <c r="F83" s="49">
        <v>0.50000000000000089</v>
      </c>
      <c r="G83" s="49"/>
    </row>
    <row r="84" spans="1:7" x14ac:dyDescent="0.25">
      <c r="A84" s="27" t="s">
        <v>35</v>
      </c>
      <c r="B84" s="27" t="s">
        <v>7</v>
      </c>
      <c r="C84" s="27" t="s">
        <v>9</v>
      </c>
      <c r="D84" s="49">
        <v>300</v>
      </c>
      <c r="E84" s="49"/>
      <c r="F84" s="49"/>
      <c r="G84" s="49"/>
    </row>
    <row r="85" spans="1:7" x14ac:dyDescent="0.25">
      <c r="A85" s="27" t="s">
        <v>35</v>
      </c>
      <c r="B85" s="27" t="s">
        <v>7</v>
      </c>
      <c r="C85" s="27" t="s">
        <v>38</v>
      </c>
      <c r="D85" s="49">
        <v>290</v>
      </c>
      <c r="E85" s="49"/>
      <c r="F85" s="49"/>
      <c r="G85" s="49"/>
    </row>
    <row r="86" spans="1:7" x14ac:dyDescent="0.25">
      <c r="A86" s="27" t="s">
        <v>35</v>
      </c>
      <c r="B86" s="27" t="s">
        <v>11</v>
      </c>
      <c r="C86" s="27" t="s">
        <v>12</v>
      </c>
      <c r="D86" s="49">
        <v>893.33333333333326</v>
      </c>
      <c r="E86" s="49"/>
      <c r="F86" s="49"/>
      <c r="G86" s="49"/>
    </row>
    <row r="87" spans="1:7" x14ac:dyDescent="0.25">
      <c r="A87" s="27" t="s">
        <v>35</v>
      </c>
      <c r="B87" s="27" t="s">
        <v>11</v>
      </c>
      <c r="C87" s="27" t="s">
        <v>20</v>
      </c>
      <c r="D87" s="49">
        <v>166.66666666666666</v>
      </c>
      <c r="E87" s="49"/>
      <c r="F87" s="49"/>
      <c r="G87" s="49"/>
    </row>
    <row r="88" spans="1:7" x14ac:dyDescent="0.25">
      <c r="A88" s="27" t="s">
        <v>35</v>
      </c>
      <c r="B88" s="27" t="s">
        <v>15</v>
      </c>
      <c r="C88" s="27" t="s">
        <v>12</v>
      </c>
      <c r="D88" s="49">
        <v>500</v>
      </c>
      <c r="E88" s="49"/>
      <c r="F88" s="49"/>
      <c r="G88" s="49"/>
    </row>
    <row r="89" spans="1:7" x14ac:dyDescent="0.25">
      <c r="A89" s="27" t="s">
        <v>35</v>
      </c>
      <c r="B89" s="27" t="s">
        <v>24</v>
      </c>
      <c r="C89" s="27" t="str">
        <f t="shared" ref="C89:C91" si="9">VLOOKUP(B89,$I$6:$J$48,2,0)</f>
        <v>Dọn vệ sinh…</v>
      </c>
      <c r="D89" s="49"/>
      <c r="E89" s="49"/>
      <c r="F89" s="49">
        <v>9</v>
      </c>
      <c r="G89" s="49"/>
    </row>
    <row r="90" spans="1:7" x14ac:dyDescent="0.25">
      <c r="A90" s="27" t="s">
        <v>35</v>
      </c>
      <c r="B90" s="27" t="s">
        <v>16</v>
      </c>
      <c r="C90" s="27" t="str">
        <f t="shared" si="9"/>
        <v>Đậy bạt</v>
      </c>
      <c r="D90" s="49"/>
      <c r="E90" s="49"/>
      <c r="F90" s="49">
        <v>1.4999999999999987</v>
      </c>
      <c r="G90" s="49"/>
    </row>
    <row r="91" spans="1:7" x14ac:dyDescent="0.25">
      <c r="A91" s="27" t="s">
        <v>35</v>
      </c>
      <c r="B91" s="27" t="s">
        <v>21</v>
      </c>
      <c r="C91" s="27" t="str">
        <f t="shared" si="9"/>
        <v>Mở bạt</v>
      </c>
      <c r="D91" s="49"/>
      <c r="E91" s="49"/>
      <c r="F91" s="49">
        <v>0.99999999999999911</v>
      </c>
      <c r="G91" s="49"/>
    </row>
    <row r="92" spans="1:7" x14ac:dyDescent="0.25">
      <c r="A92" s="27" t="s">
        <v>36</v>
      </c>
      <c r="B92" s="27" t="s">
        <v>3</v>
      </c>
      <c r="C92" s="27" t="s">
        <v>18</v>
      </c>
      <c r="D92" s="49">
        <v>125</v>
      </c>
      <c r="E92" s="49"/>
      <c r="F92" s="49"/>
      <c r="G92" s="49"/>
    </row>
    <row r="93" spans="1:7" x14ac:dyDescent="0.25">
      <c r="A93" s="27" t="s">
        <v>36</v>
      </c>
      <c r="B93" s="27" t="s">
        <v>7</v>
      </c>
      <c r="C93" s="27" t="s">
        <v>9</v>
      </c>
      <c r="D93" s="49">
        <v>2000</v>
      </c>
      <c r="E93" s="49"/>
      <c r="F93" s="49"/>
      <c r="G93" s="49"/>
    </row>
    <row r="94" spans="1:7" x14ac:dyDescent="0.25">
      <c r="A94" s="27" t="s">
        <v>36</v>
      </c>
      <c r="B94" s="27" t="s">
        <v>11</v>
      </c>
      <c r="C94" s="27" t="s">
        <v>12</v>
      </c>
      <c r="D94" s="49">
        <v>833.33333333333326</v>
      </c>
      <c r="E94" s="49"/>
      <c r="F94" s="49"/>
      <c r="G94" s="49"/>
    </row>
    <row r="95" spans="1:7" x14ac:dyDescent="0.25">
      <c r="A95" s="27" t="s">
        <v>36</v>
      </c>
      <c r="B95" s="27" t="s">
        <v>11</v>
      </c>
      <c r="C95" s="27" t="s">
        <v>20</v>
      </c>
      <c r="D95" s="49">
        <v>333.33333333333331</v>
      </c>
      <c r="E95" s="49"/>
      <c r="F95" s="49"/>
      <c r="G95" s="49"/>
    </row>
    <row r="96" spans="1:7" x14ac:dyDescent="0.25">
      <c r="A96" s="27" t="s">
        <v>36</v>
      </c>
      <c r="B96" s="27" t="s">
        <v>24</v>
      </c>
      <c r="C96" s="27" t="str">
        <f t="shared" ref="C96:C99" si="10">VLOOKUP(B96,$I$6:$J$48,2,0)</f>
        <v>Dọn vệ sinh…</v>
      </c>
      <c r="D96" s="49"/>
      <c r="E96" s="49"/>
      <c r="F96" s="49">
        <v>3.9999999999999991</v>
      </c>
      <c r="G96" s="49"/>
    </row>
    <row r="97" spans="1:7" x14ac:dyDescent="0.25">
      <c r="A97" s="27" t="s">
        <v>36</v>
      </c>
      <c r="B97" s="27" t="s">
        <v>16</v>
      </c>
      <c r="C97" s="27" t="str">
        <f t="shared" si="10"/>
        <v>Đậy bạt</v>
      </c>
      <c r="D97" s="49"/>
      <c r="E97" s="49"/>
      <c r="F97" s="49">
        <v>6.0000000000000027</v>
      </c>
      <c r="G97" s="49">
        <v>1.0000000000000004</v>
      </c>
    </row>
    <row r="98" spans="1:7" x14ac:dyDescent="0.25">
      <c r="A98" s="27" t="s">
        <v>36</v>
      </c>
      <c r="B98" s="27" t="s">
        <v>21</v>
      </c>
      <c r="C98" s="27" t="str">
        <f t="shared" si="10"/>
        <v>Mở bạt</v>
      </c>
      <c r="D98" s="49"/>
      <c r="E98" s="49"/>
      <c r="F98" s="49">
        <v>1.9999999999999996</v>
      </c>
      <c r="G98" s="49"/>
    </row>
    <row r="99" spans="1:7" x14ac:dyDescent="0.25">
      <c r="A99" s="27" t="s">
        <v>36</v>
      </c>
      <c r="B99" s="27" t="s">
        <v>86</v>
      </c>
      <c r="C99" s="27" t="str">
        <f t="shared" si="10"/>
        <v>Đậy hồ</v>
      </c>
      <c r="D99" s="49"/>
      <c r="E99" s="49"/>
      <c r="F99" s="49">
        <v>1.0000000000000004</v>
      </c>
      <c r="G99" s="49"/>
    </row>
    <row r="100" spans="1:7" x14ac:dyDescent="0.25">
      <c r="A100" s="27" t="s">
        <v>39</v>
      </c>
      <c r="B100" s="27" t="s">
        <v>15</v>
      </c>
      <c r="C100" s="27" t="s">
        <v>12</v>
      </c>
      <c r="D100" s="49">
        <v>333.33333333333337</v>
      </c>
      <c r="E100" s="49"/>
      <c r="F100" s="49"/>
      <c r="G100" s="49"/>
    </row>
    <row r="101" spans="1:7" x14ac:dyDescent="0.25">
      <c r="A101" s="27" t="s">
        <v>39</v>
      </c>
      <c r="B101" s="27" t="s">
        <v>24</v>
      </c>
      <c r="C101" s="27" t="str">
        <f t="shared" ref="C101:C103" si="11">VLOOKUP(B101,$I$6:$J$48,2,0)</f>
        <v>Dọn vệ sinh…</v>
      </c>
      <c r="D101" s="49"/>
      <c r="E101" s="49"/>
      <c r="F101" s="49">
        <v>35.25</v>
      </c>
      <c r="G101" s="49"/>
    </row>
    <row r="102" spans="1:7" x14ac:dyDescent="0.25">
      <c r="A102" s="27" t="s">
        <v>39</v>
      </c>
      <c r="B102" s="27" t="s">
        <v>16</v>
      </c>
      <c r="C102" s="27" t="str">
        <f t="shared" si="11"/>
        <v>Đậy bạt</v>
      </c>
      <c r="D102" s="49"/>
      <c r="E102" s="49"/>
      <c r="F102" s="49">
        <v>6.5</v>
      </c>
      <c r="G102" s="49"/>
    </row>
    <row r="103" spans="1:7" x14ac:dyDescent="0.25">
      <c r="A103" s="27" t="s">
        <v>39</v>
      </c>
      <c r="B103" s="27" t="s">
        <v>21</v>
      </c>
      <c r="C103" s="27" t="str">
        <f t="shared" si="11"/>
        <v>Mở bạt</v>
      </c>
      <c r="D103" s="49"/>
      <c r="E103" s="49"/>
      <c r="F103" s="49">
        <v>6.2499999999999991</v>
      </c>
      <c r="G103" s="49"/>
    </row>
    <row r="104" spans="1:7" x14ac:dyDescent="0.25">
      <c r="A104" s="27" t="s">
        <v>40</v>
      </c>
      <c r="B104" s="27" t="s">
        <v>3</v>
      </c>
      <c r="C104" s="27" t="s">
        <v>18</v>
      </c>
      <c r="D104" s="49">
        <v>1200</v>
      </c>
      <c r="E104" s="49"/>
      <c r="F104" s="49"/>
      <c r="G104" s="49"/>
    </row>
    <row r="105" spans="1:7" x14ac:dyDescent="0.25">
      <c r="A105" s="27" t="s">
        <v>40</v>
      </c>
      <c r="B105" s="27" t="s">
        <v>11</v>
      </c>
      <c r="C105" s="27" t="s">
        <v>12</v>
      </c>
      <c r="D105" s="49">
        <v>560</v>
      </c>
      <c r="E105" s="49"/>
      <c r="F105" s="49"/>
      <c r="G105" s="49"/>
    </row>
    <row r="106" spans="1:7" x14ac:dyDescent="0.25">
      <c r="A106" s="27" t="s">
        <v>40</v>
      </c>
      <c r="B106" s="27" t="s">
        <v>11</v>
      </c>
      <c r="C106" s="27" t="s">
        <v>20</v>
      </c>
      <c r="D106" s="49">
        <v>166.66666666666666</v>
      </c>
      <c r="E106" s="49"/>
      <c r="F106" s="49"/>
      <c r="G106" s="49"/>
    </row>
    <row r="107" spans="1:7" x14ac:dyDescent="0.25">
      <c r="A107" s="27" t="s">
        <v>40</v>
      </c>
      <c r="B107" s="27" t="s">
        <v>15</v>
      </c>
      <c r="C107" s="27" t="s">
        <v>12</v>
      </c>
      <c r="D107" s="49">
        <v>500</v>
      </c>
      <c r="E107" s="49"/>
      <c r="F107" s="49"/>
      <c r="G107" s="49"/>
    </row>
    <row r="108" spans="1:7" x14ac:dyDescent="0.25">
      <c r="A108" s="27" t="s">
        <v>40</v>
      </c>
      <c r="B108" s="27" t="s">
        <v>24</v>
      </c>
      <c r="C108" s="27" t="str">
        <f t="shared" ref="C108:C111" si="12">VLOOKUP(B108,$I$6:$J$48,2,0)</f>
        <v>Dọn vệ sinh…</v>
      </c>
      <c r="D108" s="49"/>
      <c r="E108" s="49"/>
      <c r="F108" s="49">
        <v>10</v>
      </c>
      <c r="G108" s="49"/>
    </row>
    <row r="109" spans="1:7" x14ac:dyDescent="0.25">
      <c r="A109" s="27" t="s">
        <v>40</v>
      </c>
      <c r="B109" s="27" t="s">
        <v>16</v>
      </c>
      <c r="C109" s="27" t="str">
        <f t="shared" si="12"/>
        <v>Đậy bạt</v>
      </c>
      <c r="D109" s="49"/>
      <c r="E109" s="49"/>
      <c r="F109" s="49">
        <v>0.50000000000000089</v>
      </c>
      <c r="G109" s="49"/>
    </row>
    <row r="110" spans="1:7" x14ac:dyDescent="0.25">
      <c r="A110" s="27" t="s">
        <v>40</v>
      </c>
      <c r="B110" s="27" t="s">
        <v>21</v>
      </c>
      <c r="C110" s="27" t="str">
        <f t="shared" si="12"/>
        <v>Mở bạt</v>
      </c>
      <c r="D110" s="49"/>
      <c r="E110" s="49"/>
      <c r="F110" s="49">
        <v>1.5</v>
      </c>
      <c r="G110" s="49"/>
    </row>
    <row r="111" spans="1:7" x14ac:dyDescent="0.25">
      <c r="A111" s="27" t="s">
        <v>40</v>
      </c>
      <c r="B111" s="27" t="s">
        <v>86</v>
      </c>
      <c r="C111" s="27" t="str">
        <f t="shared" si="12"/>
        <v>Đậy hồ</v>
      </c>
      <c r="D111" s="49"/>
      <c r="E111" s="49"/>
      <c r="F111" s="49">
        <v>2.0000000000000009</v>
      </c>
      <c r="G111" s="49">
        <v>3.5000000000000009</v>
      </c>
    </row>
    <row r="112" spans="1:7" x14ac:dyDescent="0.25">
      <c r="A112" s="27" t="s">
        <v>41</v>
      </c>
      <c r="B112" s="27" t="s">
        <v>5</v>
      </c>
      <c r="C112" s="27" t="s">
        <v>6</v>
      </c>
      <c r="D112" s="49">
        <v>187.5</v>
      </c>
      <c r="E112" s="49"/>
      <c r="F112" s="49"/>
      <c r="G112" s="49"/>
    </row>
    <row r="113" spans="1:7" x14ac:dyDescent="0.25">
      <c r="A113" s="27" t="s">
        <v>41</v>
      </c>
      <c r="B113" s="27" t="s">
        <v>7</v>
      </c>
      <c r="C113" s="27" t="s">
        <v>9</v>
      </c>
      <c r="D113" s="49">
        <v>1062.5</v>
      </c>
      <c r="E113" s="49"/>
      <c r="F113" s="49"/>
      <c r="G113" s="49"/>
    </row>
    <row r="114" spans="1:7" x14ac:dyDescent="0.25">
      <c r="A114" s="27" t="s">
        <v>41</v>
      </c>
      <c r="B114" s="27" t="s">
        <v>7</v>
      </c>
      <c r="C114" s="27" t="s">
        <v>37</v>
      </c>
      <c r="D114" s="49">
        <v>315</v>
      </c>
      <c r="E114" s="49"/>
      <c r="F114" s="49"/>
      <c r="G114" s="49"/>
    </row>
    <row r="115" spans="1:7" x14ac:dyDescent="0.25">
      <c r="A115" s="27" t="s">
        <v>41</v>
      </c>
      <c r="B115" s="27" t="s">
        <v>11</v>
      </c>
      <c r="C115" s="27" t="s">
        <v>12</v>
      </c>
      <c r="D115" s="49">
        <v>833.33333333333326</v>
      </c>
      <c r="E115" s="49"/>
      <c r="F115" s="49"/>
      <c r="G115" s="49"/>
    </row>
    <row r="116" spans="1:7" x14ac:dyDescent="0.25">
      <c r="A116" s="27" t="s">
        <v>41</v>
      </c>
      <c r="B116" s="27" t="s">
        <v>11</v>
      </c>
      <c r="C116" s="27" t="s">
        <v>20</v>
      </c>
      <c r="D116" s="49">
        <v>166.66666666666666</v>
      </c>
      <c r="E116" s="49"/>
      <c r="F116" s="49"/>
      <c r="G116" s="49"/>
    </row>
    <row r="117" spans="1:7" x14ac:dyDescent="0.25">
      <c r="A117" s="27" t="s">
        <v>41</v>
      </c>
      <c r="B117" s="27" t="s">
        <v>24</v>
      </c>
      <c r="C117" s="27" t="str">
        <f t="shared" ref="C117:C120" si="13">VLOOKUP(B117,$I$6:$J$48,2,0)</f>
        <v>Dọn vệ sinh…</v>
      </c>
      <c r="D117" s="49"/>
      <c r="E117" s="49"/>
      <c r="F117" s="49">
        <v>7.9999999999999982</v>
      </c>
      <c r="G117" s="49"/>
    </row>
    <row r="118" spans="1:7" x14ac:dyDescent="0.25">
      <c r="A118" s="27" t="s">
        <v>41</v>
      </c>
      <c r="B118" s="27" t="s">
        <v>16</v>
      </c>
      <c r="C118" s="27" t="str">
        <f t="shared" si="13"/>
        <v>Đậy bạt</v>
      </c>
      <c r="D118" s="49"/>
      <c r="E118" s="49"/>
      <c r="F118" s="49">
        <v>4.5000000000000018</v>
      </c>
      <c r="G118" s="49"/>
    </row>
    <row r="119" spans="1:7" x14ac:dyDescent="0.25">
      <c r="A119" s="27" t="s">
        <v>41</v>
      </c>
      <c r="B119" s="27" t="s">
        <v>21</v>
      </c>
      <c r="C119" s="27" t="str">
        <f t="shared" si="13"/>
        <v>Mở bạt</v>
      </c>
      <c r="D119" s="49"/>
      <c r="E119" s="49"/>
      <c r="F119" s="49">
        <v>2.0000000000000009</v>
      </c>
      <c r="G119" s="49"/>
    </row>
    <row r="120" spans="1:7" x14ac:dyDescent="0.25">
      <c r="A120" s="27" t="s">
        <v>41</v>
      </c>
      <c r="B120" s="27" t="s">
        <v>86</v>
      </c>
      <c r="C120" s="27" t="str">
        <f t="shared" si="13"/>
        <v>Đậy hồ</v>
      </c>
      <c r="D120" s="49"/>
      <c r="E120" s="49"/>
      <c r="F120" s="49">
        <v>2.0000000000000009</v>
      </c>
      <c r="G120" s="49">
        <v>3.5000000000000009</v>
      </c>
    </row>
    <row r="121" spans="1:7" x14ac:dyDescent="0.25">
      <c r="A121" s="27" t="s">
        <v>42</v>
      </c>
      <c r="B121" s="27" t="s">
        <v>5</v>
      </c>
      <c r="C121" s="27" t="s">
        <v>6</v>
      </c>
      <c r="D121" s="49">
        <v>187.5</v>
      </c>
      <c r="E121" s="49"/>
      <c r="F121" s="49"/>
      <c r="G121" s="49"/>
    </row>
    <row r="122" spans="1:7" x14ac:dyDescent="0.25">
      <c r="A122" s="27" t="s">
        <v>42</v>
      </c>
      <c r="B122" s="27" t="s">
        <v>7</v>
      </c>
      <c r="C122" s="27" t="s">
        <v>9</v>
      </c>
      <c r="D122" s="49">
        <v>1375</v>
      </c>
      <c r="E122" s="49"/>
      <c r="F122" s="49"/>
      <c r="G122" s="49"/>
    </row>
    <row r="123" spans="1:7" x14ac:dyDescent="0.25">
      <c r="A123" s="27" t="s">
        <v>42</v>
      </c>
      <c r="B123" s="27" t="s">
        <v>7</v>
      </c>
      <c r="C123" s="27" t="s">
        <v>37</v>
      </c>
      <c r="D123" s="49">
        <v>315</v>
      </c>
      <c r="E123" s="49"/>
      <c r="F123" s="49"/>
      <c r="G123" s="49"/>
    </row>
    <row r="124" spans="1:7" x14ac:dyDescent="0.25">
      <c r="A124" s="27" t="s">
        <v>42</v>
      </c>
      <c r="B124" s="27" t="s">
        <v>11</v>
      </c>
      <c r="C124" s="27" t="s">
        <v>12</v>
      </c>
      <c r="D124" s="49">
        <v>560</v>
      </c>
      <c r="E124" s="49"/>
      <c r="F124" s="49"/>
      <c r="G124" s="49"/>
    </row>
    <row r="125" spans="1:7" x14ac:dyDescent="0.25">
      <c r="A125" s="27" t="s">
        <v>42</v>
      </c>
      <c r="B125" s="27" t="s">
        <v>11</v>
      </c>
      <c r="C125" s="27" t="s">
        <v>20</v>
      </c>
      <c r="D125" s="49">
        <v>333.33333333333331</v>
      </c>
      <c r="E125" s="49"/>
      <c r="F125" s="49"/>
      <c r="G125" s="49"/>
    </row>
    <row r="126" spans="1:7" x14ac:dyDescent="0.25">
      <c r="A126" s="27" t="s">
        <v>42</v>
      </c>
      <c r="B126" s="27" t="s">
        <v>11</v>
      </c>
      <c r="C126" s="27" t="s">
        <v>85</v>
      </c>
      <c r="D126" s="49">
        <v>33.333333333333336</v>
      </c>
      <c r="E126" s="49"/>
      <c r="F126" s="49"/>
      <c r="G126" s="49"/>
    </row>
    <row r="127" spans="1:7" x14ac:dyDescent="0.25">
      <c r="A127" s="27" t="s">
        <v>42</v>
      </c>
      <c r="B127" s="27" t="s">
        <v>15</v>
      </c>
      <c r="C127" s="27" t="s">
        <v>12</v>
      </c>
      <c r="D127" s="49">
        <v>333.33333333333331</v>
      </c>
      <c r="E127" s="49"/>
      <c r="F127" s="49"/>
      <c r="G127" s="49"/>
    </row>
    <row r="128" spans="1:7" x14ac:dyDescent="0.25">
      <c r="A128" s="27" t="s">
        <v>42</v>
      </c>
      <c r="B128" s="27" t="s">
        <v>16</v>
      </c>
      <c r="C128" s="27" t="str">
        <f t="shared" ref="C128:C131" si="14">VLOOKUP(B128,$I$6:$J$48,2,0)</f>
        <v>Đậy bạt</v>
      </c>
      <c r="D128" s="49"/>
      <c r="E128" s="49"/>
      <c r="F128" s="49">
        <v>3.4999999999999982</v>
      </c>
      <c r="G128" s="49"/>
    </row>
    <row r="129" spans="1:7" x14ac:dyDescent="0.25">
      <c r="A129" s="27" t="s">
        <v>42</v>
      </c>
      <c r="B129" s="27" t="s">
        <v>21</v>
      </c>
      <c r="C129" s="27" t="str">
        <f t="shared" si="14"/>
        <v>Mở bạt</v>
      </c>
      <c r="D129" s="49"/>
      <c r="E129" s="49"/>
      <c r="F129" s="49">
        <v>0.49999999999999956</v>
      </c>
      <c r="G129" s="49"/>
    </row>
    <row r="130" spans="1:7" x14ac:dyDescent="0.25">
      <c r="A130" s="27" t="s">
        <v>42</v>
      </c>
      <c r="B130" s="27" t="s">
        <v>86</v>
      </c>
      <c r="C130" s="27" t="str">
        <f t="shared" si="14"/>
        <v>Đậy hồ</v>
      </c>
      <c r="D130" s="49"/>
      <c r="E130" s="49"/>
      <c r="F130" s="49">
        <v>3.0000000000000013</v>
      </c>
      <c r="G130" s="49">
        <v>3.5000000000000009</v>
      </c>
    </row>
    <row r="131" spans="1:7" x14ac:dyDescent="0.25">
      <c r="A131" s="27" t="s">
        <v>54</v>
      </c>
      <c r="B131" s="27" t="s">
        <v>86</v>
      </c>
      <c r="C131" s="27" t="str">
        <f t="shared" si="14"/>
        <v>Đậy hồ</v>
      </c>
      <c r="D131" s="49"/>
      <c r="E131" s="49"/>
      <c r="F131" s="49">
        <v>1.0000000000000004</v>
      </c>
      <c r="G131" s="49"/>
    </row>
    <row r="132" spans="1:7" x14ac:dyDescent="0.25">
      <c r="A132" s="27" t="s">
        <v>43</v>
      </c>
      <c r="B132" s="27" t="s">
        <v>3</v>
      </c>
      <c r="C132" s="27" t="s">
        <v>19</v>
      </c>
      <c r="D132" s="49">
        <v>760</v>
      </c>
      <c r="E132" s="49"/>
      <c r="F132" s="49"/>
      <c r="G132" s="49"/>
    </row>
    <row r="133" spans="1:7" x14ac:dyDescent="0.25">
      <c r="A133" s="27" t="s">
        <v>43</v>
      </c>
      <c r="B133" s="27" t="s">
        <v>11</v>
      </c>
      <c r="C133" s="27" t="s">
        <v>12</v>
      </c>
      <c r="D133" s="49">
        <v>1000</v>
      </c>
      <c r="E133" s="49"/>
      <c r="F133" s="49"/>
      <c r="G133" s="49"/>
    </row>
    <row r="134" spans="1:7" x14ac:dyDescent="0.25">
      <c r="A134" s="27" t="s">
        <v>43</v>
      </c>
      <c r="B134" s="27" t="s">
        <v>15</v>
      </c>
      <c r="C134" s="27" t="s">
        <v>12</v>
      </c>
      <c r="D134" s="49">
        <v>166.66666666666666</v>
      </c>
      <c r="E134" s="49"/>
      <c r="F134" s="49"/>
      <c r="G134" s="49"/>
    </row>
    <row r="135" spans="1:7" x14ac:dyDescent="0.25">
      <c r="A135" s="27" t="s">
        <v>43</v>
      </c>
      <c r="B135" s="27" t="s">
        <v>24</v>
      </c>
      <c r="C135" s="27" t="str">
        <f t="shared" ref="C135:C137" si="15">VLOOKUP(B135,$I$6:$J$48,2,0)</f>
        <v>Dọn vệ sinh…</v>
      </c>
      <c r="D135" s="49"/>
      <c r="E135" s="49"/>
      <c r="F135" s="49">
        <v>7.5</v>
      </c>
      <c r="G135" s="49"/>
    </row>
    <row r="136" spans="1:7" x14ac:dyDescent="0.25">
      <c r="A136" s="27" t="s">
        <v>43</v>
      </c>
      <c r="B136" s="27" t="s">
        <v>16</v>
      </c>
      <c r="C136" s="27" t="str">
        <f t="shared" si="15"/>
        <v>Đậy bạt</v>
      </c>
      <c r="D136" s="49"/>
      <c r="E136" s="49"/>
      <c r="F136" s="49">
        <v>5.5</v>
      </c>
      <c r="G136" s="49"/>
    </row>
    <row r="137" spans="1:7" x14ac:dyDescent="0.25">
      <c r="A137" s="27" t="s">
        <v>43</v>
      </c>
      <c r="B137" s="27" t="s">
        <v>21</v>
      </c>
      <c r="C137" s="27" t="str">
        <f t="shared" si="15"/>
        <v>Mở bạt</v>
      </c>
      <c r="D137" s="49"/>
      <c r="E137" s="49"/>
      <c r="F137" s="49">
        <v>0.99999999999999911</v>
      </c>
      <c r="G137" s="49"/>
    </row>
    <row r="138" spans="1:7" x14ac:dyDescent="0.25">
      <c r="A138" s="27" t="s">
        <v>44</v>
      </c>
      <c r="B138" s="27" t="s">
        <v>3</v>
      </c>
      <c r="C138" s="27" t="s">
        <v>18</v>
      </c>
      <c r="D138" s="49">
        <v>1710</v>
      </c>
      <c r="E138" s="49"/>
      <c r="F138" s="49"/>
      <c r="G138" s="49"/>
    </row>
    <row r="139" spans="1:7" x14ac:dyDescent="0.25">
      <c r="A139" s="27" t="s">
        <v>44</v>
      </c>
      <c r="B139" s="27" t="s">
        <v>7</v>
      </c>
      <c r="C139" s="27" t="s">
        <v>9</v>
      </c>
      <c r="D139" s="49">
        <v>1000</v>
      </c>
      <c r="E139" s="49"/>
      <c r="F139" s="49"/>
      <c r="G139" s="49"/>
    </row>
    <row r="140" spans="1:7" x14ac:dyDescent="0.25">
      <c r="A140" s="27" t="s">
        <v>44</v>
      </c>
      <c r="B140" s="27" t="s">
        <v>7</v>
      </c>
      <c r="C140" s="27" t="s">
        <v>38</v>
      </c>
      <c r="D140" s="49">
        <v>290</v>
      </c>
      <c r="E140" s="49"/>
      <c r="F140" s="49"/>
      <c r="G140" s="49"/>
    </row>
    <row r="141" spans="1:7" x14ac:dyDescent="0.25">
      <c r="A141" s="27" t="s">
        <v>44</v>
      </c>
      <c r="B141" s="27" t="s">
        <v>15</v>
      </c>
      <c r="C141" s="27" t="s">
        <v>12</v>
      </c>
      <c r="D141" s="49">
        <v>500</v>
      </c>
      <c r="E141" s="49"/>
      <c r="F141" s="49"/>
      <c r="G141" s="49"/>
    </row>
    <row r="142" spans="1:7" x14ac:dyDescent="0.25">
      <c r="A142" s="27" t="s">
        <v>44</v>
      </c>
      <c r="B142" s="27" t="s">
        <v>24</v>
      </c>
      <c r="C142" s="27" t="str">
        <f t="shared" ref="C142:C145" si="16">VLOOKUP(B142,$I$6:$J$48,2,0)</f>
        <v>Dọn vệ sinh…</v>
      </c>
      <c r="D142" s="49"/>
      <c r="E142" s="49"/>
      <c r="F142" s="49">
        <v>4.5</v>
      </c>
      <c r="G142" s="49"/>
    </row>
    <row r="143" spans="1:7" x14ac:dyDescent="0.25">
      <c r="A143" s="27" t="s">
        <v>44</v>
      </c>
      <c r="B143" s="27" t="s">
        <v>16</v>
      </c>
      <c r="C143" s="27" t="str">
        <f t="shared" si="16"/>
        <v>Đậy bạt</v>
      </c>
      <c r="D143" s="49"/>
      <c r="E143" s="49"/>
      <c r="F143" s="49">
        <v>3.5000000000000009</v>
      </c>
      <c r="G143" s="49"/>
    </row>
    <row r="144" spans="1:7" x14ac:dyDescent="0.25">
      <c r="A144" s="27" t="s">
        <v>44</v>
      </c>
      <c r="B144" s="27" t="s">
        <v>21</v>
      </c>
      <c r="C144" s="27" t="str">
        <f t="shared" si="16"/>
        <v>Mở bạt</v>
      </c>
      <c r="D144" s="49"/>
      <c r="E144" s="49"/>
      <c r="F144" s="49">
        <v>3.4999999999999982</v>
      </c>
      <c r="G144" s="49"/>
    </row>
    <row r="145" spans="1:7" x14ac:dyDescent="0.25">
      <c r="A145" s="27" t="s">
        <v>44</v>
      </c>
      <c r="B145" s="27" t="s">
        <v>86</v>
      </c>
      <c r="C145" s="27" t="str">
        <f t="shared" si="16"/>
        <v>Đậy hồ</v>
      </c>
      <c r="D145" s="49"/>
      <c r="E145" s="49"/>
      <c r="F145" s="49">
        <v>2.0000000000000009</v>
      </c>
      <c r="G145" s="49"/>
    </row>
    <row r="146" spans="1:7" x14ac:dyDescent="0.25">
      <c r="A146" s="27" t="s">
        <v>45</v>
      </c>
      <c r="B146" s="27" t="s">
        <v>3</v>
      </c>
      <c r="C146" s="27" t="s">
        <v>18</v>
      </c>
      <c r="D146" s="49">
        <v>125</v>
      </c>
      <c r="E146" s="49"/>
      <c r="F146" s="49"/>
      <c r="G146" s="49"/>
    </row>
    <row r="147" spans="1:7" x14ac:dyDescent="0.25">
      <c r="A147" s="27" t="s">
        <v>45</v>
      </c>
      <c r="B147" s="27" t="s">
        <v>5</v>
      </c>
      <c r="C147" s="27" t="s">
        <v>6</v>
      </c>
      <c r="D147" s="49">
        <v>187.5</v>
      </c>
      <c r="E147" s="49"/>
      <c r="F147" s="49"/>
      <c r="G147" s="49"/>
    </row>
    <row r="148" spans="1:7" x14ac:dyDescent="0.25">
      <c r="A148" s="27" t="s">
        <v>45</v>
      </c>
      <c r="B148" s="27" t="s">
        <v>7</v>
      </c>
      <c r="C148" s="27" t="s">
        <v>9</v>
      </c>
      <c r="D148" s="49">
        <v>1687.5</v>
      </c>
      <c r="E148" s="49"/>
      <c r="F148" s="49"/>
      <c r="G148" s="49"/>
    </row>
    <row r="149" spans="1:7" x14ac:dyDescent="0.25">
      <c r="A149" s="27" t="s">
        <v>45</v>
      </c>
      <c r="B149" s="27" t="s">
        <v>7</v>
      </c>
      <c r="C149" s="27" t="s">
        <v>37</v>
      </c>
      <c r="D149" s="49">
        <v>315</v>
      </c>
      <c r="E149" s="49"/>
      <c r="F149" s="49"/>
      <c r="G149" s="49"/>
    </row>
    <row r="150" spans="1:7" x14ac:dyDescent="0.25">
      <c r="A150" s="27" t="s">
        <v>45</v>
      </c>
      <c r="B150" s="27" t="s">
        <v>11</v>
      </c>
      <c r="C150" s="27" t="s">
        <v>12</v>
      </c>
      <c r="D150" s="49">
        <v>833.33333333333326</v>
      </c>
      <c r="E150" s="49"/>
      <c r="F150" s="49"/>
      <c r="G150" s="49"/>
    </row>
    <row r="151" spans="1:7" x14ac:dyDescent="0.25">
      <c r="A151" s="27" t="s">
        <v>45</v>
      </c>
      <c r="B151" s="27" t="s">
        <v>11</v>
      </c>
      <c r="C151" s="27" t="s">
        <v>20</v>
      </c>
      <c r="D151" s="49">
        <v>166.66666666666666</v>
      </c>
      <c r="E151" s="49"/>
      <c r="F151" s="49"/>
      <c r="G151" s="49"/>
    </row>
    <row r="152" spans="1:7" x14ac:dyDescent="0.25">
      <c r="A152" s="27" t="s">
        <v>45</v>
      </c>
      <c r="B152" s="27" t="s">
        <v>24</v>
      </c>
      <c r="C152" s="27" t="str">
        <f t="shared" ref="C152:C155" si="17">VLOOKUP(B152,$I$6:$J$48,2,0)</f>
        <v>Dọn vệ sinh…</v>
      </c>
      <c r="D152" s="49"/>
      <c r="E152" s="49"/>
      <c r="F152" s="49">
        <v>0.99999999999999911</v>
      </c>
      <c r="G152" s="49"/>
    </row>
    <row r="153" spans="1:7" x14ac:dyDescent="0.25">
      <c r="A153" s="27" t="s">
        <v>45</v>
      </c>
      <c r="B153" s="27" t="s">
        <v>16</v>
      </c>
      <c r="C153" s="27" t="str">
        <f t="shared" si="17"/>
        <v>Đậy bạt</v>
      </c>
      <c r="D153" s="49"/>
      <c r="E153" s="49"/>
      <c r="F153" s="49">
        <v>2.5000000000000018</v>
      </c>
      <c r="G153" s="49">
        <v>1.0000000000000004</v>
      </c>
    </row>
    <row r="154" spans="1:7" x14ac:dyDescent="0.25">
      <c r="A154" s="27" t="s">
        <v>45</v>
      </c>
      <c r="B154" s="27" t="s">
        <v>21</v>
      </c>
      <c r="C154" s="27" t="str">
        <f t="shared" si="17"/>
        <v>Mở bạt</v>
      </c>
      <c r="D154" s="49"/>
      <c r="E154" s="49"/>
      <c r="F154" s="49">
        <v>1.0000000000000004</v>
      </c>
      <c r="G154" s="49"/>
    </row>
    <row r="155" spans="1:7" x14ac:dyDescent="0.25">
      <c r="A155" s="27" t="s">
        <v>45</v>
      </c>
      <c r="B155" s="27" t="s">
        <v>86</v>
      </c>
      <c r="C155" s="27" t="str">
        <f t="shared" si="17"/>
        <v>Đậy hồ</v>
      </c>
      <c r="D155" s="49"/>
      <c r="E155" s="49"/>
      <c r="F155" s="49">
        <v>2.0000000000000009</v>
      </c>
      <c r="G155" s="49">
        <v>3.5000000000000009</v>
      </c>
    </row>
    <row r="156" spans="1:7" x14ac:dyDescent="0.25">
      <c r="A156" s="27" t="s">
        <v>47</v>
      </c>
      <c r="B156" s="27" t="s">
        <v>7</v>
      </c>
      <c r="C156" s="27" t="s">
        <v>9</v>
      </c>
      <c r="D156" s="49">
        <v>1950</v>
      </c>
      <c r="E156" s="49"/>
      <c r="F156" s="49"/>
      <c r="G156" s="49"/>
    </row>
    <row r="157" spans="1:7" x14ac:dyDescent="0.25">
      <c r="A157" s="27" t="s">
        <v>47</v>
      </c>
      <c r="B157" s="27" t="s">
        <v>11</v>
      </c>
      <c r="C157" s="27" t="s">
        <v>12</v>
      </c>
      <c r="D157" s="49">
        <v>666.66666666666674</v>
      </c>
      <c r="E157" s="49"/>
      <c r="F157" s="49"/>
      <c r="G157" s="49"/>
    </row>
    <row r="158" spans="1:7" x14ac:dyDescent="0.25">
      <c r="A158" s="27" t="s">
        <v>47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25">
      <c r="A159" s="27" t="s">
        <v>47</v>
      </c>
      <c r="B159" s="27" t="s">
        <v>11</v>
      </c>
      <c r="C159" s="27" t="s">
        <v>85</v>
      </c>
      <c r="D159" s="49">
        <v>33.333333333333336</v>
      </c>
      <c r="E159" s="49"/>
      <c r="F159" s="49"/>
      <c r="G159" s="49"/>
    </row>
    <row r="160" spans="1:7" x14ac:dyDescent="0.25">
      <c r="A160" s="27" t="s">
        <v>47</v>
      </c>
      <c r="B160" s="27" t="s">
        <v>15</v>
      </c>
      <c r="C160" s="27" t="s">
        <v>12</v>
      </c>
      <c r="D160" s="49">
        <v>333.33333333333331</v>
      </c>
      <c r="E160" s="49"/>
      <c r="F160" s="49"/>
      <c r="G160" s="49"/>
    </row>
    <row r="161" spans="1:7" x14ac:dyDescent="0.25">
      <c r="A161" s="27" t="s">
        <v>47</v>
      </c>
      <c r="B161" s="27" t="s">
        <v>16</v>
      </c>
      <c r="C161" s="27" t="str">
        <f t="shared" ref="C161:C163" si="18">VLOOKUP(B161,$I$6:$J$48,2,0)</f>
        <v>Đậy bạt</v>
      </c>
      <c r="D161" s="49"/>
      <c r="E161" s="49"/>
      <c r="F161" s="49">
        <v>6.9999999999999991</v>
      </c>
      <c r="G161" s="49">
        <v>1.0000000000000004</v>
      </c>
    </row>
    <row r="162" spans="1:7" x14ac:dyDescent="0.25">
      <c r="A162" s="27" t="s">
        <v>47</v>
      </c>
      <c r="B162" s="27" t="s">
        <v>21</v>
      </c>
      <c r="C162" s="27" t="str">
        <f t="shared" si="18"/>
        <v>Mở bạt</v>
      </c>
      <c r="D162" s="49"/>
      <c r="E162" s="49"/>
      <c r="F162" s="49">
        <v>0.49999999999999956</v>
      </c>
      <c r="G162" s="49"/>
    </row>
    <row r="163" spans="1:7" x14ac:dyDescent="0.25">
      <c r="A163" s="27" t="s">
        <v>47</v>
      </c>
      <c r="B163" s="27" t="s">
        <v>86</v>
      </c>
      <c r="C163" s="27" t="str">
        <f t="shared" si="18"/>
        <v>Đậy hồ</v>
      </c>
      <c r="D163" s="49"/>
      <c r="E163" s="49"/>
      <c r="F163" s="49">
        <v>1.0000000000000004</v>
      </c>
      <c r="G163" s="49"/>
    </row>
    <row r="164" spans="1:7" x14ac:dyDescent="0.25">
      <c r="A164" s="27" t="s">
        <v>48</v>
      </c>
      <c r="B164" s="27" t="s">
        <v>7</v>
      </c>
      <c r="C164" s="27" t="s">
        <v>9</v>
      </c>
      <c r="D164" s="49">
        <v>1950</v>
      </c>
      <c r="E164" s="49"/>
      <c r="F164" s="49"/>
      <c r="G164" s="49"/>
    </row>
    <row r="165" spans="1:7" x14ac:dyDescent="0.25">
      <c r="A165" s="27" t="s">
        <v>48</v>
      </c>
      <c r="B165" s="27" t="s">
        <v>11</v>
      </c>
      <c r="C165" s="27" t="s">
        <v>12</v>
      </c>
      <c r="D165" s="49">
        <v>666.66666666666674</v>
      </c>
      <c r="E165" s="49"/>
      <c r="F165" s="49"/>
      <c r="G165" s="49"/>
    </row>
    <row r="166" spans="1:7" x14ac:dyDescent="0.25">
      <c r="A166" s="27" t="s">
        <v>48</v>
      </c>
      <c r="B166" s="27" t="s">
        <v>11</v>
      </c>
      <c r="C166" s="27" t="s">
        <v>20</v>
      </c>
      <c r="D166" s="49">
        <v>166.66666666666666</v>
      </c>
      <c r="E166" s="49"/>
      <c r="F166" s="49"/>
      <c r="G166" s="49"/>
    </row>
    <row r="167" spans="1:7" x14ac:dyDescent="0.25">
      <c r="A167" s="27" t="s">
        <v>48</v>
      </c>
      <c r="B167" s="27" t="s">
        <v>11</v>
      </c>
      <c r="C167" s="27" t="s">
        <v>85</v>
      </c>
      <c r="D167" s="49">
        <v>33.333333333333336</v>
      </c>
      <c r="E167" s="49"/>
      <c r="F167" s="49"/>
      <c r="G167" s="49"/>
    </row>
    <row r="168" spans="1:7" x14ac:dyDescent="0.25">
      <c r="A168" s="27" t="s">
        <v>48</v>
      </c>
      <c r="B168" s="27" t="s">
        <v>15</v>
      </c>
      <c r="C168" s="27" t="s">
        <v>12</v>
      </c>
      <c r="D168" s="49">
        <v>333.33333333333331</v>
      </c>
      <c r="E168" s="49"/>
      <c r="F168" s="49"/>
      <c r="G168" s="49"/>
    </row>
    <row r="169" spans="1:7" x14ac:dyDescent="0.25">
      <c r="A169" s="27" t="s">
        <v>48</v>
      </c>
      <c r="B169" s="27" t="s">
        <v>16</v>
      </c>
      <c r="C169" s="27" t="str">
        <f t="shared" ref="C169:C171" si="19">VLOOKUP(B169,$I$6:$J$48,2,0)</f>
        <v>Đậy bạt</v>
      </c>
      <c r="D169" s="49"/>
      <c r="E169" s="49"/>
      <c r="F169" s="49">
        <v>6.9999999999999991</v>
      </c>
      <c r="G169" s="49">
        <v>1.0000000000000004</v>
      </c>
    </row>
    <row r="170" spans="1:7" x14ac:dyDescent="0.25">
      <c r="A170" s="27" t="s">
        <v>48</v>
      </c>
      <c r="B170" s="27" t="s">
        <v>21</v>
      </c>
      <c r="C170" s="27" t="str">
        <f t="shared" si="19"/>
        <v>Mở bạt</v>
      </c>
      <c r="D170" s="49"/>
      <c r="E170" s="49"/>
      <c r="F170" s="49">
        <v>0.49999999999999956</v>
      </c>
      <c r="G170" s="49"/>
    </row>
    <row r="171" spans="1:7" x14ac:dyDescent="0.25">
      <c r="A171" s="27" t="s">
        <v>48</v>
      </c>
      <c r="B171" s="27" t="s">
        <v>86</v>
      </c>
      <c r="C171" s="27" t="str">
        <f t="shared" si="19"/>
        <v>Đậy hồ</v>
      </c>
      <c r="D171" s="49"/>
      <c r="E171" s="49"/>
      <c r="F171" s="49">
        <v>1.0000000000000004</v>
      </c>
      <c r="G171" s="49"/>
    </row>
    <row r="173" spans="1:7" s="9" customFormat="1" x14ac:dyDescent="0.25">
      <c r="A173" s="9" t="s">
        <v>66</v>
      </c>
      <c r="D173" s="51"/>
      <c r="E173" s="52"/>
      <c r="F173" s="52"/>
      <c r="G173" s="52"/>
    </row>
    <row r="174" spans="1:7" x14ac:dyDescent="0.25">
      <c r="A174" s="9" t="s">
        <v>62</v>
      </c>
      <c r="B174" s="9"/>
      <c r="C174" s="50" t="s">
        <v>63</v>
      </c>
      <c r="D174" s="145" t="s">
        <v>64</v>
      </c>
      <c r="E174" s="145"/>
      <c r="F174" s="146" t="s">
        <v>65</v>
      </c>
      <c r="G174" s="146"/>
    </row>
  </sheetData>
  <mergeCells count="8">
    <mergeCell ref="D174:E174"/>
    <mergeCell ref="F174:G174"/>
    <mergeCell ref="A3:G3"/>
    <mergeCell ref="A4:A5"/>
    <mergeCell ref="B4:B5"/>
    <mergeCell ref="C4:C5"/>
    <mergeCell ref="D4:E4"/>
    <mergeCell ref="F4:G4"/>
  </mergeCells>
  <pageMargins left="0.2" right="0.2" top="0.2" bottom="0.2" header="0.2" footer="0.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J6" sqref="J6:K11"/>
    </sheetView>
  </sheetViews>
  <sheetFormatPr defaultRowHeight="15" x14ac:dyDescent="0.25"/>
  <cols>
    <col min="1" max="1" width="19.7109375" customWidth="1"/>
    <col min="2" max="2" width="12.28515625" customWidth="1"/>
    <col min="3" max="3" width="31.140625" customWidth="1"/>
    <col min="4" max="7" width="10.140625" customWidth="1"/>
    <col min="11" max="11" width="13.42578125" bestFit="1" customWidth="1"/>
  </cols>
  <sheetData>
    <row r="1" spans="1:11" ht="21" x14ac:dyDescent="0.25">
      <c r="A1" s="163" t="s">
        <v>137</v>
      </c>
      <c r="B1" s="164"/>
      <c r="C1" s="164"/>
      <c r="D1" s="164"/>
      <c r="E1" s="164"/>
      <c r="F1" s="164"/>
      <c r="G1" s="165"/>
    </row>
    <row r="2" spans="1:11" ht="46.5" customHeight="1" x14ac:dyDescent="0.25">
      <c r="A2" s="166" t="s">
        <v>68</v>
      </c>
      <c r="B2" s="161" t="s">
        <v>0</v>
      </c>
      <c r="C2" s="161" t="s">
        <v>77</v>
      </c>
      <c r="D2" s="168" t="s">
        <v>76</v>
      </c>
      <c r="E2" s="169"/>
      <c r="F2" s="170" t="s">
        <v>75</v>
      </c>
      <c r="G2" s="171"/>
    </row>
    <row r="3" spans="1:11" ht="47.25" x14ac:dyDescent="0.25">
      <c r="A3" s="167"/>
      <c r="B3" s="162"/>
      <c r="C3" s="162"/>
      <c r="D3" s="60" t="s">
        <v>55</v>
      </c>
      <c r="E3" s="60" t="s">
        <v>72</v>
      </c>
      <c r="F3" s="60" t="s">
        <v>73</v>
      </c>
      <c r="G3" s="60" t="s">
        <v>74</v>
      </c>
    </row>
    <row r="4" spans="1:11" x14ac:dyDescent="0.25">
      <c r="A4" s="27" t="s">
        <v>94</v>
      </c>
      <c r="B4" s="27" t="s">
        <v>89</v>
      </c>
      <c r="C4" s="27" t="str">
        <f>VLOOKUP(B4,$J$4:$K$55,2,0)</f>
        <v>đậy bạt đống ủ</v>
      </c>
      <c r="D4" s="49"/>
      <c r="E4" s="49"/>
      <c r="F4" s="49">
        <v>8</v>
      </c>
      <c r="G4" s="49"/>
    </row>
    <row r="5" spans="1:11" x14ac:dyDescent="0.25">
      <c r="A5" s="27" t="s">
        <v>94</v>
      </c>
      <c r="B5" s="27" t="s">
        <v>90</v>
      </c>
      <c r="C5" s="27" t="str">
        <f t="shared" ref="C5:C6" si="0">VLOOKUP(B5,$J$4:$K$55,2,0)</f>
        <v>mở  bạt đống ủ</v>
      </c>
      <c r="D5" s="49"/>
      <c r="E5" s="49"/>
      <c r="F5" s="49">
        <v>5.4166666666666643</v>
      </c>
      <c r="G5" s="49"/>
    </row>
    <row r="6" spans="1:11" x14ac:dyDescent="0.25">
      <c r="A6" s="27" t="s">
        <v>94</v>
      </c>
      <c r="B6" s="27" t="s">
        <v>92</v>
      </c>
      <c r="C6" s="27" t="str">
        <f t="shared" si="0"/>
        <v>làm ngoài</v>
      </c>
      <c r="D6" s="49"/>
      <c r="E6" s="49"/>
      <c r="F6" s="49">
        <v>6.5833333333333321</v>
      </c>
      <c r="G6" s="49"/>
      <c r="J6" t="s">
        <v>89</v>
      </c>
      <c r="K6" t="s">
        <v>135</v>
      </c>
    </row>
    <row r="7" spans="1:11" x14ac:dyDescent="0.25">
      <c r="A7" s="27" t="s">
        <v>94</v>
      </c>
      <c r="B7" s="27" t="s">
        <v>95</v>
      </c>
      <c r="C7" s="27" t="s">
        <v>96</v>
      </c>
      <c r="D7" s="49">
        <v>300</v>
      </c>
      <c r="E7" s="49"/>
      <c r="F7" s="49"/>
      <c r="G7" s="49"/>
      <c r="J7" t="s">
        <v>90</v>
      </c>
      <c r="K7" t="s">
        <v>136</v>
      </c>
    </row>
    <row r="8" spans="1:11" x14ac:dyDescent="0.25">
      <c r="A8" s="27" t="s">
        <v>94</v>
      </c>
      <c r="B8" s="27" t="s">
        <v>97</v>
      </c>
      <c r="C8" s="27" t="s">
        <v>98</v>
      </c>
      <c r="D8" s="49">
        <v>362.5</v>
      </c>
      <c r="E8" s="49"/>
      <c r="F8" s="49"/>
      <c r="G8" s="49"/>
      <c r="J8" t="s">
        <v>92</v>
      </c>
      <c r="K8" t="s">
        <v>134</v>
      </c>
    </row>
    <row r="9" spans="1:11" x14ac:dyDescent="0.25">
      <c r="A9" s="27" t="s">
        <v>94</v>
      </c>
      <c r="B9" s="27" t="s">
        <v>99</v>
      </c>
      <c r="C9" s="27" t="s">
        <v>100</v>
      </c>
      <c r="D9" s="49">
        <v>1765</v>
      </c>
      <c r="E9" s="49"/>
      <c r="F9" s="49"/>
      <c r="G9" s="49"/>
      <c r="J9" t="s">
        <v>109</v>
      </c>
      <c r="K9" t="s">
        <v>132</v>
      </c>
    </row>
    <row r="10" spans="1:11" x14ac:dyDescent="0.25">
      <c r="A10" s="27" t="s">
        <v>94</v>
      </c>
      <c r="B10" s="27" t="s">
        <v>101</v>
      </c>
      <c r="C10" s="27" t="s">
        <v>102</v>
      </c>
      <c r="D10" s="49">
        <v>866.66666666666663</v>
      </c>
      <c r="E10" s="49"/>
      <c r="F10" s="49"/>
      <c r="G10" s="49"/>
      <c r="J10" t="s">
        <v>93</v>
      </c>
      <c r="K10" t="s">
        <v>132</v>
      </c>
    </row>
    <row r="11" spans="1:11" x14ac:dyDescent="0.25">
      <c r="A11" s="27" t="s">
        <v>94</v>
      </c>
      <c r="B11" s="27" t="s">
        <v>103</v>
      </c>
      <c r="C11" s="27" t="s">
        <v>104</v>
      </c>
      <c r="D11" s="49">
        <v>100</v>
      </c>
      <c r="E11" s="49"/>
      <c r="F11" s="49"/>
      <c r="G11" s="49"/>
      <c r="J11" t="s">
        <v>91</v>
      </c>
      <c r="K11" t="s">
        <v>133</v>
      </c>
    </row>
    <row r="12" spans="1:11" x14ac:dyDescent="0.25">
      <c r="A12" s="27" t="s">
        <v>94</v>
      </c>
      <c r="B12" s="27" t="s">
        <v>105</v>
      </c>
      <c r="C12" s="27" t="s">
        <v>106</v>
      </c>
      <c r="D12" s="49">
        <v>31.25</v>
      </c>
      <c r="E12" s="49"/>
      <c r="F12" s="49"/>
      <c r="G12" s="49"/>
    </row>
    <row r="13" spans="1:11" x14ac:dyDescent="0.25">
      <c r="A13" s="27" t="s">
        <v>94</v>
      </c>
      <c r="B13" s="27" t="s">
        <v>107</v>
      </c>
      <c r="C13" s="27" t="s">
        <v>108</v>
      </c>
      <c r="D13" s="49">
        <v>333.33333333333331</v>
      </c>
      <c r="E13" s="49"/>
      <c r="F13" s="49"/>
      <c r="G13" s="49"/>
    </row>
    <row r="14" spans="1:11" x14ac:dyDescent="0.25">
      <c r="A14" s="27"/>
      <c r="B14" s="27"/>
      <c r="C14" s="27"/>
      <c r="D14" s="49"/>
      <c r="E14" s="49"/>
      <c r="F14" s="49"/>
      <c r="G14" s="49"/>
    </row>
    <row r="15" spans="1:11" x14ac:dyDescent="0.25">
      <c r="A15" s="27" t="s">
        <v>17</v>
      </c>
      <c r="B15" s="27" t="s">
        <v>89</v>
      </c>
      <c r="C15" s="27" t="str">
        <f t="shared" ref="C15:C19" si="1">VLOOKUP(B15,$J$4:$K$55,2,0)</f>
        <v>đậy bạt đống ủ</v>
      </c>
      <c r="D15" s="49"/>
      <c r="E15" s="49"/>
      <c r="F15" s="49">
        <v>3.9999999999999991</v>
      </c>
      <c r="G15" s="49"/>
    </row>
    <row r="16" spans="1:11" x14ac:dyDescent="0.25">
      <c r="A16" s="27" t="s">
        <v>17</v>
      </c>
      <c r="B16" s="27" t="s">
        <v>90</v>
      </c>
      <c r="C16" s="27" t="str">
        <f t="shared" si="1"/>
        <v>mở  bạt đống ủ</v>
      </c>
      <c r="D16" s="49"/>
      <c r="E16" s="49"/>
      <c r="F16" s="49">
        <v>5</v>
      </c>
      <c r="G16" s="49"/>
    </row>
    <row r="17" spans="1:7" x14ac:dyDescent="0.25">
      <c r="A17" s="27" t="s">
        <v>17</v>
      </c>
      <c r="B17" s="27" t="s">
        <v>109</v>
      </c>
      <c r="C17" s="27" t="str">
        <f t="shared" si="1"/>
        <v>đậy bạt hồ</v>
      </c>
      <c r="D17" s="49"/>
      <c r="E17" s="49"/>
      <c r="F17" s="49">
        <v>7.9999999999999991</v>
      </c>
      <c r="G17" s="49">
        <v>7.9999999999999991</v>
      </c>
    </row>
    <row r="18" spans="1:7" x14ac:dyDescent="0.25">
      <c r="A18" s="27" t="s">
        <v>17</v>
      </c>
      <c r="B18" s="27" t="s">
        <v>93</v>
      </c>
      <c r="C18" s="27" t="str">
        <f t="shared" si="1"/>
        <v>đậy bạt hồ</v>
      </c>
      <c r="D18" s="49"/>
      <c r="E18" s="49"/>
      <c r="F18" s="49">
        <v>2.5000000000000004</v>
      </c>
      <c r="G18" s="49"/>
    </row>
    <row r="19" spans="1:7" x14ac:dyDescent="0.25">
      <c r="A19" s="27" t="s">
        <v>17</v>
      </c>
      <c r="B19" s="27" t="s">
        <v>92</v>
      </c>
      <c r="C19" s="27" t="str">
        <f t="shared" si="1"/>
        <v>làm ngoài</v>
      </c>
      <c r="D19" s="49"/>
      <c r="E19" s="49"/>
      <c r="F19" s="49">
        <v>6</v>
      </c>
      <c r="G19" s="49"/>
    </row>
    <row r="20" spans="1:7" x14ac:dyDescent="0.25">
      <c r="A20" s="27" t="s">
        <v>17</v>
      </c>
      <c r="B20" s="27" t="s">
        <v>95</v>
      </c>
      <c r="C20" s="27" t="s">
        <v>96</v>
      </c>
      <c r="D20" s="49">
        <v>206.66666666666666</v>
      </c>
      <c r="E20" s="49"/>
      <c r="F20" s="49"/>
      <c r="G20" s="49"/>
    </row>
    <row r="21" spans="1:7" x14ac:dyDescent="0.25">
      <c r="A21" s="27" t="s">
        <v>17</v>
      </c>
      <c r="B21" s="27" t="s">
        <v>110</v>
      </c>
      <c r="C21" s="27" t="s">
        <v>111</v>
      </c>
      <c r="D21" s="49">
        <v>600</v>
      </c>
      <c r="E21" s="49"/>
      <c r="F21" s="49"/>
      <c r="G21" s="49"/>
    </row>
    <row r="22" spans="1:7" x14ac:dyDescent="0.25">
      <c r="A22" s="27" t="s">
        <v>17</v>
      </c>
      <c r="B22" s="27" t="s">
        <v>97</v>
      </c>
      <c r="C22" s="27" t="s">
        <v>98</v>
      </c>
      <c r="D22" s="49">
        <v>375</v>
      </c>
      <c r="E22" s="49"/>
      <c r="F22" s="49"/>
      <c r="G22" s="49"/>
    </row>
    <row r="23" spans="1:7" x14ac:dyDescent="0.25">
      <c r="A23" s="27" t="s">
        <v>17</v>
      </c>
      <c r="B23" s="27" t="s">
        <v>99</v>
      </c>
      <c r="C23" s="27" t="s">
        <v>100</v>
      </c>
      <c r="D23" s="49">
        <v>1450</v>
      </c>
      <c r="E23" s="49"/>
      <c r="F23" s="49"/>
      <c r="G23" s="49"/>
    </row>
    <row r="24" spans="1:7" x14ac:dyDescent="0.25">
      <c r="A24" s="27" t="s">
        <v>17</v>
      </c>
      <c r="B24" s="27" t="s">
        <v>101</v>
      </c>
      <c r="C24" s="27" t="s">
        <v>102</v>
      </c>
      <c r="D24" s="49">
        <v>716.66666666666663</v>
      </c>
      <c r="E24" s="49"/>
      <c r="F24" s="49"/>
      <c r="G24" s="49"/>
    </row>
    <row r="25" spans="1:7" x14ac:dyDescent="0.25">
      <c r="A25" s="27" t="s">
        <v>17</v>
      </c>
      <c r="B25" s="27" t="s">
        <v>112</v>
      </c>
      <c r="C25" s="27" t="s">
        <v>113</v>
      </c>
      <c r="D25" s="49">
        <v>166.66666666666666</v>
      </c>
      <c r="E25" s="49"/>
      <c r="F25" s="49"/>
      <c r="G25" s="49"/>
    </row>
    <row r="26" spans="1:7" x14ac:dyDescent="0.25">
      <c r="A26" s="27" t="s">
        <v>17</v>
      </c>
      <c r="B26" s="27" t="s">
        <v>103</v>
      </c>
      <c r="C26" s="27" t="s">
        <v>104</v>
      </c>
      <c r="D26" s="49">
        <v>41.666666666666664</v>
      </c>
      <c r="E26" s="49"/>
      <c r="F26" s="49"/>
      <c r="G26" s="49"/>
    </row>
    <row r="27" spans="1:7" x14ac:dyDescent="0.25">
      <c r="A27" s="27"/>
      <c r="B27" s="27"/>
      <c r="C27" s="27"/>
      <c r="D27" s="49"/>
      <c r="E27" s="49"/>
      <c r="F27" s="49"/>
      <c r="G27" s="49"/>
    </row>
    <row r="28" spans="1:7" x14ac:dyDescent="0.25">
      <c r="A28" s="27" t="s">
        <v>22</v>
      </c>
      <c r="B28" s="27" t="s">
        <v>89</v>
      </c>
      <c r="C28" s="27" t="str">
        <f t="shared" ref="C28:C30" si="2">VLOOKUP(B28,$J$4:$K$55,2,0)</f>
        <v>đậy bạt đống ủ</v>
      </c>
      <c r="D28" s="49"/>
      <c r="E28" s="49"/>
      <c r="F28" s="49">
        <v>6.5000000000000018</v>
      </c>
      <c r="G28" s="49">
        <v>0.50000000000000089</v>
      </c>
    </row>
    <row r="29" spans="1:7" x14ac:dyDescent="0.25">
      <c r="A29" s="27" t="s">
        <v>22</v>
      </c>
      <c r="B29" s="27" t="s">
        <v>90</v>
      </c>
      <c r="C29" s="27" t="str">
        <f t="shared" si="2"/>
        <v>mở  bạt đống ủ</v>
      </c>
      <c r="D29" s="49"/>
      <c r="E29" s="49"/>
      <c r="F29" s="49">
        <v>2.916666666666667</v>
      </c>
      <c r="G29" s="49"/>
    </row>
    <row r="30" spans="1:7" x14ac:dyDescent="0.25">
      <c r="A30" s="27" t="s">
        <v>22</v>
      </c>
      <c r="B30" s="27" t="s">
        <v>92</v>
      </c>
      <c r="C30" s="27" t="str">
        <f t="shared" si="2"/>
        <v>làm ngoài</v>
      </c>
      <c r="D30" s="49"/>
      <c r="E30" s="49"/>
      <c r="F30" s="49">
        <v>16.583333333333332</v>
      </c>
      <c r="G30" s="49">
        <v>8</v>
      </c>
    </row>
    <row r="31" spans="1:7" x14ac:dyDescent="0.25">
      <c r="A31" s="27" t="s">
        <v>22</v>
      </c>
      <c r="B31" s="27" t="s">
        <v>97</v>
      </c>
      <c r="C31" s="27" t="s">
        <v>98</v>
      </c>
      <c r="D31" s="49">
        <v>412.5</v>
      </c>
      <c r="E31" s="49"/>
      <c r="F31" s="49"/>
      <c r="G31" s="49"/>
    </row>
    <row r="32" spans="1:7" x14ac:dyDescent="0.25">
      <c r="A32" s="27" t="s">
        <v>22</v>
      </c>
      <c r="B32" s="27" t="s">
        <v>114</v>
      </c>
      <c r="C32" s="27" t="s">
        <v>115</v>
      </c>
      <c r="D32" s="49">
        <v>125</v>
      </c>
      <c r="E32" s="49"/>
      <c r="F32" s="49"/>
      <c r="G32" s="49"/>
    </row>
    <row r="33" spans="1:7" x14ac:dyDescent="0.25">
      <c r="A33" s="27" t="s">
        <v>22</v>
      </c>
      <c r="B33" s="27" t="s">
        <v>116</v>
      </c>
      <c r="C33" s="27" t="s">
        <v>117</v>
      </c>
      <c r="D33" s="49">
        <v>180</v>
      </c>
      <c r="E33" s="49"/>
      <c r="F33" s="49"/>
      <c r="G33" s="49"/>
    </row>
    <row r="34" spans="1:7" x14ac:dyDescent="0.25">
      <c r="A34" s="27" t="s">
        <v>22</v>
      </c>
      <c r="B34" s="27" t="s">
        <v>118</v>
      </c>
      <c r="C34" s="27" t="s">
        <v>119</v>
      </c>
      <c r="D34" s="49">
        <v>540</v>
      </c>
      <c r="E34" s="49"/>
      <c r="F34" s="49"/>
      <c r="G34" s="49"/>
    </row>
    <row r="35" spans="1:7" x14ac:dyDescent="0.25">
      <c r="A35" s="27" t="s">
        <v>22</v>
      </c>
      <c r="B35" s="27" t="s">
        <v>101</v>
      </c>
      <c r="C35" s="27" t="s">
        <v>102</v>
      </c>
      <c r="D35" s="49">
        <v>1366.6666666666667</v>
      </c>
      <c r="E35" s="49"/>
      <c r="F35" s="49"/>
      <c r="G35" s="49"/>
    </row>
    <row r="36" spans="1:7" x14ac:dyDescent="0.25">
      <c r="A36" s="27" t="s">
        <v>22</v>
      </c>
      <c r="B36" s="27" t="s">
        <v>103</v>
      </c>
      <c r="C36" s="27" t="s">
        <v>104</v>
      </c>
      <c r="D36" s="49">
        <v>83.333333333333343</v>
      </c>
      <c r="E36" s="49"/>
      <c r="F36" s="49"/>
      <c r="G36" s="49"/>
    </row>
    <row r="37" spans="1:7" x14ac:dyDescent="0.25">
      <c r="A37" s="27" t="s">
        <v>22</v>
      </c>
      <c r="B37" s="27" t="s">
        <v>107</v>
      </c>
      <c r="C37" s="27" t="s">
        <v>108</v>
      </c>
      <c r="D37" s="49">
        <v>483.33333333333331</v>
      </c>
      <c r="E37" s="49"/>
      <c r="F37" s="49"/>
      <c r="G37" s="49"/>
    </row>
    <row r="38" spans="1:7" x14ac:dyDescent="0.25">
      <c r="A38" s="27" t="s">
        <v>22</v>
      </c>
      <c r="B38" s="27" t="s">
        <v>120</v>
      </c>
      <c r="C38" s="27" t="s">
        <v>121</v>
      </c>
      <c r="D38" s="49">
        <v>2.5</v>
      </c>
      <c r="E38" s="49"/>
      <c r="F38" s="49"/>
      <c r="G38" s="49"/>
    </row>
    <row r="39" spans="1:7" x14ac:dyDescent="0.25">
      <c r="A39" s="27"/>
      <c r="B39" s="27"/>
      <c r="C39" s="27"/>
      <c r="D39" s="49"/>
      <c r="E39" s="49"/>
      <c r="F39" s="49"/>
      <c r="G39" s="49"/>
    </row>
    <row r="40" spans="1:7" x14ac:dyDescent="0.25">
      <c r="A40" s="27" t="s">
        <v>25</v>
      </c>
      <c r="B40" s="27" t="s">
        <v>89</v>
      </c>
      <c r="C40" s="27" t="str">
        <f t="shared" ref="C40:C43" si="3">VLOOKUP(B40,$J$4:$K$55,2,0)</f>
        <v>đậy bạt đống ủ</v>
      </c>
      <c r="D40" s="49"/>
      <c r="E40" s="49"/>
      <c r="F40" s="49">
        <v>7.5000000000000009</v>
      </c>
      <c r="G40" s="49"/>
    </row>
    <row r="41" spans="1:7" x14ac:dyDescent="0.25">
      <c r="A41" s="27" t="s">
        <v>25</v>
      </c>
      <c r="B41" s="27" t="s">
        <v>90</v>
      </c>
      <c r="C41" s="27" t="str">
        <f t="shared" si="3"/>
        <v>mở  bạt đống ủ</v>
      </c>
      <c r="D41" s="49"/>
      <c r="E41" s="49"/>
      <c r="F41" s="49">
        <v>0.91666666666666607</v>
      </c>
      <c r="G41" s="49"/>
    </row>
    <row r="42" spans="1:7" x14ac:dyDescent="0.25">
      <c r="A42" s="27" t="s">
        <v>25</v>
      </c>
      <c r="B42" s="27" t="s">
        <v>109</v>
      </c>
      <c r="C42" s="27" t="str">
        <f t="shared" si="3"/>
        <v>đậy bạt hồ</v>
      </c>
      <c r="D42" s="49"/>
      <c r="E42" s="49"/>
      <c r="F42" s="49"/>
      <c r="G42" s="49">
        <v>7.9999999999999991</v>
      </c>
    </row>
    <row r="43" spans="1:7" x14ac:dyDescent="0.25">
      <c r="A43" s="27" t="s">
        <v>25</v>
      </c>
      <c r="B43" s="27" t="s">
        <v>92</v>
      </c>
      <c r="C43" s="27" t="str">
        <f t="shared" si="3"/>
        <v>làm ngoài</v>
      </c>
      <c r="D43" s="49"/>
      <c r="E43" s="49"/>
      <c r="F43" s="49">
        <v>3.5833333333333326</v>
      </c>
      <c r="G43" s="49"/>
    </row>
    <row r="44" spans="1:7" x14ac:dyDescent="0.25">
      <c r="A44" s="27" t="s">
        <v>25</v>
      </c>
      <c r="B44" s="27" t="s">
        <v>97</v>
      </c>
      <c r="C44" s="27" t="s">
        <v>98</v>
      </c>
      <c r="D44" s="49">
        <v>420.83333333333337</v>
      </c>
      <c r="E44" s="49"/>
      <c r="F44" s="49"/>
      <c r="G44" s="49"/>
    </row>
    <row r="45" spans="1:7" x14ac:dyDescent="0.25">
      <c r="A45" s="27" t="s">
        <v>25</v>
      </c>
      <c r="B45" s="27" t="s">
        <v>99</v>
      </c>
      <c r="C45" s="27" t="s">
        <v>100</v>
      </c>
      <c r="D45" s="49">
        <v>2125</v>
      </c>
      <c r="E45" s="49"/>
      <c r="F45" s="49"/>
      <c r="G45" s="49"/>
    </row>
    <row r="46" spans="1:7" x14ac:dyDescent="0.25">
      <c r="A46" s="27" t="s">
        <v>25</v>
      </c>
      <c r="B46" s="27" t="s">
        <v>118</v>
      </c>
      <c r="C46" s="27" t="s">
        <v>119</v>
      </c>
      <c r="D46" s="49">
        <v>150</v>
      </c>
      <c r="E46" s="49"/>
      <c r="F46" s="49"/>
      <c r="G46" s="49"/>
    </row>
    <row r="47" spans="1:7" x14ac:dyDescent="0.25">
      <c r="A47" s="27" t="s">
        <v>25</v>
      </c>
      <c r="B47" s="27" t="s">
        <v>101</v>
      </c>
      <c r="C47" s="27" t="s">
        <v>102</v>
      </c>
      <c r="D47" s="49">
        <v>1200</v>
      </c>
      <c r="E47" s="49"/>
      <c r="F47" s="49"/>
      <c r="G47" s="49"/>
    </row>
    <row r="48" spans="1:7" x14ac:dyDescent="0.25">
      <c r="A48" s="27" t="s">
        <v>25</v>
      </c>
      <c r="B48" s="27" t="s">
        <v>103</v>
      </c>
      <c r="C48" s="27" t="s">
        <v>104</v>
      </c>
      <c r="D48" s="49">
        <v>125</v>
      </c>
      <c r="E48" s="49"/>
      <c r="F48" s="49"/>
      <c r="G48" s="49"/>
    </row>
    <row r="49" spans="1:7" x14ac:dyDescent="0.25">
      <c r="A49" s="27" t="s">
        <v>25</v>
      </c>
      <c r="B49" s="27" t="s">
        <v>122</v>
      </c>
      <c r="C49" s="27" t="s">
        <v>123</v>
      </c>
      <c r="D49" s="49">
        <v>160</v>
      </c>
      <c r="E49" s="49"/>
      <c r="F49" s="49"/>
      <c r="G49" s="49"/>
    </row>
    <row r="50" spans="1:7" x14ac:dyDescent="0.25">
      <c r="A50" s="27" t="s">
        <v>25</v>
      </c>
      <c r="B50" s="27" t="s">
        <v>105</v>
      </c>
      <c r="C50" s="27" t="s">
        <v>106</v>
      </c>
      <c r="D50" s="49">
        <v>31.25</v>
      </c>
      <c r="E50" s="49"/>
      <c r="F50" s="49"/>
      <c r="G50" s="49"/>
    </row>
    <row r="51" spans="1:7" x14ac:dyDescent="0.25">
      <c r="A51" s="27" t="s">
        <v>25</v>
      </c>
      <c r="B51" s="27" t="s">
        <v>107</v>
      </c>
      <c r="C51" s="27" t="s">
        <v>108</v>
      </c>
      <c r="D51" s="49">
        <v>333.33333333333331</v>
      </c>
      <c r="E51" s="49"/>
      <c r="F51" s="49"/>
      <c r="G51" s="49"/>
    </row>
    <row r="52" spans="1:7" x14ac:dyDescent="0.25">
      <c r="A52" s="27" t="s">
        <v>25</v>
      </c>
      <c r="B52" s="27" t="s">
        <v>120</v>
      </c>
      <c r="C52" s="27" t="s">
        <v>121</v>
      </c>
      <c r="D52" s="49">
        <v>2.5</v>
      </c>
      <c r="E52" s="49"/>
      <c r="F52" s="49"/>
      <c r="G52" s="49"/>
    </row>
    <row r="53" spans="1:7" x14ac:dyDescent="0.25">
      <c r="A53" s="27"/>
      <c r="B53" s="27"/>
      <c r="C53" s="27"/>
      <c r="D53" s="49"/>
      <c r="E53" s="49"/>
      <c r="F53" s="49"/>
      <c r="G53" s="49"/>
    </row>
    <row r="54" spans="1:7" x14ac:dyDescent="0.25">
      <c r="A54" s="27" t="s">
        <v>26</v>
      </c>
      <c r="B54" s="27" t="s">
        <v>89</v>
      </c>
      <c r="C54" s="27" t="str">
        <f t="shared" ref="C54:C57" si="4">VLOOKUP(B54,$J$4:$K$55,2,0)</f>
        <v>đậy bạt đống ủ</v>
      </c>
      <c r="D54" s="49"/>
      <c r="E54" s="49"/>
      <c r="F54" s="49">
        <v>4</v>
      </c>
      <c r="G54" s="49"/>
    </row>
    <row r="55" spans="1:7" x14ac:dyDescent="0.25">
      <c r="A55" s="27" t="s">
        <v>26</v>
      </c>
      <c r="B55" s="27" t="s">
        <v>90</v>
      </c>
      <c r="C55" s="27" t="str">
        <f t="shared" si="4"/>
        <v>mở  bạt đống ủ</v>
      </c>
      <c r="D55" s="49"/>
      <c r="E55" s="49"/>
      <c r="F55" s="49">
        <v>1.4999999999999987</v>
      </c>
      <c r="G55" s="49"/>
    </row>
    <row r="56" spans="1:7" x14ac:dyDescent="0.25">
      <c r="A56" s="27" t="s">
        <v>26</v>
      </c>
      <c r="B56" s="27" t="s">
        <v>109</v>
      </c>
      <c r="C56" s="27" t="str">
        <f t="shared" si="4"/>
        <v>đậy bạt hồ</v>
      </c>
      <c r="D56" s="49"/>
      <c r="E56" s="49"/>
      <c r="F56" s="49">
        <v>7.9999999999999991</v>
      </c>
      <c r="G56" s="49">
        <v>7.9999999999999991</v>
      </c>
    </row>
    <row r="57" spans="1:7" x14ac:dyDescent="0.25">
      <c r="A57" s="27" t="s">
        <v>26</v>
      </c>
      <c r="B57" s="27" t="s">
        <v>92</v>
      </c>
      <c r="C57" s="27" t="str">
        <f t="shared" si="4"/>
        <v>làm ngoài</v>
      </c>
      <c r="D57" s="49"/>
      <c r="E57" s="49"/>
      <c r="F57" s="49">
        <v>3.9999999999999991</v>
      </c>
      <c r="G57" s="49"/>
    </row>
    <row r="58" spans="1:7" x14ac:dyDescent="0.25">
      <c r="A58" s="27" t="s">
        <v>26</v>
      </c>
      <c r="B58" s="27" t="s">
        <v>124</v>
      </c>
      <c r="C58" s="27" t="s">
        <v>125</v>
      </c>
      <c r="D58" s="49">
        <v>50</v>
      </c>
      <c r="E58" s="49"/>
      <c r="F58" s="49"/>
      <c r="G58" s="49"/>
    </row>
    <row r="59" spans="1:7" x14ac:dyDescent="0.25">
      <c r="A59" s="27" t="s">
        <v>26</v>
      </c>
      <c r="B59" s="27" t="s">
        <v>97</v>
      </c>
      <c r="C59" s="27" t="s">
        <v>98</v>
      </c>
      <c r="D59" s="49">
        <v>400</v>
      </c>
      <c r="E59" s="49"/>
      <c r="F59" s="49"/>
      <c r="G59" s="49"/>
    </row>
    <row r="60" spans="1:7" x14ac:dyDescent="0.25">
      <c r="A60" s="27" t="s">
        <v>26</v>
      </c>
      <c r="B60" s="27" t="s">
        <v>99</v>
      </c>
      <c r="C60" s="27" t="s">
        <v>100</v>
      </c>
      <c r="D60" s="49">
        <v>2887.5</v>
      </c>
      <c r="E60" s="49"/>
      <c r="F60" s="49"/>
      <c r="G60" s="49"/>
    </row>
    <row r="61" spans="1:7" x14ac:dyDescent="0.25">
      <c r="A61" s="27" t="s">
        <v>26</v>
      </c>
      <c r="B61" s="27" t="s">
        <v>101</v>
      </c>
      <c r="C61" s="27" t="s">
        <v>102</v>
      </c>
      <c r="D61" s="49">
        <v>1083.3333333333333</v>
      </c>
      <c r="E61" s="49"/>
      <c r="F61" s="49"/>
      <c r="G61" s="49"/>
    </row>
    <row r="62" spans="1:7" x14ac:dyDescent="0.25">
      <c r="A62" s="27" t="s">
        <v>26</v>
      </c>
      <c r="B62" s="27" t="s">
        <v>105</v>
      </c>
      <c r="C62" s="27" t="s">
        <v>106</v>
      </c>
      <c r="D62" s="49">
        <v>28.75</v>
      </c>
      <c r="E62" s="49"/>
      <c r="F62" s="49"/>
      <c r="G62" s="49"/>
    </row>
    <row r="63" spans="1:7" x14ac:dyDescent="0.25">
      <c r="A63" s="27" t="s">
        <v>26</v>
      </c>
      <c r="B63" s="27" t="s">
        <v>107</v>
      </c>
      <c r="C63" s="27" t="s">
        <v>108</v>
      </c>
      <c r="D63" s="49">
        <v>333.33333333333331</v>
      </c>
      <c r="E63" s="49"/>
      <c r="F63" s="49"/>
      <c r="G63" s="49"/>
    </row>
    <row r="64" spans="1:7" x14ac:dyDescent="0.25">
      <c r="A64" s="27"/>
      <c r="B64" s="27"/>
      <c r="C64" s="27"/>
      <c r="D64" s="49"/>
      <c r="E64" s="49"/>
      <c r="F64" s="49"/>
      <c r="G64" s="49"/>
    </row>
    <row r="65" spans="1:7" x14ac:dyDescent="0.25">
      <c r="A65" s="27" t="s">
        <v>27</v>
      </c>
      <c r="B65" s="27" t="s">
        <v>89</v>
      </c>
      <c r="C65" s="27" t="str">
        <f t="shared" ref="C65:C68" si="5">VLOOKUP(B65,$J$4:$K$55,2,0)</f>
        <v>đậy bạt đống ủ</v>
      </c>
      <c r="D65" s="49"/>
      <c r="E65" s="49"/>
      <c r="F65" s="49">
        <v>7.0000000000000018</v>
      </c>
      <c r="G65" s="49"/>
    </row>
    <row r="66" spans="1:7" x14ac:dyDescent="0.25">
      <c r="A66" s="27" t="s">
        <v>27</v>
      </c>
      <c r="B66" s="27" t="s">
        <v>90</v>
      </c>
      <c r="C66" s="27" t="str">
        <f t="shared" si="5"/>
        <v>mở  bạt đống ủ</v>
      </c>
      <c r="D66" s="49"/>
      <c r="E66" s="49"/>
      <c r="F66" s="49">
        <v>3.4166666666666665</v>
      </c>
      <c r="G66" s="49"/>
    </row>
    <row r="67" spans="1:7" x14ac:dyDescent="0.25">
      <c r="A67" s="27" t="s">
        <v>27</v>
      </c>
      <c r="B67" s="27" t="s">
        <v>109</v>
      </c>
      <c r="C67" s="27" t="str">
        <f t="shared" si="5"/>
        <v>đậy bạt hồ</v>
      </c>
      <c r="D67" s="49"/>
      <c r="E67" s="49"/>
      <c r="F67" s="49"/>
      <c r="G67" s="49">
        <v>7.9999999999999991</v>
      </c>
    </row>
    <row r="68" spans="1:7" x14ac:dyDescent="0.25">
      <c r="A68" s="27" t="s">
        <v>27</v>
      </c>
      <c r="B68" s="27" t="s">
        <v>92</v>
      </c>
      <c r="C68" s="27" t="str">
        <f t="shared" si="5"/>
        <v>làm ngoài</v>
      </c>
      <c r="D68" s="49"/>
      <c r="E68" s="49"/>
      <c r="F68" s="49">
        <v>6.5833333333333321</v>
      </c>
      <c r="G68" s="49"/>
    </row>
    <row r="69" spans="1:7" x14ac:dyDescent="0.25">
      <c r="A69" s="27" t="s">
        <v>27</v>
      </c>
      <c r="B69" s="27" t="s">
        <v>95</v>
      </c>
      <c r="C69" s="27" t="s">
        <v>96</v>
      </c>
      <c r="D69" s="49">
        <v>300</v>
      </c>
      <c r="E69" s="49"/>
      <c r="F69" s="49"/>
      <c r="G69" s="49"/>
    </row>
    <row r="70" spans="1:7" x14ac:dyDescent="0.25">
      <c r="A70" s="27" t="s">
        <v>27</v>
      </c>
      <c r="B70" s="27" t="s">
        <v>97</v>
      </c>
      <c r="C70" s="27" t="s">
        <v>98</v>
      </c>
      <c r="D70" s="49">
        <v>267.5</v>
      </c>
      <c r="E70" s="49"/>
      <c r="F70" s="49"/>
      <c r="G70" s="49"/>
    </row>
    <row r="71" spans="1:7" x14ac:dyDescent="0.25">
      <c r="A71" s="27" t="s">
        <v>27</v>
      </c>
      <c r="B71" s="27" t="s">
        <v>99</v>
      </c>
      <c r="C71" s="27" t="s">
        <v>100</v>
      </c>
      <c r="D71" s="49">
        <v>990</v>
      </c>
      <c r="E71" s="49"/>
      <c r="F71" s="49"/>
      <c r="G71" s="49"/>
    </row>
    <row r="72" spans="1:7" x14ac:dyDescent="0.25">
      <c r="A72" s="27" t="s">
        <v>27</v>
      </c>
      <c r="B72" s="27" t="s">
        <v>126</v>
      </c>
      <c r="C72" s="27" t="s">
        <v>127</v>
      </c>
      <c r="D72" s="49">
        <v>157.5</v>
      </c>
      <c r="E72" s="49"/>
      <c r="F72" s="49"/>
      <c r="G72" s="49"/>
    </row>
    <row r="73" spans="1:7" x14ac:dyDescent="0.25">
      <c r="A73" s="27" t="s">
        <v>27</v>
      </c>
      <c r="B73" s="27" t="s">
        <v>114</v>
      </c>
      <c r="C73" s="27" t="s">
        <v>115</v>
      </c>
      <c r="D73" s="49">
        <v>440</v>
      </c>
      <c r="E73" s="49"/>
      <c r="F73" s="49"/>
      <c r="G73" s="49"/>
    </row>
    <row r="74" spans="1:7" x14ac:dyDescent="0.25">
      <c r="A74" s="27" t="s">
        <v>27</v>
      </c>
      <c r="B74" s="27" t="s">
        <v>116</v>
      </c>
      <c r="C74" s="27" t="s">
        <v>117</v>
      </c>
      <c r="D74" s="49">
        <v>360</v>
      </c>
      <c r="E74" s="49"/>
      <c r="F74" s="49"/>
      <c r="G74" s="49"/>
    </row>
    <row r="75" spans="1:7" x14ac:dyDescent="0.25">
      <c r="A75" s="27" t="s">
        <v>27</v>
      </c>
      <c r="B75" s="27" t="s">
        <v>118</v>
      </c>
      <c r="C75" s="27" t="s">
        <v>119</v>
      </c>
      <c r="D75" s="49">
        <v>690</v>
      </c>
      <c r="E75" s="49"/>
      <c r="F75" s="49"/>
      <c r="G75" s="49"/>
    </row>
    <row r="76" spans="1:7" x14ac:dyDescent="0.25">
      <c r="A76" s="27" t="s">
        <v>27</v>
      </c>
      <c r="B76" s="27" t="s">
        <v>101</v>
      </c>
      <c r="C76" s="27" t="s">
        <v>102</v>
      </c>
      <c r="D76" s="49">
        <v>833.33333333333337</v>
      </c>
      <c r="E76" s="49"/>
      <c r="F76" s="49"/>
      <c r="G76" s="49"/>
    </row>
    <row r="77" spans="1:7" x14ac:dyDescent="0.25">
      <c r="A77" s="27" t="s">
        <v>27</v>
      </c>
      <c r="B77" s="27" t="s">
        <v>103</v>
      </c>
      <c r="C77" s="27" t="s">
        <v>104</v>
      </c>
      <c r="D77" s="49">
        <v>83.333333333333343</v>
      </c>
      <c r="E77" s="49"/>
      <c r="F77" s="49"/>
      <c r="G77" s="49"/>
    </row>
    <row r="78" spans="1:7" x14ac:dyDescent="0.25">
      <c r="A78" s="27" t="s">
        <v>27</v>
      </c>
      <c r="B78" s="27" t="s">
        <v>107</v>
      </c>
      <c r="C78" s="27" t="s">
        <v>108</v>
      </c>
      <c r="D78" s="49">
        <v>483.33333333333331</v>
      </c>
      <c r="E78" s="49"/>
      <c r="F78" s="49"/>
      <c r="G78" s="49"/>
    </row>
    <row r="79" spans="1:7" x14ac:dyDescent="0.25">
      <c r="A79" s="27"/>
      <c r="B79" s="27"/>
      <c r="C79" s="27"/>
      <c r="D79" s="49"/>
      <c r="E79" s="49"/>
      <c r="F79" s="49"/>
      <c r="G79" s="49"/>
    </row>
    <row r="80" spans="1:7" x14ac:dyDescent="0.25">
      <c r="A80" s="27" t="s">
        <v>128</v>
      </c>
      <c r="B80" s="27" t="s">
        <v>89</v>
      </c>
      <c r="C80" s="27" t="str">
        <f t="shared" ref="C80:C82" si="6">VLOOKUP(B80,$J$4:$K$55,2,0)</f>
        <v>đậy bạt đống ủ</v>
      </c>
      <c r="D80" s="49"/>
      <c r="E80" s="49"/>
      <c r="F80" s="49">
        <v>8.0000000000000018</v>
      </c>
      <c r="G80" s="49"/>
    </row>
    <row r="81" spans="1:7" x14ac:dyDescent="0.25">
      <c r="A81" s="27" t="s">
        <v>128</v>
      </c>
      <c r="B81" s="27" t="s">
        <v>90</v>
      </c>
      <c r="C81" s="27" t="str">
        <f t="shared" si="6"/>
        <v>mở  bạt đống ủ</v>
      </c>
      <c r="D81" s="49"/>
      <c r="E81" s="49"/>
      <c r="F81" s="49">
        <v>4.416666666666667</v>
      </c>
      <c r="G81" s="49"/>
    </row>
    <row r="82" spans="1:7" x14ac:dyDescent="0.25">
      <c r="A82" s="27" t="s">
        <v>128</v>
      </c>
      <c r="B82" s="27" t="s">
        <v>92</v>
      </c>
      <c r="C82" s="27" t="str">
        <f t="shared" si="6"/>
        <v>làm ngoài</v>
      </c>
      <c r="D82" s="49"/>
      <c r="E82" s="49"/>
      <c r="F82" s="49">
        <v>7.5833333333333321</v>
      </c>
      <c r="G82" s="49"/>
    </row>
    <row r="83" spans="1:7" x14ac:dyDescent="0.25">
      <c r="A83" s="27" t="s">
        <v>128</v>
      </c>
      <c r="B83" s="27" t="s">
        <v>95</v>
      </c>
      <c r="C83" s="27" t="s">
        <v>96</v>
      </c>
      <c r="D83" s="49">
        <v>300</v>
      </c>
      <c r="E83" s="49"/>
      <c r="F83" s="49"/>
      <c r="G83" s="49"/>
    </row>
    <row r="84" spans="1:7" x14ac:dyDescent="0.25">
      <c r="A84" s="27" t="s">
        <v>128</v>
      </c>
      <c r="B84" s="27" t="s">
        <v>97</v>
      </c>
      <c r="C84" s="27" t="s">
        <v>98</v>
      </c>
      <c r="D84" s="49">
        <v>420.83333333333337</v>
      </c>
      <c r="E84" s="49"/>
      <c r="F84" s="49"/>
      <c r="G84" s="49"/>
    </row>
    <row r="85" spans="1:7" x14ac:dyDescent="0.25">
      <c r="A85" s="27" t="s">
        <v>128</v>
      </c>
      <c r="B85" s="27" t="s">
        <v>99</v>
      </c>
      <c r="C85" s="27" t="s">
        <v>100</v>
      </c>
      <c r="D85" s="49">
        <v>365</v>
      </c>
      <c r="E85" s="49"/>
      <c r="F85" s="49"/>
      <c r="G85" s="49"/>
    </row>
    <row r="86" spans="1:7" x14ac:dyDescent="0.25">
      <c r="A86" s="27" t="s">
        <v>128</v>
      </c>
      <c r="B86" s="27" t="s">
        <v>126</v>
      </c>
      <c r="C86" s="27" t="s">
        <v>127</v>
      </c>
      <c r="D86" s="49">
        <v>157.5</v>
      </c>
      <c r="E86" s="49"/>
      <c r="F86" s="49"/>
      <c r="G86" s="49"/>
    </row>
    <row r="87" spans="1:7" x14ac:dyDescent="0.25">
      <c r="A87" s="27" t="s">
        <v>128</v>
      </c>
      <c r="B87" s="27" t="s">
        <v>114</v>
      </c>
      <c r="C87" s="27" t="s">
        <v>115</v>
      </c>
      <c r="D87" s="49">
        <v>440</v>
      </c>
      <c r="E87" s="49"/>
      <c r="F87" s="49"/>
      <c r="G87" s="49"/>
    </row>
    <row r="88" spans="1:7" x14ac:dyDescent="0.25">
      <c r="A88" s="27" t="s">
        <v>128</v>
      </c>
      <c r="B88" s="27" t="s">
        <v>116</v>
      </c>
      <c r="C88" s="27" t="s">
        <v>117</v>
      </c>
      <c r="D88" s="49">
        <v>360</v>
      </c>
      <c r="E88" s="49"/>
      <c r="F88" s="49"/>
      <c r="G88" s="49"/>
    </row>
    <row r="89" spans="1:7" x14ac:dyDescent="0.25">
      <c r="A89" s="27" t="s">
        <v>128</v>
      </c>
      <c r="B89" s="27" t="s">
        <v>118</v>
      </c>
      <c r="C89" s="27" t="s">
        <v>119</v>
      </c>
      <c r="D89" s="49">
        <v>540</v>
      </c>
      <c r="E89" s="49"/>
      <c r="F89" s="49"/>
      <c r="G89" s="49"/>
    </row>
    <row r="90" spans="1:7" x14ac:dyDescent="0.25">
      <c r="A90" s="27" t="s">
        <v>128</v>
      </c>
      <c r="B90" s="27" t="s">
        <v>101</v>
      </c>
      <c r="C90" s="27" t="s">
        <v>102</v>
      </c>
      <c r="D90" s="49">
        <v>1033.3333333333335</v>
      </c>
      <c r="E90" s="49"/>
      <c r="F90" s="49"/>
      <c r="G90" s="49"/>
    </row>
    <row r="91" spans="1:7" x14ac:dyDescent="0.25">
      <c r="A91" s="27" t="s">
        <v>128</v>
      </c>
      <c r="B91" s="27" t="s">
        <v>103</v>
      </c>
      <c r="C91" s="27" t="s">
        <v>104</v>
      </c>
      <c r="D91" s="49">
        <v>83.333333333333343</v>
      </c>
      <c r="E91" s="49"/>
      <c r="F91" s="49"/>
      <c r="G91" s="49"/>
    </row>
    <row r="92" spans="1:7" x14ac:dyDescent="0.25">
      <c r="A92" s="27" t="s">
        <v>128</v>
      </c>
      <c r="B92" s="27" t="s">
        <v>122</v>
      </c>
      <c r="C92" s="27" t="s">
        <v>123</v>
      </c>
      <c r="D92" s="49">
        <v>160</v>
      </c>
      <c r="E92" s="49"/>
      <c r="F92" s="49"/>
      <c r="G92" s="49"/>
    </row>
    <row r="93" spans="1:7" x14ac:dyDescent="0.25">
      <c r="A93" s="27" t="s">
        <v>128</v>
      </c>
      <c r="B93" s="27" t="s">
        <v>107</v>
      </c>
      <c r="C93" s="27" t="s">
        <v>108</v>
      </c>
      <c r="D93" s="49">
        <v>483.33333333333331</v>
      </c>
      <c r="E93" s="49"/>
      <c r="F93" s="49"/>
      <c r="G93" s="49"/>
    </row>
    <row r="94" spans="1:7" x14ac:dyDescent="0.25">
      <c r="A94" s="27"/>
      <c r="B94" s="27"/>
      <c r="C94" s="27"/>
      <c r="D94" s="49"/>
      <c r="E94" s="49"/>
      <c r="F94" s="49"/>
      <c r="G94" s="49"/>
    </row>
    <row r="95" spans="1:7" x14ac:dyDescent="0.25">
      <c r="A95" s="27" t="s">
        <v>29</v>
      </c>
      <c r="B95" s="27" t="s">
        <v>89</v>
      </c>
      <c r="C95" s="27" t="str">
        <f t="shared" ref="C95:C98" si="7">VLOOKUP(B95,$J$4:$K$55,2,0)</f>
        <v>đậy bạt đống ủ</v>
      </c>
      <c r="D95" s="49"/>
      <c r="E95" s="49"/>
      <c r="F95" s="49">
        <v>3</v>
      </c>
      <c r="G95" s="49"/>
    </row>
    <row r="96" spans="1:7" x14ac:dyDescent="0.25">
      <c r="A96" s="27" t="s">
        <v>29</v>
      </c>
      <c r="B96" s="27" t="s">
        <v>90</v>
      </c>
      <c r="C96" s="27" t="str">
        <f t="shared" si="7"/>
        <v>mở  bạt đống ủ</v>
      </c>
      <c r="D96" s="49"/>
      <c r="E96" s="49"/>
      <c r="F96" s="49">
        <v>4.4999999999999982</v>
      </c>
      <c r="G96" s="49"/>
    </row>
    <row r="97" spans="1:7" x14ac:dyDescent="0.25">
      <c r="A97" s="27" t="s">
        <v>29</v>
      </c>
      <c r="B97" s="27" t="s">
        <v>109</v>
      </c>
      <c r="C97" s="27" t="str">
        <f t="shared" si="7"/>
        <v>đậy bạt hồ</v>
      </c>
      <c r="D97" s="49"/>
      <c r="E97" s="49"/>
      <c r="F97" s="49">
        <v>7.9999999999999991</v>
      </c>
      <c r="G97" s="49">
        <v>7.9999999999999991</v>
      </c>
    </row>
    <row r="98" spans="1:7" x14ac:dyDescent="0.25">
      <c r="A98" s="27" t="s">
        <v>29</v>
      </c>
      <c r="B98" s="27" t="s">
        <v>92</v>
      </c>
      <c r="C98" s="27" t="str">
        <f t="shared" si="7"/>
        <v>làm ngoài</v>
      </c>
      <c r="D98" s="49"/>
      <c r="E98" s="49"/>
      <c r="F98" s="49">
        <v>7</v>
      </c>
      <c r="G98" s="49"/>
    </row>
    <row r="99" spans="1:7" x14ac:dyDescent="0.25">
      <c r="A99" s="27" t="s">
        <v>29</v>
      </c>
      <c r="B99" s="27" t="s">
        <v>95</v>
      </c>
      <c r="C99" s="27" t="s">
        <v>96</v>
      </c>
      <c r="D99" s="49">
        <v>656.66666666666663</v>
      </c>
      <c r="E99" s="49"/>
      <c r="F99" s="49"/>
      <c r="G99" s="49"/>
    </row>
    <row r="100" spans="1:7" x14ac:dyDescent="0.25">
      <c r="A100" s="27" t="s">
        <v>29</v>
      </c>
      <c r="B100" s="27" t="s">
        <v>97</v>
      </c>
      <c r="C100" s="27" t="s">
        <v>98</v>
      </c>
      <c r="D100" s="49">
        <v>362.5</v>
      </c>
      <c r="E100" s="49"/>
      <c r="F100" s="49"/>
      <c r="G100" s="49"/>
    </row>
    <row r="101" spans="1:7" x14ac:dyDescent="0.25">
      <c r="A101" s="27" t="s">
        <v>29</v>
      </c>
      <c r="B101" s="27" t="s">
        <v>99</v>
      </c>
      <c r="C101" s="27" t="s">
        <v>100</v>
      </c>
      <c r="D101" s="49">
        <v>1825</v>
      </c>
      <c r="E101" s="49"/>
      <c r="F101" s="49"/>
      <c r="G101" s="49"/>
    </row>
    <row r="102" spans="1:7" x14ac:dyDescent="0.25">
      <c r="A102" s="27" t="s">
        <v>29</v>
      </c>
      <c r="B102" s="27" t="s">
        <v>101</v>
      </c>
      <c r="C102" s="27" t="s">
        <v>102</v>
      </c>
      <c r="D102" s="49">
        <v>1083.3333333333333</v>
      </c>
      <c r="E102" s="49"/>
      <c r="F102" s="49"/>
      <c r="G102" s="49"/>
    </row>
    <row r="103" spans="1:7" x14ac:dyDescent="0.25">
      <c r="A103" s="27" t="s">
        <v>29</v>
      </c>
      <c r="B103" s="27" t="s">
        <v>112</v>
      </c>
      <c r="C103" s="27" t="s">
        <v>113</v>
      </c>
      <c r="D103" s="49">
        <v>166.66666666666666</v>
      </c>
      <c r="E103" s="49"/>
      <c r="F103" s="49"/>
      <c r="G103" s="49"/>
    </row>
    <row r="104" spans="1:7" x14ac:dyDescent="0.25">
      <c r="A104" s="27" t="s">
        <v>29</v>
      </c>
      <c r="B104" s="27" t="s">
        <v>105</v>
      </c>
      <c r="C104" s="27" t="s">
        <v>106</v>
      </c>
      <c r="D104" s="49">
        <v>31.25</v>
      </c>
      <c r="E104" s="49"/>
      <c r="F104" s="49"/>
      <c r="G104" s="49"/>
    </row>
    <row r="105" spans="1:7" x14ac:dyDescent="0.25">
      <c r="A105" s="27" t="s">
        <v>29</v>
      </c>
      <c r="B105" s="27" t="s">
        <v>107</v>
      </c>
      <c r="C105" s="27" t="s">
        <v>108</v>
      </c>
      <c r="D105" s="49">
        <v>333.33333333333331</v>
      </c>
      <c r="E105" s="49"/>
      <c r="F105" s="49"/>
      <c r="G105" s="49"/>
    </row>
    <row r="106" spans="1:7" x14ac:dyDescent="0.25">
      <c r="A106" s="27"/>
      <c r="B106" s="27"/>
      <c r="C106" s="27"/>
      <c r="D106" s="49"/>
      <c r="E106" s="49"/>
      <c r="F106" s="49"/>
      <c r="G106" s="49"/>
    </row>
    <row r="107" spans="1:7" x14ac:dyDescent="0.25">
      <c r="A107" s="27" t="s">
        <v>30</v>
      </c>
      <c r="B107" s="27" t="s">
        <v>89</v>
      </c>
      <c r="C107" s="27" t="str">
        <f t="shared" ref="C107:C109" si="8">VLOOKUP(B107,$J$4:$K$55,2,0)</f>
        <v>đậy bạt đống ủ</v>
      </c>
      <c r="D107" s="49"/>
      <c r="E107" s="49"/>
      <c r="F107" s="49">
        <v>4</v>
      </c>
      <c r="G107" s="49"/>
    </row>
    <row r="108" spans="1:7" x14ac:dyDescent="0.25">
      <c r="A108" s="27" t="s">
        <v>30</v>
      </c>
      <c r="B108" s="27" t="s">
        <v>109</v>
      </c>
      <c r="C108" s="27" t="str">
        <f t="shared" si="8"/>
        <v>đậy bạt hồ</v>
      </c>
      <c r="D108" s="49"/>
      <c r="E108" s="49"/>
      <c r="F108" s="49"/>
      <c r="G108" s="49">
        <v>7.9999999999999991</v>
      </c>
    </row>
    <row r="109" spans="1:7" x14ac:dyDescent="0.25">
      <c r="A109" s="27" t="s">
        <v>30</v>
      </c>
      <c r="B109" s="27" t="s">
        <v>92</v>
      </c>
      <c r="C109" s="27" t="str">
        <f t="shared" si="8"/>
        <v>làm ngoài</v>
      </c>
      <c r="D109" s="49"/>
      <c r="E109" s="49"/>
      <c r="F109" s="49">
        <v>5.5000000000000009</v>
      </c>
      <c r="G109" s="49"/>
    </row>
    <row r="110" spans="1:7" x14ac:dyDescent="0.25">
      <c r="A110" s="27" t="s">
        <v>30</v>
      </c>
      <c r="B110" s="27" t="s">
        <v>110</v>
      </c>
      <c r="C110" s="27" t="s">
        <v>111</v>
      </c>
      <c r="D110" s="49">
        <v>420</v>
      </c>
      <c r="E110" s="49"/>
      <c r="F110" s="49"/>
      <c r="G110" s="49"/>
    </row>
    <row r="111" spans="1:7" x14ac:dyDescent="0.25">
      <c r="A111" s="27" t="s">
        <v>30</v>
      </c>
      <c r="B111" s="27" t="s">
        <v>97</v>
      </c>
      <c r="C111" s="27" t="s">
        <v>98</v>
      </c>
      <c r="D111" s="49">
        <v>300</v>
      </c>
      <c r="E111" s="49"/>
      <c r="F111" s="49"/>
      <c r="G111" s="49"/>
    </row>
    <row r="112" spans="1:7" x14ac:dyDescent="0.25">
      <c r="A112" s="27" t="s">
        <v>30</v>
      </c>
      <c r="B112" s="27" t="s">
        <v>99</v>
      </c>
      <c r="C112" s="27" t="s">
        <v>100</v>
      </c>
      <c r="D112" s="49">
        <v>2437.5</v>
      </c>
      <c r="E112" s="49"/>
      <c r="F112" s="49"/>
      <c r="G112" s="49"/>
    </row>
    <row r="113" spans="1:7" x14ac:dyDescent="0.25">
      <c r="A113" s="27" t="s">
        <v>30</v>
      </c>
      <c r="B113" s="27" t="s">
        <v>118</v>
      </c>
      <c r="C113" s="27" t="s">
        <v>119</v>
      </c>
      <c r="D113" s="49">
        <v>150</v>
      </c>
      <c r="E113" s="49"/>
      <c r="F113" s="49"/>
      <c r="G113" s="49"/>
    </row>
    <row r="114" spans="1:7" x14ac:dyDescent="0.25">
      <c r="A114" s="27" t="s">
        <v>30</v>
      </c>
      <c r="B114" s="27" t="s">
        <v>101</v>
      </c>
      <c r="C114" s="27" t="s">
        <v>102</v>
      </c>
      <c r="D114" s="49">
        <v>1083.3333333333333</v>
      </c>
      <c r="E114" s="49"/>
      <c r="F114" s="49"/>
      <c r="G114" s="49"/>
    </row>
    <row r="115" spans="1:7" x14ac:dyDescent="0.25">
      <c r="A115" s="27" t="s">
        <v>30</v>
      </c>
      <c r="B115" s="27" t="s">
        <v>105</v>
      </c>
      <c r="C115" s="27" t="s">
        <v>106</v>
      </c>
      <c r="D115" s="49">
        <v>28.75</v>
      </c>
      <c r="E115" s="49"/>
      <c r="F115" s="49"/>
      <c r="G115" s="49"/>
    </row>
    <row r="116" spans="1:7" x14ac:dyDescent="0.25">
      <c r="A116" s="27" t="s">
        <v>30</v>
      </c>
      <c r="B116" s="27" t="s">
        <v>107</v>
      </c>
      <c r="C116" s="27" t="s">
        <v>108</v>
      </c>
      <c r="D116" s="49">
        <v>333.33333333333331</v>
      </c>
      <c r="E116" s="49"/>
      <c r="F116" s="49"/>
      <c r="G116" s="49"/>
    </row>
    <row r="117" spans="1:7" x14ac:dyDescent="0.25">
      <c r="A117" s="27"/>
      <c r="B117" s="27"/>
      <c r="C117" s="27"/>
      <c r="D117" s="49"/>
      <c r="E117" s="49"/>
      <c r="F117" s="49"/>
      <c r="G117" s="49"/>
    </row>
    <row r="118" spans="1:7" x14ac:dyDescent="0.25">
      <c r="A118" s="27" t="s">
        <v>31</v>
      </c>
      <c r="B118" s="27" t="s">
        <v>89</v>
      </c>
      <c r="C118" s="27" t="str">
        <f t="shared" ref="C118:C121" si="9">VLOOKUP(B118,$J$4:$K$55,2,0)</f>
        <v>đậy bạt đống ủ</v>
      </c>
      <c r="D118" s="49"/>
      <c r="E118" s="49"/>
      <c r="F118" s="49">
        <v>3.4999999999999996</v>
      </c>
      <c r="G118" s="49"/>
    </row>
    <row r="119" spans="1:7" x14ac:dyDescent="0.25">
      <c r="A119" s="27" t="s">
        <v>31</v>
      </c>
      <c r="B119" s="27" t="s">
        <v>90</v>
      </c>
      <c r="C119" s="27" t="str">
        <f t="shared" si="9"/>
        <v>mở  bạt đống ủ</v>
      </c>
      <c r="D119" s="49"/>
      <c r="E119" s="49"/>
      <c r="F119" s="49">
        <v>3</v>
      </c>
      <c r="G119" s="49"/>
    </row>
    <row r="120" spans="1:7" x14ac:dyDescent="0.25">
      <c r="A120" s="27" t="s">
        <v>31</v>
      </c>
      <c r="B120" s="27" t="s">
        <v>109</v>
      </c>
      <c r="C120" s="27" t="str">
        <f t="shared" si="9"/>
        <v>đậy bạt hồ</v>
      </c>
      <c r="D120" s="49"/>
      <c r="E120" s="49"/>
      <c r="F120" s="49">
        <v>7.9999999999999991</v>
      </c>
      <c r="G120" s="49"/>
    </row>
    <row r="121" spans="1:7" x14ac:dyDescent="0.25">
      <c r="A121" s="27" t="s">
        <v>31</v>
      </c>
      <c r="B121" s="27" t="s">
        <v>92</v>
      </c>
      <c r="C121" s="27" t="str">
        <f t="shared" si="9"/>
        <v>làm ngoài</v>
      </c>
      <c r="D121" s="49"/>
      <c r="E121" s="49"/>
      <c r="F121" s="49">
        <v>7.5</v>
      </c>
      <c r="G121" s="49">
        <v>8</v>
      </c>
    </row>
    <row r="122" spans="1:7" x14ac:dyDescent="0.25">
      <c r="A122" s="27" t="s">
        <v>31</v>
      </c>
      <c r="B122" s="27" t="s">
        <v>95</v>
      </c>
      <c r="C122" s="27" t="s">
        <v>96</v>
      </c>
      <c r="D122" s="49">
        <v>800</v>
      </c>
      <c r="E122" s="49"/>
      <c r="F122" s="49"/>
      <c r="G122" s="49"/>
    </row>
    <row r="123" spans="1:7" x14ac:dyDescent="0.25">
      <c r="A123" s="27" t="s">
        <v>31</v>
      </c>
      <c r="B123" s="27" t="s">
        <v>97</v>
      </c>
      <c r="C123" s="27" t="s">
        <v>98</v>
      </c>
      <c r="D123" s="49">
        <v>412.5</v>
      </c>
      <c r="E123" s="49"/>
      <c r="F123" s="49"/>
      <c r="G123" s="49"/>
    </row>
    <row r="124" spans="1:7" x14ac:dyDescent="0.25">
      <c r="A124" s="27" t="s">
        <v>31</v>
      </c>
      <c r="B124" s="27" t="s">
        <v>99</v>
      </c>
      <c r="C124" s="27" t="s">
        <v>100</v>
      </c>
      <c r="D124" s="49">
        <v>1500</v>
      </c>
      <c r="E124" s="49"/>
      <c r="F124" s="49"/>
      <c r="G124" s="49"/>
    </row>
    <row r="125" spans="1:7" x14ac:dyDescent="0.25">
      <c r="A125" s="27" t="s">
        <v>31</v>
      </c>
      <c r="B125" s="27" t="s">
        <v>114</v>
      </c>
      <c r="C125" s="27" t="s">
        <v>115</v>
      </c>
      <c r="D125" s="49">
        <v>315</v>
      </c>
      <c r="E125" s="49"/>
      <c r="F125" s="49"/>
      <c r="G125" s="49"/>
    </row>
    <row r="126" spans="1:7" x14ac:dyDescent="0.25">
      <c r="A126" s="27" t="s">
        <v>31</v>
      </c>
      <c r="B126" s="27" t="s">
        <v>101</v>
      </c>
      <c r="C126" s="27" t="s">
        <v>102</v>
      </c>
      <c r="D126" s="49">
        <v>900.00000000000011</v>
      </c>
      <c r="E126" s="49"/>
      <c r="F126" s="49"/>
      <c r="G126" s="49"/>
    </row>
    <row r="127" spans="1:7" x14ac:dyDescent="0.25">
      <c r="A127" s="27" t="s">
        <v>31</v>
      </c>
      <c r="B127" s="27" t="s">
        <v>103</v>
      </c>
      <c r="C127" s="27" t="s">
        <v>104</v>
      </c>
      <c r="D127" s="49">
        <v>25</v>
      </c>
      <c r="E127" s="49"/>
      <c r="F127" s="49"/>
      <c r="G127" s="49"/>
    </row>
    <row r="128" spans="1:7" x14ac:dyDescent="0.25">
      <c r="A128" s="27" t="s">
        <v>31</v>
      </c>
      <c r="B128" s="27" t="s">
        <v>105</v>
      </c>
      <c r="C128" s="27" t="s">
        <v>106</v>
      </c>
      <c r="D128" s="49">
        <v>31.25</v>
      </c>
      <c r="E128" s="49"/>
      <c r="F128" s="49"/>
      <c r="G128" s="49"/>
    </row>
    <row r="129" spans="1:7" x14ac:dyDescent="0.25">
      <c r="A129" s="27" t="s">
        <v>31</v>
      </c>
      <c r="B129" s="27" t="s">
        <v>107</v>
      </c>
      <c r="C129" s="27" t="s">
        <v>108</v>
      </c>
      <c r="D129" s="49">
        <v>308.33333333333331</v>
      </c>
      <c r="E129" s="49">
        <v>25</v>
      </c>
      <c r="F129" s="49"/>
      <c r="G129" s="49"/>
    </row>
    <row r="130" spans="1:7" x14ac:dyDescent="0.25">
      <c r="A130" s="27" t="s">
        <v>31</v>
      </c>
      <c r="B130" s="27" t="s">
        <v>120</v>
      </c>
      <c r="C130" s="27" t="s">
        <v>121</v>
      </c>
      <c r="D130" s="49">
        <v>2.5</v>
      </c>
      <c r="E130" s="49"/>
      <c r="F130" s="49"/>
      <c r="G130" s="49"/>
    </row>
    <row r="131" spans="1:7" x14ac:dyDescent="0.25">
      <c r="A131" s="27"/>
      <c r="B131" s="27"/>
      <c r="C131" s="27"/>
      <c r="D131" s="49"/>
      <c r="E131" s="49"/>
      <c r="F131" s="49"/>
      <c r="G131" s="49"/>
    </row>
    <row r="132" spans="1:7" x14ac:dyDescent="0.25">
      <c r="A132" s="27" t="s">
        <v>35</v>
      </c>
      <c r="B132" s="27" t="s">
        <v>89</v>
      </c>
      <c r="C132" s="27" t="str">
        <f t="shared" ref="C132:C134" si="10">VLOOKUP(B132,$J$4:$K$55,2,0)</f>
        <v>đậy bạt đống ủ</v>
      </c>
      <c r="D132" s="49"/>
      <c r="E132" s="49"/>
      <c r="F132" s="49">
        <v>4.5</v>
      </c>
      <c r="G132" s="49"/>
    </row>
    <row r="133" spans="1:7" x14ac:dyDescent="0.25">
      <c r="A133" s="27" t="s">
        <v>35</v>
      </c>
      <c r="B133" s="27" t="s">
        <v>109</v>
      </c>
      <c r="C133" s="27" t="str">
        <f t="shared" si="10"/>
        <v>đậy bạt hồ</v>
      </c>
      <c r="D133" s="49"/>
      <c r="E133" s="49"/>
      <c r="F133" s="49">
        <v>7.9999999999999991</v>
      </c>
      <c r="G133" s="49">
        <v>7.9999999999999991</v>
      </c>
    </row>
    <row r="134" spans="1:7" x14ac:dyDescent="0.25">
      <c r="A134" s="27" t="s">
        <v>35</v>
      </c>
      <c r="B134" s="27" t="s">
        <v>92</v>
      </c>
      <c r="C134" s="27" t="str">
        <f t="shared" si="10"/>
        <v>làm ngoài</v>
      </c>
      <c r="D134" s="49"/>
      <c r="E134" s="49"/>
      <c r="F134" s="49">
        <v>3.9999999999999991</v>
      </c>
      <c r="G134" s="49"/>
    </row>
    <row r="135" spans="1:7" x14ac:dyDescent="0.25">
      <c r="A135" s="27" t="s">
        <v>35</v>
      </c>
      <c r="B135" s="27" t="s">
        <v>124</v>
      </c>
      <c r="C135" s="27" t="s">
        <v>125</v>
      </c>
      <c r="D135" s="49">
        <v>50</v>
      </c>
      <c r="E135" s="49"/>
      <c r="F135" s="49"/>
      <c r="G135" s="49"/>
    </row>
    <row r="136" spans="1:7" x14ac:dyDescent="0.25">
      <c r="A136" s="27" t="s">
        <v>35</v>
      </c>
      <c r="B136" s="27" t="s">
        <v>97</v>
      </c>
      <c r="C136" s="27" t="s">
        <v>98</v>
      </c>
      <c r="D136" s="49">
        <v>400</v>
      </c>
      <c r="E136" s="49"/>
      <c r="F136" s="49"/>
      <c r="G136" s="49"/>
    </row>
    <row r="137" spans="1:7" x14ac:dyDescent="0.25">
      <c r="A137" s="27" t="s">
        <v>35</v>
      </c>
      <c r="B137" s="27" t="s">
        <v>99</v>
      </c>
      <c r="C137" s="27" t="s">
        <v>100</v>
      </c>
      <c r="D137" s="49">
        <v>2137.5</v>
      </c>
      <c r="E137" s="49"/>
      <c r="F137" s="49"/>
      <c r="G137" s="49"/>
    </row>
    <row r="138" spans="1:7" x14ac:dyDescent="0.25">
      <c r="A138" s="27" t="s">
        <v>35</v>
      </c>
      <c r="B138" s="27" t="s">
        <v>101</v>
      </c>
      <c r="C138" s="27" t="s">
        <v>102</v>
      </c>
      <c r="D138" s="49">
        <v>1416.6666666666665</v>
      </c>
      <c r="E138" s="49"/>
      <c r="F138" s="49"/>
      <c r="G138" s="49"/>
    </row>
    <row r="139" spans="1:7" x14ac:dyDescent="0.25">
      <c r="A139" s="27" t="s">
        <v>35</v>
      </c>
      <c r="B139" s="27" t="s">
        <v>103</v>
      </c>
      <c r="C139" s="27" t="s">
        <v>104</v>
      </c>
      <c r="D139" s="49">
        <v>25</v>
      </c>
      <c r="E139" s="49"/>
      <c r="F139" s="49"/>
      <c r="G139" s="49"/>
    </row>
    <row r="140" spans="1:7" x14ac:dyDescent="0.25">
      <c r="A140" s="27" t="s">
        <v>35</v>
      </c>
      <c r="B140" s="27" t="s">
        <v>105</v>
      </c>
      <c r="C140" s="27" t="s">
        <v>106</v>
      </c>
      <c r="D140" s="49">
        <v>28.75</v>
      </c>
      <c r="E140" s="49"/>
      <c r="F140" s="49"/>
      <c r="G140" s="49"/>
    </row>
    <row r="141" spans="1:7" x14ac:dyDescent="0.25">
      <c r="A141" s="27" t="s">
        <v>35</v>
      </c>
      <c r="B141" s="27" t="s">
        <v>107</v>
      </c>
      <c r="C141" s="27" t="s">
        <v>108</v>
      </c>
      <c r="D141" s="49">
        <v>333.33333333333331</v>
      </c>
      <c r="E141" s="49"/>
      <c r="F141" s="49"/>
      <c r="G141" s="49"/>
    </row>
    <row r="142" spans="1:7" x14ac:dyDescent="0.25">
      <c r="A142" s="27"/>
      <c r="B142" s="27"/>
      <c r="C142" s="27"/>
      <c r="D142" s="49"/>
      <c r="E142" s="49"/>
      <c r="F142" s="49"/>
      <c r="G142" s="49"/>
    </row>
    <row r="143" spans="1:7" x14ac:dyDescent="0.25">
      <c r="A143" s="27" t="s">
        <v>129</v>
      </c>
      <c r="B143" s="27" t="s">
        <v>89</v>
      </c>
      <c r="C143" s="27" t="str">
        <f t="shared" ref="C143:C147" si="11">VLOOKUP(B143,$J$4:$K$55,2,0)</f>
        <v>đậy bạt đống ủ</v>
      </c>
      <c r="D143" s="49"/>
      <c r="E143" s="49"/>
      <c r="F143" s="49">
        <v>2.4999999999999991</v>
      </c>
      <c r="G143" s="49"/>
    </row>
    <row r="144" spans="1:7" x14ac:dyDescent="0.25">
      <c r="A144" s="27" t="s">
        <v>129</v>
      </c>
      <c r="B144" s="27" t="s">
        <v>90</v>
      </c>
      <c r="C144" s="27" t="str">
        <f t="shared" si="11"/>
        <v>mở  bạt đống ủ</v>
      </c>
      <c r="D144" s="49"/>
      <c r="E144" s="49"/>
      <c r="F144" s="49">
        <v>3.4999999999999996</v>
      </c>
      <c r="G144" s="49"/>
    </row>
    <row r="145" spans="1:7" x14ac:dyDescent="0.25">
      <c r="A145" s="27" t="s">
        <v>129</v>
      </c>
      <c r="B145" s="27" t="s">
        <v>109</v>
      </c>
      <c r="C145" s="27" t="str">
        <f t="shared" si="11"/>
        <v>đậy bạt hồ</v>
      </c>
      <c r="D145" s="49"/>
      <c r="E145" s="49"/>
      <c r="F145" s="49"/>
      <c r="G145" s="49">
        <v>7.9999999999999991</v>
      </c>
    </row>
    <row r="146" spans="1:7" x14ac:dyDescent="0.25">
      <c r="A146" s="27" t="s">
        <v>129</v>
      </c>
      <c r="B146" s="27" t="s">
        <v>91</v>
      </c>
      <c r="C146" s="27" t="str">
        <f t="shared" si="11"/>
        <v>mở bạt hồ</v>
      </c>
      <c r="D146" s="49"/>
      <c r="E146" s="49"/>
      <c r="F146" s="49">
        <v>1.9999999999999982</v>
      </c>
      <c r="G146" s="49"/>
    </row>
    <row r="147" spans="1:7" x14ac:dyDescent="0.25">
      <c r="A147" s="27" t="s">
        <v>129</v>
      </c>
      <c r="B147" s="27" t="s">
        <v>92</v>
      </c>
      <c r="C147" s="27" t="str">
        <f t="shared" si="11"/>
        <v>làm ngoài</v>
      </c>
      <c r="D147" s="49"/>
      <c r="E147" s="49"/>
      <c r="F147" s="49">
        <v>13.5</v>
      </c>
      <c r="G147" s="49"/>
    </row>
    <row r="148" spans="1:7" x14ac:dyDescent="0.25">
      <c r="A148" s="27" t="s">
        <v>129</v>
      </c>
      <c r="B148" s="27" t="s">
        <v>95</v>
      </c>
      <c r="C148" s="27" t="s">
        <v>96</v>
      </c>
      <c r="D148" s="49">
        <v>490</v>
      </c>
      <c r="E148" s="49"/>
      <c r="F148" s="49"/>
      <c r="G148" s="49"/>
    </row>
    <row r="149" spans="1:7" x14ac:dyDescent="0.25">
      <c r="A149" s="27" t="s">
        <v>129</v>
      </c>
      <c r="B149" s="27" t="s">
        <v>97</v>
      </c>
      <c r="C149" s="27" t="s">
        <v>98</v>
      </c>
      <c r="D149" s="49">
        <v>362.5</v>
      </c>
      <c r="E149" s="49"/>
      <c r="F149" s="49"/>
      <c r="G149" s="49"/>
    </row>
    <row r="150" spans="1:7" x14ac:dyDescent="0.25">
      <c r="A150" s="27" t="s">
        <v>129</v>
      </c>
      <c r="B150" s="27" t="s">
        <v>99</v>
      </c>
      <c r="C150" s="27" t="s">
        <v>100</v>
      </c>
      <c r="D150" s="49">
        <v>750</v>
      </c>
      <c r="E150" s="49"/>
      <c r="F150" s="49"/>
      <c r="G150" s="49"/>
    </row>
    <row r="151" spans="1:7" x14ac:dyDescent="0.25">
      <c r="A151" s="27" t="s">
        <v>129</v>
      </c>
      <c r="B151" s="27" t="s">
        <v>101</v>
      </c>
      <c r="C151" s="27" t="s">
        <v>102</v>
      </c>
      <c r="D151" s="49">
        <v>1650</v>
      </c>
      <c r="E151" s="49"/>
      <c r="F151" s="49"/>
      <c r="G151" s="49"/>
    </row>
    <row r="152" spans="1:7" x14ac:dyDescent="0.25">
      <c r="A152" s="27" t="s">
        <v>129</v>
      </c>
      <c r="B152" s="27" t="s">
        <v>103</v>
      </c>
      <c r="C152" s="27" t="s">
        <v>104</v>
      </c>
      <c r="D152" s="49">
        <v>66.666666666666657</v>
      </c>
      <c r="E152" s="49"/>
      <c r="F152" s="49"/>
      <c r="G152" s="49"/>
    </row>
    <row r="153" spans="1:7" x14ac:dyDescent="0.25">
      <c r="A153" s="27" t="s">
        <v>129</v>
      </c>
      <c r="B153" s="27" t="s">
        <v>107</v>
      </c>
      <c r="C153" s="27" t="s">
        <v>108</v>
      </c>
      <c r="D153" s="49">
        <v>333.33333333333331</v>
      </c>
      <c r="E153" s="49"/>
      <c r="F153" s="49"/>
      <c r="G153" s="49"/>
    </row>
    <row r="154" spans="1:7" x14ac:dyDescent="0.25">
      <c r="A154" s="27" t="s">
        <v>129</v>
      </c>
      <c r="B154" s="27" t="s">
        <v>120</v>
      </c>
      <c r="C154" s="27" t="s">
        <v>121</v>
      </c>
      <c r="D154" s="49">
        <v>2.5</v>
      </c>
      <c r="E154" s="49"/>
      <c r="F154" s="49"/>
      <c r="G154" s="49"/>
    </row>
    <row r="155" spans="1:7" x14ac:dyDescent="0.25">
      <c r="A155" s="27"/>
      <c r="B155" s="27"/>
      <c r="C155" s="27"/>
      <c r="D155" s="49"/>
      <c r="E155" s="49"/>
      <c r="F155" s="49"/>
      <c r="G155" s="49"/>
    </row>
    <row r="156" spans="1:7" x14ac:dyDescent="0.25">
      <c r="A156" s="27" t="s">
        <v>39</v>
      </c>
      <c r="B156" s="27" t="s">
        <v>89</v>
      </c>
      <c r="C156" s="27" t="str">
        <f t="shared" ref="C156:C161" si="12">VLOOKUP(B156,$J$4:$K$55,2,0)</f>
        <v>đậy bạt đống ủ</v>
      </c>
      <c r="D156" s="49"/>
      <c r="E156" s="49"/>
      <c r="F156" s="49">
        <v>4.9999999999999982</v>
      </c>
      <c r="G156" s="49"/>
    </row>
    <row r="157" spans="1:7" x14ac:dyDescent="0.25">
      <c r="A157" s="27" t="s">
        <v>39</v>
      </c>
      <c r="B157" s="27" t="s">
        <v>90</v>
      </c>
      <c r="C157" s="27" t="str">
        <f t="shared" si="12"/>
        <v>mở  bạt đống ủ</v>
      </c>
      <c r="D157" s="49"/>
      <c r="E157" s="49"/>
      <c r="F157" s="49">
        <v>4.5</v>
      </c>
      <c r="G157" s="49"/>
    </row>
    <row r="158" spans="1:7" x14ac:dyDescent="0.25">
      <c r="A158" s="27" t="s">
        <v>39</v>
      </c>
      <c r="B158" s="27" t="s">
        <v>109</v>
      </c>
      <c r="C158" s="27" t="str">
        <f t="shared" si="12"/>
        <v>đậy bạt hồ</v>
      </c>
      <c r="D158" s="49"/>
      <c r="E158" s="49"/>
      <c r="F158" s="49">
        <v>16</v>
      </c>
      <c r="G158" s="49"/>
    </row>
    <row r="159" spans="1:7" x14ac:dyDescent="0.25">
      <c r="A159" s="27" t="s">
        <v>39</v>
      </c>
      <c r="B159" s="27" t="s">
        <v>91</v>
      </c>
      <c r="C159" s="27" t="str">
        <f t="shared" si="12"/>
        <v>mở bạt hồ</v>
      </c>
      <c r="D159" s="49"/>
      <c r="E159" s="49"/>
      <c r="F159" s="49">
        <v>3.9999999999999991</v>
      </c>
      <c r="G159" s="49"/>
    </row>
    <row r="160" spans="1:7" x14ac:dyDescent="0.25">
      <c r="A160" s="27" t="s">
        <v>39</v>
      </c>
      <c r="B160" s="27" t="s">
        <v>93</v>
      </c>
      <c r="C160" s="27" t="str">
        <f t="shared" si="12"/>
        <v>đậy bạt hồ</v>
      </c>
      <c r="D160" s="49"/>
      <c r="E160" s="49"/>
      <c r="F160" s="49">
        <v>2.5000000000000004</v>
      </c>
      <c r="G160" s="49"/>
    </row>
    <row r="161" spans="1:7" x14ac:dyDescent="0.25">
      <c r="A161" s="27" t="s">
        <v>39</v>
      </c>
      <c r="B161" s="27" t="s">
        <v>92</v>
      </c>
      <c r="C161" s="27" t="str">
        <f t="shared" si="12"/>
        <v>làm ngoài</v>
      </c>
      <c r="D161" s="49"/>
      <c r="E161" s="49"/>
      <c r="F161" s="49">
        <v>33</v>
      </c>
      <c r="G161" s="49"/>
    </row>
    <row r="162" spans="1:7" x14ac:dyDescent="0.25">
      <c r="A162" s="27" t="s">
        <v>39</v>
      </c>
      <c r="B162" s="27" t="s">
        <v>110</v>
      </c>
      <c r="C162" s="27" t="s">
        <v>111</v>
      </c>
      <c r="D162" s="49">
        <v>360</v>
      </c>
      <c r="E162" s="49"/>
      <c r="F162" s="49"/>
      <c r="G162" s="49"/>
    </row>
    <row r="163" spans="1:7" x14ac:dyDescent="0.25">
      <c r="A163" s="27"/>
      <c r="B163" s="27"/>
      <c r="C163" s="27"/>
      <c r="D163" s="49"/>
      <c r="E163" s="49"/>
      <c r="F163" s="49"/>
      <c r="G163" s="49"/>
    </row>
    <row r="164" spans="1:7" x14ac:dyDescent="0.25">
      <c r="A164" s="27" t="s">
        <v>40</v>
      </c>
      <c r="B164" s="27" t="s">
        <v>89</v>
      </c>
      <c r="C164" s="27" t="str">
        <f t="shared" ref="C164:C167" si="13">VLOOKUP(B164,$J$4:$K$55,2,0)</f>
        <v>đậy bạt đống ủ</v>
      </c>
      <c r="D164" s="49"/>
      <c r="E164" s="49"/>
      <c r="F164" s="49">
        <v>4.5000000000000018</v>
      </c>
      <c r="G164" s="49"/>
    </row>
    <row r="165" spans="1:7" x14ac:dyDescent="0.25">
      <c r="A165" s="27" t="s">
        <v>40</v>
      </c>
      <c r="B165" s="27" t="s">
        <v>90</v>
      </c>
      <c r="C165" s="27" t="str">
        <f t="shared" si="13"/>
        <v>mở  bạt đống ủ</v>
      </c>
      <c r="D165" s="49"/>
      <c r="E165" s="49"/>
      <c r="F165" s="49">
        <v>1.0000000000000004</v>
      </c>
      <c r="G165" s="49"/>
    </row>
    <row r="166" spans="1:7" x14ac:dyDescent="0.25">
      <c r="A166" s="27" t="s">
        <v>40</v>
      </c>
      <c r="B166" s="27" t="s">
        <v>109</v>
      </c>
      <c r="C166" s="27" t="str">
        <f t="shared" si="13"/>
        <v>đậy bạt hồ</v>
      </c>
      <c r="D166" s="49"/>
      <c r="E166" s="49"/>
      <c r="F166" s="49">
        <v>16</v>
      </c>
      <c r="G166" s="49">
        <v>7.9999999999999991</v>
      </c>
    </row>
    <row r="167" spans="1:7" x14ac:dyDescent="0.25">
      <c r="A167" s="27" t="s">
        <v>40</v>
      </c>
      <c r="B167" s="27" t="s">
        <v>92</v>
      </c>
      <c r="C167" s="27" t="str">
        <f t="shared" si="13"/>
        <v>làm ngoài</v>
      </c>
      <c r="D167" s="49"/>
      <c r="E167" s="49"/>
      <c r="F167" s="49">
        <v>13.5</v>
      </c>
      <c r="G167" s="49"/>
    </row>
    <row r="168" spans="1:7" x14ac:dyDescent="0.25">
      <c r="A168" s="27" t="s">
        <v>40</v>
      </c>
      <c r="B168" s="27" t="s">
        <v>110</v>
      </c>
      <c r="C168" s="27" t="s">
        <v>111</v>
      </c>
      <c r="D168" s="49">
        <v>600</v>
      </c>
      <c r="E168" s="49"/>
      <c r="F168" s="49"/>
      <c r="G168" s="49"/>
    </row>
    <row r="169" spans="1:7" x14ac:dyDescent="0.25">
      <c r="A169" s="27" t="s">
        <v>40</v>
      </c>
      <c r="B169" s="27" t="s">
        <v>97</v>
      </c>
      <c r="C169" s="27" t="s">
        <v>98</v>
      </c>
      <c r="D169" s="49">
        <v>412.5</v>
      </c>
      <c r="E169" s="49"/>
      <c r="F169" s="49"/>
      <c r="G169" s="49"/>
    </row>
    <row r="170" spans="1:7" x14ac:dyDescent="0.25">
      <c r="A170" s="27" t="s">
        <v>40</v>
      </c>
      <c r="B170" s="27" t="s">
        <v>99</v>
      </c>
      <c r="C170" s="27" t="s">
        <v>100</v>
      </c>
      <c r="D170" s="49">
        <v>630</v>
      </c>
      <c r="E170" s="49"/>
      <c r="F170" s="49"/>
      <c r="G170" s="49"/>
    </row>
    <row r="171" spans="1:7" x14ac:dyDescent="0.25">
      <c r="A171" s="27" t="s">
        <v>40</v>
      </c>
      <c r="B171" s="27" t="s">
        <v>101</v>
      </c>
      <c r="C171" s="27" t="s">
        <v>102</v>
      </c>
      <c r="D171" s="49">
        <v>1166.6666666666667</v>
      </c>
      <c r="E171" s="49"/>
      <c r="F171" s="49"/>
      <c r="G171" s="49"/>
    </row>
    <row r="172" spans="1:7" x14ac:dyDescent="0.25">
      <c r="A172" s="27" t="s">
        <v>40</v>
      </c>
      <c r="B172" s="27" t="s">
        <v>103</v>
      </c>
      <c r="C172" s="27" t="s">
        <v>104</v>
      </c>
      <c r="D172" s="49">
        <v>83.333333333333343</v>
      </c>
      <c r="E172" s="49"/>
      <c r="F172" s="49"/>
      <c r="G172" s="49"/>
    </row>
    <row r="173" spans="1:7" x14ac:dyDescent="0.25">
      <c r="A173" s="27" t="s">
        <v>40</v>
      </c>
      <c r="B173" s="27" t="s">
        <v>107</v>
      </c>
      <c r="C173" s="27" t="s">
        <v>108</v>
      </c>
      <c r="D173" s="49">
        <v>150</v>
      </c>
      <c r="E173" s="49"/>
      <c r="F173" s="49"/>
      <c r="G173" s="49"/>
    </row>
    <row r="174" spans="1:7" x14ac:dyDescent="0.25">
      <c r="A174" s="27"/>
      <c r="B174" s="27"/>
      <c r="C174" s="27"/>
      <c r="D174" s="49"/>
      <c r="E174" s="49"/>
      <c r="F174" s="49"/>
      <c r="G174" s="49"/>
    </row>
    <row r="175" spans="1:7" x14ac:dyDescent="0.25">
      <c r="A175" s="27" t="s">
        <v>41</v>
      </c>
      <c r="B175" s="27" t="s">
        <v>89</v>
      </c>
      <c r="C175" s="27" t="str">
        <f t="shared" ref="C175:C177" si="14">VLOOKUP(B175,$J$4:$K$55,2,0)</f>
        <v>đậy bạt đống ủ</v>
      </c>
      <c r="D175" s="49"/>
      <c r="E175" s="49"/>
      <c r="F175" s="49">
        <v>6.0000000000000018</v>
      </c>
      <c r="G175" s="49"/>
    </row>
    <row r="176" spans="1:7" x14ac:dyDescent="0.25">
      <c r="A176" s="27" t="s">
        <v>41</v>
      </c>
      <c r="B176" s="27" t="s">
        <v>90</v>
      </c>
      <c r="C176" s="27" t="str">
        <f t="shared" si="14"/>
        <v>mở  bạt đống ủ</v>
      </c>
      <c r="D176" s="49"/>
      <c r="E176" s="49"/>
      <c r="F176" s="49">
        <v>2.9166666666666656</v>
      </c>
      <c r="G176" s="49"/>
    </row>
    <row r="177" spans="1:7" x14ac:dyDescent="0.25">
      <c r="A177" s="27" t="s">
        <v>41</v>
      </c>
      <c r="B177" s="27" t="s">
        <v>92</v>
      </c>
      <c r="C177" s="27" t="str">
        <f t="shared" si="14"/>
        <v>làm ngoài</v>
      </c>
      <c r="D177" s="49"/>
      <c r="E177" s="49"/>
      <c r="F177" s="49">
        <v>6.0833333333333321</v>
      </c>
      <c r="G177" s="49">
        <v>8</v>
      </c>
    </row>
    <row r="178" spans="1:7" x14ac:dyDescent="0.25">
      <c r="A178" s="27" t="s">
        <v>41</v>
      </c>
      <c r="B178" s="27" t="s">
        <v>95</v>
      </c>
      <c r="C178" s="27" t="s">
        <v>96</v>
      </c>
      <c r="D178" s="49">
        <v>1450</v>
      </c>
      <c r="E178" s="49"/>
      <c r="F178" s="49"/>
      <c r="G178" s="49"/>
    </row>
    <row r="179" spans="1:7" x14ac:dyDescent="0.25">
      <c r="A179" s="27" t="s">
        <v>41</v>
      </c>
      <c r="B179" s="27" t="s">
        <v>130</v>
      </c>
      <c r="C179" s="27" t="s">
        <v>131</v>
      </c>
      <c r="D179" s="49">
        <v>50</v>
      </c>
      <c r="E179" s="49"/>
      <c r="F179" s="49"/>
      <c r="G179" s="49"/>
    </row>
    <row r="180" spans="1:7" x14ac:dyDescent="0.25">
      <c r="A180" s="27" t="s">
        <v>41</v>
      </c>
      <c r="B180" s="27" t="s">
        <v>97</v>
      </c>
      <c r="C180" s="27" t="s">
        <v>98</v>
      </c>
      <c r="D180" s="49">
        <v>420.83333333333337</v>
      </c>
      <c r="E180" s="49"/>
      <c r="F180" s="49"/>
      <c r="G180" s="49"/>
    </row>
    <row r="181" spans="1:7" x14ac:dyDescent="0.25">
      <c r="A181" s="27" t="s">
        <v>41</v>
      </c>
      <c r="B181" s="27" t="s">
        <v>99</v>
      </c>
      <c r="C181" s="27" t="s">
        <v>100</v>
      </c>
      <c r="D181" s="49">
        <v>100</v>
      </c>
      <c r="E181" s="49"/>
      <c r="F181" s="49"/>
      <c r="G181" s="49"/>
    </row>
    <row r="182" spans="1:7" x14ac:dyDescent="0.25">
      <c r="A182" s="27" t="s">
        <v>41</v>
      </c>
      <c r="B182" s="27" t="s">
        <v>126</v>
      </c>
      <c r="C182" s="27" t="s">
        <v>127</v>
      </c>
      <c r="D182" s="49">
        <v>157.5</v>
      </c>
      <c r="E182" s="49"/>
      <c r="F182" s="49"/>
      <c r="G182" s="49"/>
    </row>
    <row r="183" spans="1:7" x14ac:dyDescent="0.25">
      <c r="A183" s="27" t="s">
        <v>41</v>
      </c>
      <c r="B183" s="27" t="s">
        <v>114</v>
      </c>
      <c r="C183" s="27" t="s">
        <v>115</v>
      </c>
      <c r="D183" s="49">
        <v>315</v>
      </c>
      <c r="E183" s="49"/>
      <c r="F183" s="49"/>
      <c r="G183" s="49"/>
    </row>
    <row r="184" spans="1:7" x14ac:dyDescent="0.25">
      <c r="A184" s="27" t="s">
        <v>41</v>
      </c>
      <c r="B184" s="27" t="s">
        <v>116</v>
      </c>
      <c r="C184" s="27" t="s">
        <v>117</v>
      </c>
      <c r="D184" s="49">
        <v>180</v>
      </c>
      <c r="E184" s="49"/>
      <c r="F184" s="49"/>
      <c r="G184" s="49"/>
    </row>
    <row r="185" spans="1:7" x14ac:dyDescent="0.25">
      <c r="A185" s="27" t="s">
        <v>41</v>
      </c>
      <c r="B185" s="27" t="s">
        <v>101</v>
      </c>
      <c r="C185" s="27" t="s">
        <v>102</v>
      </c>
      <c r="D185" s="49">
        <v>1200</v>
      </c>
      <c r="E185" s="49"/>
      <c r="F185" s="49"/>
      <c r="G185" s="49"/>
    </row>
    <row r="186" spans="1:7" x14ac:dyDescent="0.25">
      <c r="A186" s="27" t="s">
        <v>41</v>
      </c>
      <c r="B186" s="27" t="s">
        <v>103</v>
      </c>
      <c r="C186" s="27" t="s">
        <v>104</v>
      </c>
      <c r="D186" s="49">
        <v>83.333333333333343</v>
      </c>
      <c r="E186" s="49"/>
      <c r="F186" s="49"/>
      <c r="G186" s="49"/>
    </row>
    <row r="187" spans="1:7" x14ac:dyDescent="0.25">
      <c r="A187" s="27" t="s">
        <v>41</v>
      </c>
      <c r="B187" s="27" t="s">
        <v>107</v>
      </c>
      <c r="C187" s="27" t="s">
        <v>108</v>
      </c>
      <c r="D187" s="49">
        <v>483.33333333333331</v>
      </c>
      <c r="E187" s="49"/>
      <c r="F187" s="49"/>
      <c r="G187" s="49"/>
    </row>
    <row r="188" spans="1:7" x14ac:dyDescent="0.25">
      <c r="A188" s="27"/>
      <c r="B188" s="27"/>
      <c r="C188" s="27"/>
      <c r="D188" s="49"/>
      <c r="E188" s="49"/>
      <c r="F188" s="49"/>
      <c r="G188" s="49"/>
    </row>
    <row r="189" spans="1:7" x14ac:dyDescent="0.25">
      <c r="A189" s="27" t="s">
        <v>42</v>
      </c>
      <c r="B189" s="27" t="s">
        <v>89</v>
      </c>
      <c r="C189" s="27" t="str">
        <f t="shared" ref="C189:C193" si="15">VLOOKUP(B189,$J$4:$K$55,2,0)</f>
        <v>đậy bạt đống ủ</v>
      </c>
      <c r="D189" s="49"/>
      <c r="E189" s="49"/>
      <c r="F189" s="49">
        <v>4</v>
      </c>
      <c r="G189" s="49">
        <v>0.50000000000000089</v>
      </c>
    </row>
    <row r="190" spans="1:7" x14ac:dyDescent="0.25">
      <c r="A190" s="27" t="s">
        <v>42</v>
      </c>
      <c r="B190" s="27" t="s">
        <v>90</v>
      </c>
      <c r="C190" s="27" t="str">
        <f t="shared" si="15"/>
        <v>mở  bạt đống ủ</v>
      </c>
      <c r="D190" s="49"/>
      <c r="E190" s="49"/>
      <c r="F190" s="49">
        <v>2.4999999999999991</v>
      </c>
      <c r="G190" s="49"/>
    </row>
    <row r="191" spans="1:7" x14ac:dyDescent="0.25">
      <c r="A191" s="27" t="s">
        <v>42</v>
      </c>
      <c r="B191" s="27" t="s">
        <v>109</v>
      </c>
      <c r="C191" s="27" t="str">
        <f t="shared" si="15"/>
        <v>đậy bạt hồ</v>
      </c>
      <c r="D191" s="49"/>
      <c r="E191" s="49"/>
      <c r="F191" s="49">
        <v>7.9999999999999991</v>
      </c>
      <c r="G191" s="49">
        <v>7.9999999999999991</v>
      </c>
    </row>
    <row r="192" spans="1:7" x14ac:dyDescent="0.25">
      <c r="A192" s="27" t="s">
        <v>42</v>
      </c>
      <c r="B192" s="27" t="s">
        <v>91</v>
      </c>
      <c r="C192" s="27" t="str">
        <f t="shared" si="15"/>
        <v>mở bạt hồ</v>
      </c>
      <c r="D192" s="49"/>
      <c r="E192" s="49"/>
      <c r="F192" s="49">
        <v>1.9999999999999982</v>
      </c>
      <c r="G192" s="49"/>
    </row>
    <row r="193" spans="1:7" x14ac:dyDescent="0.25">
      <c r="A193" s="27" t="s">
        <v>42</v>
      </c>
      <c r="B193" s="27" t="s">
        <v>92</v>
      </c>
      <c r="C193" s="27" t="str">
        <f t="shared" si="15"/>
        <v>làm ngoài</v>
      </c>
      <c r="D193" s="49"/>
      <c r="E193" s="49"/>
      <c r="F193" s="49">
        <v>9</v>
      </c>
      <c r="G193" s="49"/>
    </row>
    <row r="194" spans="1:7" x14ac:dyDescent="0.25">
      <c r="A194" s="27" t="s">
        <v>42</v>
      </c>
      <c r="B194" s="27" t="s">
        <v>97</v>
      </c>
      <c r="C194" s="27" t="s">
        <v>98</v>
      </c>
      <c r="D194" s="49">
        <v>412.5</v>
      </c>
      <c r="E194" s="49"/>
      <c r="F194" s="49"/>
      <c r="G194" s="49"/>
    </row>
    <row r="195" spans="1:7" x14ac:dyDescent="0.25">
      <c r="A195" s="27" t="s">
        <v>42</v>
      </c>
      <c r="B195" s="27" t="s">
        <v>99</v>
      </c>
      <c r="C195" s="27" t="s">
        <v>100</v>
      </c>
      <c r="D195" s="49">
        <v>630</v>
      </c>
      <c r="E195" s="49"/>
      <c r="F195" s="49"/>
      <c r="G195" s="49"/>
    </row>
    <row r="196" spans="1:7" x14ac:dyDescent="0.25">
      <c r="A196" s="27" t="s">
        <v>42</v>
      </c>
      <c r="B196" s="27" t="s">
        <v>114</v>
      </c>
      <c r="C196" s="27" t="s">
        <v>115</v>
      </c>
      <c r="D196" s="49">
        <v>315</v>
      </c>
      <c r="E196" s="49"/>
      <c r="F196" s="49"/>
      <c r="G196" s="49"/>
    </row>
    <row r="197" spans="1:7" x14ac:dyDescent="0.25">
      <c r="A197" s="27" t="s">
        <v>42</v>
      </c>
      <c r="B197" s="27" t="s">
        <v>101</v>
      </c>
      <c r="C197" s="27" t="s">
        <v>102</v>
      </c>
      <c r="D197" s="49">
        <v>1200</v>
      </c>
      <c r="E197" s="49"/>
      <c r="F197" s="49"/>
      <c r="G197" s="49"/>
    </row>
    <row r="198" spans="1:7" x14ac:dyDescent="0.25">
      <c r="A198" s="27" t="s">
        <v>42</v>
      </c>
      <c r="B198" s="27" t="s">
        <v>103</v>
      </c>
      <c r="C198" s="27" t="s">
        <v>104</v>
      </c>
      <c r="D198" s="49">
        <v>166.66666666666666</v>
      </c>
      <c r="E198" s="49"/>
      <c r="F198" s="49"/>
      <c r="G198" s="49"/>
    </row>
    <row r="199" spans="1:7" x14ac:dyDescent="0.25">
      <c r="A199" s="27" t="s">
        <v>42</v>
      </c>
      <c r="B199" s="27" t="s">
        <v>107</v>
      </c>
      <c r="C199" s="27" t="s">
        <v>108</v>
      </c>
      <c r="D199" s="49">
        <v>308.33333333333331</v>
      </c>
      <c r="E199" s="49">
        <v>25</v>
      </c>
      <c r="F199" s="49"/>
      <c r="G199" s="49"/>
    </row>
    <row r="200" spans="1:7" x14ac:dyDescent="0.25">
      <c r="A200" s="27" t="s">
        <v>42</v>
      </c>
      <c r="B200" s="27" t="s">
        <v>120</v>
      </c>
      <c r="C200" s="27" t="s">
        <v>121</v>
      </c>
      <c r="D200" s="49">
        <v>2.5</v>
      </c>
      <c r="E200" s="49"/>
      <c r="F200" s="49"/>
      <c r="G200" s="49"/>
    </row>
    <row r="201" spans="1:7" x14ac:dyDescent="0.25">
      <c r="A201" s="27"/>
      <c r="B201" s="27"/>
      <c r="C201" s="27"/>
      <c r="D201" s="49"/>
      <c r="E201" s="49"/>
      <c r="F201" s="49"/>
      <c r="G201" s="49"/>
    </row>
    <row r="202" spans="1:7" x14ac:dyDescent="0.25">
      <c r="A202" s="27" t="s">
        <v>43</v>
      </c>
      <c r="B202" s="27" t="s">
        <v>89</v>
      </c>
      <c r="C202" s="27" t="str">
        <f t="shared" ref="C202:C205" si="16">VLOOKUP(B202,$J$4:$K$55,2,0)</f>
        <v>đậy bạt đống ủ</v>
      </c>
      <c r="D202" s="49"/>
      <c r="E202" s="49"/>
      <c r="F202" s="49">
        <v>6</v>
      </c>
      <c r="G202" s="49">
        <v>0.50000000000000089</v>
      </c>
    </row>
    <row r="203" spans="1:7" x14ac:dyDescent="0.25">
      <c r="A203" s="27" t="s">
        <v>43</v>
      </c>
      <c r="B203" s="27" t="s">
        <v>90</v>
      </c>
      <c r="C203" s="27" t="str">
        <f t="shared" si="16"/>
        <v>mở  bạt đống ủ</v>
      </c>
      <c r="D203" s="49"/>
      <c r="E203" s="49"/>
      <c r="F203" s="49">
        <v>3</v>
      </c>
      <c r="G203" s="49"/>
    </row>
    <row r="204" spans="1:7" x14ac:dyDescent="0.25">
      <c r="A204" s="27" t="s">
        <v>43</v>
      </c>
      <c r="B204" s="27" t="s">
        <v>109</v>
      </c>
      <c r="C204" s="27" t="str">
        <f t="shared" si="16"/>
        <v>đậy bạt hồ</v>
      </c>
      <c r="D204" s="49"/>
      <c r="E204" s="49"/>
      <c r="F204" s="49">
        <v>7.9999999999999991</v>
      </c>
      <c r="G204" s="49">
        <v>4</v>
      </c>
    </row>
    <row r="205" spans="1:7" x14ac:dyDescent="0.25">
      <c r="A205" s="27" t="s">
        <v>43</v>
      </c>
      <c r="B205" s="27" t="s">
        <v>92</v>
      </c>
      <c r="C205" s="27" t="str">
        <f t="shared" si="16"/>
        <v>làm ngoài</v>
      </c>
      <c r="D205" s="49"/>
      <c r="E205" s="49"/>
      <c r="F205" s="49">
        <v>4.4999999999999982</v>
      </c>
      <c r="G205" s="49"/>
    </row>
    <row r="206" spans="1:7" x14ac:dyDescent="0.25">
      <c r="A206" s="27" t="s">
        <v>43</v>
      </c>
      <c r="B206" s="27" t="s">
        <v>95</v>
      </c>
      <c r="C206" s="27" t="s">
        <v>96</v>
      </c>
      <c r="D206" s="49">
        <v>206.66666666666666</v>
      </c>
      <c r="E206" s="49"/>
      <c r="F206" s="49"/>
      <c r="G206" s="49"/>
    </row>
    <row r="207" spans="1:7" x14ac:dyDescent="0.25">
      <c r="A207" s="27" t="s">
        <v>43</v>
      </c>
      <c r="B207" s="27" t="s">
        <v>110</v>
      </c>
      <c r="C207" s="27" t="s">
        <v>111</v>
      </c>
      <c r="D207" s="49">
        <v>420</v>
      </c>
      <c r="E207" s="49"/>
      <c r="F207" s="49"/>
      <c r="G207" s="49"/>
    </row>
    <row r="208" spans="1:7" x14ac:dyDescent="0.25">
      <c r="A208" s="27" t="s">
        <v>43</v>
      </c>
      <c r="B208" s="27" t="s">
        <v>97</v>
      </c>
      <c r="C208" s="27" t="s">
        <v>98</v>
      </c>
      <c r="D208" s="49">
        <v>300</v>
      </c>
      <c r="E208" s="49"/>
      <c r="F208" s="49"/>
      <c r="G208" s="49"/>
    </row>
    <row r="209" spans="1:7" x14ac:dyDescent="0.25">
      <c r="A209" s="27" t="s">
        <v>43</v>
      </c>
      <c r="B209" s="27" t="s">
        <v>99</v>
      </c>
      <c r="C209" s="27" t="s">
        <v>100</v>
      </c>
      <c r="D209" s="49">
        <v>1387.5</v>
      </c>
      <c r="E209" s="49"/>
      <c r="F209" s="49"/>
      <c r="G209" s="49"/>
    </row>
    <row r="210" spans="1:7" x14ac:dyDescent="0.25">
      <c r="A210" s="27" t="s">
        <v>43</v>
      </c>
      <c r="B210" s="27" t="s">
        <v>114</v>
      </c>
      <c r="C210" s="27" t="s">
        <v>115</v>
      </c>
      <c r="D210" s="49">
        <v>315</v>
      </c>
      <c r="E210" s="49"/>
      <c r="F210" s="49"/>
      <c r="G210" s="49"/>
    </row>
    <row r="211" spans="1:7" x14ac:dyDescent="0.25">
      <c r="A211" s="27" t="s">
        <v>43</v>
      </c>
      <c r="B211" s="27" t="s">
        <v>101</v>
      </c>
      <c r="C211" s="27" t="s">
        <v>102</v>
      </c>
      <c r="D211" s="49">
        <v>866.66666666666663</v>
      </c>
      <c r="E211" s="49"/>
      <c r="F211" s="49"/>
      <c r="G211" s="49"/>
    </row>
    <row r="212" spans="1:7" x14ac:dyDescent="0.25">
      <c r="A212" s="27" t="s">
        <v>43</v>
      </c>
      <c r="B212" s="27" t="s">
        <v>112</v>
      </c>
      <c r="C212" s="27" t="s">
        <v>113</v>
      </c>
      <c r="D212" s="49">
        <v>166.66666666666666</v>
      </c>
      <c r="E212" s="49"/>
      <c r="F212" s="49"/>
      <c r="G212" s="49"/>
    </row>
    <row r="213" spans="1:7" x14ac:dyDescent="0.25">
      <c r="A213" s="27" t="s">
        <v>43</v>
      </c>
      <c r="B213" s="27" t="s">
        <v>103</v>
      </c>
      <c r="C213" s="27" t="s">
        <v>104</v>
      </c>
      <c r="D213" s="49">
        <v>100</v>
      </c>
      <c r="E213" s="49"/>
      <c r="F213" s="49"/>
      <c r="G213" s="49"/>
    </row>
    <row r="214" spans="1:7" x14ac:dyDescent="0.25">
      <c r="A214" s="27" t="s">
        <v>43</v>
      </c>
      <c r="B214" s="27" t="s">
        <v>105</v>
      </c>
      <c r="C214" s="27" t="s">
        <v>106</v>
      </c>
      <c r="D214" s="49">
        <v>28.75</v>
      </c>
      <c r="E214" s="49"/>
      <c r="F214" s="49"/>
      <c r="G214" s="49"/>
    </row>
    <row r="215" spans="1:7" x14ac:dyDescent="0.25">
      <c r="A215" s="27" t="s">
        <v>43</v>
      </c>
      <c r="B215" s="27" t="s">
        <v>107</v>
      </c>
      <c r="C215" s="27" t="s">
        <v>108</v>
      </c>
      <c r="D215" s="49">
        <v>308.33333333333331</v>
      </c>
      <c r="E215" s="49">
        <v>25</v>
      </c>
      <c r="F215" s="49"/>
      <c r="G215" s="49"/>
    </row>
    <row r="216" spans="1:7" x14ac:dyDescent="0.25">
      <c r="A216" s="27" t="s">
        <v>43</v>
      </c>
      <c r="B216" s="27" t="s">
        <v>120</v>
      </c>
      <c r="C216" s="27" t="s">
        <v>121</v>
      </c>
      <c r="D216" s="49">
        <v>2.5</v>
      </c>
      <c r="E216" s="49"/>
      <c r="F216" s="49"/>
      <c r="G216" s="49"/>
    </row>
    <row r="217" spans="1:7" x14ac:dyDescent="0.25">
      <c r="A217" s="27"/>
      <c r="B217" s="27"/>
      <c r="C217" s="27"/>
      <c r="D217" s="49"/>
      <c r="E217" s="49"/>
      <c r="F217" s="49"/>
      <c r="G217" s="49"/>
    </row>
    <row r="218" spans="1:7" x14ac:dyDescent="0.25">
      <c r="A218" s="27" t="s">
        <v>44</v>
      </c>
      <c r="B218" s="27" t="s">
        <v>89</v>
      </c>
      <c r="C218" s="27" t="str">
        <f t="shared" ref="C218:C220" si="17">VLOOKUP(B218,$J$4:$K$55,2,0)</f>
        <v>đậy bạt đống ủ</v>
      </c>
      <c r="D218" s="49"/>
      <c r="E218" s="49"/>
      <c r="F218" s="49">
        <v>4.4999999999999973</v>
      </c>
      <c r="G218" s="49"/>
    </row>
    <row r="219" spans="1:7" x14ac:dyDescent="0.25">
      <c r="A219" s="27" t="s">
        <v>44</v>
      </c>
      <c r="B219" s="27" t="s">
        <v>90</v>
      </c>
      <c r="C219" s="27" t="str">
        <f t="shared" si="17"/>
        <v>mở  bạt đống ủ</v>
      </c>
      <c r="D219" s="49"/>
      <c r="E219" s="49"/>
      <c r="F219" s="49">
        <v>4.5</v>
      </c>
      <c r="G219" s="49"/>
    </row>
    <row r="220" spans="1:7" x14ac:dyDescent="0.25">
      <c r="A220" s="27" t="s">
        <v>44</v>
      </c>
      <c r="B220" s="27" t="s">
        <v>92</v>
      </c>
      <c r="C220" s="27" t="str">
        <f t="shared" si="17"/>
        <v>làm ngoài</v>
      </c>
      <c r="D220" s="49"/>
      <c r="E220" s="49"/>
      <c r="F220" s="49">
        <v>4.5</v>
      </c>
      <c r="G220" s="49"/>
    </row>
    <row r="221" spans="1:7" x14ac:dyDescent="0.25">
      <c r="A221" s="27" t="s">
        <v>44</v>
      </c>
      <c r="B221" s="27" t="s">
        <v>95</v>
      </c>
      <c r="C221" s="27" t="s">
        <v>96</v>
      </c>
      <c r="D221" s="49">
        <v>856.66666666666663</v>
      </c>
      <c r="E221" s="49"/>
      <c r="F221" s="49"/>
      <c r="G221" s="49"/>
    </row>
    <row r="222" spans="1:7" x14ac:dyDescent="0.25">
      <c r="A222" s="27" t="s">
        <v>44</v>
      </c>
      <c r="B222" s="27" t="s">
        <v>130</v>
      </c>
      <c r="C222" s="27" t="s">
        <v>131</v>
      </c>
      <c r="D222" s="49">
        <v>50</v>
      </c>
      <c r="E222" s="49"/>
      <c r="F222" s="49"/>
      <c r="G222" s="49"/>
    </row>
    <row r="223" spans="1:7" x14ac:dyDescent="0.25">
      <c r="A223" s="27" t="s">
        <v>44</v>
      </c>
      <c r="B223" s="27" t="s">
        <v>97</v>
      </c>
      <c r="C223" s="27" t="s">
        <v>98</v>
      </c>
      <c r="D223" s="49">
        <v>737.5</v>
      </c>
      <c r="E223" s="49"/>
      <c r="F223" s="49"/>
      <c r="G223" s="49"/>
    </row>
    <row r="224" spans="1:7" x14ac:dyDescent="0.25">
      <c r="A224" s="27" t="s">
        <v>44</v>
      </c>
      <c r="B224" s="27" t="s">
        <v>99</v>
      </c>
      <c r="C224" s="27" t="s">
        <v>100</v>
      </c>
      <c r="D224" s="49">
        <v>1450</v>
      </c>
      <c r="E224" s="49"/>
      <c r="F224" s="49"/>
      <c r="G224" s="49"/>
    </row>
    <row r="225" spans="1:7" x14ac:dyDescent="0.25">
      <c r="A225" s="27" t="s">
        <v>44</v>
      </c>
      <c r="B225" s="27" t="s">
        <v>101</v>
      </c>
      <c r="C225" s="27" t="s">
        <v>102</v>
      </c>
      <c r="D225" s="49">
        <v>500</v>
      </c>
      <c r="E225" s="49"/>
      <c r="F225" s="49"/>
      <c r="G225" s="49"/>
    </row>
    <row r="226" spans="1:7" x14ac:dyDescent="0.25">
      <c r="A226" s="27" t="s">
        <v>44</v>
      </c>
      <c r="B226" s="27" t="s">
        <v>112</v>
      </c>
      <c r="C226" s="27" t="s">
        <v>113</v>
      </c>
      <c r="D226" s="49">
        <v>166.66666666666666</v>
      </c>
      <c r="E226" s="49"/>
      <c r="F226" s="49"/>
      <c r="G226" s="49"/>
    </row>
    <row r="227" spans="1:7" x14ac:dyDescent="0.25">
      <c r="A227" s="27" t="s">
        <v>44</v>
      </c>
      <c r="B227" s="27" t="s">
        <v>103</v>
      </c>
      <c r="C227" s="27" t="s">
        <v>104</v>
      </c>
      <c r="D227" s="49">
        <v>166.66666666666666</v>
      </c>
      <c r="E227" s="49"/>
      <c r="F227" s="49"/>
      <c r="G227" s="49"/>
    </row>
    <row r="228" spans="1:7" x14ac:dyDescent="0.25">
      <c r="A228" s="27" t="s">
        <v>44</v>
      </c>
      <c r="B228" s="27" t="s">
        <v>122</v>
      </c>
      <c r="C228" s="27" t="s">
        <v>123</v>
      </c>
      <c r="D228" s="49">
        <v>1200</v>
      </c>
      <c r="E228" s="49"/>
      <c r="F228" s="49"/>
      <c r="G228" s="49"/>
    </row>
    <row r="229" spans="1:7" x14ac:dyDescent="0.25">
      <c r="A229" s="27" t="s">
        <v>44</v>
      </c>
      <c r="B229" s="27" t="s">
        <v>107</v>
      </c>
      <c r="C229" s="27" t="s">
        <v>108</v>
      </c>
      <c r="D229" s="49">
        <v>308.33333333333331</v>
      </c>
      <c r="E229" s="49">
        <v>25</v>
      </c>
      <c r="F229" s="49"/>
      <c r="G229" s="49"/>
    </row>
    <row r="230" spans="1:7" x14ac:dyDescent="0.25">
      <c r="A230" s="27"/>
      <c r="B230" s="27"/>
      <c r="C230" s="27"/>
      <c r="D230" s="49"/>
      <c r="E230" s="49"/>
      <c r="F230" s="49"/>
      <c r="G230" s="49"/>
    </row>
    <row r="231" spans="1:7" x14ac:dyDescent="0.25">
      <c r="A231" s="27" t="s">
        <v>45</v>
      </c>
      <c r="B231" s="27" t="s">
        <v>89</v>
      </c>
      <c r="C231" s="27" t="str">
        <f t="shared" ref="C231:C233" si="18">VLOOKUP(B231,$J$4:$K$55,2,0)</f>
        <v>đậy bạt đống ủ</v>
      </c>
      <c r="D231" s="49"/>
      <c r="E231" s="49"/>
      <c r="F231" s="49">
        <v>9.0000000000000036</v>
      </c>
      <c r="G231" s="49"/>
    </row>
    <row r="232" spans="1:7" x14ac:dyDescent="0.25">
      <c r="A232" s="27" t="s">
        <v>45</v>
      </c>
      <c r="B232" s="27" t="s">
        <v>90</v>
      </c>
      <c r="C232" s="27" t="str">
        <f t="shared" si="18"/>
        <v>mở  bạt đống ủ</v>
      </c>
      <c r="D232" s="49"/>
      <c r="E232" s="49"/>
      <c r="F232" s="49">
        <v>3.4166666666666665</v>
      </c>
      <c r="G232" s="49"/>
    </row>
    <row r="233" spans="1:7" x14ac:dyDescent="0.25">
      <c r="A233" s="27" t="s">
        <v>45</v>
      </c>
      <c r="B233" s="27" t="s">
        <v>92</v>
      </c>
      <c r="C233" s="27" t="str">
        <f t="shared" si="18"/>
        <v>làm ngoài</v>
      </c>
      <c r="D233" s="49"/>
      <c r="E233" s="49"/>
      <c r="F233" s="49">
        <v>12.583333333333332</v>
      </c>
      <c r="G233" s="49">
        <v>8</v>
      </c>
    </row>
    <row r="234" spans="1:7" x14ac:dyDescent="0.25">
      <c r="A234" s="27" t="s">
        <v>45</v>
      </c>
      <c r="B234" s="27" t="s">
        <v>95</v>
      </c>
      <c r="C234" s="27" t="s">
        <v>96</v>
      </c>
      <c r="D234" s="49">
        <v>300</v>
      </c>
      <c r="E234" s="49"/>
      <c r="F234" s="49"/>
      <c r="G234" s="49"/>
    </row>
    <row r="235" spans="1:7" x14ac:dyDescent="0.25">
      <c r="A235" s="27" t="s">
        <v>45</v>
      </c>
      <c r="B235" s="27" t="s">
        <v>99</v>
      </c>
      <c r="C235" s="27" t="s">
        <v>100</v>
      </c>
      <c r="D235" s="49">
        <v>990</v>
      </c>
      <c r="E235" s="49"/>
      <c r="F235" s="49"/>
      <c r="G235" s="49"/>
    </row>
    <row r="236" spans="1:7" x14ac:dyDescent="0.25">
      <c r="A236" s="27" t="s">
        <v>45</v>
      </c>
      <c r="B236" s="27" t="s">
        <v>126</v>
      </c>
      <c r="C236" s="27" t="s">
        <v>127</v>
      </c>
      <c r="D236" s="49">
        <v>157.5</v>
      </c>
      <c r="E236" s="49"/>
      <c r="F236" s="49"/>
      <c r="G236" s="49"/>
    </row>
    <row r="237" spans="1:7" x14ac:dyDescent="0.25">
      <c r="A237" s="27" t="s">
        <v>45</v>
      </c>
      <c r="B237" s="27" t="s">
        <v>114</v>
      </c>
      <c r="C237" s="27" t="s">
        <v>115</v>
      </c>
      <c r="D237" s="49">
        <v>440</v>
      </c>
      <c r="E237" s="49"/>
      <c r="F237" s="49"/>
      <c r="G237" s="49"/>
    </row>
    <row r="238" spans="1:7" x14ac:dyDescent="0.25">
      <c r="A238" s="27" t="s">
        <v>45</v>
      </c>
      <c r="B238" s="27" t="s">
        <v>116</v>
      </c>
      <c r="C238" s="27" t="s">
        <v>117</v>
      </c>
      <c r="D238" s="49">
        <v>360</v>
      </c>
      <c r="E238" s="49"/>
      <c r="F238" s="49"/>
      <c r="G238" s="49"/>
    </row>
    <row r="239" spans="1:7" x14ac:dyDescent="0.25">
      <c r="A239" s="27" t="s">
        <v>45</v>
      </c>
      <c r="B239" s="27" t="s">
        <v>118</v>
      </c>
      <c r="C239" s="27" t="s">
        <v>119</v>
      </c>
      <c r="D239" s="49">
        <v>690</v>
      </c>
      <c r="E239" s="49"/>
      <c r="F239" s="49"/>
      <c r="G239" s="49"/>
    </row>
    <row r="240" spans="1:7" x14ac:dyDescent="0.25">
      <c r="A240" s="27" t="s">
        <v>45</v>
      </c>
      <c r="B240" s="27" t="s">
        <v>101</v>
      </c>
      <c r="C240" s="27" t="s">
        <v>102</v>
      </c>
      <c r="D240" s="49">
        <v>833.33333333333337</v>
      </c>
      <c r="E240" s="49"/>
      <c r="F240" s="49"/>
      <c r="G240" s="49"/>
    </row>
    <row r="241" spans="1:7" x14ac:dyDescent="0.25">
      <c r="A241" s="27" t="s">
        <v>45</v>
      </c>
      <c r="B241" s="27" t="s">
        <v>103</v>
      </c>
      <c r="C241" s="27" t="s">
        <v>104</v>
      </c>
      <c r="D241" s="49">
        <v>83.333333333333343</v>
      </c>
      <c r="E241" s="49"/>
      <c r="F241" s="49"/>
      <c r="G241" s="49"/>
    </row>
    <row r="242" spans="1:7" x14ac:dyDescent="0.25">
      <c r="A242" s="27" t="s">
        <v>45</v>
      </c>
      <c r="B242" s="27" t="s">
        <v>107</v>
      </c>
      <c r="C242" s="27" t="s">
        <v>108</v>
      </c>
      <c r="D242" s="49">
        <v>483.33333333333331</v>
      </c>
      <c r="E242" s="49"/>
      <c r="F242" s="49"/>
      <c r="G242" s="49"/>
    </row>
    <row r="243" spans="1:7" x14ac:dyDescent="0.25">
      <c r="A243" s="27"/>
      <c r="B243" s="27"/>
      <c r="C243" s="27"/>
      <c r="D243" s="49"/>
      <c r="E243" s="49"/>
      <c r="F243" s="49"/>
      <c r="G243" s="49"/>
    </row>
    <row r="244" spans="1:7" x14ac:dyDescent="0.25">
      <c r="A244" s="27" t="s">
        <v>47</v>
      </c>
      <c r="B244" s="27" t="s">
        <v>89</v>
      </c>
      <c r="C244" s="27" t="str">
        <f t="shared" ref="C244:C247" si="19">VLOOKUP(B244,$J$4:$K$55,2,0)</f>
        <v>đậy bạt đống ủ</v>
      </c>
      <c r="D244" s="49"/>
      <c r="E244" s="49"/>
      <c r="F244" s="49">
        <v>7</v>
      </c>
      <c r="G244" s="49">
        <v>0.50000000000000089</v>
      </c>
    </row>
    <row r="245" spans="1:7" x14ac:dyDescent="0.25">
      <c r="A245" s="27" t="s">
        <v>47</v>
      </c>
      <c r="B245" s="27" t="s">
        <v>90</v>
      </c>
      <c r="C245" s="27" t="str">
        <f t="shared" si="19"/>
        <v>mở  bạt đống ủ</v>
      </c>
      <c r="D245" s="49"/>
      <c r="E245" s="49"/>
      <c r="F245" s="49">
        <v>5.5</v>
      </c>
      <c r="G245" s="49"/>
    </row>
    <row r="246" spans="1:7" x14ac:dyDescent="0.25">
      <c r="A246" s="27" t="s">
        <v>47</v>
      </c>
      <c r="B246" s="27" t="s">
        <v>91</v>
      </c>
      <c r="C246" s="27" t="str">
        <f t="shared" si="19"/>
        <v>mở bạt hồ</v>
      </c>
      <c r="D246" s="49"/>
      <c r="E246" s="49"/>
      <c r="F246" s="49">
        <v>1.9999999999999982</v>
      </c>
      <c r="G246" s="49"/>
    </row>
    <row r="247" spans="1:7" x14ac:dyDescent="0.25">
      <c r="A247" s="27" t="s">
        <v>47</v>
      </c>
      <c r="B247" s="27" t="s">
        <v>92</v>
      </c>
      <c r="C247" s="27" t="str">
        <f t="shared" si="19"/>
        <v>làm ngoài</v>
      </c>
      <c r="D247" s="49"/>
      <c r="E247" s="49"/>
      <c r="F247" s="49">
        <v>10</v>
      </c>
      <c r="G247" s="49"/>
    </row>
    <row r="248" spans="1:7" x14ac:dyDescent="0.25">
      <c r="A248" s="27" t="s">
        <v>47</v>
      </c>
      <c r="B248" s="27" t="s">
        <v>95</v>
      </c>
      <c r="C248" s="27" t="s">
        <v>96</v>
      </c>
      <c r="D248" s="49">
        <v>206.66666666666666</v>
      </c>
      <c r="E248" s="49"/>
      <c r="F248" s="49"/>
      <c r="G248" s="49"/>
    </row>
    <row r="249" spans="1:7" x14ac:dyDescent="0.25">
      <c r="A249" s="27" t="s">
        <v>47</v>
      </c>
      <c r="B249" s="27" t="s">
        <v>99</v>
      </c>
      <c r="C249" s="27" t="s">
        <v>100</v>
      </c>
      <c r="D249" s="49">
        <v>1330</v>
      </c>
      <c r="E249" s="49"/>
      <c r="F249" s="49"/>
      <c r="G249" s="49"/>
    </row>
    <row r="250" spans="1:7" x14ac:dyDescent="0.25">
      <c r="A250" s="27" t="s">
        <v>47</v>
      </c>
      <c r="B250" s="27" t="s">
        <v>114</v>
      </c>
      <c r="C250" s="27" t="s">
        <v>115</v>
      </c>
      <c r="D250" s="49">
        <v>315</v>
      </c>
      <c r="E250" s="49"/>
      <c r="F250" s="49"/>
      <c r="G250" s="49"/>
    </row>
    <row r="251" spans="1:7" x14ac:dyDescent="0.25">
      <c r="A251" s="27" t="s">
        <v>47</v>
      </c>
      <c r="B251" s="27" t="s">
        <v>101</v>
      </c>
      <c r="C251" s="27" t="s">
        <v>102</v>
      </c>
      <c r="D251" s="49">
        <v>533.33333333333326</v>
      </c>
      <c r="E251" s="49"/>
      <c r="F251" s="49"/>
      <c r="G251" s="49"/>
    </row>
    <row r="252" spans="1:7" x14ac:dyDescent="0.25">
      <c r="A252" s="27" t="s">
        <v>47</v>
      </c>
      <c r="B252" s="27" t="s">
        <v>112</v>
      </c>
      <c r="C252" s="27" t="s">
        <v>113</v>
      </c>
      <c r="D252" s="49">
        <v>166.66666666666666</v>
      </c>
      <c r="E252" s="49"/>
      <c r="F252" s="49"/>
      <c r="G252" s="49"/>
    </row>
    <row r="253" spans="1:7" x14ac:dyDescent="0.25">
      <c r="A253" s="27" t="s">
        <v>47</v>
      </c>
      <c r="B253" s="27" t="s">
        <v>103</v>
      </c>
      <c r="C253" s="27" t="s">
        <v>104</v>
      </c>
      <c r="D253" s="49">
        <v>41.666666666666664</v>
      </c>
      <c r="E253" s="49"/>
      <c r="F253" s="49"/>
      <c r="G253" s="49"/>
    </row>
    <row r="254" spans="1:7" x14ac:dyDescent="0.25">
      <c r="A254" s="27" t="s">
        <v>47</v>
      </c>
      <c r="B254" s="27" t="s">
        <v>107</v>
      </c>
      <c r="C254" s="27" t="s">
        <v>108</v>
      </c>
      <c r="D254" s="49">
        <v>308.33333333333331</v>
      </c>
      <c r="E254" s="49">
        <v>25</v>
      </c>
      <c r="F254" s="49"/>
      <c r="G254" s="49"/>
    </row>
    <row r="255" spans="1:7" x14ac:dyDescent="0.25">
      <c r="A255" s="27"/>
      <c r="B255" s="27"/>
      <c r="C255" s="27"/>
      <c r="D255" s="49"/>
      <c r="E255" s="49"/>
      <c r="F255" s="49"/>
      <c r="G255" s="49"/>
    </row>
    <row r="256" spans="1:7" x14ac:dyDescent="0.25">
      <c r="A256" s="27" t="s">
        <v>48</v>
      </c>
      <c r="B256" s="27" t="s">
        <v>89</v>
      </c>
      <c r="C256" s="27" t="str">
        <f t="shared" ref="C256:C260" si="20">VLOOKUP(B256,$J$4:$K$55,2,0)</f>
        <v>đậy bạt đống ủ</v>
      </c>
      <c r="D256" s="49"/>
      <c r="E256" s="49"/>
      <c r="F256" s="49">
        <v>5.4999999999999982</v>
      </c>
      <c r="G256" s="49">
        <v>0.50000000000000089</v>
      </c>
    </row>
    <row r="257" spans="1:7" x14ac:dyDescent="0.25">
      <c r="A257" s="27" t="s">
        <v>48</v>
      </c>
      <c r="B257" s="27" t="s">
        <v>90</v>
      </c>
      <c r="C257" s="27" t="str">
        <f t="shared" si="20"/>
        <v>mở  bạt đống ủ</v>
      </c>
      <c r="D257" s="49"/>
      <c r="E257" s="49"/>
      <c r="F257" s="49">
        <v>5.0000000000000018</v>
      </c>
      <c r="G257" s="49"/>
    </row>
    <row r="258" spans="1:7" x14ac:dyDescent="0.25">
      <c r="A258" s="27" t="s">
        <v>48</v>
      </c>
      <c r="B258" s="27" t="s">
        <v>91</v>
      </c>
      <c r="C258" s="27" t="str">
        <f t="shared" si="20"/>
        <v>mở bạt hồ</v>
      </c>
      <c r="D258" s="49"/>
      <c r="E258" s="49"/>
      <c r="F258" s="49">
        <v>1.9999999999999982</v>
      </c>
      <c r="G258" s="49"/>
    </row>
    <row r="259" spans="1:7" x14ac:dyDescent="0.25">
      <c r="A259" s="27" t="s">
        <v>48</v>
      </c>
      <c r="B259" s="27" t="s">
        <v>93</v>
      </c>
      <c r="C259" s="27" t="str">
        <f t="shared" si="20"/>
        <v>đậy bạt hồ</v>
      </c>
      <c r="D259" s="49"/>
      <c r="E259" s="49"/>
      <c r="F259" s="49">
        <v>2.5000000000000004</v>
      </c>
      <c r="G259" s="49"/>
    </row>
    <row r="260" spans="1:7" x14ac:dyDescent="0.25">
      <c r="A260" s="27" t="s">
        <v>48</v>
      </c>
      <c r="B260" s="27" t="s">
        <v>92</v>
      </c>
      <c r="C260" s="27" t="str">
        <f t="shared" si="20"/>
        <v>làm ngoài</v>
      </c>
      <c r="D260" s="49"/>
      <c r="E260" s="49"/>
      <c r="F260" s="49">
        <v>12.5</v>
      </c>
      <c r="G260" s="49"/>
    </row>
    <row r="261" spans="1:7" x14ac:dyDescent="0.25">
      <c r="A261" s="27" t="s">
        <v>48</v>
      </c>
      <c r="B261" s="27" t="s">
        <v>95</v>
      </c>
      <c r="C261" s="27" t="s">
        <v>96</v>
      </c>
      <c r="D261" s="49">
        <v>206.66666666666666</v>
      </c>
      <c r="E261" s="49"/>
      <c r="F261" s="49"/>
      <c r="G261" s="49"/>
    </row>
    <row r="262" spans="1:7" x14ac:dyDescent="0.25">
      <c r="A262" s="27" t="s">
        <v>48</v>
      </c>
      <c r="B262" s="27" t="s">
        <v>99</v>
      </c>
      <c r="C262" s="27" t="s">
        <v>100</v>
      </c>
      <c r="D262" s="49">
        <v>2080</v>
      </c>
      <c r="E262" s="49"/>
      <c r="F262" s="49"/>
      <c r="G262" s="49"/>
    </row>
    <row r="263" spans="1:7" x14ac:dyDescent="0.25">
      <c r="A263" s="27" t="s">
        <v>48</v>
      </c>
      <c r="B263" s="27" t="s">
        <v>101</v>
      </c>
      <c r="C263" s="27" t="s">
        <v>102</v>
      </c>
      <c r="D263" s="49">
        <v>366.66666666666663</v>
      </c>
      <c r="E263" s="49"/>
      <c r="F263" s="49"/>
      <c r="G263" s="49"/>
    </row>
    <row r="264" spans="1:7" x14ac:dyDescent="0.25">
      <c r="A264" s="27" t="s">
        <v>48</v>
      </c>
      <c r="B264" s="27" t="s">
        <v>112</v>
      </c>
      <c r="C264" s="27" t="s">
        <v>113</v>
      </c>
      <c r="D264" s="49">
        <v>166.66666666666666</v>
      </c>
      <c r="E264" s="49"/>
      <c r="F264" s="49"/>
      <c r="G264" s="49"/>
    </row>
    <row r="265" spans="1:7" x14ac:dyDescent="0.25">
      <c r="A265" s="27" t="s">
        <v>48</v>
      </c>
      <c r="B265" s="27" t="s">
        <v>103</v>
      </c>
      <c r="C265" s="27" t="s">
        <v>104</v>
      </c>
      <c r="D265" s="49">
        <v>141.66666666666666</v>
      </c>
      <c r="E265" s="49"/>
      <c r="F265" s="49"/>
      <c r="G265" s="49"/>
    </row>
    <row r="266" spans="1:7" x14ac:dyDescent="0.25">
      <c r="A266" s="27" t="s">
        <v>48</v>
      </c>
      <c r="B266" s="27" t="s">
        <v>107</v>
      </c>
      <c r="C266" s="27" t="s">
        <v>108</v>
      </c>
      <c r="D266" s="49">
        <v>308.33333333333331</v>
      </c>
      <c r="E266" s="49">
        <v>25</v>
      </c>
      <c r="F266" s="49"/>
      <c r="G266" s="49"/>
    </row>
    <row r="267" spans="1:7" x14ac:dyDescent="0.25">
      <c r="A267" s="9"/>
      <c r="B267" s="9"/>
      <c r="C267" s="9"/>
      <c r="D267" s="9"/>
      <c r="E267" s="9"/>
      <c r="F267" s="9"/>
      <c r="G267" s="9"/>
    </row>
    <row r="268" spans="1:7" s="9" customFormat="1" x14ac:dyDescent="0.25">
      <c r="A268" s="9" t="s">
        <v>66</v>
      </c>
      <c r="D268" s="58"/>
      <c r="E268" s="59"/>
      <c r="F268" s="59"/>
      <c r="G268" s="59"/>
    </row>
    <row r="269" spans="1:7" x14ac:dyDescent="0.25">
      <c r="A269" s="9" t="s">
        <v>62</v>
      </c>
      <c r="B269" s="9"/>
      <c r="C269" s="57" t="s">
        <v>63</v>
      </c>
      <c r="D269" s="145" t="s">
        <v>64</v>
      </c>
      <c r="E269" s="145"/>
      <c r="F269" s="146" t="s">
        <v>65</v>
      </c>
      <c r="G269" s="146"/>
    </row>
  </sheetData>
  <autoFilter ref="A3:O266"/>
  <mergeCells count="8">
    <mergeCell ref="D269:E269"/>
    <mergeCell ref="F269:G269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5"/>
  <sheetViews>
    <sheetView topLeftCell="A212" workbookViewId="0">
      <selection activeCell="A234" sqref="A234:XFD235"/>
    </sheetView>
  </sheetViews>
  <sheetFormatPr defaultRowHeight="15" x14ac:dyDescent="0.25"/>
  <cols>
    <col min="1" max="1" width="20.140625" customWidth="1"/>
    <col min="2" max="2" width="12.28515625" customWidth="1"/>
    <col min="3" max="3" width="32.140625" bestFit="1" customWidth="1"/>
    <col min="4" max="7" width="9.5703125" customWidth="1"/>
    <col min="8" max="10" width="0" hidden="1" customWidth="1"/>
    <col min="12" max="13" width="0" hidden="1" customWidth="1"/>
  </cols>
  <sheetData>
    <row r="3" spans="1:13" ht="21" x14ac:dyDescent="0.25">
      <c r="A3" s="163" t="s">
        <v>148</v>
      </c>
      <c r="B3" s="164"/>
      <c r="C3" s="164"/>
      <c r="D3" s="164"/>
      <c r="E3" s="164"/>
      <c r="F3" s="164"/>
      <c r="G3" s="165"/>
    </row>
    <row r="4" spans="1:13" ht="46.5" customHeight="1" x14ac:dyDescent="0.25">
      <c r="A4" s="166" t="s">
        <v>68</v>
      </c>
      <c r="B4" s="161" t="s">
        <v>0</v>
      </c>
      <c r="C4" s="161" t="s">
        <v>77</v>
      </c>
      <c r="D4" s="168" t="s">
        <v>76</v>
      </c>
      <c r="E4" s="169"/>
      <c r="F4" s="170" t="s">
        <v>75</v>
      </c>
      <c r="G4" s="171"/>
      <c r="H4" s="67" t="s">
        <v>138</v>
      </c>
      <c r="I4" s="67" t="s">
        <v>138</v>
      </c>
      <c r="J4" s="67" t="s">
        <v>138</v>
      </c>
    </row>
    <row r="5" spans="1:13" ht="47.25" x14ac:dyDescent="0.25">
      <c r="A5" s="167"/>
      <c r="B5" s="162"/>
      <c r="C5" s="162"/>
      <c r="D5" s="64" t="s">
        <v>55</v>
      </c>
      <c r="E5" s="64" t="s">
        <v>72</v>
      </c>
      <c r="F5" s="64" t="s">
        <v>73</v>
      </c>
      <c r="G5" s="64" t="s">
        <v>74</v>
      </c>
      <c r="H5" s="5" t="s">
        <v>139</v>
      </c>
      <c r="I5" s="5" t="s">
        <v>140</v>
      </c>
      <c r="J5" s="5" t="s">
        <v>141</v>
      </c>
    </row>
    <row r="6" spans="1:13" ht="15.75" x14ac:dyDescent="0.25">
      <c r="A6" s="66"/>
      <c r="B6" s="65"/>
      <c r="C6" s="65"/>
      <c r="D6" s="64"/>
      <c r="E6" s="64"/>
      <c r="F6" s="64"/>
      <c r="G6" s="64"/>
      <c r="H6" s="5"/>
      <c r="I6" s="5"/>
      <c r="J6" s="5"/>
    </row>
    <row r="7" spans="1:13" x14ac:dyDescent="0.25">
      <c r="A7" s="27" t="s">
        <v>94</v>
      </c>
      <c r="B7" s="27" t="s">
        <v>89</v>
      </c>
      <c r="C7" s="27" t="str">
        <f>VLOOKUP(B7,$L$7:$M$52,2,0)</f>
        <v>đậy bạt đống ủ</v>
      </c>
      <c r="D7" s="49"/>
      <c r="E7" s="49"/>
      <c r="F7" s="49">
        <v>2</v>
      </c>
      <c r="G7" s="49">
        <f t="shared" ref="G7:G68" si="0">+I7</f>
        <v>0</v>
      </c>
      <c r="H7" s="2"/>
      <c r="I7" s="2"/>
      <c r="J7" s="2">
        <v>1.5</v>
      </c>
    </row>
    <row r="8" spans="1:13" x14ac:dyDescent="0.25">
      <c r="A8" s="27" t="s">
        <v>94</v>
      </c>
      <c r="B8" s="27" t="s">
        <v>90</v>
      </c>
      <c r="C8" s="27" t="str">
        <f t="shared" ref="C8:C9" si="1">VLOOKUP(B8,$L$7:$M$52,2,0)</f>
        <v>mở  bạt đống ủ</v>
      </c>
      <c r="D8" s="49"/>
      <c r="E8" s="49"/>
      <c r="F8" s="49">
        <f t="shared" ref="F8:F68" si="2">+H8+J8</f>
        <v>1.0000000000000004</v>
      </c>
      <c r="G8" s="49">
        <f t="shared" si="0"/>
        <v>0</v>
      </c>
      <c r="H8" s="2"/>
      <c r="I8" s="2"/>
      <c r="J8" s="2">
        <v>1.0000000000000004</v>
      </c>
    </row>
    <row r="9" spans="1:13" x14ac:dyDescent="0.25">
      <c r="A9" s="27" t="s">
        <v>94</v>
      </c>
      <c r="B9" s="27" t="s">
        <v>92</v>
      </c>
      <c r="C9" s="27" t="str">
        <f t="shared" si="1"/>
        <v>làm ngoài</v>
      </c>
      <c r="D9" s="49"/>
      <c r="E9" s="49"/>
      <c r="F9" s="49">
        <f t="shared" si="2"/>
        <v>2.0000000000000009</v>
      </c>
      <c r="G9" s="49">
        <f t="shared" si="0"/>
        <v>0</v>
      </c>
      <c r="H9" s="2">
        <v>2.0000000000000009</v>
      </c>
      <c r="I9" s="2"/>
      <c r="J9" s="2"/>
    </row>
    <row r="10" spans="1:13" x14ac:dyDescent="0.25">
      <c r="A10" s="27" t="s">
        <v>94</v>
      </c>
      <c r="B10" s="27" t="s">
        <v>97</v>
      </c>
      <c r="C10" s="27" t="s">
        <v>98</v>
      </c>
      <c r="D10" s="49">
        <v>380</v>
      </c>
      <c r="E10" s="49"/>
      <c r="F10" s="49">
        <f t="shared" si="2"/>
        <v>0</v>
      </c>
      <c r="G10" s="49">
        <f t="shared" si="0"/>
        <v>0</v>
      </c>
      <c r="H10" s="2"/>
      <c r="I10" s="2"/>
      <c r="J10" s="2"/>
      <c r="L10" t="s">
        <v>89</v>
      </c>
      <c r="M10" t="s">
        <v>135</v>
      </c>
    </row>
    <row r="11" spans="1:13" x14ac:dyDescent="0.25">
      <c r="A11" s="27" t="s">
        <v>94</v>
      </c>
      <c r="B11" s="27" t="s">
        <v>99</v>
      </c>
      <c r="C11" s="27" t="s">
        <v>100</v>
      </c>
      <c r="D11" s="49">
        <v>500</v>
      </c>
      <c r="E11" s="49"/>
      <c r="F11" s="49">
        <f t="shared" si="2"/>
        <v>0</v>
      </c>
      <c r="G11" s="49">
        <f t="shared" si="0"/>
        <v>0</v>
      </c>
      <c r="H11" s="2"/>
      <c r="I11" s="2"/>
      <c r="J11" s="2"/>
      <c r="L11" t="s">
        <v>90</v>
      </c>
      <c r="M11" t="s">
        <v>136</v>
      </c>
    </row>
    <row r="12" spans="1:13" x14ac:dyDescent="0.25">
      <c r="A12" s="27" t="s">
        <v>94</v>
      </c>
      <c r="B12" s="27" t="s">
        <v>114</v>
      </c>
      <c r="C12" s="27" t="s">
        <v>115</v>
      </c>
      <c r="D12" s="49">
        <v>315</v>
      </c>
      <c r="E12" s="49"/>
      <c r="F12" s="49">
        <f t="shared" si="2"/>
        <v>0</v>
      </c>
      <c r="G12" s="49">
        <f t="shared" si="0"/>
        <v>0</v>
      </c>
      <c r="H12" s="2"/>
      <c r="I12" s="2"/>
      <c r="J12" s="2"/>
      <c r="L12" t="s">
        <v>92</v>
      </c>
      <c r="M12" t="s">
        <v>134</v>
      </c>
    </row>
    <row r="13" spans="1:13" x14ac:dyDescent="0.25">
      <c r="A13" s="27" t="s">
        <v>94</v>
      </c>
      <c r="B13" s="27" t="s">
        <v>118</v>
      </c>
      <c r="C13" s="27" t="s">
        <v>119</v>
      </c>
      <c r="D13" s="49">
        <v>150</v>
      </c>
      <c r="E13" s="49"/>
      <c r="F13" s="49">
        <f t="shared" si="2"/>
        <v>0</v>
      </c>
      <c r="G13" s="49">
        <f t="shared" si="0"/>
        <v>0</v>
      </c>
      <c r="H13" s="2"/>
      <c r="I13" s="2"/>
      <c r="J13" s="2"/>
      <c r="L13" t="s">
        <v>109</v>
      </c>
      <c r="M13" t="s">
        <v>132</v>
      </c>
    </row>
    <row r="14" spans="1:13" x14ac:dyDescent="0.25">
      <c r="A14" s="27" t="s">
        <v>94</v>
      </c>
      <c r="B14" s="27" t="s">
        <v>101</v>
      </c>
      <c r="C14" s="27" t="s">
        <v>102</v>
      </c>
      <c r="D14" s="49">
        <v>366.66666666666669</v>
      </c>
      <c r="E14" s="49"/>
      <c r="F14" s="49">
        <f t="shared" si="2"/>
        <v>0</v>
      </c>
      <c r="G14" s="49">
        <f t="shared" si="0"/>
        <v>0</v>
      </c>
      <c r="H14" s="2"/>
      <c r="I14" s="2"/>
      <c r="J14" s="2"/>
      <c r="L14" t="s">
        <v>93</v>
      </c>
      <c r="M14" t="s">
        <v>132</v>
      </c>
    </row>
    <row r="15" spans="1:13" x14ac:dyDescent="0.25">
      <c r="A15" s="27" t="s">
        <v>94</v>
      </c>
      <c r="B15" s="27" t="s">
        <v>103</v>
      </c>
      <c r="C15" s="27" t="s">
        <v>104</v>
      </c>
      <c r="D15" s="49">
        <v>66.666666666666671</v>
      </c>
      <c r="E15" s="49"/>
      <c r="F15" s="49">
        <f t="shared" si="2"/>
        <v>0</v>
      </c>
      <c r="G15" s="49">
        <f t="shared" si="0"/>
        <v>0</v>
      </c>
      <c r="H15" s="2"/>
      <c r="I15" s="2"/>
      <c r="J15" s="2"/>
      <c r="L15" t="s">
        <v>91</v>
      </c>
      <c r="M15" t="s">
        <v>133</v>
      </c>
    </row>
    <row r="16" spans="1:13" x14ac:dyDescent="0.25">
      <c r="A16" s="27" t="s">
        <v>94</v>
      </c>
      <c r="B16" s="27" t="s">
        <v>107</v>
      </c>
      <c r="C16" s="27" t="s">
        <v>108</v>
      </c>
      <c r="D16" s="49">
        <v>633.33333333333337</v>
      </c>
      <c r="E16" s="49"/>
      <c r="F16" s="49">
        <f t="shared" si="2"/>
        <v>0</v>
      </c>
      <c r="G16" s="49">
        <f t="shared" si="0"/>
        <v>0</v>
      </c>
      <c r="H16" s="2"/>
      <c r="I16" s="2"/>
      <c r="J16" s="2"/>
    </row>
    <row r="17" spans="1:10" x14ac:dyDescent="0.25">
      <c r="A17" s="27" t="s">
        <v>94</v>
      </c>
      <c r="B17" s="27" t="s">
        <v>142</v>
      </c>
      <c r="C17" s="27" t="s">
        <v>143</v>
      </c>
      <c r="D17" s="49">
        <v>315</v>
      </c>
      <c r="E17" s="49"/>
      <c r="F17" s="49">
        <f t="shared" si="2"/>
        <v>0</v>
      </c>
      <c r="G17" s="49">
        <f t="shared" si="0"/>
        <v>0</v>
      </c>
      <c r="H17" s="2"/>
      <c r="I17" s="2"/>
      <c r="J17" s="2"/>
    </row>
    <row r="18" spans="1:10" x14ac:dyDescent="0.25">
      <c r="A18" s="27"/>
      <c r="B18" s="27"/>
      <c r="C18" s="27"/>
      <c r="D18" s="49"/>
      <c r="E18" s="49"/>
      <c r="F18" s="49"/>
      <c r="G18" s="49"/>
      <c r="H18" s="2"/>
      <c r="I18" s="2"/>
      <c r="J18" s="2"/>
    </row>
    <row r="19" spans="1:10" x14ac:dyDescent="0.25">
      <c r="A19" s="27" t="s">
        <v>17</v>
      </c>
      <c r="B19" s="27" t="s">
        <v>89</v>
      </c>
      <c r="C19" s="27" t="str">
        <f t="shared" ref="C19:C21" si="3">VLOOKUP(B19,$L$7:$M$52,2,0)</f>
        <v>đậy bạt đống ủ</v>
      </c>
      <c r="D19" s="49"/>
      <c r="E19" s="49"/>
      <c r="F19" s="49">
        <f t="shared" si="2"/>
        <v>2.5000000000000018</v>
      </c>
      <c r="G19" s="49">
        <f t="shared" si="0"/>
        <v>0</v>
      </c>
      <c r="H19" s="2"/>
      <c r="I19" s="2"/>
      <c r="J19" s="2">
        <v>2.5000000000000018</v>
      </c>
    </row>
    <row r="20" spans="1:10" x14ac:dyDescent="0.25">
      <c r="A20" s="27" t="s">
        <v>17</v>
      </c>
      <c r="B20" s="27" t="s">
        <v>90</v>
      </c>
      <c r="C20" s="27" t="str">
        <f t="shared" si="3"/>
        <v>mở  bạt đống ủ</v>
      </c>
      <c r="D20" s="49"/>
      <c r="E20" s="49"/>
      <c r="F20" s="49">
        <f t="shared" si="2"/>
        <v>1.5</v>
      </c>
      <c r="G20" s="49">
        <f t="shared" si="0"/>
        <v>0</v>
      </c>
      <c r="H20" s="2"/>
      <c r="I20" s="2"/>
      <c r="J20" s="2">
        <v>1.5</v>
      </c>
    </row>
    <row r="21" spans="1:10" x14ac:dyDescent="0.25">
      <c r="A21" s="27" t="s">
        <v>17</v>
      </c>
      <c r="B21" s="27" t="s">
        <v>92</v>
      </c>
      <c r="C21" s="27" t="str">
        <f t="shared" si="3"/>
        <v>làm ngoài</v>
      </c>
      <c r="D21" s="49"/>
      <c r="E21" s="49"/>
      <c r="F21" s="49">
        <f t="shared" si="2"/>
        <v>17.999999999999996</v>
      </c>
      <c r="G21" s="49">
        <f t="shared" si="0"/>
        <v>0</v>
      </c>
      <c r="H21" s="2">
        <v>17.999999999999996</v>
      </c>
      <c r="I21" s="2"/>
      <c r="J21" s="2"/>
    </row>
    <row r="22" spans="1:10" x14ac:dyDescent="0.25">
      <c r="A22" s="27" t="s">
        <v>17</v>
      </c>
      <c r="B22" s="27" t="s">
        <v>95</v>
      </c>
      <c r="C22" s="27" t="s">
        <v>96</v>
      </c>
      <c r="D22" s="49">
        <v>640</v>
      </c>
      <c r="E22" s="49"/>
      <c r="F22" s="49">
        <f t="shared" si="2"/>
        <v>0</v>
      </c>
      <c r="G22" s="49">
        <f t="shared" si="0"/>
        <v>0</v>
      </c>
      <c r="H22" s="2"/>
      <c r="I22" s="2"/>
      <c r="J22" s="2"/>
    </row>
    <row r="23" spans="1:10" x14ac:dyDescent="0.25">
      <c r="A23" s="27" t="s">
        <v>17</v>
      </c>
      <c r="B23" s="27" t="s">
        <v>110</v>
      </c>
      <c r="C23" s="27" t="s">
        <v>111</v>
      </c>
      <c r="D23" s="49">
        <v>750</v>
      </c>
      <c r="E23" s="49"/>
      <c r="F23" s="49">
        <f t="shared" si="2"/>
        <v>0</v>
      </c>
      <c r="G23" s="49">
        <f t="shared" si="0"/>
        <v>0</v>
      </c>
      <c r="H23" s="2"/>
      <c r="I23" s="2"/>
      <c r="J23" s="2"/>
    </row>
    <row r="24" spans="1:10" x14ac:dyDescent="0.25">
      <c r="A24" s="27" t="s">
        <v>17</v>
      </c>
      <c r="B24" s="27" t="s">
        <v>99</v>
      </c>
      <c r="C24" s="27" t="s">
        <v>100</v>
      </c>
      <c r="D24" s="49">
        <v>650</v>
      </c>
      <c r="E24" s="49"/>
      <c r="F24" s="49">
        <f t="shared" si="2"/>
        <v>0</v>
      </c>
      <c r="G24" s="49">
        <f t="shared" si="0"/>
        <v>0</v>
      </c>
      <c r="H24" s="2"/>
      <c r="I24" s="2"/>
      <c r="J24" s="2"/>
    </row>
    <row r="25" spans="1:10" x14ac:dyDescent="0.25">
      <c r="A25" s="27" t="s">
        <v>17</v>
      </c>
      <c r="B25" s="27" t="s">
        <v>144</v>
      </c>
      <c r="C25" s="27" t="s">
        <v>145</v>
      </c>
      <c r="D25" s="49">
        <v>31</v>
      </c>
      <c r="E25" s="49"/>
      <c r="F25" s="49">
        <f t="shared" si="2"/>
        <v>0</v>
      </c>
      <c r="G25" s="49">
        <f t="shared" si="0"/>
        <v>0</v>
      </c>
      <c r="H25" s="2"/>
      <c r="I25" s="2"/>
      <c r="J25" s="2"/>
    </row>
    <row r="26" spans="1:10" x14ac:dyDescent="0.25">
      <c r="A26" s="27" t="s">
        <v>17</v>
      </c>
      <c r="B26" s="27" t="s">
        <v>107</v>
      </c>
      <c r="C26" s="27" t="s">
        <v>108</v>
      </c>
      <c r="D26" s="49">
        <v>733.33333333333337</v>
      </c>
      <c r="E26" s="49"/>
      <c r="F26" s="49">
        <f t="shared" si="2"/>
        <v>0</v>
      </c>
      <c r="G26" s="49">
        <f t="shared" si="0"/>
        <v>0</v>
      </c>
      <c r="H26" s="2"/>
      <c r="I26" s="2"/>
      <c r="J26" s="2"/>
    </row>
    <row r="27" spans="1:10" x14ac:dyDescent="0.25">
      <c r="A27" s="27"/>
      <c r="B27" s="27"/>
      <c r="C27" s="27"/>
      <c r="D27" s="49"/>
      <c r="E27" s="49"/>
      <c r="F27" s="49"/>
      <c r="G27" s="49"/>
      <c r="H27" s="2"/>
      <c r="I27" s="2"/>
      <c r="J27" s="2"/>
    </row>
    <row r="28" spans="1:10" x14ac:dyDescent="0.25">
      <c r="A28" s="27" t="s">
        <v>22</v>
      </c>
      <c r="B28" s="27" t="s">
        <v>89</v>
      </c>
      <c r="C28" s="27" t="str">
        <f t="shared" ref="C28:C30" si="4">VLOOKUP(B28,$L$7:$M$52,2,0)</f>
        <v>đậy bạt đống ủ</v>
      </c>
      <c r="D28" s="49"/>
      <c r="E28" s="49"/>
      <c r="F28" s="49">
        <f t="shared" si="2"/>
        <v>5.0000000000000009</v>
      </c>
      <c r="G28" s="49">
        <f t="shared" si="0"/>
        <v>0</v>
      </c>
      <c r="H28" s="2"/>
      <c r="I28" s="2"/>
      <c r="J28" s="2">
        <v>5.0000000000000009</v>
      </c>
    </row>
    <row r="29" spans="1:10" x14ac:dyDescent="0.25">
      <c r="A29" s="27" t="s">
        <v>22</v>
      </c>
      <c r="B29" s="27" t="s">
        <v>90</v>
      </c>
      <c r="C29" s="27" t="str">
        <f t="shared" si="4"/>
        <v>mở  bạt đống ủ</v>
      </c>
      <c r="D29" s="49"/>
      <c r="E29" s="49"/>
      <c r="F29" s="49">
        <f t="shared" si="2"/>
        <v>3</v>
      </c>
      <c r="G29" s="49">
        <f t="shared" si="0"/>
        <v>0</v>
      </c>
      <c r="H29" s="2"/>
      <c r="I29" s="2"/>
      <c r="J29" s="2">
        <v>3</v>
      </c>
    </row>
    <row r="30" spans="1:10" x14ac:dyDescent="0.25">
      <c r="A30" s="27" t="s">
        <v>22</v>
      </c>
      <c r="B30" s="27" t="s">
        <v>92</v>
      </c>
      <c r="C30" s="27" t="str">
        <f t="shared" si="4"/>
        <v>làm ngoài</v>
      </c>
      <c r="D30" s="49"/>
      <c r="E30" s="49"/>
      <c r="F30" s="49">
        <f t="shared" si="2"/>
        <v>8.5</v>
      </c>
      <c r="G30" s="49">
        <f t="shared" si="0"/>
        <v>0</v>
      </c>
      <c r="H30" s="2">
        <v>8.5</v>
      </c>
      <c r="I30" s="2"/>
      <c r="J30" s="2"/>
    </row>
    <row r="31" spans="1:10" x14ac:dyDescent="0.25">
      <c r="A31" s="27" t="s">
        <v>22</v>
      </c>
      <c r="B31" s="27" t="s">
        <v>95</v>
      </c>
      <c r="C31" s="27" t="s">
        <v>96</v>
      </c>
      <c r="D31" s="49">
        <v>650</v>
      </c>
      <c r="E31" s="49"/>
      <c r="F31" s="49">
        <f t="shared" si="2"/>
        <v>0</v>
      </c>
      <c r="G31" s="49">
        <f t="shared" si="0"/>
        <v>0</v>
      </c>
      <c r="H31" s="2"/>
      <c r="I31" s="2"/>
      <c r="J31" s="2"/>
    </row>
    <row r="32" spans="1:10" x14ac:dyDescent="0.25">
      <c r="A32" s="27" t="s">
        <v>22</v>
      </c>
      <c r="B32" s="27" t="s">
        <v>99</v>
      </c>
      <c r="C32" s="27" t="s">
        <v>100</v>
      </c>
      <c r="D32" s="49">
        <v>2050</v>
      </c>
      <c r="E32" s="49"/>
      <c r="F32" s="49">
        <f t="shared" si="2"/>
        <v>0</v>
      </c>
      <c r="G32" s="49">
        <f t="shared" si="0"/>
        <v>0</v>
      </c>
      <c r="H32" s="2"/>
      <c r="I32" s="2"/>
      <c r="J32" s="2"/>
    </row>
    <row r="33" spans="1:10" x14ac:dyDescent="0.25">
      <c r="A33" s="27" t="s">
        <v>22</v>
      </c>
      <c r="B33" s="27" t="s">
        <v>101</v>
      </c>
      <c r="C33" s="27" t="s">
        <v>102</v>
      </c>
      <c r="D33" s="49">
        <v>400</v>
      </c>
      <c r="E33" s="49"/>
      <c r="F33" s="49">
        <f t="shared" si="2"/>
        <v>0</v>
      </c>
      <c r="G33" s="49">
        <f t="shared" si="0"/>
        <v>0</v>
      </c>
      <c r="H33" s="2"/>
      <c r="I33" s="2"/>
      <c r="J33" s="2"/>
    </row>
    <row r="34" spans="1:10" x14ac:dyDescent="0.25">
      <c r="A34" s="27" t="s">
        <v>22</v>
      </c>
      <c r="B34" s="27" t="s">
        <v>112</v>
      </c>
      <c r="C34" s="27" t="s">
        <v>113</v>
      </c>
      <c r="D34" s="49">
        <v>166.66666666666666</v>
      </c>
      <c r="E34" s="49"/>
      <c r="F34" s="49">
        <f t="shared" si="2"/>
        <v>0</v>
      </c>
      <c r="G34" s="49">
        <f t="shared" si="0"/>
        <v>0</v>
      </c>
      <c r="H34" s="2"/>
      <c r="I34" s="2"/>
      <c r="J34" s="2"/>
    </row>
    <row r="35" spans="1:10" x14ac:dyDescent="0.25">
      <c r="A35" s="27" t="s">
        <v>22</v>
      </c>
      <c r="B35" s="27" t="s">
        <v>103</v>
      </c>
      <c r="C35" s="27" t="s">
        <v>104</v>
      </c>
      <c r="D35" s="49">
        <v>66.666666666666671</v>
      </c>
      <c r="E35" s="49"/>
      <c r="F35" s="49">
        <f t="shared" si="2"/>
        <v>0</v>
      </c>
      <c r="G35" s="49">
        <f t="shared" si="0"/>
        <v>0</v>
      </c>
      <c r="H35" s="2"/>
      <c r="I35" s="2"/>
      <c r="J35" s="2"/>
    </row>
    <row r="36" spans="1:10" x14ac:dyDescent="0.25">
      <c r="A36" s="27" t="s">
        <v>22</v>
      </c>
      <c r="B36" s="27" t="s">
        <v>107</v>
      </c>
      <c r="C36" s="27" t="s">
        <v>108</v>
      </c>
      <c r="D36" s="49">
        <v>366.66666666666663</v>
      </c>
      <c r="E36" s="49"/>
      <c r="F36" s="49">
        <f t="shared" si="2"/>
        <v>0</v>
      </c>
      <c r="G36" s="49">
        <f t="shared" si="0"/>
        <v>0</v>
      </c>
      <c r="H36" s="2"/>
      <c r="I36" s="2"/>
      <c r="J36" s="2"/>
    </row>
    <row r="37" spans="1:10" x14ac:dyDescent="0.25">
      <c r="A37" s="27"/>
      <c r="B37" s="27"/>
      <c r="C37" s="27"/>
      <c r="D37" s="49"/>
      <c r="E37" s="49"/>
      <c r="F37" s="49"/>
      <c r="G37" s="49"/>
      <c r="H37" s="2"/>
      <c r="I37" s="2"/>
      <c r="J37" s="2"/>
    </row>
    <row r="38" spans="1:10" x14ac:dyDescent="0.25">
      <c r="A38" s="27" t="s">
        <v>25</v>
      </c>
      <c r="B38" s="27" t="s">
        <v>89</v>
      </c>
      <c r="C38" s="27" t="str">
        <f t="shared" ref="C38:C39" si="5">VLOOKUP(B38,$L$7:$M$52,2,0)</f>
        <v>đậy bạt đống ủ</v>
      </c>
      <c r="D38" s="49"/>
      <c r="E38" s="49"/>
      <c r="F38" s="49">
        <f t="shared" si="2"/>
        <v>6.5000000000000009</v>
      </c>
      <c r="G38" s="49">
        <f t="shared" si="0"/>
        <v>0</v>
      </c>
      <c r="H38" s="2"/>
      <c r="I38" s="2"/>
      <c r="J38" s="2">
        <v>6.5000000000000009</v>
      </c>
    </row>
    <row r="39" spans="1:10" x14ac:dyDescent="0.25">
      <c r="A39" s="27" t="s">
        <v>25</v>
      </c>
      <c r="B39" s="27" t="s">
        <v>92</v>
      </c>
      <c r="C39" s="27" t="str">
        <f t="shared" si="5"/>
        <v>làm ngoài</v>
      </c>
      <c r="D39" s="49"/>
      <c r="E39" s="49"/>
      <c r="F39" s="49">
        <f t="shared" si="2"/>
        <v>3.9999999999999991</v>
      </c>
      <c r="G39" s="49">
        <f t="shared" si="0"/>
        <v>0</v>
      </c>
      <c r="H39" s="2">
        <v>3.9999999999999991</v>
      </c>
      <c r="I39" s="2"/>
      <c r="J39" s="2"/>
    </row>
    <row r="40" spans="1:10" x14ac:dyDescent="0.25">
      <c r="A40" s="27" t="s">
        <v>25</v>
      </c>
      <c r="B40" s="27" t="s">
        <v>97</v>
      </c>
      <c r="C40" s="27" t="s">
        <v>98</v>
      </c>
      <c r="D40" s="49">
        <v>375</v>
      </c>
      <c r="E40" s="49"/>
      <c r="F40" s="49">
        <f t="shared" si="2"/>
        <v>0</v>
      </c>
      <c r="G40" s="49">
        <f t="shared" si="0"/>
        <v>0</v>
      </c>
      <c r="H40" s="2"/>
      <c r="I40" s="2"/>
      <c r="J40" s="2"/>
    </row>
    <row r="41" spans="1:10" x14ac:dyDescent="0.25">
      <c r="A41" s="27" t="s">
        <v>25</v>
      </c>
      <c r="B41" s="27" t="s">
        <v>126</v>
      </c>
      <c r="C41" s="27" t="s">
        <v>127</v>
      </c>
      <c r="D41" s="49">
        <v>450</v>
      </c>
      <c r="E41" s="49"/>
      <c r="F41" s="49">
        <f t="shared" si="2"/>
        <v>0</v>
      </c>
      <c r="G41" s="49">
        <f t="shared" si="0"/>
        <v>0</v>
      </c>
      <c r="H41" s="2"/>
      <c r="I41" s="2"/>
      <c r="J41" s="2"/>
    </row>
    <row r="42" spans="1:10" x14ac:dyDescent="0.25">
      <c r="A42" s="27" t="s">
        <v>25</v>
      </c>
      <c r="B42" s="27" t="s">
        <v>114</v>
      </c>
      <c r="C42" s="27" t="s">
        <v>115</v>
      </c>
      <c r="D42" s="49">
        <v>630</v>
      </c>
      <c r="E42" s="49"/>
      <c r="F42" s="49">
        <f t="shared" si="2"/>
        <v>0</v>
      </c>
      <c r="G42" s="49">
        <f t="shared" si="0"/>
        <v>0</v>
      </c>
      <c r="H42" s="2"/>
      <c r="I42" s="2"/>
      <c r="J42" s="2"/>
    </row>
    <row r="43" spans="1:10" x14ac:dyDescent="0.25">
      <c r="A43" s="27" t="s">
        <v>25</v>
      </c>
      <c r="B43" s="27" t="s">
        <v>118</v>
      </c>
      <c r="C43" s="27" t="s">
        <v>119</v>
      </c>
      <c r="D43" s="49">
        <v>400</v>
      </c>
      <c r="E43" s="49"/>
      <c r="F43" s="49">
        <f t="shared" si="2"/>
        <v>0</v>
      </c>
      <c r="G43" s="49">
        <f t="shared" si="0"/>
        <v>0</v>
      </c>
      <c r="H43" s="2"/>
      <c r="I43" s="2"/>
      <c r="J43" s="2"/>
    </row>
    <row r="44" spans="1:10" x14ac:dyDescent="0.25">
      <c r="A44" s="27" t="s">
        <v>25</v>
      </c>
      <c r="B44" s="27" t="s">
        <v>101</v>
      </c>
      <c r="C44" s="27" t="s">
        <v>102</v>
      </c>
      <c r="D44" s="49">
        <v>66.666666666666671</v>
      </c>
      <c r="E44" s="49"/>
      <c r="F44" s="49">
        <f t="shared" si="2"/>
        <v>0</v>
      </c>
      <c r="G44" s="49">
        <f t="shared" si="0"/>
        <v>0</v>
      </c>
      <c r="H44" s="2"/>
      <c r="I44" s="2"/>
      <c r="J44" s="2"/>
    </row>
    <row r="45" spans="1:10" x14ac:dyDescent="0.25">
      <c r="A45" s="27" t="s">
        <v>25</v>
      </c>
      <c r="B45" s="27" t="s">
        <v>112</v>
      </c>
      <c r="C45" s="27" t="s">
        <v>113</v>
      </c>
      <c r="D45" s="49">
        <v>166.66666666666666</v>
      </c>
      <c r="E45" s="49"/>
      <c r="F45" s="49">
        <f t="shared" si="2"/>
        <v>0</v>
      </c>
      <c r="G45" s="49">
        <f t="shared" si="0"/>
        <v>0</v>
      </c>
      <c r="H45" s="2"/>
      <c r="I45" s="2"/>
      <c r="J45" s="2"/>
    </row>
    <row r="46" spans="1:10" x14ac:dyDescent="0.25">
      <c r="A46" s="27" t="s">
        <v>25</v>
      </c>
      <c r="B46" s="27" t="s">
        <v>103</v>
      </c>
      <c r="C46" s="27" t="s">
        <v>104</v>
      </c>
      <c r="D46" s="49">
        <v>66.666666666666671</v>
      </c>
      <c r="E46" s="49"/>
      <c r="F46" s="49">
        <f t="shared" si="2"/>
        <v>0</v>
      </c>
      <c r="G46" s="49">
        <f t="shared" si="0"/>
        <v>0</v>
      </c>
      <c r="H46" s="2"/>
      <c r="I46" s="2"/>
      <c r="J46" s="2"/>
    </row>
    <row r="47" spans="1:10" x14ac:dyDescent="0.25">
      <c r="A47" s="27" t="s">
        <v>25</v>
      </c>
      <c r="B47" s="27" t="s">
        <v>122</v>
      </c>
      <c r="C47" s="27" t="s">
        <v>123</v>
      </c>
      <c r="D47" s="49">
        <v>700</v>
      </c>
      <c r="E47" s="49"/>
      <c r="F47" s="49">
        <f t="shared" si="2"/>
        <v>0</v>
      </c>
      <c r="G47" s="49">
        <f t="shared" si="0"/>
        <v>0</v>
      </c>
      <c r="H47" s="2"/>
      <c r="I47" s="2"/>
      <c r="J47" s="2"/>
    </row>
    <row r="48" spans="1:10" x14ac:dyDescent="0.25">
      <c r="A48" s="27" t="s">
        <v>25</v>
      </c>
      <c r="B48" s="27" t="s">
        <v>146</v>
      </c>
      <c r="C48" s="27" t="s">
        <v>147</v>
      </c>
      <c r="D48" s="49">
        <v>31.5</v>
      </c>
      <c r="E48" s="49"/>
      <c r="F48" s="49">
        <f t="shared" si="2"/>
        <v>0</v>
      </c>
      <c r="G48" s="49">
        <f t="shared" si="0"/>
        <v>0</v>
      </c>
      <c r="H48" s="2"/>
      <c r="I48" s="2"/>
      <c r="J48" s="2"/>
    </row>
    <row r="49" spans="1:10" x14ac:dyDescent="0.25">
      <c r="A49" s="27" t="s">
        <v>25</v>
      </c>
      <c r="B49" s="27" t="s">
        <v>107</v>
      </c>
      <c r="C49" s="27" t="s">
        <v>108</v>
      </c>
      <c r="D49" s="49">
        <v>366.66666666666663</v>
      </c>
      <c r="E49" s="49"/>
      <c r="F49" s="49">
        <f t="shared" si="2"/>
        <v>0</v>
      </c>
      <c r="G49" s="49">
        <f t="shared" si="0"/>
        <v>0</v>
      </c>
      <c r="H49" s="2"/>
      <c r="I49" s="2"/>
      <c r="J49" s="2"/>
    </row>
    <row r="50" spans="1:10" x14ac:dyDescent="0.25">
      <c r="A50" s="27" t="s">
        <v>25</v>
      </c>
      <c r="B50" s="27" t="s">
        <v>142</v>
      </c>
      <c r="C50" s="27" t="s">
        <v>143</v>
      </c>
      <c r="D50" s="49">
        <v>315</v>
      </c>
      <c r="E50" s="49"/>
      <c r="F50" s="49">
        <f t="shared" si="2"/>
        <v>0</v>
      </c>
      <c r="G50" s="49">
        <f t="shared" si="0"/>
        <v>0</v>
      </c>
      <c r="H50" s="2"/>
      <c r="I50" s="2"/>
      <c r="J50" s="2"/>
    </row>
    <row r="51" spans="1:10" x14ac:dyDescent="0.25">
      <c r="A51" s="27"/>
      <c r="B51" s="27"/>
      <c r="C51" s="27"/>
      <c r="D51" s="49"/>
      <c r="E51" s="49"/>
      <c r="F51" s="49"/>
      <c r="G51" s="49"/>
      <c r="H51" s="2"/>
      <c r="I51" s="2"/>
      <c r="J51" s="2"/>
    </row>
    <row r="52" spans="1:10" x14ac:dyDescent="0.25">
      <c r="A52" s="27" t="s">
        <v>26</v>
      </c>
      <c r="B52" s="27" t="s">
        <v>89</v>
      </c>
      <c r="C52" s="27" t="str">
        <f t="shared" ref="C52:C54" si="6">VLOOKUP(B52,$L$7:$M$52,2,0)</f>
        <v>đậy bạt đống ủ</v>
      </c>
      <c r="D52" s="49"/>
      <c r="E52" s="49"/>
      <c r="F52" s="49">
        <f t="shared" si="2"/>
        <v>3.4999999999999982</v>
      </c>
      <c r="G52" s="49">
        <f t="shared" si="0"/>
        <v>0</v>
      </c>
      <c r="H52" s="2"/>
      <c r="I52" s="2"/>
      <c r="J52" s="2">
        <v>3.4999999999999982</v>
      </c>
    </row>
    <row r="53" spans="1:10" x14ac:dyDescent="0.25">
      <c r="A53" s="27" t="s">
        <v>26</v>
      </c>
      <c r="B53" s="27" t="s">
        <v>90</v>
      </c>
      <c r="C53" s="27" t="str">
        <f t="shared" si="6"/>
        <v>mở  bạt đống ủ</v>
      </c>
      <c r="D53" s="49"/>
      <c r="E53" s="49"/>
      <c r="F53" s="49">
        <f t="shared" si="2"/>
        <v>3.5000000000000009</v>
      </c>
      <c r="G53" s="49">
        <f t="shared" si="0"/>
        <v>0</v>
      </c>
      <c r="H53" s="2"/>
      <c r="I53" s="2"/>
      <c r="J53" s="2">
        <v>3.5000000000000009</v>
      </c>
    </row>
    <row r="54" spans="1:10" x14ac:dyDescent="0.25">
      <c r="A54" s="27" t="s">
        <v>26</v>
      </c>
      <c r="B54" s="27" t="s">
        <v>92</v>
      </c>
      <c r="C54" s="27" t="str">
        <f t="shared" si="6"/>
        <v>làm ngoài</v>
      </c>
      <c r="D54" s="49"/>
      <c r="E54" s="49"/>
      <c r="F54" s="49">
        <f t="shared" si="2"/>
        <v>9</v>
      </c>
      <c r="G54" s="49">
        <f t="shared" si="0"/>
        <v>0</v>
      </c>
      <c r="H54" s="2">
        <v>9</v>
      </c>
      <c r="I54" s="2"/>
      <c r="J54" s="2"/>
    </row>
    <row r="55" spans="1:10" x14ac:dyDescent="0.25">
      <c r="A55" s="27" t="s">
        <v>26</v>
      </c>
      <c r="B55" s="27" t="s">
        <v>99</v>
      </c>
      <c r="C55" s="27" t="s">
        <v>100</v>
      </c>
      <c r="D55" s="49">
        <v>2450</v>
      </c>
      <c r="E55" s="49"/>
      <c r="F55" s="49">
        <f t="shared" si="2"/>
        <v>0</v>
      </c>
      <c r="G55" s="49">
        <f t="shared" si="0"/>
        <v>0</v>
      </c>
      <c r="H55" s="2"/>
      <c r="I55" s="2"/>
      <c r="J55" s="2"/>
    </row>
    <row r="56" spans="1:10" x14ac:dyDescent="0.25">
      <c r="A56" s="27" t="s">
        <v>26</v>
      </c>
      <c r="B56" s="27" t="s">
        <v>114</v>
      </c>
      <c r="C56" s="27" t="s">
        <v>115</v>
      </c>
      <c r="D56" s="49">
        <v>315</v>
      </c>
      <c r="E56" s="49"/>
      <c r="F56" s="49">
        <f t="shared" si="2"/>
        <v>0</v>
      </c>
      <c r="G56" s="49">
        <f t="shared" si="0"/>
        <v>0</v>
      </c>
      <c r="H56" s="2"/>
      <c r="I56" s="2"/>
      <c r="J56" s="2"/>
    </row>
    <row r="57" spans="1:10" x14ac:dyDescent="0.25">
      <c r="A57" s="27" t="s">
        <v>26</v>
      </c>
      <c r="B57" s="27" t="s">
        <v>118</v>
      </c>
      <c r="C57" s="27" t="s">
        <v>119</v>
      </c>
      <c r="D57" s="49">
        <v>150</v>
      </c>
      <c r="E57" s="49"/>
      <c r="F57" s="49">
        <f t="shared" si="2"/>
        <v>0</v>
      </c>
      <c r="G57" s="49">
        <f t="shared" si="0"/>
        <v>0</v>
      </c>
      <c r="H57" s="2"/>
      <c r="I57" s="2"/>
      <c r="J57" s="2"/>
    </row>
    <row r="58" spans="1:10" x14ac:dyDescent="0.25">
      <c r="A58" s="27" t="s">
        <v>26</v>
      </c>
      <c r="B58" s="27" t="s">
        <v>103</v>
      </c>
      <c r="C58" s="27" t="s">
        <v>104</v>
      </c>
      <c r="D58" s="49">
        <v>66.666666666666671</v>
      </c>
      <c r="E58" s="49"/>
      <c r="F58" s="49">
        <f t="shared" si="2"/>
        <v>0</v>
      </c>
      <c r="G58" s="49">
        <f t="shared" si="0"/>
        <v>0</v>
      </c>
      <c r="H58" s="2"/>
      <c r="I58" s="2"/>
      <c r="J58" s="2"/>
    </row>
    <row r="59" spans="1:10" x14ac:dyDescent="0.25">
      <c r="A59" s="27" t="s">
        <v>26</v>
      </c>
      <c r="B59" s="27" t="s">
        <v>107</v>
      </c>
      <c r="C59" s="27" t="s">
        <v>108</v>
      </c>
      <c r="D59" s="49">
        <v>666.66666666666674</v>
      </c>
      <c r="E59" s="49"/>
      <c r="F59" s="49">
        <f t="shared" si="2"/>
        <v>0</v>
      </c>
      <c r="G59" s="49">
        <f t="shared" si="0"/>
        <v>0</v>
      </c>
      <c r="H59" s="2"/>
      <c r="I59" s="2"/>
      <c r="J59" s="2"/>
    </row>
    <row r="60" spans="1:10" x14ac:dyDescent="0.25">
      <c r="A60" s="27" t="s">
        <v>26</v>
      </c>
      <c r="B60" s="27" t="s">
        <v>142</v>
      </c>
      <c r="C60" s="27" t="s">
        <v>143</v>
      </c>
      <c r="D60" s="49">
        <v>315</v>
      </c>
      <c r="E60" s="49"/>
      <c r="F60" s="49">
        <f t="shared" si="2"/>
        <v>0</v>
      </c>
      <c r="G60" s="49">
        <f t="shared" si="0"/>
        <v>0</v>
      </c>
      <c r="H60" s="2"/>
      <c r="I60" s="2"/>
      <c r="J60" s="2"/>
    </row>
    <row r="61" spans="1:10" x14ac:dyDescent="0.25">
      <c r="A61" s="27"/>
      <c r="B61" s="27"/>
      <c r="C61" s="27"/>
      <c r="D61" s="49"/>
      <c r="E61" s="49"/>
      <c r="F61" s="49"/>
      <c r="G61" s="49"/>
      <c r="H61" s="2"/>
      <c r="I61" s="2"/>
      <c r="J61" s="2"/>
    </row>
    <row r="62" spans="1:10" x14ac:dyDescent="0.25">
      <c r="A62" s="27" t="s">
        <v>27</v>
      </c>
      <c r="B62" s="27" t="s">
        <v>89</v>
      </c>
      <c r="C62" s="27" t="str">
        <f t="shared" ref="C62:C64" si="7">VLOOKUP(B62,$L$7:$M$52,2,0)</f>
        <v>đậy bạt đống ủ</v>
      </c>
      <c r="D62" s="49"/>
      <c r="E62" s="49"/>
      <c r="F62" s="49">
        <v>10</v>
      </c>
      <c r="G62" s="49">
        <f t="shared" si="0"/>
        <v>0</v>
      </c>
      <c r="H62" s="2"/>
      <c r="I62" s="2"/>
      <c r="J62" s="2">
        <v>9.5</v>
      </c>
    </row>
    <row r="63" spans="1:10" x14ac:dyDescent="0.25">
      <c r="A63" s="27" t="s">
        <v>27</v>
      </c>
      <c r="B63" s="27" t="s">
        <v>90</v>
      </c>
      <c r="C63" s="27" t="str">
        <f t="shared" si="7"/>
        <v>mở  bạt đống ủ</v>
      </c>
      <c r="D63" s="49"/>
      <c r="E63" s="49"/>
      <c r="F63" s="49">
        <f t="shared" si="2"/>
        <v>2.0000000000000009</v>
      </c>
      <c r="G63" s="49">
        <f t="shared" si="0"/>
        <v>0</v>
      </c>
      <c r="H63" s="2"/>
      <c r="I63" s="2"/>
      <c r="J63" s="2">
        <v>2.0000000000000009</v>
      </c>
    </row>
    <row r="64" spans="1:10" x14ac:dyDescent="0.25">
      <c r="A64" s="27" t="s">
        <v>27</v>
      </c>
      <c r="B64" s="27" t="s">
        <v>92</v>
      </c>
      <c r="C64" s="27" t="str">
        <f t="shared" si="7"/>
        <v>làm ngoài</v>
      </c>
      <c r="D64" s="49"/>
      <c r="E64" s="49"/>
      <c r="F64" s="49">
        <f t="shared" si="2"/>
        <v>5.4999999999999991</v>
      </c>
      <c r="G64" s="49">
        <f t="shared" si="0"/>
        <v>8</v>
      </c>
      <c r="H64" s="2">
        <v>5.4999999999999991</v>
      </c>
      <c r="I64" s="2">
        <v>8</v>
      </c>
      <c r="J64" s="2"/>
    </row>
    <row r="65" spans="1:10" x14ac:dyDescent="0.25">
      <c r="A65" s="27" t="s">
        <v>27</v>
      </c>
      <c r="B65" s="27" t="s">
        <v>95</v>
      </c>
      <c r="C65" s="27" t="s">
        <v>96</v>
      </c>
      <c r="D65" s="49">
        <v>640</v>
      </c>
      <c r="E65" s="49"/>
      <c r="F65" s="49">
        <f t="shared" si="2"/>
        <v>0</v>
      </c>
      <c r="G65" s="49">
        <f t="shared" si="0"/>
        <v>0</v>
      </c>
      <c r="H65" s="2"/>
      <c r="I65" s="2"/>
      <c r="J65" s="2"/>
    </row>
    <row r="66" spans="1:10" x14ac:dyDescent="0.25">
      <c r="A66" s="27" t="s">
        <v>27</v>
      </c>
      <c r="B66" s="27" t="s">
        <v>97</v>
      </c>
      <c r="C66" s="27" t="s">
        <v>98</v>
      </c>
      <c r="D66" s="49">
        <v>380</v>
      </c>
      <c r="E66" s="49"/>
      <c r="F66" s="49">
        <f t="shared" si="2"/>
        <v>0</v>
      </c>
      <c r="G66" s="49">
        <f t="shared" si="0"/>
        <v>0</v>
      </c>
      <c r="H66" s="2"/>
      <c r="I66" s="2"/>
      <c r="J66" s="2"/>
    </row>
    <row r="67" spans="1:10" x14ac:dyDescent="0.25">
      <c r="A67" s="27" t="s">
        <v>27</v>
      </c>
      <c r="B67" s="27" t="s">
        <v>99</v>
      </c>
      <c r="C67" s="27" t="s">
        <v>100</v>
      </c>
      <c r="D67" s="49">
        <v>650</v>
      </c>
      <c r="E67" s="49"/>
      <c r="F67" s="49">
        <f t="shared" si="2"/>
        <v>0</v>
      </c>
      <c r="G67" s="49">
        <f t="shared" si="0"/>
        <v>0</v>
      </c>
      <c r="H67" s="2"/>
      <c r="I67" s="2"/>
      <c r="J67" s="2"/>
    </row>
    <row r="68" spans="1:10" x14ac:dyDescent="0.25">
      <c r="A68" s="27" t="s">
        <v>27</v>
      </c>
      <c r="B68" s="27" t="s">
        <v>101</v>
      </c>
      <c r="C68" s="27" t="s">
        <v>102</v>
      </c>
      <c r="D68" s="49">
        <v>433.33333333333337</v>
      </c>
      <c r="E68" s="49"/>
      <c r="F68" s="49">
        <f t="shared" si="2"/>
        <v>0</v>
      </c>
      <c r="G68" s="49">
        <f t="shared" si="0"/>
        <v>0</v>
      </c>
      <c r="H68" s="2"/>
      <c r="I68" s="2"/>
      <c r="J68" s="2"/>
    </row>
    <row r="69" spans="1:10" x14ac:dyDescent="0.25">
      <c r="A69" s="27" t="s">
        <v>27</v>
      </c>
      <c r="B69" s="27" t="s">
        <v>112</v>
      </c>
      <c r="C69" s="27" t="s">
        <v>113</v>
      </c>
      <c r="D69" s="49">
        <v>166.66666666666666</v>
      </c>
      <c r="E69" s="49"/>
      <c r="F69" s="49">
        <f t="shared" ref="F69:F125" si="8">+H69+J69</f>
        <v>0</v>
      </c>
      <c r="G69" s="49">
        <f t="shared" ref="G69:G125" si="9">+I69</f>
        <v>0</v>
      </c>
      <c r="H69" s="2"/>
      <c r="I69" s="2"/>
      <c r="J69" s="2"/>
    </row>
    <row r="70" spans="1:10" x14ac:dyDescent="0.25">
      <c r="A70" s="27" t="s">
        <v>27</v>
      </c>
      <c r="B70" s="27" t="s">
        <v>103</v>
      </c>
      <c r="C70" s="27" t="s">
        <v>104</v>
      </c>
      <c r="D70" s="49">
        <v>66.666666666666671</v>
      </c>
      <c r="E70" s="49"/>
      <c r="F70" s="49">
        <f t="shared" si="8"/>
        <v>0</v>
      </c>
      <c r="G70" s="49">
        <f t="shared" si="9"/>
        <v>0</v>
      </c>
      <c r="H70" s="2"/>
      <c r="I70" s="2"/>
      <c r="J70" s="2"/>
    </row>
    <row r="71" spans="1:10" x14ac:dyDescent="0.25">
      <c r="A71" s="27" t="s">
        <v>27</v>
      </c>
      <c r="B71" s="27" t="s">
        <v>144</v>
      </c>
      <c r="C71" s="27" t="s">
        <v>145</v>
      </c>
      <c r="D71" s="49">
        <v>31.5</v>
      </c>
      <c r="E71" s="49"/>
      <c r="F71" s="49">
        <f t="shared" si="8"/>
        <v>0</v>
      </c>
      <c r="G71" s="49">
        <f t="shared" si="9"/>
        <v>0</v>
      </c>
      <c r="H71" s="2"/>
      <c r="I71" s="2"/>
      <c r="J71" s="2"/>
    </row>
    <row r="72" spans="1:10" x14ac:dyDescent="0.25">
      <c r="A72" s="27" t="s">
        <v>27</v>
      </c>
      <c r="B72" s="27" t="s">
        <v>107</v>
      </c>
      <c r="C72" s="27" t="s">
        <v>108</v>
      </c>
      <c r="D72" s="49">
        <v>400</v>
      </c>
      <c r="E72" s="49"/>
      <c r="F72" s="49">
        <f t="shared" si="8"/>
        <v>0</v>
      </c>
      <c r="G72" s="49">
        <f t="shared" si="9"/>
        <v>0</v>
      </c>
      <c r="H72" s="2"/>
      <c r="I72" s="2"/>
      <c r="J72" s="2"/>
    </row>
    <row r="73" spans="1:10" x14ac:dyDescent="0.25">
      <c r="A73" s="27" t="s">
        <v>27</v>
      </c>
      <c r="B73" s="27" t="s">
        <v>142</v>
      </c>
      <c r="C73" s="27" t="s">
        <v>143</v>
      </c>
      <c r="D73" s="49">
        <v>315</v>
      </c>
      <c r="E73" s="49"/>
      <c r="F73" s="49">
        <f t="shared" si="8"/>
        <v>0</v>
      </c>
      <c r="G73" s="49">
        <f t="shared" si="9"/>
        <v>0</v>
      </c>
      <c r="H73" s="2"/>
      <c r="I73" s="2"/>
      <c r="J73" s="2"/>
    </row>
    <row r="74" spans="1:10" x14ac:dyDescent="0.25">
      <c r="A74" s="27"/>
      <c r="B74" s="27"/>
      <c r="C74" s="27"/>
      <c r="D74" s="49"/>
      <c r="E74" s="49"/>
      <c r="F74" s="49"/>
      <c r="G74" s="49"/>
      <c r="H74" s="2"/>
      <c r="I74" s="2"/>
      <c r="J74" s="2"/>
    </row>
    <row r="75" spans="1:10" x14ac:dyDescent="0.25">
      <c r="A75" s="27" t="s">
        <v>128</v>
      </c>
      <c r="B75" s="27" t="s">
        <v>89</v>
      </c>
      <c r="C75" s="27" t="str">
        <f t="shared" ref="C75:C77" si="10">VLOOKUP(B75,$L$7:$M$52,2,0)</f>
        <v>đậy bạt đống ủ</v>
      </c>
      <c r="D75" s="49"/>
      <c r="E75" s="49"/>
      <c r="F75" s="49">
        <f t="shared" si="8"/>
        <v>9.5</v>
      </c>
      <c r="G75" s="49">
        <f t="shared" si="9"/>
        <v>0</v>
      </c>
      <c r="H75" s="2"/>
      <c r="I75" s="2"/>
      <c r="J75" s="2">
        <v>9.5</v>
      </c>
    </row>
    <row r="76" spans="1:10" x14ac:dyDescent="0.25">
      <c r="A76" s="27" t="s">
        <v>128</v>
      </c>
      <c r="B76" s="27" t="s">
        <v>90</v>
      </c>
      <c r="C76" s="27" t="str">
        <f t="shared" si="10"/>
        <v>mở  bạt đống ủ</v>
      </c>
      <c r="D76" s="49"/>
      <c r="E76" s="49"/>
      <c r="F76" s="49">
        <f t="shared" si="8"/>
        <v>3.5000000000000009</v>
      </c>
      <c r="G76" s="49">
        <f t="shared" si="9"/>
        <v>0</v>
      </c>
      <c r="H76" s="2"/>
      <c r="I76" s="2"/>
      <c r="J76" s="2">
        <v>3.5000000000000009</v>
      </c>
    </row>
    <row r="77" spans="1:10" x14ac:dyDescent="0.25">
      <c r="A77" s="27" t="s">
        <v>128</v>
      </c>
      <c r="B77" s="27" t="s">
        <v>92</v>
      </c>
      <c r="C77" s="27" t="str">
        <f t="shared" si="10"/>
        <v>làm ngoài</v>
      </c>
      <c r="D77" s="49"/>
      <c r="E77" s="49"/>
      <c r="F77" s="49">
        <f t="shared" si="8"/>
        <v>6.9999999999999991</v>
      </c>
      <c r="G77" s="49">
        <f t="shared" si="9"/>
        <v>0</v>
      </c>
      <c r="H77" s="2">
        <v>6.9999999999999991</v>
      </c>
      <c r="I77" s="2"/>
      <c r="J77" s="2"/>
    </row>
    <row r="78" spans="1:10" x14ac:dyDescent="0.25">
      <c r="A78" s="27" t="s">
        <v>128</v>
      </c>
      <c r="B78" s="27" t="s">
        <v>95</v>
      </c>
      <c r="C78" s="27" t="s">
        <v>96</v>
      </c>
      <c r="D78" s="49">
        <v>650</v>
      </c>
      <c r="E78" s="49"/>
      <c r="F78" s="49">
        <f t="shared" si="8"/>
        <v>0</v>
      </c>
      <c r="G78" s="49">
        <f t="shared" si="9"/>
        <v>0</v>
      </c>
      <c r="H78" s="2"/>
      <c r="I78" s="2"/>
      <c r="J78" s="2"/>
    </row>
    <row r="79" spans="1:10" x14ac:dyDescent="0.25">
      <c r="A79" s="27" t="s">
        <v>128</v>
      </c>
      <c r="B79" s="27" t="s">
        <v>99</v>
      </c>
      <c r="C79" s="27" t="s">
        <v>100</v>
      </c>
      <c r="D79" s="49">
        <v>650</v>
      </c>
      <c r="E79" s="49"/>
      <c r="F79" s="49">
        <f t="shared" si="8"/>
        <v>0</v>
      </c>
      <c r="G79" s="49">
        <f t="shared" si="9"/>
        <v>0</v>
      </c>
      <c r="H79" s="2"/>
      <c r="I79" s="2"/>
      <c r="J79" s="2"/>
    </row>
    <row r="80" spans="1:10" x14ac:dyDescent="0.25">
      <c r="A80" s="27" t="s">
        <v>128</v>
      </c>
      <c r="B80" s="27" t="s">
        <v>101</v>
      </c>
      <c r="C80" s="27" t="s">
        <v>102</v>
      </c>
      <c r="D80" s="49">
        <v>766.66666666666663</v>
      </c>
      <c r="E80" s="49"/>
      <c r="F80" s="49">
        <f t="shared" si="8"/>
        <v>0</v>
      </c>
      <c r="G80" s="49">
        <f t="shared" si="9"/>
        <v>0</v>
      </c>
      <c r="H80" s="2"/>
      <c r="I80" s="2"/>
      <c r="J80" s="2"/>
    </row>
    <row r="81" spans="1:10" x14ac:dyDescent="0.25">
      <c r="A81" s="27" t="s">
        <v>128</v>
      </c>
      <c r="B81" s="27" t="s">
        <v>112</v>
      </c>
      <c r="C81" s="27" t="s">
        <v>113</v>
      </c>
      <c r="D81" s="49">
        <v>166.66666666666666</v>
      </c>
      <c r="E81" s="49"/>
      <c r="F81" s="49">
        <f t="shared" si="8"/>
        <v>0</v>
      </c>
      <c r="G81" s="49">
        <f t="shared" si="9"/>
        <v>0</v>
      </c>
      <c r="H81" s="2"/>
      <c r="I81" s="2"/>
      <c r="J81" s="2"/>
    </row>
    <row r="82" spans="1:10" x14ac:dyDescent="0.25">
      <c r="A82" s="27" t="s">
        <v>128</v>
      </c>
      <c r="B82" s="27" t="s">
        <v>103</v>
      </c>
      <c r="C82" s="27" t="s">
        <v>104</v>
      </c>
      <c r="D82" s="49">
        <v>66.666666666666671</v>
      </c>
      <c r="E82" s="49"/>
      <c r="F82" s="49">
        <f t="shared" si="8"/>
        <v>0</v>
      </c>
      <c r="G82" s="49">
        <f t="shared" si="9"/>
        <v>0</v>
      </c>
      <c r="H82" s="2"/>
      <c r="I82" s="2"/>
      <c r="J82" s="2"/>
    </row>
    <row r="83" spans="1:10" x14ac:dyDescent="0.25">
      <c r="A83" s="27" t="s">
        <v>128</v>
      </c>
      <c r="B83" s="27" t="s">
        <v>144</v>
      </c>
      <c r="C83" s="27" t="s">
        <v>145</v>
      </c>
      <c r="D83" s="49">
        <v>31.5</v>
      </c>
      <c r="E83" s="49"/>
      <c r="F83" s="49">
        <f t="shared" si="8"/>
        <v>0</v>
      </c>
      <c r="G83" s="49">
        <f t="shared" si="9"/>
        <v>0</v>
      </c>
      <c r="H83" s="2"/>
      <c r="I83" s="2"/>
      <c r="J83" s="2"/>
    </row>
    <row r="84" spans="1:10" x14ac:dyDescent="0.25">
      <c r="A84" s="27" t="s">
        <v>128</v>
      </c>
      <c r="B84" s="27" t="s">
        <v>107</v>
      </c>
      <c r="C84" s="27" t="s">
        <v>108</v>
      </c>
      <c r="D84" s="49">
        <v>400</v>
      </c>
      <c r="E84" s="49"/>
      <c r="F84" s="49">
        <f t="shared" si="8"/>
        <v>0</v>
      </c>
      <c r="G84" s="49">
        <f t="shared" si="9"/>
        <v>0</v>
      </c>
      <c r="H84" s="2"/>
      <c r="I84" s="2"/>
      <c r="J84" s="2"/>
    </row>
    <row r="85" spans="1:10" x14ac:dyDescent="0.25">
      <c r="A85" s="27" t="s">
        <v>128</v>
      </c>
      <c r="B85" s="27" t="s">
        <v>142</v>
      </c>
      <c r="C85" s="27" t="s">
        <v>143</v>
      </c>
      <c r="D85" s="49">
        <v>315</v>
      </c>
      <c r="E85" s="49"/>
      <c r="F85" s="49">
        <f t="shared" si="8"/>
        <v>0</v>
      </c>
      <c r="G85" s="49">
        <f t="shared" si="9"/>
        <v>0</v>
      </c>
      <c r="H85" s="2"/>
      <c r="I85" s="2"/>
      <c r="J85" s="2"/>
    </row>
    <row r="86" spans="1:10" x14ac:dyDescent="0.25">
      <c r="A86" s="27"/>
      <c r="B86" s="27"/>
      <c r="C86" s="27"/>
      <c r="D86" s="49"/>
      <c r="E86" s="49"/>
      <c r="F86" s="49"/>
      <c r="G86" s="49"/>
      <c r="H86" s="2"/>
      <c r="I86" s="2"/>
      <c r="J86" s="2"/>
    </row>
    <row r="87" spans="1:10" x14ac:dyDescent="0.25">
      <c r="A87" s="27" t="s">
        <v>29</v>
      </c>
      <c r="B87" s="27" t="s">
        <v>89</v>
      </c>
      <c r="C87" s="27" t="str">
        <f t="shared" ref="C87:C89" si="11">VLOOKUP(B87,$L$7:$M$52,2,0)</f>
        <v>đậy bạt đống ủ</v>
      </c>
      <c r="D87" s="49"/>
      <c r="E87" s="49"/>
      <c r="F87" s="49">
        <f t="shared" si="8"/>
        <v>10.5</v>
      </c>
      <c r="G87" s="49">
        <f t="shared" si="9"/>
        <v>0</v>
      </c>
      <c r="H87" s="2"/>
      <c r="I87" s="2"/>
      <c r="J87" s="2">
        <v>10.5</v>
      </c>
    </row>
    <row r="88" spans="1:10" x14ac:dyDescent="0.25">
      <c r="A88" s="27" t="s">
        <v>29</v>
      </c>
      <c r="B88" s="27" t="s">
        <v>90</v>
      </c>
      <c r="C88" s="27" t="str">
        <f t="shared" si="11"/>
        <v>mở  bạt đống ủ</v>
      </c>
      <c r="D88" s="49"/>
      <c r="E88" s="49"/>
      <c r="F88" s="49">
        <f t="shared" si="8"/>
        <v>4.0000000000000018</v>
      </c>
      <c r="G88" s="49">
        <f t="shared" si="9"/>
        <v>0</v>
      </c>
      <c r="H88" s="2"/>
      <c r="I88" s="2"/>
      <c r="J88" s="2">
        <v>4.0000000000000018</v>
      </c>
    </row>
    <row r="89" spans="1:10" x14ac:dyDescent="0.25">
      <c r="A89" s="27" t="s">
        <v>29</v>
      </c>
      <c r="B89" s="27" t="s">
        <v>92</v>
      </c>
      <c r="C89" s="27" t="str">
        <f t="shared" si="11"/>
        <v>làm ngoài</v>
      </c>
      <c r="D89" s="49"/>
      <c r="E89" s="49"/>
      <c r="F89" s="49">
        <f t="shared" si="8"/>
        <v>6</v>
      </c>
      <c r="G89" s="49">
        <f t="shared" si="9"/>
        <v>0</v>
      </c>
      <c r="H89" s="2">
        <v>6</v>
      </c>
      <c r="I89" s="2"/>
      <c r="J89" s="2"/>
    </row>
    <row r="90" spans="1:10" x14ac:dyDescent="0.25">
      <c r="A90" s="27" t="s">
        <v>29</v>
      </c>
      <c r="B90" s="27" t="s">
        <v>99</v>
      </c>
      <c r="C90" s="27" t="s">
        <v>100</v>
      </c>
      <c r="D90" s="49">
        <v>2050</v>
      </c>
      <c r="E90" s="49"/>
      <c r="F90" s="49">
        <f t="shared" si="8"/>
        <v>0</v>
      </c>
      <c r="G90" s="49">
        <f t="shared" si="9"/>
        <v>0</v>
      </c>
      <c r="H90" s="2"/>
      <c r="I90" s="2"/>
      <c r="J90" s="2"/>
    </row>
    <row r="91" spans="1:10" x14ac:dyDescent="0.25">
      <c r="A91" s="27" t="s">
        <v>29</v>
      </c>
      <c r="B91" s="27" t="s">
        <v>126</v>
      </c>
      <c r="C91" s="27" t="s">
        <v>127</v>
      </c>
      <c r="D91" s="49">
        <v>450</v>
      </c>
      <c r="E91" s="49"/>
      <c r="F91" s="49">
        <f t="shared" si="8"/>
        <v>0</v>
      </c>
      <c r="G91" s="49">
        <f t="shared" si="9"/>
        <v>0</v>
      </c>
      <c r="H91" s="2"/>
      <c r="I91" s="2"/>
      <c r="J91" s="2"/>
    </row>
    <row r="92" spans="1:10" x14ac:dyDescent="0.25">
      <c r="A92" s="27" t="s">
        <v>29</v>
      </c>
      <c r="B92" s="27" t="s">
        <v>114</v>
      </c>
      <c r="C92" s="27" t="s">
        <v>115</v>
      </c>
      <c r="D92" s="49">
        <v>315</v>
      </c>
      <c r="E92" s="49"/>
      <c r="F92" s="49">
        <f t="shared" si="8"/>
        <v>0</v>
      </c>
      <c r="G92" s="49">
        <f t="shared" si="9"/>
        <v>0</v>
      </c>
      <c r="H92" s="2"/>
      <c r="I92" s="2"/>
      <c r="J92" s="2"/>
    </row>
    <row r="93" spans="1:10" x14ac:dyDescent="0.25">
      <c r="A93" s="27" t="s">
        <v>29</v>
      </c>
      <c r="B93" s="27" t="s">
        <v>118</v>
      </c>
      <c r="C93" s="27" t="s">
        <v>119</v>
      </c>
      <c r="D93" s="49">
        <v>400</v>
      </c>
      <c r="E93" s="49"/>
      <c r="F93" s="49">
        <f t="shared" si="8"/>
        <v>0</v>
      </c>
      <c r="G93" s="49">
        <f t="shared" si="9"/>
        <v>0</v>
      </c>
      <c r="H93" s="2"/>
      <c r="I93" s="2"/>
      <c r="J93" s="2"/>
    </row>
    <row r="94" spans="1:10" x14ac:dyDescent="0.25">
      <c r="A94" s="27" t="s">
        <v>29</v>
      </c>
      <c r="B94" s="27" t="s">
        <v>146</v>
      </c>
      <c r="C94" s="27" t="s">
        <v>147</v>
      </c>
      <c r="D94" s="49">
        <v>31.5</v>
      </c>
      <c r="E94" s="49"/>
      <c r="F94" s="49">
        <f t="shared" si="8"/>
        <v>0</v>
      </c>
      <c r="G94" s="49">
        <f t="shared" si="9"/>
        <v>0</v>
      </c>
      <c r="H94" s="2"/>
      <c r="I94" s="2"/>
      <c r="J94" s="2"/>
    </row>
    <row r="95" spans="1:10" x14ac:dyDescent="0.25">
      <c r="A95" s="27" t="s">
        <v>29</v>
      </c>
      <c r="B95" s="27" t="s">
        <v>107</v>
      </c>
      <c r="C95" s="27" t="s">
        <v>108</v>
      </c>
      <c r="D95" s="49">
        <v>733.33333333333337</v>
      </c>
      <c r="E95" s="49"/>
      <c r="F95" s="49">
        <f t="shared" si="8"/>
        <v>0</v>
      </c>
      <c r="G95" s="49">
        <f t="shared" si="9"/>
        <v>0</v>
      </c>
      <c r="H95" s="2"/>
      <c r="I95" s="2"/>
      <c r="J95" s="2"/>
    </row>
    <row r="96" spans="1:10" x14ac:dyDescent="0.25">
      <c r="A96" s="27"/>
      <c r="B96" s="27"/>
      <c r="C96" s="27"/>
      <c r="D96" s="49"/>
      <c r="E96" s="49"/>
      <c r="F96" s="49"/>
      <c r="G96" s="49"/>
      <c r="H96" s="2"/>
      <c r="I96" s="2"/>
      <c r="J96" s="2"/>
    </row>
    <row r="97" spans="1:10" x14ac:dyDescent="0.25">
      <c r="A97" s="27" t="s">
        <v>30</v>
      </c>
      <c r="B97" s="27" t="s">
        <v>89</v>
      </c>
      <c r="C97" s="27" t="str">
        <f t="shared" ref="C97:C99" si="12">VLOOKUP(B97,$L$7:$M$52,2,0)</f>
        <v>đậy bạt đống ủ</v>
      </c>
      <c r="D97" s="49"/>
      <c r="E97" s="49"/>
      <c r="F97" s="49">
        <f t="shared" si="8"/>
        <v>3.5000000000000009</v>
      </c>
      <c r="G97" s="49">
        <f t="shared" si="9"/>
        <v>0</v>
      </c>
      <c r="H97" s="2"/>
      <c r="I97" s="2"/>
      <c r="J97" s="2">
        <v>3.5000000000000009</v>
      </c>
    </row>
    <row r="98" spans="1:10" x14ac:dyDescent="0.25">
      <c r="A98" s="27" t="s">
        <v>30</v>
      </c>
      <c r="B98" s="27" t="s">
        <v>90</v>
      </c>
      <c r="C98" s="27" t="str">
        <f t="shared" si="12"/>
        <v>mở  bạt đống ủ</v>
      </c>
      <c r="D98" s="49"/>
      <c r="E98" s="49"/>
      <c r="F98" s="49">
        <f t="shared" si="8"/>
        <v>2.5000000000000004</v>
      </c>
      <c r="G98" s="49">
        <f t="shared" si="9"/>
        <v>0</v>
      </c>
      <c r="H98" s="2"/>
      <c r="I98" s="2"/>
      <c r="J98" s="2">
        <v>2.5000000000000004</v>
      </c>
    </row>
    <row r="99" spans="1:10" x14ac:dyDescent="0.25">
      <c r="A99" s="27" t="s">
        <v>30</v>
      </c>
      <c r="B99" s="27" t="s">
        <v>92</v>
      </c>
      <c r="C99" s="27" t="str">
        <f t="shared" si="12"/>
        <v>làm ngoài</v>
      </c>
      <c r="D99" s="49"/>
      <c r="E99" s="49"/>
      <c r="F99" s="49">
        <f t="shared" si="8"/>
        <v>6.9999999999999991</v>
      </c>
      <c r="G99" s="49">
        <f t="shared" si="9"/>
        <v>0</v>
      </c>
      <c r="H99" s="2">
        <v>6.9999999999999991</v>
      </c>
      <c r="I99" s="2"/>
      <c r="J99" s="2"/>
    </row>
    <row r="100" spans="1:10" x14ac:dyDescent="0.25">
      <c r="A100" s="27" t="s">
        <v>30</v>
      </c>
      <c r="B100" s="27" t="s">
        <v>99</v>
      </c>
      <c r="C100" s="27" t="s">
        <v>100</v>
      </c>
      <c r="D100" s="49">
        <v>1800</v>
      </c>
      <c r="E100" s="49"/>
      <c r="F100" s="49">
        <f t="shared" si="8"/>
        <v>0</v>
      </c>
      <c r="G100" s="49">
        <f t="shared" si="9"/>
        <v>0</v>
      </c>
      <c r="H100" s="2"/>
      <c r="I100" s="2"/>
      <c r="J100" s="2"/>
    </row>
    <row r="101" spans="1:10" x14ac:dyDescent="0.25">
      <c r="A101" s="27" t="s">
        <v>30</v>
      </c>
      <c r="B101" s="27" t="s">
        <v>114</v>
      </c>
      <c r="C101" s="27" t="s">
        <v>115</v>
      </c>
      <c r="D101" s="49">
        <v>315</v>
      </c>
      <c r="E101" s="49"/>
      <c r="F101" s="49">
        <f t="shared" si="8"/>
        <v>0</v>
      </c>
      <c r="G101" s="49">
        <f t="shared" si="9"/>
        <v>0</v>
      </c>
      <c r="H101" s="2"/>
      <c r="I101" s="2"/>
      <c r="J101" s="2"/>
    </row>
    <row r="102" spans="1:10" x14ac:dyDescent="0.25">
      <c r="A102" s="27" t="s">
        <v>30</v>
      </c>
      <c r="B102" s="27" t="s">
        <v>118</v>
      </c>
      <c r="C102" s="27" t="s">
        <v>119</v>
      </c>
      <c r="D102" s="49">
        <v>150</v>
      </c>
      <c r="E102" s="49"/>
      <c r="F102" s="49">
        <f t="shared" si="8"/>
        <v>0</v>
      </c>
      <c r="G102" s="49">
        <f t="shared" si="9"/>
        <v>0</v>
      </c>
      <c r="H102" s="2"/>
      <c r="I102" s="2"/>
      <c r="J102" s="2"/>
    </row>
    <row r="103" spans="1:10" x14ac:dyDescent="0.25">
      <c r="A103" s="27" t="s">
        <v>30</v>
      </c>
      <c r="B103" s="27" t="s">
        <v>101</v>
      </c>
      <c r="C103" s="27" t="s">
        <v>102</v>
      </c>
      <c r="D103" s="49">
        <v>333.33333333333331</v>
      </c>
      <c r="E103" s="49"/>
      <c r="F103" s="49">
        <f t="shared" si="8"/>
        <v>0</v>
      </c>
      <c r="G103" s="49">
        <f t="shared" si="9"/>
        <v>0</v>
      </c>
      <c r="H103" s="2"/>
      <c r="I103" s="2"/>
      <c r="J103" s="2"/>
    </row>
    <row r="104" spans="1:10" x14ac:dyDescent="0.25">
      <c r="A104" s="27" t="s">
        <v>30</v>
      </c>
      <c r="B104" s="27" t="s">
        <v>103</v>
      </c>
      <c r="C104" s="27" t="s">
        <v>104</v>
      </c>
      <c r="D104" s="49">
        <v>66.666666666666671</v>
      </c>
      <c r="E104" s="49"/>
      <c r="F104" s="49">
        <f t="shared" si="8"/>
        <v>0</v>
      </c>
      <c r="G104" s="49">
        <f t="shared" si="9"/>
        <v>0</v>
      </c>
      <c r="H104" s="2"/>
      <c r="I104" s="2"/>
      <c r="J104" s="2"/>
    </row>
    <row r="105" spans="1:10" x14ac:dyDescent="0.25">
      <c r="A105" s="27" t="s">
        <v>30</v>
      </c>
      <c r="B105" s="27" t="s">
        <v>107</v>
      </c>
      <c r="C105" s="27" t="s">
        <v>108</v>
      </c>
      <c r="D105" s="49">
        <v>666.66666666666674</v>
      </c>
      <c r="E105" s="49"/>
      <c r="F105" s="49">
        <f t="shared" si="8"/>
        <v>0</v>
      </c>
      <c r="G105" s="49">
        <f t="shared" si="9"/>
        <v>0</v>
      </c>
      <c r="H105" s="2"/>
      <c r="I105" s="2"/>
      <c r="J105" s="2"/>
    </row>
    <row r="106" spans="1:10" x14ac:dyDescent="0.25">
      <c r="A106" s="27" t="s">
        <v>30</v>
      </c>
      <c r="B106" s="27" t="s">
        <v>142</v>
      </c>
      <c r="C106" s="27" t="s">
        <v>143</v>
      </c>
      <c r="D106" s="49">
        <v>315</v>
      </c>
      <c r="E106" s="49"/>
      <c r="F106" s="49">
        <f t="shared" si="8"/>
        <v>0</v>
      </c>
      <c r="G106" s="49">
        <f t="shared" si="9"/>
        <v>0</v>
      </c>
      <c r="H106" s="2"/>
      <c r="I106" s="2"/>
      <c r="J106" s="2"/>
    </row>
    <row r="107" spans="1:10" x14ac:dyDescent="0.25">
      <c r="A107" s="27"/>
      <c r="B107" s="27"/>
      <c r="C107" s="27"/>
      <c r="D107" s="49"/>
      <c r="E107" s="49"/>
      <c r="F107" s="49"/>
      <c r="G107" s="49"/>
      <c r="H107" s="2"/>
      <c r="I107" s="2"/>
      <c r="J107" s="2"/>
    </row>
    <row r="108" spans="1:10" x14ac:dyDescent="0.25">
      <c r="A108" s="27" t="s">
        <v>31</v>
      </c>
      <c r="B108" s="27" t="s">
        <v>89</v>
      </c>
      <c r="C108" s="27" t="str">
        <f t="shared" ref="C108:C110" si="13">VLOOKUP(B108,$L$7:$M$52,2,0)</f>
        <v>đậy bạt đống ủ</v>
      </c>
      <c r="D108" s="49"/>
      <c r="E108" s="49"/>
      <c r="F108" s="49">
        <f t="shared" si="8"/>
        <v>5.5000000000000018</v>
      </c>
      <c r="G108" s="49">
        <f t="shared" si="9"/>
        <v>0</v>
      </c>
      <c r="H108" s="2"/>
      <c r="I108" s="2"/>
      <c r="J108" s="2">
        <v>5.5000000000000018</v>
      </c>
    </row>
    <row r="109" spans="1:10" x14ac:dyDescent="0.25">
      <c r="A109" s="27" t="s">
        <v>31</v>
      </c>
      <c r="B109" s="27" t="s">
        <v>90</v>
      </c>
      <c r="C109" s="27" t="str">
        <f t="shared" si="13"/>
        <v>mở  bạt đống ủ</v>
      </c>
      <c r="D109" s="49"/>
      <c r="E109" s="49"/>
      <c r="F109" s="49">
        <f t="shared" si="8"/>
        <v>1.0000000000000004</v>
      </c>
      <c r="G109" s="49">
        <f t="shared" si="9"/>
        <v>0</v>
      </c>
      <c r="H109" s="2"/>
      <c r="I109" s="2"/>
      <c r="J109" s="2">
        <v>1.0000000000000004</v>
      </c>
    </row>
    <row r="110" spans="1:10" x14ac:dyDescent="0.25">
      <c r="A110" s="27" t="s">
        <v>31</v>
      </c>
      <c r="B110" s="27" t="s">
        <v>92</v>
      </c>
      <c r="C110" s="27" t="str">
        <f t="shared" si="13"/>
        <v>làm ngoài</v>
      </c>
      <c r="D110" s="49"/>
      <c r="E110" s="49"/>
      <c r="F110" s="49">
        <f t="shared" si="8"/>
        <v>12</v>
      </c>
      <c r="G110" s="49">
        <f t="shared" si="9"/>
        <v>0</v>
      </c>
      <c r="H110" s="2">
        <v>12</v>
      </c>
      <c r="I110" s="2"/>
      <c r="J110" s="2"/>
    </row>
    <row r="111" spans="1:10" x14ac:dyDescent="0.25">
      <c r="A111" s="27" t="s">
        <v>31</v>
      </c>
      <c r="B111" s="27" t="s">
        <v>99</v>
      </c>
      <c r="C111" s="27" t="s">
        <v>100</v>
      </c>
      <c r="D111" s="49">
        <v>750</v>
      </c>
      <c r="E111" s="49"/>
      <c r="F111" s="49">
        <f t="shared" si="8"/>
        <v>0</v>
      </c>
      <c r="G111" s="49">
        <f t="shared" si="9"/>
        <v>0</v>
      </c>
      <c r="H111" s="2"/>
      <c r="I111" s="2"/>
      <c r="J111" s="2"/>
    </row>
    <row r="112" spans="1:10" x14ac:dyDescent="0.25">
      <c r="A112" s="27" t="s">
        <v>31</v>
      </c>
      <c r="B112" s="27" t="s">
        <v>126</v>
      </c>
      <c r="C112" s="27" t="s">
        <v>127</v>
      </c>
      <c r="D112" s="49">
        <v>450</v>
      </c>
      <c r="E112" s="49"/>
      <c r="F112" s="49">
        <f t="shared" si="8"/>
        <v>0</v>
      </c>
      <c r="G112" s="49">
        <f t="shared" si="9"/>
        <v>0</v>
      </c>
      <c r="H112" s="2"/>
      <c r="I112" s="2"/>
      <c r="J112" s="2"/>
    </row>
    <row r="113" spans="1:10" x14ac:dyDescent="0.25">
      <c r="A113" s="27" t="s">
        <v>31</v>
      </c>
      <c r="B113" s="27" t="s">
        <v>114</v>
      </c>
      <c r="C113" s="27" t="s">
        <v>115</v>
      </c>
      <c r="D113" s="49">
        <v>315</v>
      </c>
      <c r="E113" s="49"/>
      <c r="F113" s="49">
        <f t="shared" si="8"/>
        <v>0</v>
      </c>
      <c r="G113" s="49">
        <f t="shared" si="9"/>
        <v>0</v>
      </c>
      <c r="H113" s="2"/>
      <c r="I113" s="2"/>
      <c r="J113" s="2"/>
    </row>
    <row r="114" spans="1:10" x14ac:dyDescent="0.25">
      <c r="A114" s="27" t="s">
        <v>31</v>
      </c>
      <c r="B114" s="27" t="s">
        <v>118</v>
      </c>
      <c r="C114" s="27" t="s">
        <v>119</v>
      </c>
      <c r="D114" s="49">
        <v>400</v>
      </c>
      <c r="E114" s="49"/>
      <c r="F114" s="49">
        <f t="shared" si="8"/>
        <v>0</v>
      </c>
      <c r="G114" s="49">
        <f t="shared" si="9"/>
        <v>0</v>
      </c>
      <c r="H114" s="2"/>
      <c r="I114" s="2"/>
      <c r="J114" s="2"/>
    </row>
    <row r="115" spans="1:10" x14ac:dyDescent="0.25">
      <c r="A115" s="27" t="s">
        <v>31</v>
      </c>
      <c r="B115" s="27" t="s">
        <v>146</v>
      </c>
      <c r="C115" s="27" t="s">
        <v>147</v>
      </c>
      <c r="D115" s="49">
        <v>31.5</v>
      </c>
      <c r="E115" s="49"/>
      <c r="F115" s="49">
        <f t="shared" si="8"/>
        <v>0</v>
      </c>
      <c r="G115" s="49">
        <f t="shared" si="9"/>
        <v>0</v>
      </c>
      <c r="H115" s="2"/>
      <c r="I115" s="2"/>
      <c r="J115" s="2"/>
    </row>
    <row r="116" spans="1:10" x14ac:dyDescent="0.25">
      <c r="A116" s="27" t="s">
        <v>31</v>
      </c>
      <c r="B116" s="27" t="s">
        <v>107</v>
      </c>
      <c r="C116" s="27" t="s">
        <v>108</v>
      </c>
      <c r="D116" s="49">
        <v>733.33333333333337</v>
      </c>
      <c r="E116" s="49"/>
      <c r="F116" s="49">
        <f t="shared" si="8"/>
        <v>0</v>
      </c>
      <c r="G116" s="49">
        <f t="shared" si="9"/>
        <v>0</v>
      </c>
      <c r="H116" s="2"/>
      <c r="I116" s="2"/>
      <c r="J116" s="2"/>
    </row>
    <row r="117" spans="1:10" x14ac:dyDescent="0.25">
      <c r="A117" s="27"/>
      <c r="B117" s="27"/>
      <c r="C117" s="27"/>
      <c r="D117" s="49"/>
      <c r="E117" s="49"/>
      <c r="F117" s="49"/>
      <c r="G117" s="49"/>
      <c r="H117" s="2"/>
      <c r="I117" s="2"/>
      <c r="J117" s="2"/>
    </row>
    <row r="118" spans="1:10" x14ac:dyDescent="0.25">
      <c r="A118" s="27" t="s">
        <v>35</v>
      </c>
      <c r="B118" s="27" t="s">
        <v>89</v>
      </c>
      <c r="C118" s="27" t="str">
        <f t="shared" ref="C118:C120" si="14">VLOOKUP(B118,$L$7:$M$52,2,0)</f>
        <v>đậy bạt đống ủ</v>
      </c>
      <c r="D118" s="49"/>
      <c r="E118" s="49"/>
      <c r="F118" s="49">
        <f t="shared" si="8"/>
        <v>2.0000000000000009</v>
      </c>
      <c r="G118" s="49">
        <f t="shared" si="9"/>
        <v>0</v>
      </c>
      <c r="H118" s="2"/>
      <c r="I118" s="2"/>
      <c r="J118" s="2">
        <v>2.0000000000000009</v>
      </c>
    </row>
    <row r="119" spans="1:10" x14ac:dyDescent="0.25">
      <c r="A119" s="27" t="s">
        <v>35</v>
      </c>
      <c r="B119" s="27" t="s">
        <v>90</v>
      </c>
      <c r="C119" s="27" t="str">
        <f t="shared" si="14"/>
        <v>mở  bạt đống ủ</v>
      </c>
      <c r="D119" s="49"/>
      <c r="E119" s="49"/>
      <c r="F119" s="49">
        <f t="shared" si="8"/>
        <v>1.5</v>
      </c>
      <c r="G119" s="49">
        <f t="shared" si="9"/>
        <v>0</v>
      </c>
      <c r="H119" s="2"/>
      <c r="I119" s="2"/>
      <c r="J119" s="2">
        <v>1.5</v>
      </c>
    </row>
    <row r="120" spans="1:10" x14ac:dyDescent="0.25">
      <c r="A120" s="27" t="s">
        <v>35</v>
      </c>
      <c r="B120" s="27" t="s">
        <v>92</v>
      </c>
      <c r="C120" s="27" t="str">
        <f t="shared" si="14"/>
        <v>làm ngoài</v>
      </c>
      <c r="D120" s="49"/>
      <c r="E120" s="49"/>
      <c r="F120" s="49">
        <f t="shared" si="8"/>
        <v>11</v>
      </c>
      <c r="G120" s="49">
        <f t="shared" si="9"/>
        <v>8</v>
      </c>
      <c r="H120" s="2">
        <v>11</v>
      </c>
      <c r="I120" s="2">
        <v>8</v>
      </c>
      <c r="J120" s="2"/>
    </row>
    <row r="121" spans="1:10" x14ac:dyDescent="0.25">
      <c r="A121" s="27" t="s">
        <v>35</v>
      </c>
      <c r="B121" s="27" t="s">
        <v>110</v>
      </c>
      <c r="C121" s="27" t="s">
        <v>111</v>
      </c>
      <c r="D121" s="49">
        <v>750</v>
      </c>
      <c r="E121" s="49"/>
      <c r="F121" s="49">
        <f t="shared" si="8"/>
        <v>0</v>
      </c>
      <c r="G121" s="49">
        <f t="shared" si="9"/>
        <v>0</v>
      </c>
      <c r="H121" s="2"/>
      <c r="I121" s="2"/>
      <c r="J121" s="2"/>
    </row>
    <row r="122" spans="1:10" x14ac:dyDescent="0.25">
      <c r="A122" s="27" t="s">
        <v>35</v>
      </c>
      <c r="B122" s="27" t="s">
        <v>99</v>
      </c>
      <c r="C122" s="27" t="s">
        <v>100</v>
      </c>
      <c r="D122" s="49">
        <v>1150</v>
      </c>
      <c r="E122" s="49"/>
      <c r="F122" s="49">
        <f t="shared" si="8"/>
        <v>0</v>
      </c>
      <c r="G122" s="49">
        <f t="shared" si="9"/>
        <v>0</v>
      </c>
      <c r="H122" s="2"/>
      <c r="I122" s="2"/>
      <c r="J122" s="2"/>
    </row>
    <row r="123" spans="1:10" x14ac:dyDescent="0.25">
      <c r="A123" s="27" t="s">
        <v>35</v>
      </c>
      <c r="B123" s="27" t="s">
        <v>118</v>
      </c>
      <c r="C123" s="27" t="s">
        <v>119</v>
      </c>
      <c r="D123" s="49">
        <v>150</v>
      </c>
      <c r="E123" s="49"/>
      <c r="F123" s="49">
        <f t="shared" si="8"/>
        <v>0</v>
      </c>
      <c r="G123" s="49">
        <f t="shared" si="9"/>
        <v>0</v>
      </c>
      <c r="H123" s="2"/>
      <c r="I123" s="2"/>
      <c r="J123" s="2"/>
    </row>
    <row r="124" spans="1:10" x14ac:dyDescent="0.25">
      <c r="A124" s="27" t="s">
        <v>35</v>
      </c>
      <c r="B124" s="27" t="s">
        <v>101</v>
      </c>
      <c r="C124" s="27" t="s">
        <v>102</v>
      </c>
      <c r="D124" s="49">
        <v>333.33333333333331</v>
      </c>
      <c r="E124" s="49"/>
      <c r="F124" s="49">
        <f t="shared" si="8"/>
        <v>0</v>
      </c>
      <c r="G124" s="49">
        <f t="shared" si="9"/>
        <v>0</v>
      </c>
      <c r="H124" s="2"/>
      <c r="I124" s="2"/>
      <c r="J124" s="2"/>
    </row>
    <row r="125" spans="1:10" x14ac:dyDescent="0.25">
      <c r="A125" s="27" t="s">
        <v>35</v>
      </c>
      <c r="B125" s="27" t="s">
        <v>103</v>
      </c>
      <c r="C125" s="27" t="s">
        <v>104</v>
      </c>
      <c r="D125" s="49">
        <v>66.666666666666671</v>
      </c>
      <c r="E125" s="49"/>
      <c r="F125" s="49">
        <f t="shared" si="8"/>
        <v>0</v>
      </c>
      <c r="G125" s="49">
        <f t="shared" si="9"/>
        <v>0</v>
      </c>
      <c r="H125" s="2"/>
      <c r="I125" s="2"/>
      <c r="J125" s="2"/>
    </row>
    <row r="126" spans="1:10" x14ac:dyDescent="0.25">
      <c r="A126" s="27" t="s">
        <v>35</v>
      </c>
      <c r="B126" s="27" t="s">
        <v>107</v>
      </c>
      <c r="C126" s="27" t="s">
        <v>108</v>
      </c>
      <c r="D126" s="49">
        <v>666.66666666666674</v>
      </c>
      <c r="E126" s="49"/>
      <c r="F126" s="49">
        <f t="shared" ref="F126:F181" si="15">+H126+J126</f>
        <v>0</v>
      </c>
      <c r="G126" s="49">
        <f t="shared" ref="G126:G181" si="16">+I126</f>
        <v>0</v>
      </c>
      <c r="H126" s="2"/>
      <c r="I126" s="2"/>
      <c r="J126" s="2"/>
    </row>
    <row r="127" spans="1:10" x14ac:dyDescent="0.25">
      <c r="A127" s="27"/>
      <c r="B127" s="27"/>
      <c r="C127" s="27"/>
      <c r="D127" s="49"/>
      <c r="E127" s="49"/>
      <c r="F127" s="49"/>
      <c r="G127" s="49"/>
      <c r="H127" s="2"/>
      <c r="I127" s="2"/>
      <c r="J127" s="2"/>
    </row>
    <row r="128" spans="1:10" x14ac:dyDescent="0.25">
      <c r="A128" s="27" t="s">
        <v>129</v>
      </c>
      <c r="B128" s="27" t="s">
        <v>89</v>
      </c>
      <c r="C128" s="27" t="str">
        <f t="shared" ref="C128:C130" si="17">VLOOKUP(B128,$L$7:$M$52,2,0)</f>
        <v>đậy bạt đống ủ</v>
      </c>
      <c r="D128" s="49"/>
      <c r="E128" s="49"/>
      <c r="F128" s="49">
        <v>3.5</v>
      </c>
      <c r="G128" s="49">
        <f t="shared" si="16"/>
        <v>0</v>
      </c>
      <c r="H128" s="2"/>
      <c r="I128" s="2"/>
      <c r="J128" s="2">
        <v>2.9999999999999973</v>
      </c>
    </row>
    <row r="129" spans="1:10" x14ac:dyDescent="0.25">
      <c r="A129" s="27" t="s">
        <v>129</v>
      </c>
      <c r="B129" s="27" t="s">
        <v>90</v>
      </c>
      <c r="C129" s="27" t="str">
        <f t="shared" si="17"/>
        <v>mở  bạt đống ủ</v>
      </c>
      <c r="D129" s="49"/>
      <c r="E129" s="49"/>
      <c r="F129" s="49">
        <f t="shared" si="15"/>
        <v>1.0000000000000004</v>
      </c>
      <c r="G129" s="49">
        <f t="shared" si="16"/>
        <v>0</v>
      </c>
      <c r="H129" s="2"/>
      <c r="I129" s="2"/>
      <c r="J129" s="2">
        <v>1.0000000000000004</v>
      </c>
    </row>
    <row r="130" spans="1:10" x14ac:dyDescent="0.25">
      <c r="A130" s="27" t="s">
        <v>129</v>
      </c>
      <c r="B130" s="27" t="s">
        <v>92</v>
      </c>
      <c r="C130" s="27" t="str">
        <f t="shared" si="17"/>
        <v>làm ngoài</v>
      </c>
      <c r="D130" s="49"/>
      <c r="E130" s="49"/>
      <c r="F130" s="49">
        <f t="shared" si="15"/>
        <v>10.5</v>
      </c>
      <c r="G130" s="49">
        <f t="shared" si="16"/>
        <v>0</v>
      </c>
      <c r="H130" s="2">
        <v>10.5</v>
      </c>
      <c r="I130" s="2"/>
      <c r="J130" s="2"/>
    </row>
    <row r="131" spans="1:10" x14ac:dyDescent="0.25">
      <c r="A131" s="27" t="s">
        <v>129</v>
      </c>
      <c r="B131" s="27" t="s">
        <v>97</v>
      </c>
      <c r="C131" s="27" t="s">
        <v>98</v>
      </c>
      <c r="D131" s="49">
        <v>380</v>
      </c>
      <c r="E131" s="49"/>
      <c r="F131" s="49">
        <f t="shared" si="15"/>
        <v>0</v>
      </c>
      <c r="G131" s="49">
        <f t="shared" si="16"/>
        <v>0</v>
      </c>
      <c r="H131" s="2"/>
      <c r="I131" s="2"/>
      <c r="J131" s="2"/>
    </row>
    <row r="132" spans="1:10" x14ac:dyDescent="0.25">
      <c r="A132" s="27" t="s">
        <v>129</v>
      </c>
      <c r="B132" s="27" t="s">
        <v>99</v>
      </c>
      <c r="C132" s="27" t="s">
        <v>100</v>
      </c>
      <c r="D132" s="49">
        <v>1300</v>
      </c>
      <c r="E132" s="49"/>
      <c r="F132" s="49">
        <f t="shared" si="15"/>
        <v>0</v>
      </c>
      <c r="G132" s="49">
        <f t="shared" si="16"/>
        <v>0</v>
      </c>
      <c r="H132" s="2"/>
      <c r="I132" s="2"/>
      <c r="J132" s="2"/>
    </row>
    <row r="133" spans="1:10" x14ac:dyDescent="0.25">
      <c r="A133" s="27" t="s">
        <v>129</v>
      </c>
      <c r="B133" s="27" t="s">
        <v>101</v>
      </c>
      <c r="C133" s="27" t="s">
        <v>102</v>
      </c>
      <c r="D133" s="49">
        <v>433.33333333333337</v>
      </c>
      <c r="E133" s="49"/>
      <c r="F133" s="49">
        <f t="shared" si="15"/>
        <v>0</v>
      </c>
      <c r="G133" s="49">
        <f t="shared" si="16"/>
        <v>0</v>
      </c>
      <c r="H133" s="2"/>
      <c r="I133" s="2"/>
      <c r="J133" s="2"/>
    </row>
    <row r="134" spans="1:10" x14ac:dyDescent="0.25">
      <c r="A134" s="27" t="s">
        <v>129</v>
      </c>
      <c r="B134" s="27" t="s">
        <v>112</v>
      </c>
      <c r="C134" s="27" t="s">
        <v>113</v>
      </c>
      <c r="D134" s="49">
        <v>166.66666666666666</v>
      </c>
      <c r="E134" s="49"/>
      <c r="F134" s="49">
        <f t="shared" si="15"/>
        <v>0</v>
      </c>
      <c r="G134" s="49">
        <f t="shared" si="16"/>
        <v>0</v>
      </c>
      <c r="H134" s="2"/>
      <c r="I134" s="2"/>
      <c r="J134" s="2"/>
    </row>
    <row r="135" spans="1:10" x14ac:dyDescent="0.25">
      <c r="A135" s="27" t="s">
        <v>129</v>
      </c>
      <c r="B135" s="27" t="s">
        <v>103</v>
      </c>
      <c r="C135" s="27" t="s">
        <v>104</v>
      </c>
      <c r="D135" s="49">
        <v>133.33333333333334</v>
      </c>
      <c r="E135" s="49"/>
      <c r="F135" s="49">
        <f t="shared" si="15"/>
        <v>0</v>
      </c>
      <c r="G135" s="49">
        <f t="shared" si="16"/>
        <v>0</v>
      </c>
      <c r="H135" s="2"/>
      <c r="I135" s="2"/>
      <c r="J135" s="2"/>
    </row>
    <row r="136" spans="1:10" x14ac:dyDescent="0.25">
      <c r="A136" s="27" t="s">
        <v>129</v>
      </c>
      <c r="B136" s="27" t="s">
        <v>144</v>
      </c>
      <c r="C136" s="27" t="s">
        <v>145</v>
      </c>
      <c r="D136" s="49">
        <v>31</v>
      </c>
      <c r="E136" s="49"/>
      <c r="F136" s="49">
        <f t="shared" si="15"/>
        <v>0</v>
      </c>
      <c r="G136" s="49">
        <f t="shared" si="16"/>
        <v>0</v>
      </c>
      <c r="H136" s="2"/>
      <c r="I136" s="2"/>
      <c r="J136" s="2"/>
    </row>
    <row r="137" spans="1:10" x14ac:dyDescent="0.25">
      <c r="A137" s="27" t="s">
        <v>129</v>
      </c>
      <c r="B137" s="27" t="s">
        <v>107</v>
      </c>
      <c r="C137" s="27" t="s">
        <v>108</v>
      </c>
      <c r="D137" s="49">
        <v>300</v>
      </c>
      <c r="E137" s="49"/>
      <c r="F137" s="49">
        <f t="shared" si="15"/>
        <v>0</v>
      </c>
      <c r="G137" s="49">
        <f t="shared" si="16"/>
        <v>0</v>
      </c>
      <c r="H137" s="2"/>
      <c r="I137" s="2"/>
      <c r="J137" s="2"/>
    </row>
    <row r="138" spans="1:10" x14ac:dyDescent="0.25">
      <c r="A138" s="27"/>
      <c r="B138" s="27"/>
      <c r="C138" s="27"/>
      <c r="D138" s="49"/>
      <c r="E138" s="49"/>
      <c r="F138" s="49"/>
      <c r="G138" s="49"/>
      <c r="H138" s="2"/>
      <c r="I138" s="2"/>
      <c r="J138" s="2"/>
    </row>
    <row r="139" spans="1:10" x14ac:dyDescent="0.25">
      <c r="A139" s="27" t="s">
        <v>39</v>
      </c>
      <c r="B139" s="27" t="s">
        <v>89</v>
      </c>
      <c r="C139" s="27" t="str">
        <f t="shared" ref="C139:C141" si="18">VLOOKUP(B139,$L$7:$M$52,2,0)</f>
        <v>đậy bạt đống ủ</v>
      </c>
      <c r="D139" s="49"/>
      <c r="E139" s="49"/>
      <c r="F139" s="49">
        <f t="shared" si="15"/>
        <v>6.9999999999999991</v>
      </c>
      <c r="G139" s="49">
        <f t="shared" si="16"/>
        <v>0</v>
      </c>
      <c r="H139" s="2"/>
      <c r="I139" s="2"/>
      <c r="J139" s="2">
        <v>6.9999999999999991</v>
      </c>
    </row>
    <row r="140" spans="1:10" x14ac:dyDescent="0.25">
      <c r="A140" s="27" t="s">
        <v>39</v>
      </c>
      <c r="B140" s="27" t="s">
        <v>90</v>
      </c>
      <c r="C140" s="27" t="str">
        <f t="shared" si="18"/>
        <v>mở  bạt đống ủ</v>
      </c>
      <c r="D140" s="49"/>
      <c r="E140" s="49"/>
      <c r="F140" s="49">
        <f t="shared" si="15"/>
        <v>3</v>
      </c>
      <c r="G140" s="49">
        <f t="shared" si="16"/>
        <v>0</v>
      </c>
      <c r="H140" s="2"/>
      <c r="I140" s="2"/>
      <c r="J140" s="2">
        <v>3</v>
      </c>
    </row>
    <row r="141" spans="1:10" x14ac:dyDescent="0.25">
      <c r="A141" s="27" t="s">
        <v>39</v>
      </c>
      <c r="B141" s="27" t="s">
        <v>92</v>
      </c>
      <c r="C141" s="27" t="str">
        <f t="shared" si="18"/>
        <v>làm ngoài</v>
      </c>
      <c r="D141" s="49"/>
      <c r="E141" s="49"/>
      <c r="F141" s="49">
        <f t="shared" si="15"/>
        <v>35</v>
      </c>
      <c r="G141" s="49">
        <f t="shared" si="16"/>
        <v>0</v>
      </c>
      <c r="H141" s="2">
        <v>35</v>
      </c>
      <c r="I141" s="2"/>
      <c r="J141" s="2"/>
    </row>
    <row r="142" spans="1:10" x14ac:dyDescent="0.25">
      <c r="A142" s="27" t="s">
        <v>39</v>
      </c>
      <c r="B142" s="27" t="s">
        <v>95</v>
      </c>
      <c r="C142" s="27" t="s">
        <v>96</v>
      </c>
      <c r="D142" s="49">
        <v>670</v>
      </c>
      <c r="E142" s="49"/>
      <c r="F142" s="49">
        <f t="shared" si="15"/>
        <v>0</v>
      </c>
      <c r="G142" s="49">
        <f t="shared" si="16"/>
        <v>0</v>
      </c>
      <c r="H142" s="2"/>
      <c r="I142" s="2"/>
      <c r="J142" s="2"/>
    </row>
    <row r="143" spans="1:10" x14ac:dyDescent="0.25">
      <c r="A143" s="27" t="s">
        <v>39</v>
      </c>
      <c r="B143" s="27" t="s">
        <v>110</v>
      </c>
      <c r="C143" s="27" t="s">
        <v>111</v>
      </c>
      <c r="D143" s="49">
        <v>750</v>
      </c>
      <c r="E143" s="49"/>
      <c r="F143" s="49">
        <f t="shared" si="15"/>
        <v>0</v>
      </c>
      <c r="G143" s="49">
        <f t="shared" si="16"/>
        <v>0</v>
      </c>
      <c r="H143" s="2"/>
      <c r="I143" s="2"/>
      <c r="J143" s="2"/>
    </row>
    <row r="144" spans="1:10" x14ac:dyDescent="0.25">
      <c r="A144" s="27" t="s">
        <v>39</v>
      </c>
      <c r="B144" s="27" t="s">
        <v>130</v>
      </c>
      <c r="C144" s="27" t="s">
        <v>131</v>
      </c>
      <c r="D144" s="49">
        <v>50</v>
      </c>
      <c r="E144" s="49"/>
      <c r="F144" s="49">
        <f t="shared" si="15"/>
        <v>0</v>
      </c>
      <c r="G144" s="49">
        <f t="shared" si="16"/>
        <v>0</v>
      </c>
      <c r="H144" s="2"/>
      <c r="I144" s="2"/>
      <c r="J144" s="2"/>
    </row>
    <row r="145" spans="1:10" x14ac:dyDescent="0.25">
      <c r="A145" s="27" t="s">
        <v>39</v>
      </c>
      <c r="B145" s="27" t="s">
        <v>97</v>
      </c>
      <c r="C145" s="27" t="s">
        <v>98</v>
      </c>
      <c r="D145" s="49">
        <v>375</v>
      </c>
      <c r="E145" s="49"/>
      <c r="F145" s="49">
        <f t="shared" si="15"/>
        <v>0</v>
      </c>
      <c r="G145" s="49">
        <f t="shared" si="16"/>
        <v>0</v>
      </c>
      <c r="H145" s="2"/>
      <c r="I145" s="2"/>
      <c r="J145" s="2"/>
    </row>
    <row r="146" spans="1:10" x14ac:dyDescent="0.25">
      <c r="A146" s="27"/>
      <c r="B146" s="27"/>
      <c r="C146" s="27"/>
      <c r="D146" s="49"/>
      <c r="E146" s="49"/>
      <c r="F146" s="49"/>
      <c r="G146" s="49"/>
      <c r="H146" s="2"/>
      <c r="I146" s="2"/>
      <c r="J146" s="2"/>
    </row>
    <row r="147" spans="1:10" x14ac:dyDescent="0.25">
      <c r="A147" s="27" t="s">
        <v>40</v>
      </c>
      <c r="B147" s="27" t="s">
        <v>89</v>
      </c>
      <c r="C147" s="27" t="str">
        <f t="shared" ref="C147:C149" si="19">VLOOKUP(B147,$L$7:$M$52,2,0)</f>
        <v>đậy bạt đống ủ</v>
      </c>
      <c r="D147" s="49"/>
      <c r="E147" s="49"/>
      <c r="F147" s="49">
        <f t="shared" si="15"/>
        <v>6.9999999999999964</v>
      </c>
      <c r="G147" s="49">
        <f t="shared" si="16"/>
        <v>0</v>
      </c>
      <c r="H147" s="2"/>
      <c r="I147" s="2"/>
      <c r="J147" s="2">
        <v>6.9999999999999964</v>
      </c>
    </row>
    <row r="148" spans="1:10" x14ac:dyDescent="0.25">
      <c r="A148" s="27" t="s">
        <v>40</v>
      </c>
      <c r="B148" s="27" t="s">
        <v>90</v>
      </c>
      <c r="C148" s="27" t="str">
        <f t="shared" si="19"/>
        <v>mở  bạt đống ủ</v>
      </c>
      <c r="D148" s="49"/>
      <c r="E148" s="49"/>
      <c r="F148" s="49">
        <f t="shared" si="15"/>
        <v>1.0000000000000004</v>
      </c>
      <c r="G148" s="49">
        <f t="shared" si="16"/>
        <v>0</v>
      </c>
      <c r="H148" s="2"/>
      <c r="I148" s="2"/>
      <c r="J148" s="2">
        <v>1.0000000000000004</v>
      </c>
    </row>
    <row r="149" spans="1:10" x14ac:dyDescent="0.25">
      <c r="A149" s="27" t="s">
        <v>40</v>
      </c>
      <c r="B149" s="27" t="s">
        <v>92</v>
      </c>
      <c r="C149" s="27" t="str">
        <f t="shared" si="19"/>
        <v>làm ngoài</v>
      </c>
      <c r="D149" s="49"/>
      <c r="E149" s="49"/>
      <c r="F149" s="49">
        <f t="shared" si="15"/>
        <v>8.5</v>
      </c>
      <c r="G149" s="49">
        <f t="shared" si="16"/>
        <v>0</v>
      </c>
      <c r="H149" s="2">
        <v>8.5</v>
      </c>
      <c r="I149" s="2"/>
      <c r="J149" s="2"/>
    </row>
    <row r="150" spans="1:10" x14ac:dyDescent="0.25">
      <c r="A150" s="27" t="s">
        <v>40</v>
      </c>
      <c r="B150" s="27" t="s">
        <v>97</v>
      </c>
      <c r="C150" s="27" t="s">
        <v>98</v>
      </c>
      <c r="D150" s="49">
        <v>375</v>
      </c>
      <c r="E150" s="49"/>
      <c r="F150" s="49">
        <f t="shared" si="15"/>
        <v>0</v>
      </c>
      <c r="G150" s="49">
        <f t="shared" si="16"/>
        <v>0</v>
      </c>
      <c r="H150" s="2"/>
      <c r="I150" s="2"/>
      <c r="J150" s="2"/>
    </row>
    <row r="151" spans="1:10" x14ac:dyDescent="0.25">
      <c r="A151" s="27" t="s">
        <v>40</v>
      </c>
      <c r="B151" s="27" t="s">
        <v>99</v>
      </c>
      <c r="C151" s="27" t="s">
        <v>100</v>
      </c>
      <c r="D151" s="49">
        <v>650</v>
      </c>
      <c r="E151" s="49"/>
      <c r="F151" s="49">
        <f t="shared" si="15"/>
        <v>0</v>
      </c>
      <c r="G151" s="49">
        <f t="shared" si="16"/>
        <v>0</v>
      </c>
      <c r="H151" s="2"/>
      <c r="I151" s="2"/>
      <c r="J151" s="2"/>
    </row>
    <row r="152" spans="1:10" x14ac:dyDescent="0.25">
      <c r="A152" s="27" t="s">
        <v>40</v>
      </c>
      <c r="B152" s="27" t="s">
        <v>114</v>
      </c>
      <c r="C152" s="27" t="s">
        <v>115</v>
      </c>
      <c r="D152" s="49">
        <v>300</v>
      </c>
      <c r="E152" s="49"/>
      <c r="F152" s="49">
        <f t="shared" si="15"/>
        <v>0</v>
      </c>
      <c r="G152" s="49">
        <f t="shared" si="16"/>
        <v>0</v>
      </c>
      <c r="H152" s="2"/>
      <c r="I152" s="2"/>
      <c r="J152" s="2"/>
    </row>
    <row r="153" spans="1:10" x14ac:dyDescent="0.25">
      <c r="A153" s="27" t="s">
        <v>40</v>
      </c>
      <c r="B153" s="27" t="s">
        <v>116</v>
      </c>
      <c r="C153" s="27" t="s">
        <v>117</v>
      </c>
      <c r="D153" s="49">
        <v>315</v>
      </c>
      <c r="E153" s="49"/>
      <c r="F153" s="49">
        <f t="shared" si="15"/>
        <v>0</v>
      </c>
      <c r="G153" s="49">
        <f t="shared" si="16"/>
        <v>0</v>
      </c>
      <c r="H153" s="2"/>
      <c r="I153" s="2"/>
      <c r="J153" s="2"/>
    </row>
    <row r="154" spans="1:10" x14ac:dyDescent="0.25">
      <c r="A154" s="27" t="s">
        <v>40</v>
      </c>
      <c r="B154" s="27" t="s">
        <v>101</v>
      </c>
      <c r="C154" s="27" t="s">
        <v>102</v>
      </c>
      <c r="D154" s="49">
        <v>66.666666666666671</v>
      </c>
      <c r="E154" s="49"/>
      <c r="F154" s="49">
        <f t="shared" si="15"/>
        <v>0</v>
      </c>
      <c r="G154" s="49">
        <f t="shared" si="16"/>
        <v>0</v>
      </c>
      <c r="H154" s="2"/>
      <c r="I154" s="2"/>
      <c r="J154" s="2"/>
    </row>
    <row r="155" spans="1:10" x14ac:dyDescent="0.25">
      <c r="A155" s="27" t="s">
        <v>40</v>
      </c>
      <c r="B155" s="27" t="s">
        <v>112</v>
      </c>
      <c r="C155" s="27" t="s">
        <v>113</v>
      </c>
      <c r="D155" s="49">
        <v>166.66666666666666</v>
      </c>
      <c r="E155" s="49"/>
      <c r="F155" s="49">
        <f t="shared" si="15"/>
        <v>0</v>
      </c>
      <c r="G155" s="49">
        <f t="shared" si="16"/>
        <v>0</v>
      </c>
      <c r="H155" s="2"/>
      <c r="I155" s="2"/>
      <c r="J155" s="2"/>
    </row>
    <row r="156" spans="1:10" x14ac:dyDescent="0.25">
      <c r="A156" s="27" t="s">
        <v>40</v>
      </c>
      <c r="B156" s="27" t="s">
        <v>103</v>
      </c>
      <c r="C156" s="27" t="s">
        <v>104</v>
      </c>
      <c r="D156" s="49">
        <v>66.666666666666671</v>
      </c>
      <c r="E156" s="49"/>
      <c r="F156" s="49">
        <f t="shared" si="15"/>
        <v>0</v>
      </c>
      <c r="G156" s="49">
        <f t="shared" si="16"/>
        <v>0</v>
      </c>
      <c r="H156" s="2"/>
      <c r="I156" s="2"/>
      <c r="J156" s="2"/>
    </row>
    <row r="157" spans="1:10" x14ac:dyDescent="0.25">
      <c r="A157" s="27" t="s">
        <v>40</v>
      </c>
      <c r="B157" s="27" t="s">
        <v>122</v>
      </c>
      <c r="C157" s="27" t="s">
        <v>123</v>
      </c>
      <c r="D157" s="49">
        <v>700</v>
      </c>
      <c r="E157" s="49"/>
      <c r="F157" s="49">
        <f t="shared" si="15"/>
        <v>0</v>
      </c>
      <c r="G157" s="49">
        <f t="shared" si="16"/>
        <v>0</v>
      </c>
      <c r="H157" s="2"/>
      <c r="I157" s="2"/>
      <c r="J157" s="2"/>
    </row>
    <row r="158" spans="1:10" x14ac:dyDescent="0.25">
      <c r="A158" s="27" t="s">
        <v>40</v>
      </c>
      <c r="B158" s="27" t="s">
        <v>144</v>
      </c>
      <c r="C158" s="27" t="s">
        <v>145</v>
      </c>
      <c r="D158" s="49">
        <v>31</v>
      </c>
      <c r="E158" s="49"/>
      <c r="F158" s="49">
        <f t="shared" si="15"/>
        <v>0</v>
      </c>
      <c r="G158" s="49">
        <f t="shared" si="16"/>
        <v>0</v>
      </c>
      <c r="H158" s="2"/>
      <c r="I158" s="2"/>
      <c r="J158" s="2"/>
    </row>
    <row r="159" spans="1:10" x14ac:dyDescent="0.25">
      <c r="A159" s="27" t="s">
        <v>40</v>
      </c>
      <c r="B159" s="27" t="s">
        <v>107</v>
      </c>
      <c r="C159" s="27" t="s">
        <v>108</v>
      </c>
      <c r="D159" s="49">
        <v>366.66666666666669</v>
      </c>
      <c r="E159" s="49"/>
      <c r="F159" s="49">
        <f t="shared" si="15"/>
        <v>0</v>
      </c>
      <c r="G159" s="49">
        <f t="shared" si="16"/>
        <v>0</v>
      </c>
      <c r="H159" s="2"/>
      <c r="I159" s="2"/>
      <c r="J159" s="2"/>
    </row>
    <row r="160" spans="1:10" x14ac:dyDescent="0.25">
      <c r="A160" s="27"/>
      <c r="B160" s="27"/>
      <c r="C160" s="27"/>
      <c r="D160" s="49"/>
      <c r="E160" s="49"/>
      <c r="F160" s="49"/>
      <c r="G160" s="49"/>
      <c r="H160" s="2"/>
      <c r="I160" s="2"/>
      <c r="J160" s="2"/>
    </row>
    <row r="161" spans="1:10" x14ac:dyDescent="0.25">
      <c r="A161" s="27" t="s">
        <v>41</v>
      </c>
      <c r="B161" s="27" t="s">
        <v>89</v>
      </c>
      <c r="C161" s="27" t="str">
        <f t="shared" ref="C161:C163" si="20">VLOOKUP(B161,$L$7:$M$52,2,0)</f>
        <v>đậy bạt đống ủ</v>
      </c>
      <c r="D161" s="49"/>
      <c r="E161" s="49"/>
      <c r="F161" s="49">
        <f t="shared" si="15"/>
        <v>3</v>
      </c>
      <c r="G161" s="49">
        <f t="shared" si="16"/>
        <v>0</v>
      </c>
      <c r="H161" s="2"/>
      <c r="I161" s="2"/>
      <c r="J161" s="2">
        <v>3</v>
      </c>
    </row>
    <row r="162" spans="1:10" x14ac:dyDescent="0.25">
      <c r="A162" s="27" t="s">
        <v>41</v>
      </c>
      <c r="B162" s="27" t="s">
        <v>90</v>
      </c>
      <c r="C162" s="27" t="str">
        <f t="shared" si="20"/>
        <v>mở  bạt đống ủ</v>
      </c>
      <c r="D162" s="49"/>
      <c r="E162" s="49"/>
      <c r="F162" s="49">
        <f t="shared" si="15"/>
        <v>2.5000000000000004</v>
      </c>
      <c r="G162" s="49">
        <f t="shared" si="16"/>
        <v>0</v>
      </c>
      <c r="H162" s="2"/>
      <c r="I162" s="2"/>
      <c r="J162" s="2">
        <v>2.5000000000000004</v>
      </c>
    </row>
    <row r="163" spans="1:10" x14ac:dyDescent="0.25">
      <c r="A163" s="27" t="s">
        <v>41</v>
      </c>
      <c r="B163" s="27" t="s">
        <v>92</v>
      </c>
      <c r="C163" s="27" t="str">
        <f t="shared" si="20"/>
        <v>làm ngoài</v>
      </c>
      <c r="D163" s="49"/>
      <c r="E163" s="49"/>
      <c r="F163" s="49">
        <f t="shared" si="15"/>
        <v>7</v>
      </c>
      <c r="G163" s="49">
        <f t="shared" si="16"/>
        <v>8</v>
      </c>
      <c r="H163" s="2">
        <v>7</v>
      </c>
      <c r="I163" s="2">
        <v>8</v>
      </c>
      <c r="J163" s="2"/>
    </row>
    <row r="164" spans="1:10" x14ac:dyDescent="0.25">
      <c r="A164" s="27" t="s">
        <v>41</v>
      </c>
      <c r="B164" s="27" t="s">
        <v>95</v>
      </c>
      <c r="C164" s="27" t="s">
        <v>96</v>
      </c>
      <c r="D164" s="49">
        <v>670</v>
      </c>
      <c r="E164" s="49"/>
      <c r="F164" s="49">
        <f t="shared" si="15"/>
        <v>0</v>
      </c>
      <c r="G164" s="49">
        <f t="shared" si="16"/>
        <v>0</v>
      </c>
      <c r="H164" s="2"/>
      <c r="I164" s="2"/>
      <c r="J164" s="2"/>
    </row>
    <row r="165" spans="1:10" x14ac:dyDescent="0.25">
      <c r="A165" s="27" t="s">
        <v>41</v>
      </c>
      <c r="B165" s="27" t="s">
        <v>130</v>
      </c>
      <c r="C165" s="27" t="s">
        <v>131</v>
      </c>
      <c r="D165" s="49">
        <v>50</v>
      </c>
      <c r="E165" s="49"/>
      <c r="F165" s="49">
        <f t="shared" si="15"/>
        <v>0</v>
      </c>
      <c r="G165" s="49">
        <f t="shared" si="16"/>
        <v>0</v>
      </c>
      <c r="H165" s="2"/>
      <c r="I165" s="2"/>
      <c r="J165" s="2"/>
    </row>
    <row r="166" spans="1:10" x14ac:dyDescent="0.25">
      <c r="A166" s="27" t="s">
        <v>41</v>
      </c>
      <c r="B166" s="27" t="s">
        <v>99</v>
      </c>
      <c r="C166" s="27" t="s">
        <v>100</v>
      </c>
      <c r="D166" s="49">
        <v>1125</v>
      </c>
      <c r="E166" s="49"/>
      <c r="F166" s="49">
        <f t="shared" si="15"/>
        <v>0</v>
      </c>
      <c r="G166" s="49">
        <f t="shared" si="16"/>
        <v>0</v>
      </c>
      <c r="H166" s="2"/>
      <c r="I166" s="2"/>
      <c r="J166" s="2"/>
    </row>
    <row r="167" spans="1:10" x14ac:dyDescent="0.25">
      <c r="A167" s="27" t="s">
        <v>41</v>
      </c>
      <c r="B167" s="27" t="s">
        <v>118</v>
      </c>
      <c r="C167" s="27" t="s">
        <v>119</v>
      </c>
      <c r="D167" s="49">
        <v>175</v>
      </c>
      <c r="E167" s="49"/>
      <c r="F167" s="49">
        <f t="shared" si="15"/>
        <v>0</v>
      </c>
      <c r="G167" s="49">
        <f t="shared" si="16"/>
        <v>0</v>
      </c>
      <c r="H167" s="2"/>
      <c r="I167" s="2"/>
      <c r="J167" s="2"/>
    </row>
    <row r="168" spans="1:10" x14ac:dyDescent="0.25">
      <c r="A168" s="27" t="s">
        <v>41</v>
      </c>
      <c r="B168" s="27" t="s">
        <v>101</v>
      </c>
      <c r="C168" s="27" t="s">
        <v>102</v>
      </c>
      <c r="D168" s="49">
        <v>366.66666666666669</v>
      </c>
      <c r="E168" s="49"/>
      <c r="F168" s="49">
        <f t="shared" si="15"/>
        <v>0</v>
      </c>
      <c r="G168" s="49">
        <f t="shared" si="16"/>
        <v>0</v>
      </c>
      <c r="H168" s="2"/>
      <c r="I168" s="2"/>
      <c r="J168" s="2"/>
    </row>
    <row r="169" spans="1:10" x14ac:dyDescent="0.25">
      <c r="A169" s="27" t="s">
        <v>41</v>
      </c>
      <c r="B169" s="27" t="s">
        <v>103</v>
      </c>
      <c r="C169" s="27" t="s">
        <v>104</v>
      </c>
      <c r="D169" s="49">
        <v>66.666666666666671</v>
      </c>
      <c r="E169" s="49"/>
      <c r="F169" s="49">
        <f t="shared" si="15"/>
        <v>0</v>
      </c>
      <c r="G169" s="49">
        <f t="shared" si="16"/>
        <v>0</v>
      </c>
      <c r="H169" s="2"/>
      <c r="I169" s="2"/>
      <c r="J169" s="2"/>
    </row>
    <row r="170" spans="1:10" x14ac:dyDescent="0.25">
      <c r="A170" s="27" t="s">
        <v>41</v>
      </c>
      <c r="B170" s="27" t="s">
        <v>144</v>
      </c>
      <c r="C170" s="27" t="s">
        <v>145</v>
      </c>
      <c r="D170" s="49">
        <v>31</v>
      </c>
      <c r="E170" s="49"/>
      <c r="F170" s="49">
        <f t="shared" si="15"/>
        <v>0</v>
      </c>
      <c r="G170" s="49">
        <f t="shared" si="16"/>
        <v>0</v>
      </c>
      <c r="H170" s="2"/>
      <c r="I170" s="2"/>
      <c r="J170" s="2"/>
    </row>
    <row r="171" spans="1:10" x14ac:dyDescent="0.25">
      <c r="A171" s="27" t="s">
        <v>41</v>
      </c>
      <c r="B171" s="27" t="s">
        <v>107</v>
      </c>
      <c r="C171" s="27" t="s">
        <v>108</v>
      </c>
      <c r="D171" s="49">
        <v>633.33333333333337</v>
      </c>
      <c r="E171" s="49"/>
      <c r="F171" s="49">
        <f t="shared" si="15"/>
        <v>0</v>
      </c>
      <c r="G171" s="49">
        <f t="shared" si="16"/>
        <v>0</v>
      </c>
      <c r="H171" s="2"/>
      <c r="I171" s="2"/>
      <c r="J171" s="2"/>
    </row>
    <row r="172" spans="1:10" x14ac:dyDescent="0.25">
      <c r="A172" s="27"/>
      <c r="B172" s="27"/>
      <c r="C172" s="27"/>
      <c r="D172" s="49"/>
      <c r="E172" s="49"/>
      <c r="F172" s="49"/>
      <c r="G172" s="49"/>
      <c r="H172" s="2"/>
      <c r="I172" s="2"/>
      <c r="J172" s="2"/>
    </row>
    <row r="173" spans="1:10" x14ac:dyDescent="0.25">
      <c r="A173" s="27" t="s">
        <v>42</v>
      </c>
      <c r="B173" s="27" t="s">
        <v>89</v>
      </c>
      <c r="C173" s="27" t="str">
        <f t="shared" ref="C173:C175" si="21">VLOOKUP(B173,$L$7:$M$52,2,0)</f>
        <v>đậy bạt đống ủ</v>
      </c>
      <c r="D173" s="49"/>
      <c r="E173" s="49"/>
      <c r="F173" s="49">
        <f t="shared" si="15"/>
        <v>4.5000000000000027</v>
      </c>
      <c r="G173" s="49">
        <f t="shared" si="16"/>
        <v>0</v>
      </c>
      <c r="H173" s="2"/>
      <c r="I173" s="2"/>
      <c r="J173" s="2">
        <v>4.5000000000000027</v>
      </c>
    </row>
    <row r="174" spans="1:10" x14ac:dyDescent="0.25">
      <c r="A174" s="27" t="s">
        <v>42</v>
      </c>
      <c r="B174" s="27" t="s">
        <v>90</v>
      </c>
      <c r="C174" s="27" t="str">
        <f t="shared" si="21"/>
        <v>mở  bạt đống ủ</v>
      </c>
      <c r="D174" s="49"/>
      <c r="E174" s="49"/>
      <c r="F174" s="49">
        <f t="shared" si="15"/>
        <v>3.0000000000000013</v>
      </c>
      <c r="G174" s="49">
        <f t="shared" si="16"/>
        <v>0</v>
      </c>
      <c r="H174" s="2"/>
      <c r="I174" s="2"/>
      <c r="J174" s="2">
        <v>3.0000000000000013</v>
      </c>
    </row>
    <row r="175" spans="1:10" x14ac:dyDescent="0.25">
      <c r="A175" s="27" t="s">
        <v>42</v>
      </c>
      <c r="B175" s="27" t="s">
        <v>92</v>
      </c>
      <c r="C175" s="27" t="str">
        <f t="shared" si="21"/>
        <v>làm ngoài</v>
      </c>
      <c r="D175" s="49"/>
      <c r="E175" s="49"/>
      <c r="F175" s="49">
        <f t="shared" si="15"/>
        <v>6.9999999999999991</v>
      </c>
      <c r="G175" s="49">
        <f t="shared" si="16"/>
        <v>0</v>
      </c>
      <c r="H175" s="2">
        <v>6.9999999999999991</v>
      </c>
      <c r="I175" s="2"/>
      <c r="J175" s="2"/>
    </row>
    <row r="176" spans="1:10" x14ac:dyDescent="0.25">
      <c r="A176" s="27" t="s">
        <v>42</v>
      </c>
      <c r="B176" s="27" t="s">
        <v>99</v>
      </c>
      <c r="C176" s="27" t="s">
        <v>100</v>
      </c>
      <c r="D176" s="49">
        <v>1400</v>
      </c>
      <c r="E176" s="49"/>
      <c r="F176" s="49">
        <f t="shared" si="15"/>
        <v>0</v>
      </c>
      <c r="G176" s="49">
        <f t="shared" si="16"/>
        <v>0</v>
      </c>
      <c r="H176" s="2"/>
      <c r="I176" s="2"/>
      <c r="J176" s="2"/>
    </row>
    <row r="177" spans="1:10" x14ac:dyDescent="0.25">
      <c r="A177" s="27" t="s">
        <v>42</v>
      </c>
      <c r="B177" s="27" t="s">
        <v>126</v>
      </c>
      <c r="C177" s="27" t="s">
        <v>127</v>
      </c>
      <c r="D177" s="49">
        <v>225</v>
      </c>
      <c r="E177" s="49"/>
      <c r="F177" s="49">
        <f t="shared" si="15"/>
        <v>0</v>
      </c>
      <c r="G177" s="49">
        <f t="shared" si="16"/>
        <v>0</v>
      </c>
      <c r="H177" s="2"/>
      <c r="I177" s="2"/>
      <c r="J177" s="2"/>
    </row>
    <row r="178" spans="1:10" x14ac:dyDescent="0.25">
      <c r="A178" s="27" t="s">
        <v>42</v>
      </c>
      <c r="B178" s="27" t="s">
        <v>114</v>
      </c>
      <c r="C178" s="27" t="s">
        <v>115</v>
      </c>
      <c r="D178" s="49">
        <v>315</v>
      </c>
      <c r="E178" s="49"/>
      <c r="F178" s="49">
        <f t="shared" si="15"/>
        <v>0</v>
      </c>
      <c r="G178" s="49">
        <f t="shared" si="16"/>
        <v>0</v>
      </c>
      <c r="H178" s="2"/>
      <c r="I178" s="2"/>
      <c r="J178" s="2"/>
    </row>
    <row r="179" spans="1:10" x14ac:dyDescent="0.25">
      <c r="A179" s="27" t="s">
        <v>42</v>
      </c>
      <c r="B179" s="27" t="s">
        <v>101</v>
      </c>
      <c r="C179" s="27" t="s">
        <v>102</v>
      </c>
      <c r="D179" s="49">
        <v>333.33333333333331</v>
      </c>
      <c r="E179" s="49"/>
      <c r="F179" s="49">
        <f t="shared" si="15"/>
        <v>0</v>
      </c>
      <c r="G179" s="49">
        <f t="shared" si="16"/>
        <v>0</v>
      </c>
      <c r="H179" s="2"/>
      <c r="I179" s="2"/>
      <c r="J179" s="2"/>
    </row>
    <row r="180" spans="1:10" x14ac:dyDescent="0.25">
      <c r="A180" s="27" t="s">
        <v>42</v>
      </c>
      <c r="B180" s="27" t="s">
        <v>146</v>
      </c>
      <c r="C180" s="27" t="s">
        <v>147</v>
      </c>
      <c r="D180" s="49">
        <v>31.5</v>
      </c>
      <c r="E180" s="49"/>
      <c r="F180" s="49">
        <f t="shared" si="15"/>
        <v>0</v>
      </c>
      <c r="G180" s="49">
        <f t="shared" si="16"/>
        <v>0</v>
      </c>
      <c r="H180" s="2"/>
      <c r="I180" s="2"/>
      <c r="J180" s="2"/>
    </row>
    <row r="181" spans="1:10" x14ac:dyDescent="0.25">
      <c r="A181" s="27" t="s">
        <v>42</v>
      </c>
      <c r="B181" s="27" t="s">
        <v>107</v>
      </c>
      <c r="C181" s="27" t="s">
        <v>108</v>
      </c>
      <c r="D181" s="49">
        <v>733.33333333333337</v>
      </c>
      <c r="E181" s="49"/>
      <c r="F181" s="49">
        <f t="shared" si="15"/>
        <v>0</v>
      </c>
      <c r="G181" s="49">
        <f t="shared" si="16"/>
        <v>0</v>
      </c>
      <c r="H181" s="2"/>
      <c r="I181" s="2"/>
      <c r="J181" s="2"/>
    </row>
    <row r="182" spans="1:10" x14ac:dyDescent="0.25">
      <c r="A182" s="27"/>
      <c r="B182" s="27"/>
      <c r="C182" s="27"/>
      <c r="D182" s="49"/>
      <c r="E182" s="49"/>
      <c r="F182" s="49"/>
      <c r="G182" s="49"/>
      <c r="H182" s="2"/>
      <c r="I182" s="2"/>
      <c r="J182" s="2"/>
    </row>
    <row r="183" spans="1:10" x14ac:dyDescent="0.25">
      <c r="A183" s="27" t="s">
        <v>43</v>
      </c>
      <c r="B183" s="27" t="s">
        <v>89</v>
      </c>
      <c r="C183" s="27" t="str">
        <f t="shared" ref="C183:C185" si="22">VLOOKUP(B183,$L$7:$M$52,2,0)</f>
        <v>đậy bạt đống ủ</v>
      </c>
      <c r="D183" s="49"/>
      <c r="E183" s="49"/>
      <c r="F183" s="49">
        <f t="shared" ref="F183:F232" si="23">+H183+J183</f>
        <v>9.5</v>
      </c>
      <c r="G183" s="49">
        <f t="shared" ref="G183:G232" si="24">+I183</f>
        <v>0</v>
      </c>
      <c r="H183" s="2"/>
      <c r="I183" s="2"/>
      <c r="J183" s="2">
        <v>9.5</v>
      </c>
    </row>
    <row r="184" spans="1:10" x14ac:dyDescent="0.25">
      <c r="A184" s="27" t="s">
        <v>43</v>
      </c>
      <c r="B184" s="27" t="s">
        <v>90</v>
      </c>
      <c r="C184" s="27" t="str">
        <f t="shared" si="22"/>
        <v>mở  bạt đống ủ</v>
      </c>
      <c r="D184" s="49"/>
      <c r="E184" s="49"/>
      <c r="F184" s="49">
        <f t="shared" si="23"/>
        <v>3</v>
      </c>
      <c r="G184" s="49">
        <f t="shared" si="24"/>
        <v>0</v>
      </c>
      <c r="H184" s="2"/>
      <c r="I184" s="2"/>
      <c r="J184" s="2">
        <v>3</v>
      </c>
    </row>
    <row r="185" spans="1:10" x14ac:dyDescent="0.25">
      <c r="A185" s="27" t="s">
        <v>43</v>
      </c>
      <c r="B185" s="27" t="s">
        <v>92</v>
      </c>
      <c r="C185" s="27" t="str">
        <f t="shared" si="22"/>
        <v>làm ngoài</v>
      </c>
      <c r="D185" s="49"/>
      <c r="E185" s="49"/>
      <c r="F185" s="49">
        <f t="shared" si="23"/>
        <v>9.5</v>
      </c>
      <c r="G185" s="49">
        <f t="shared" si="24"/>
        <v>0</v>
      </c>
      <c r="H185" s="2">
        <v>9.5</v>
      </c>
      <c r="I185" s="2"/>
      <c r="J185" s="2"/>
    </row>
    <row r="186" spans="1:10" x14ac:dyDescent="0.25">
      <c r="A186" s="27" t="s">
        <v>43</v>
      </c>
      <c r="B186" s="27" t="s">
        <v>99</v>
      </c>
      <c r="C186" s="27" t="s">
        <v>100</v>
      </c>
      <c r="D186" s="49">
        <v>1125</v>
      </c>
      <c r="E186" s="49"/>
      <c r="F186" s="49">
        <f t="shared" si="23"/>
        <v>0</v>
      </c>
      <c r="G186" s="49">
        <f t="shared" si="24"/>
        <v>0</v>
      </c>
      <c r="H186" s="2"/>
      <c r="I186" s="2"/>
      <c r="J186" s="2"/>
    </row>
    <row r="187" spans="1:10" x14ac:dyDescent="0.25">
      <c r="A187" s="27" t="s">
        <v>43</v>
      </c>
      <c r="B187" s="27" t="s">
        <v>126</v>
      </c>
      <c r="C187" s="27" t="s">
        <v>127</v>
      </c>
      <c r="D187" s="49">
        <v>225</v>
      </c>
      <c r="E187" s="49"/>
      <c r="F187" s="49">
        <f t="shared" si="23"/>
        <v>0</v>
      </c>
      <c r="G187" s="49">
        <f t="shared" si="24"/>
        <v>0</v>
      </c>
      <c r="H187" s="2"/>
      <c r="I187" s="2"/>
      <c r="J187" s="2"/>
    </row>
    <row r="188" spans="1:10" x14ac:dyDescent="0.25">
      <c r="A188" s="27" t="s">
        <v>43</v>
      </c>
      <c r="B188" s="27" t="s">
        <v>118</v>
      </c>
      <c r="C188" s="27" t="s">
        <v>119</v>
      </c>
      <c r="D188" s="49">
        <v>575</v>
      </c>
      <c r="E188" s="49"/>
      <c r="F188" s="49">
        <f t="shared" si="23"/>
        <v>0</v>
      </c>
      <c r="G188" s="49">
        <f t="shared" si="24"/>
        <v>0</v>
      </c>
      <c r="H188" s="2"/>
      <c r="I188" s="2"/>
      <c r="J188" s="2"/>
    </row>
    <row r="189" spans="1:10" x14ac:dyDescent="0.25">
      <c r="A189" s="27" t="s">
        <v>43</v>
      </c>
      <c r="B189" s="27" t="s">
        <v>144</v>
      </c>
      <c r="C189" s="27" t="s">
        <v>145</v>
      </c>
      <c r="D189" s="49">
        <v>31.5</v>
      </c>
      <c r="E189" s="49"/>
      <c r="F189" s="49">
        <f t="shared" si="23"/>
        <v>0</v>
      </c>
      <c r="G189" s="49">
        <f t="shared" si="24"/>
        <v>0</v>
      </c>
      <c r="H189" s="2"/>
      <c r="I189" s="2"/>
      <c r="J189" s="2"/>
    </row>
    <row r="190" spans="1:10" x14ac:dyDescent="0.25">
      <c r="A190" s="27" t="s">
        <v>43</v>
      </c>
      <c r="B190" s="27" t="s">
        <v>107</v>
      </c>
      <c r="C190" s="27" t="s">
        <v>108</v>
      </c>
      <c r="D190" s="49">
        <v>700</v>
      </c>
      <c r="E190" s="49"/>
      <c r="F190" s="49">
        <f t="shared" si="23"/>
        <v>0</v>
      </c>
      <c r="G190" s="49">
        <f t="shared" si="24"/>
        <v>0</v>
      </c>
      <c r="H190" s="2"/>
      <c r="I190" s="2"/>
      <c r="J190" s="2"/>
    </row>
    <row r="191" spans="1:10" x14ac:dyDescent="0.25">
      <c r="A191" s="27" t="s">
        <v>43</v>
      </c>
      <c r="B191" s="27" t="s">
        <v>142</v>
      </c>
      <c r="C191" s="27" t="s">
        <v>143</v>
      </c>
      <c r="D191" s="49">
        <v>315</v>
      </c>
      <c r="E191" s="49"/>
      <c r="F191" s="49">
        <f t="shared" si="23"/>
        <v>0</v>
      </c>
      <c r="G191" s="49">
        <f t="shared" si="24"/>
        <v>0</v>
      </c>
      <c r="H191" s="2"/>
      <c r="I191" s="2"/>
      <c r="J191" s="2"/>
    </row>
    <row r="192" spans="1:10" x14ac:dyDescent="0.25">
      <c r="A192" s="27"/>
      <c r="B192" s="27"/>
      <c r="C192" s="27"/>
      <c r="D192" s="49"/>
      <c r="E192" s="49"/>
      <c r="F192" s="49"/>
      <c r="G192" s="49"/>
      <c r="H192" s="2"/>
      <c r="I192" s="2"/>
      <c r="J192" s="2"/>
    </row>
    <row r="193" spans="1:10" x14ac:dyDescent="0.25">
      <c r="A193" s="27" t="s">
        <v>44</v>
      </c>
      <c r="B193" s="27" t="s">
        <v>89</v>
      </c>
      <c r="C193" s="27" t="str">
        <f t="shared" ref="C193:C195" si="25">VLOOKUP(B193,$L$7:$M$52,2,0)</f>
        <v>đậy bạt đống ủ</v>
      </c>
      <c r="D193" s="49"/>
      <c r="E193" s="49"/>
      <c r="F193" s="49">
        <f t="shared" si="23"/>
        <v>7.5</v>
      </c>
      <c r="G193" s="49">
        <f t="shared" si="24"/>
        <v>0</v>
      </c>
      <c r="H193" s="2"/>
      <c r="I193" s="2"/>
      <c r="J193" s="2">
        <v>7.5</v>
      </c>
    </row>
    <row r="194" spans="1:10" x14ac:dyDescent="0.25">
      <c r="A194" s="27" t="s">
        <v>44</v>
      </c>
      <c r="B194" s="27" t="s">
        <v>90</v>
      </c>
      <c r="C194" s="27" t="str">
        <f t="shared" si="25"/>
        <v>mở  bạt đống ủ</v>
      </c>
      <c r="D194" s="49"/>
      <c r="E194" s="49"/>
      <c r="F194" s="49">
        <f t="shared" si="23"/>
        <v>2.0000000000000009</v>
      </c>
      <c r="G194" s="49">
        <f t="shared" si="24"/>
        <v>0</v>
      </c>
      <c r="H194" s="2"/>
      <c r="I194" s="2"/>
      <c r="J194" s="2">
        <v>2.0000000000000009</v>
      </c>
    </row>
    <row r="195" spans="1:10" x14ac:dyDescent="0.25">
      <c r="A195" s="27" t="s">
        <v>44</v>
      </c>
      <c r="B195" s="27" t="s">
        <v>92</v>
      </c>
      <c r="C195" s="27" t="str">
        <f t="shared" si="25"/>
        <v>làm ngoài</v>
      </c>
      <c r="D195" s="49"/>
      <c r="E195" s="49"/>
      <c r="F195" s="49">
        <f t="shared" si="23"/>
        <v>3.5000000000000009</v>
      </c>
      <c r="G195" s="49">
        <f t="shared" si="24"/>
        <v>8</v>
      </c>
      <c r="H195" s="2">
        <v>3.5000000000000009</v>
      </c>
      <c r="I195" s="2">
        <v>8</v>
      </c>
      <c r="J195" s="2"/>
    </row>
    <row r="196" spans="1:10" x14ac:dyDescent="0.25">
      <c r="A196" s="27" t="s">
        <v>44</v>
      </c>
      <c r="B196" s="27" t="s">
        <v>110</v>
      </c>
      <c r="C196" s="27" t="s">
        <v>111</v>
      </c>
      <c r="D196" s="49">
        <v>750</v>
      </c>
      <c r="E196" s="49"/>
      <c r="F196" s="49">
        <f t="shared" si="23"/>
        <v>0</v>
      </c>
      <c r="G196" s="49">
        <f t="shared" si="24"/>
        <v>0</v>
      </c>
      <c r="H196" s="2"/>
      <c r="I196" s="2"/>
      <c r="J196" s="2"/>
    </row>
    <row r="197" spans="1:10" x14ac:dyDescent="0.25">
      <c r="A197" s="27" t="s">
        <v>44</v>
      </c>
      <c r="B197" s="27" t="s">
        <v>97</v>
      </c>
      <c r="C197" s="27" t="s">
        <v>98</v>
      </c>
      <c r="D197" s="49">
        <v>375</v>
      </c>
      <c r="E197" s="49"/>
      <c r="F197" s="49">
        <f t="shared" si="23"/>
        <v>0</v>
      </c>
      <c r="G197" s="49">
        <f t="shared" si="24"/>
        <v>0</v>
      </c>
      <c r="H197" s="2"/>
      <c r="I197" s="2"/>
      <c r="J197" s="2"/>
    </row>
    <row r="198" spans="1:10" x14ac:dyDescent="0.25">
      <c r="A198" s="27" t="s">
        <v>44</v>
      </c>
      <c r="B198" s="27" t="s">
        <v>99</v>
      </c>
      <c r="C198" s="27" t="s">
        <v>100</v>
      </c>
      <c r="D198" s="49">
        <v>650</v>
      </c>
      <c r="E198" s="49"/>
      <c r="F198" s="49">
        <f t="shared" si="23"/>
        <v>0</v>
      </c>
      <c r="G198" s="49">
        <f t="shared" si="24"/>
        <v>0</v>
      </c>
      <c r="H198" s="2"/>
      <c r="I198" s="2"/>
      <c r="J198" s="2"/>
    </row>
    <row r="199" spans="1:10" x14ac:dyDescent="0.25">
      <c r="A199" s="27" t="s">
        <v>44</v>
      </c>
      <c r="B199" s="27" t="s">
        <v>114</v>
      </c>
      <c r="C199" s="27" t="s">
        <v>115</v>
      </c>
      <c r="D199" s="49">
        <v>300</v>
      </c>
      <c r="E199" s="49"/>
      <c r="F199" s="49">
        <f t="shared" si="23"/>
        <v>0</v>
      </c>
      <c r="G199" s="49">
        <f t="shared" si="24"/>
        <v>0</v>
      </c>
      <c r="H199" s="2"/>
      <c r="I199" s="2"/>
      <c r="J199" s="2"/>
    </row>
    <row r="200" spans="1:10" x14ac:dyDescent="0.25">
      <c r="A200" s="27" t="s">
        <v>44</v>
      </c>
      <c r="B200" s="27" t="s">
        <v>116</v>
      </c>
      <c r="C200" s="27" t="s">
        <v>117</v>
      </c>
      <c r="D200" s="49">
        <v>315</v>
      </c>
      <c r="E200" s="49"/>
      <c r="F200" s="49">
        <f t="shared" si="23"/>
        <v>0</v>
      </c>
      <c r="G200" s="49">
        <f t="shared" si="24"/>
        <v>0</v>
      </c>
      <c r="H200" s="2"/>
      <c r="I200" s="2"/>
      <c r="J200" s="2"/>
    </row>
    <row r="201" spans="1:10" x14ac:dyDescent="0.25">
      <c r="A201" s="27" t="s">
        <v>44</v>
      </c>
      <c r="B201" s="27" t="s">
        <v>101</v>
      </c>
      <c r="C201" s="27" t="s">
        <v>102</v>
      </c>
      <c r="D201" s="49">
        <v>333.33333333333331</v>
      </c>
      <c r="E201" s="49"/>
      <c r="F201" s="49">
        <f t="shared" si="23"/>
        <v>0</v>
      </c>
      <c r="G201" s="49">
        <f t="shared" si="24"/>
        <v>0</v>
      </c>
      <c r="H201" s="2"/>
      <c r="I201" s="2"/>
      <c r="J201" s="2"/>
    </row>
    <row r="202" spans="1:10" x14ac:dyDescent="0.25">
      <c r="A202" s="27" t="s">
        <v>44</v>
      </c>
      <c r="B202" s="27" t="s">
        <v>107</v>
      </c>
      <c r="C202" s="27" t="s">
        <v>108</v>
      </c>
      <c r="D202" s="49">
        <v>766.66666666666674</v>
      </c>
      <c r="E202" s="49"/>
      <c r="F202" s="49">
        <f t="shared" si="23"/>
        <v>0</v>
      </c>
      <c r="G202" s="49">
        <f t="shared" si="24"/>
        <v>0</v>
      </c>
      <c r="H202" s="2"/>
      <c r="I202" s="2"/>
      <c r="J202" s="2"/>
    </row>
    <row r="203" spans="1:10" x14ac:dyDescent="0.25">
      <c r="A203" s="27"/>
      <c r="B203" s="27"/>
      <c r="C203" s="27"/>
      <c r="D203" s="49"/>
      <c r="E203" s="49"/>
      <c r="F203" s="49"/>
      <c r="G203" s="49"/>
      <c r="H203" s="2"/>
      <c r="I203" s="2"/>
      <c r="J203" s="2"/>
    </row>
    <row r="204" spans="1:10" x14ac:dyDescent="0.25">
      <c r="A204" s="27" t="s">
        <v>45</v>
      </c>
      <c r="B204" s="27" t="s">
        <v>89</v>
      </c>
      <c r="C204" s="27" t="str">
        <f t="shared" ref="C204:C206" si="26">VLOOKUP(B204,$L$7:$M$52,2,0)</f>
        <v>đậy bạt đống ủ</v>
      </c>
      <c r="D204" s="49"/>
      <c r="E204" s="49"/>
      <c r="F204" s="49">
        <v>7.5</v>
      </c>
      <c r="G204" s="49">
        <f t="shared" si="24"/>
        <v>0</v>
      </c>
      <c r="H204" s="2"/>
      <c r="I204" s="2"/>
      <c r="J204" s="2">
        <v>7</v>
      </c>
    </row>
    <row r="205" spans="1:10" x14ac:dyDescent="0.25">
      <c r="A205" s="27" t="s">
        <v>45</v>
      </c>
      <c r="B205" s="27" t="s">
        <v>90</v>
      </c>
      <c r="C205" s="27" t="str">
        <f t="shared" si="26"/>
        <v>mở  bạt đống ủ</v>
      </c>
      <c r="D205" s="49"/>
      <c r="E205" s="49"/>
      <c r="F205" s="49">
        <f t="shared" si="23"/>
        <v>4.0000000000000018</v>
      </c>
      <c r="G205" s="49">
        <f t="shared" si="24"/>
        <v>0</v>
      </c>
      <c r="H205" s="2"/>
      <c r="I205" s="2"/>
      <c r="J205" s="2">
        <v>4.0000000000000018</v>
      </c>
    </row>
    <row r="206" spans="1:10" x14ac:dyDescent="0.25">
      <c r="A206" s="27" t="s">
        <v>45</v>
      </c>
      <c r="B206" s="27" t="s">
        <v>92</v>
      </c>
      <c r="C206" s="27" t="str">
        <f t="shared" si="26"/>
        <v>làm ngoài</v>
      </c>
      <c r="D206" s="49"/>
      <c r="E206" s="49"/>
      <c r="F206" s="49">
        <f t="shared" si="23"/>
        <v>9</v>
      </c>
      <c r="G206" s="49">
        <f t="shared" si="24"/>
        <v>0</v>
      </c>
      <c r="H206" s="2">
        <v>9</v>
      </c>
      <c r="I206" s="2"/>
      <c r="J206" s="2"/>
    </row>
    <row r="207" spans="1:10" x14ac:dyDescent="0.25">
      <c r="A207" s="27" t="s">
        <v>45</v>
      </c>
      <c r="B207" s="27" t="s">
        <v>97</v>
      </c>
      <c r="C207" s="27" t="s">
        <v>98</v>
      </c>
      <c r="D207" s="49">
        <v>380</v>
      </c>
      <c r="E207" s="49"/>
      <c r="F207" s="49">
        <f t="shared" si="23"/>
        <v>0</v>
      </c>
      <c r="G207" s="49">
        <f t="shared" si="24"/>
        <v>0</v>
      </c>
      <c r="H207" s="2"/>
      <c r="I207" s="2"/>
      <c r="J207" s="2"/>
    </row>
    <row r="208" spans="1:10" x14ac:dyDescent="0.25">
      <c r="A208" s="27" t="s">
        <v>45</v>
      </c>
      <c r="B208" s="27" t="s">
        <v>99</v>
      </c>
      <c r="C208" s="27" t="s">
        <v>100</v>
      </c>
      <c r="D208" s="49">
        <v>1300</v>
      </c>
      <c r="E208" s="49"/>
      <c r="F208" s="49">
        <f t="shared" si="23"/>
        <v>0</v>
      </c>
      <c r="G208" s="49">
        <f t="shared" si="24"/>
        <v>0</v>
      </c>
      <c r="H208" s="2"/>
      <c r="I208" s="2"/>
      <c r="J208" s="2"/>
    </row>
    <row r="209" spans="1:10" x14ac:dyDescent="0.25">
      <c r="A209" s="27" t="s">
        <v>45</v>
      </c>
      <c r="B209" s="27" t="s">
        <v>101</v>
      </c>
      <c r="C209" s="27" t="s">
        <v>102</v>
      </c>
      <c r="D209" s="49">
        <v>366.66666666666669</v>
      </c>
      <c r="E209" s="49"/>
      <c r="F209" s="49">
        <f t="shared" si="23"/>
        <v>0</v>
      </c>
      <c r="G209" s="49">
        <f t="shared" si="24"/>
        <v>0</v>
      </c>
      <c r="H209" s="2"/>
      <c r="I209" s="2"/>
      <c r="J209" s="2"/>
    </row>
    <row r="210" spans="1:10" x14ac:dyDescent="0.25">
      <c r="A210" s="27" t="s">
        <v>45</v>
      </c>
      <c r="B210" s="27" t="s">
        <v>144</v>
      </c>
      <c r="C210" s="27" t="s">
        <v>145</v>
      </c>
      <c r="D210" s="49">
        <v>31.5</v>
      </c>
      <c r="E210" s="49"/>
      <c r="F210" s="49">
        <f t="shared" si="23"/>
        <v>0</v>
      </c>
      <c r="G210" s="49">
        <f t="shared" si="24"/>
        <v>0</v>
      </c>
      <c r="H210" s="2"/>
      <c r="I210" s="2"/>
      <c r="J210" s="2"/>
    </row>
    <row r="211" spans="1:10" x14ac:dyDescent="0.25">
      <c r="A211" s="27" t="s">
        <v>45</v>
      </c>
      <c r="B211" s="27" t="s">
        <v>107</v>
      </c>
      <c r="C211" s="27" t="s">
        <v>108</v>
      </c>
      <c r="D211" s="49">
        <v>733.33333333333326</v>
      </c>
      <c r="E211" s="49"/>
      <c r="F211" s="49">
        <f t="shared" si="23"/>
        <v>0</v>
      </c>
      <c r="G211" s="49">
        <f t="shared" si="24"/>
        <v>0</v>
      </c>
      <c r="H211" s="2"/>
      <c r="I211" s="2"/>
      <c r="J211" s="2"/>
    </row>
    <row r="212" spans="1:10" x14ac:dyDescent="0.25">
      <c r="A212" s="27" t="s">
        <v>45</v>
      </c>
      <c r="B212" s="27" t="s">
        <v>142</v>
      </c>
      <c r="C212" s="27" t="s">
        <v>143</v>
      </c>
      <c r="D212" s="49">
        <v>315</v>
      </c>
      <c r="E212" s="49"/>
      <c r="F212" s="49">
        <f t="shared" si="23"/>
        <v>0</v>
      </c>
      <c r="G212" s="49">
        <f t="shared" si="24"/>
        <v>0</v>
      </c>
      <c r="H212" s="2"/>
      <c r="I212" s="2"/>
      <c r="J212" s="2"/>
    </row>
    <row r="213" spans="1:10" x14ac:dyDescent="0.25">
      <c r="A213" s="27"/>
      <c r="B213" s="27"/>
      <c r="C213" s="27"/>
      <c r="D213" s="49"/>
      <c r="E213" s="49"/>
      <c r="F213" s="49"/>
      <c r="G213" s="49"/>
      <c r="H213" s="2"/>
      <c r="I213" s="2"/>
      <c r="J213" s="2"/>
    </row>
    <row r="214" spans="1:10" x14ac:dyDescent="0.25">
      <c r="A214" s="27" t="s">
        <v>47</v>
      </c>
      <c r="B214" s="27" t="s">
        <v>89</v>
      </c>
      <c r="C214" s="27" t="str">
        <f t="shared" ref="C214:C216" si="27">VLOOKUP(B214,$L$7:$M$52,2,0)</f>
        <v>đậy bạt đống ủ</v>
      </c>
      <c r="D214" s="49"/>
      <c r="E214" s="49"/>
      <c r="F214" s="49">
        <f t="shared" si="23"/>
        <v>7.5</v>
      </c>
      <c r="G214" s="49">
        <f t="shared" si="24"/>
        <v>0</v>
      </c>
      <c r="H214" s="2"/>
      <c r="I214" s="2"/>
      <c r="J214" s="2">
        <v>7.5</v>
      </c>
    </row>
    <row r="215" spans="1:10" x14ac:dyDescent="0.25">
      <c r="A215" s="27" t="s">
        <v>47</v>
      </c>
      <c r="B215" s="27" t="s">
        <v>90</v>
      </c>
      <c r="C215" s="27" t="str">
        <f t="shared" si="27"/>
        <v>mở  bạt đống ủ</v>
      </c>
      <c r="D215" s="49"/>
      <c r="E215" s="49"/>
      <c r="F215" s="49">
        <f t="shared" si="23"/>
        <v>2.5000000000000004</v>
      </c>
      <c r="G215" s="49">
        <f t="shared" si="24"/>
        <v>0</v>
      </c>
      <c r="H215" s="2"/>
      <c r="I215" s="2"/>
      <c r="J215" s="2">
        <v>2.5000000000000004</v>
      </c>
    </row>
    <row r="216" spans="1:10" x14ac:dyDescent="0.25">
      <c r="A216" s="27" t="s">
        <v>47</v>
      </c>
      <c r="B216" s="27" t="s">
        <v>92</v>
      </c>
      <c r="C216" s="27" t="str">
        <f t="shared" si="27"/>
        <v>làm ngoài</v>
      </c>
      <c r="D216" s="49"/>
      <c r="E216" s="49"/>
      <c r="F216" s="49">
        <f t="shared" si="23"/>
        <v>8.5</v>
      </c>
      <c r="G216" s="49">
        <f t="shared" si="24"/>
        <v>0</v>
      </c>
      <c r="H216" s="2">
        <v>8.5</v>
      </c>
      <c r="I216" s="2"/>
      <c r="J216" s="2"/>
    </row>
    <row r="217" spans="1:10" x14ac:dyDescent="0.25">
      <c r="A217" s="27" t="s">
        <v>47</v>
      </c>
      <c r="B217" s="27" t="s">
        <v>97</v>
      </c>
      <c r="C217" s="27" t="s">
        <v>98</v>
      </c>
      <c r="D217" s="49">
        <v>375</v>
      </c>
      <c r="E217" s="49"/>
      <c r="F217" s="49">
        <f t="shared" si="23"/>
        <v>0</v>
      </c>
      <c r="G217" s="49">
        <f t="shared" si="24"/>
        <v>0</v>
      </c>
      <c r="H217" s="2"/>
      <c r="I217" s="2"/>
      <c r="J217" s="2"/>
    </row>
    <row r="218" spans="1:10" x14ac:dyDescent="0.25">
      <c r="A218" s="27" t="s">
        <v>47</v>
      </c>
      <c r="B218" s="27" t="s">
        <v>99</v>
      </c>
      <c r="C218" s="27" t="s">
        <v>100</v>
      </c>
      <c r="D218" s="49">
        <v>1125</v>
      </c>
      <c r="E218" s="49"/>
      <c r="F218" s="49">
        <f t="shared" si="23"/>
        <v>0</v>
      </c>
      <c r="G218" s="49">
        <f t="shared" si="24"/>
        <v>0</v>
      </c>
      <c r="H218" s="2"/>
      <c r="I218" s="2"/>
      <c r="J218" s="2"/>
    </row>
    <row r="219" spans="1:10" x14ac:dyDescent="0.25">
      <c r="A219" s="27" t="s">
        <v>47</v>
      </c>
      <c r="B219" s="27" t="s">
        <v>114</v>
      </c>
      <c r="C219" s="27" t="s">
        <v>115</v>
      </c>
      <c r="D219" s="49">
        <v>300</v>
      </c>
      <c r="E219" s="49"/>
      <c r="F219" s="49">
        <f t="shared" si="23"/>
        <v>0</v>
      </c>
      <c r="G219" s="49">
        <f t="shared" si="24"/>
        <v>0</v>
      </c>
      <c r="H219" s="2"/>
      <c r="I219" s="2"/>
      <c r="J219" s="2"/>
    </row>
    <row r="220" spans="1:10" x14ac:dyDescent="0.25">
      <c r="A220" s="27" t="s">
        <v>47</v>
      </c>
      <c r="B220" s="27" t="s">
        <v>116</v>
      </c>
      <c r="C220" s="27" t="s">
        <v>117</v>
      </c>
      <c r="D220" s="49">
        <v>315</v>
      </c>
      <c r="E220" s="49"/>
      <c r="F220" s="49">
        <f t="shared" si="23"/>
        <v>0</v>
      </c>
      <c r="G220" s="49">
        <f t="shared" si="24"/>
        <v>0</v>
      </c>
      <c r="H220" s="2"/>
      <c r="I220" s="2"/>
      <c r="J220" s="2"/>
    </row>
    <row r="221" spans="1:10" x14ac:dyDescent="0.25">
      <c r="A221" s="27" t="s">
        <v>47</v>
      </c>
      <c r="B221" s="27" t="s">
        <v>118</v>
      </c>
      <c r="C221" s="27" t="s">
        <v>119</v>
      </c>
      <c r="D221" s="49">
        <v>175</v>
      </c>
      <c r="E221" s="49"/>
      <c r="F221" s="49">
        <f t="shared" si="23"/>
        <v>0</v>
      </c>
      <c r="G221" s="49">
        <f t="shared" si="24"/>
        <v>0</v>
      </c>
      <c r="H221" s="2"/>
      <c r="I221" s="2"/>
      <c r="J221" s="2"/>
    </row>
    <row r="222" spans="1:10" x14ac:dyDescent="0.25">
      <c r="A222" s="27" t="s">
        <v>47</v>
      </c>
      <c r="B222" s="27" t="s">
        <v>107</v>
      </c>
      <c r="C222" s="27" t="s">
        <v>108</v>
      </c>
      <c r="D222" s="49">
        <v>1100</v>
      </c>
      <c r="E222" s="49"/>
      <c r="F222" s="49">
        <f t="shared" si="23"/>
        <v>0</v>
      </c>
      <c r="G222" s="49">
        <f t="shared" si="24"/>
        <v>0</v>
      </c>
      <c r="H222" s="2"/>
      <c r="I222" s="2"/>
      <c r="J222" s="2"/>
    </row>
    <row r="223" spans="1:10" x14ac:dyDescent="0.25">
      <c r="A223" s="27"/>
      <c r="B223" s="27"/>
      <c r="C223" s="27"/>
      <c r="D223" s="49"/>
      <c r="E223" s="49"/>
      <c r="F223" s="49"/>
      <c r="G223" s="49"/>
      <c r="H223" s="2"/>
      <c r="I223" s="2"/>
      <c r="J223" s="2"/>
    </row>
    <row r="224" spans="1:10" x14ac:dyDescent="0.25">
      <c r="A224" s="27" t="s">
        <v>48</v>
      </c>
      <c r="B224" s="27" t="s">
        <v>89</v>
      </c>
      <c r="C224" s="27" t="str">
        <f t="shared" ref="C224:C226" si="28">VLOOKUP(B224,$L$7:$M$52,2,0)</f>
        <v>đậy bạt đống ủ</v>
      </c>
      <c r="D224" s="49"/>
      <c r="E224" s="49"/>
      <c r="F224" s="49">
        <f t="shared" si="23"/>
        <v>7.5</v>
      </c>
      <c r="G224" s="49">
        <f t="shared" si="24"/>
        <v>0</v>
      </c>
      <c r="H224" s="2"/>
      <c r="I224" s="2"/>
      <c r="J224" s="2">
        <v>7.5</v>
      </c>
    </row>
    <row r="225" spans="1:10" x14ac:dyDescent="0.25">
      <c r="A225" s="27" t="s">
        <v>48</v>
      </c>
      <c r="B225" s="27" t="s">
        <v>90</v>
      </c>
      <c r="C225" s="27" t="str">
        <f t="shared" si="28"/>
        <v>mở  bạt đống ủ</v>
      </c>
      <c r="D225" s="49"/>
      <c r="E225" s="49"/>
      <c r="F225" s="49">
        <f t="shared" si="23"/>
        <v>2.5000000000000004</v>
      </c>
      <c r="G225" s="49">
        <f t="shared" si="24"/>
        <v>0</v>
      </c>
      <c r="H225" s="2"/>
      <c r="I225" s="2"/>
      <c r="J225" s="2">
        <v>2.5000000000000004</v>
      </c>
    </row>
    <row r="226" spans="1:10" x14ac:dyDescent="0.25">
      <c r="A226" s="27" t="s">
        <v>48</v>
      </c>
      <c r="B226" s="27" t="s">
        <v>92</v>
      </c>
      <c r="C226" s="27" t="str">
        <f t="shared" si="28"/>
        <v>làm ngoài</v>
      </c>
      <c r="D226" s="49"/>
      <c r="E226" s="49"/>
      <c r="F226" s="49">
        <f t="shared" si="23"/>
        <v>8.5</v>
      </c>
      <c r="G226" s="49">
        <f t="shared" si="24"/>
        <v>0</v>
      </c>
      <c r="H226" s="2">
        <v>8.5</v>
      </c>
      <c r="I226" s="2"/>
      <c r="J226" s="2"/>
    </row>
    <row r="227" spans="1:10" x14ac:dyDescent="0.25">
      <c r="A227" s="27" t="s">
        <v>48</v>
      </c>
      <c r="B227" s="27" t="s">
        <v>97</v>
      </c>
      <c r="C227" s="27" t="s">
        <v>98</v>
      </c>
      <c r="D227" s="49">
        <v>375</v>
      </c>
      <c r="E227" s="49"/>
      <c r="F227" s="49">
        <f t="shared" si="23"/>
        <v>0</v>
      </c>
      <c r="G227" s="49">
        <f t="shared" si="24"/>
        <v>0</v>
      </c>
      <c r="H227" s="2"/>
      <c r="I227" s="2"/>
      <c r="J227" s="2"/>
    </row>
    <row r="228" spans="1:10" x14ac:dyDescent="0.25">
      <c r="A228" s="27" t="s">
        <v>48</v>
      </c>
      <c r="B228" s="27" t="s">
        <v>99</v>
      </c>
      <c r="C228" s="27" t="s">
        <v>100</v>
      </c>
      <c r="D228" s="49">
        <v>1125</v>
      </c>
      <c r="E228" s="49"/>
      <c r="F228" s="49">
        <f t="shared" si="23"/>
        <v>0</v>
      </c>
      <c r="G228" s="49">
        <f t="shared" si="24"/>
        <v>0</v>
      </c>
      <c r="H228" s="2"/>
      <c r="I228" s="2"/>
      <c r="J228" s="2"/>
    </row>
    <row r="229" spans="1:10" x14ac:dyDescent="0.25">
      <c r="A229" s="27" t="s">
        <v>48</v>
      </c>
      <c r="B229" s="27" t="s">
        <v>114</v>
      </c>
      <c r="C229" s="27" t="s">
        <v>115</v>
      </c>
      <c r="D229" s="49">
        <v>300</v>
      </c>
      <c r="E229" s="49"/>
      <c r="F229" s="49">
        <f t="shared" si="23"/>
        <v>0</v>
      </c>
      <c r="G229" s="49">
        <f t="shared" si="24"/>
        <v>0</v>
      </c>
      <c r="H229" s="2"/>
      <c r="I229" s="2"/>
      <c r="J229" s="2"/>
    </row>
    <row r="230" spans="1:10" x14ac:dyDescent="0.25">
      <c r="A230" s="27" t="s">
        <v>48</v>
      </c>
      <c r="B230" s="27" t="s">
        <v>116</v>
      </c>
      <c r="C230" s="27" t="s">
        <v>117</v>
      </c>
      <c r="D230" s="49">
        <v>315</v>
      </c>
      <c r="E230" s="49"/>
      <c r="F230" s="49">
        <f t="shared" si="23"/>
        <v>0</v>
      </c>
      <c r="G230" s="49">
        <f t="shared" si="24"/>
        <v>0</v>
      </c>
      <c r="H230" s="2"/>
      <c r="I230" s="2"/>
      <c r="J230" s="2"/>
    </row>
    <row r="231" spans="1:10" x14ac:dyDescent="0.25">
      <c r="A231" s="27" t="s">
        <v>48</v>
      </c>
      <c r="B231" s="27" t="s">
        <v>118</v>
      </c>
      <c r="C231" s="27" t="s">
        <v>119</v>
      </c>
      <c r="D231" s="49">
        <v>175</v>
      </c>
      <c r="E231" s="49"/>
      <c r="F231" s="49">
        <f t="shared" si="23"/>
        <v>0</v>
      </c>
      <c r="G231" s="49">
        <f t="shared" si="24"/>
        <v>0</v>
      </c>
      <c r="H231" s="2"/>
      <c r="I231" s="2"/>
      <c r="J231" s="2"/>
    </row>
    <row r="232" spans="1:10" x14ac:dyDescent="0.25">
      <c r="A232" s="27" t="s">
        <v>48</v>
      </c>
      <c r="B232" s="27" t="s">
        <v>107</v>
      </c>
      <c r="C232" s="27" t="s">
        <v>108</v>
      </c>
      <c r="D232" s="49">
        <v>1100</v>
      </c>
      <c r="E232" s="49"/>
      <c r="F232" s="49">
        <f t="shared" si="23"/>
        <v>0</v>
      </c>
      <c r="G232" s="49">
        <f t="shared" si="24"/>
        <v>0</v>
      </c>
      <c r="H232" s="2"/>
      <c r="I232" s="2"/>
      <c r="J232" s="2"/>
    </row>
    <row r="234" spans="1:10" s="9" customFormat="1" x14ac:dyDescent="0.25">
      <c r="A234" s="9" t="s">
        <v>66</v>
      </c>
      <c r="D234" s="62"/>
      <c r="E234" s="63"/>
      <c r="F234" s="63"/>
      <c r="G234" s="63"/>
    </row>
    <row r="235" spans="1:10" x14ac:dyDescent="0.25">
      <c r="A235" s="9" t="s">
        <v>62</v>
      </c>
      <c r="B235" s="9"/>
      <c r="C235" s="61" t="s">
        <v>63</v>
      </c>
      <c r="D235" s="145" t="s">
        <v>64</v>
      </c>
      <c r="E235" s="145"/>
      <c r="F235" s="146" t="s">
        <v>65</v>
      </c>
      <c r="G235" s="146"/>
    </row>
  </sheetData>
  <autoFilter ref="A6:Q232"/>
  <mergeCells count="8">
    <mergeCell ref="A3:G3"/>
    <mergeCell ref="D235:E235"/>
    <mergeCell ref="F235:G235"/>
    <mergeCell ref="D4:E4"/>
    <mergeCell ref="F4:G4"/>
    <mergeCell ref="A4:A5"/>
    <mergeCell ref="B4:B5"/>
    <mergeCell ref="C4:C5"/>
  </mergeCells>
  <pageMargins left="0.23" right="0.2" top="0.2" bottom="0.2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26.05-13.06.2019</vt:lpstr>
      <vt:lpstr>14.06-20.06.2019</vt:lpstr>
      <vt:lpstr>21.06-25.06</vt:lpstr>
      <vt:lpstr>26.06-04.07.2019</vt:lpstr>
      <vt:lpstr>05.07-12.07.2019</vt:lpstr>
      <vt:lpstr>13.07-25.07.2019</vt:lpstr>
      <vt:lpstr>26.07-02.08.2019</vt:lpstr>
      <vt:lpstr>03.08- 15.08.2019</vt:lpstr>
      <vt:lpstr>16.08-25.08.2019</vt:lpstr>
      <vt:lpstr>26.08-05.09.2019</vt:lpstr>
      <vt:lpstr>06.09-17.09.2019</vt:lpstr>
      <vt:lpstr>18.09-25.09.2019</vt:lpstr>
      <vt:lpstr>data tổng t9</vt:lpstr>
      <vt:lpstr>26.09-03.10.2019</vt:lpstr>
      <vt:lpstr>Sheet3</vt:lpstr>
      <vt:lpstr>Sheet1</vt:lpstr>
      <vt:lpstr>Sheet2</vt:lpstr>
      <vt:lpstr>04.10-14.10.2019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Deluxe</dc:creator>
  <cp:lastModifiedBy>Luxury</cp:lastModifiedBy>
  <cp:lastPrinted>2019-10-18T03:55:39Z</cp:lastPrinted>
  <dcterms:created xsi:type="dcterms:W3CDTF">2019-06-12T04:07:02Z</dcterms:created>
  <dcterms:modified xsi:type="dcterms:W3CDTF">2019-10-31T08:55:17Z</dcterms:modified>
</cp:coreProperties>
</file>